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vml" ContentType="application/vnd.openxmlformats-officedocument.vmlDrawing"/>
  <Override PartName="/xl/persons/person.xml" ContentType="application/vnd.ms-excel.person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5"/>
  </bookViews>
  <sheets>
    <sheet name="Games" sheetId="1" state="visible" r:id="rId1"/>
    <sheet name="Prediction Log" sheetId="7" state="visible" r:id="rId2"/>
    <sheet name="Bet Log" sheetId="6" state="visible" r:id="rId3"/>
    <sheet name="Coefficients" sheetId="2" state="visible" r:id="rId4"/>
    <sheet name="Data" sheetId="3" state="visible" r:id="rId5"/>
    <sheet name="Calc" sheetId="4" state="visible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Beney</author>
  </authors>
  <commentList>
    <comment ref="R1" authorId="0" shapeId="0">
      <text/>
    </comment>
  </commentList>
</comments>
</file>

<file path=xl/sharedStrings.xml><?xml version="1.0" encoding="utf-8"?>
<sst xmlns="http://schemas.openxmlformats.org/spreadsheetml/2006/main" count="1117" uniqueCount="1117">
  <si>
    <t>Date</t>
  </si>
  <si>
    <t>Home</t>
  </si>
  <si>
    <t>Away</t>
  </si>
  <si>
    <t>Spread</t>
  </si>
  <si>
    <t>(Intercept)</t>
  </si>
  <si>
    <t>Predicted Spread</t>
  </si>
  <si>
    <t>Predicted Side</t>
  </si>
  <si>
    <t>Bet Type</t>
  </si>
  <si>
    <t>Amount</t>
  </si>
  <si>
    <t>Odds</t>
  </si>
  <si>
    <t>Potential Payout</t>
  </si>
  <si>
    <t>Potenial Winnings</t>
  </si>
  <si>
    <t>Bet (Y/N)</t>
  </si>
  <si>
    <t>Result (W/L)</t>
  </si>
  <si>
    <t>Winnings</t>
  </si>
  <si>
    <t>Record</t>
  </si>
  <si>
    <t>W</t>
  </si>
  <si>
    <t>L</t>
  </si>
  <si>
    <t>Win %</t>
  </si>
  <si>
    <t>Total Winnings</t>
  </si>
  <si>
    <t>Record - Side</t>
  </si>
  <si>
    <t>Correct</t>
  </si>
  <si>
    <t>Not Correct</t>
  </si>
  <si>
    <t>% Correct</t>
  </si>
  <si>
    <t>spread_home</t>
  </si>
  <si>
    <t>Side Result</t>
  </si>
  <si>
    <t>Predicted Winner Cover</t>
  </si>
  <si>
    <t>Market Side Correct</t>
  </si>
  <si>
    <t>win_pct_diff</t>
  </si>
  <si>
    <t>elo_diff</t>
  </si>
  <si>
    <t>SRS_diff</t>
  </si>
  <si>
    <t>fpi_diff</t>
  </si>
  <si>
    <t>fei_diff</t>
  </si>
  <si>
    <t>sp_plus_diff</t>
  </si>
  <si>
    <t>postgame_wp_diff</t>
  </si>
  <si>
    <t>AP_home</t>
  </si>
  <si>
    <t>AP_away</t>
  </si>
  <si>
    <t>Air Force</t>
  </si>
  <si>
    <t>Alabama</t>
  </si>
  <si>
    <t>Arizona</t>
  </si>
  <si>
    <t>Arkansas</t>
  </si>
  <si>
    <t>Auburn</t>
  </si>
  <si>
    <t>California</t>
  </si>
  <si>
    <t>Georgia</t>
  </si>
  <si>
    <t>Indiana</t>
  </si>
  <si>
    <t>Louisville</t>
  </si>
  <si>
    <t>LSU</t>
  </si>
  <si>
    <t>Michigan</t>
  </si>
  <si>
    <t>Oregon</t>
  </si>
  <si>
    <t>Penn State</t>
  </si>
  <si>
    <t>Pittsburgh</t>
  </si>
  <si>
    <t>Utah</t>
  </si>
  <si>
    <t>Vanderbilt</t>
  </si>
  <si>
    <t>Washington</t>
  </si>
  <si>
    <t>Washington State</t>
  </si>
  <si>
    <t>Wyoming</t>
  </si>
  <si>
    <t>Sum</t>
  </si>
  <si>
    <t>Difference Result</t>
  </si>
  <si>
    <t>Absolute Difference from Prediction</t>
  </si>
  <si>
    <t>AP_away</t>
  </si>
  <si>
    <t>Duke</t>
  </si>
  <si>
    <t>Florida State</t>
  </si>
  <si>
    <t>Georgia Southern</t>
  </si>
  <si>
    <t>Georgia State</t>
  </si>
  <si>
    <t>Houston</t>
  </si>
  <si>
    <t>James Madison</t>
  </si>
  <si>
    <t>Kansas</t>
  </si>
  <si>
    <t>Kentucky</t>
  </si>
  <si>
    <t>Marshall</t>
  </si>
  <si>
    <t>Miami</t>
  </si>
  <si>
    <t>Missouri</t>
  </si>
  <si>
    <t>NC State</t>
  </si>
  <si>
    <t>North Carolina</t>
  </si>
  <si>
    <t>Notre Dame</t>
  </si>
  <si>
    <t>Oklahoma State</t>
  </si>
  <si>
    <t>Oregon State</t>
  </si>
  <si>
    <t>Syracuse</t>
  </si>
  <si>
    <t>Tennessee</t>
  </si>
  <si>
    <t>Texas A&amp;M</t>
  </si>
  <si>
    <t>UCLA</t>
  </si>
  <si>
    <t>USC</t>
  </si>
  <si>
    <t>West Virginia</t>
  </si>
  <si>
    <t>Umass</t>
  </si>
  <si>
    <t>Y</t>
  </si>
  <si>
    <t>(Intercept)</t>
  </si>
  <si>
    <t>spread_home</t>
  </si>
  <si>
    <t>win_pct_diff</t>
  </si>
  <si>
    <t>Predictive_PwrRk_diff</t>
  </si>
  <si>
    <t>elo_diff</t>
  </si>
  <si>
    <t>SRS_diff</t>
  </si>
  <si>
    <t>fpi_diff</t>
  </si>
  <si>
    <t>fei_diff</t>
  </si>
  <si>
    <t>sp_plus_diff</t>
  </si>
  <si>
    <t>postgame_wp_diff</t>
  </si>
  <si>
    <t>AP_home</t>
  </si>
  <si>
    <t>AP_away</t>
  </si>
  <si>
    <t>team_id</t>
  </si>
  <si>
    <t>school</t>
  </si>
  <si>
    <t>conference</t>
  </si>
  <si>
    <t>Predictive_PwrRk</t>
  </si>
  <si>
    <t>win_pct</t>
  </si>
  <si>
    <t>elo</t>
  </si>
  <si>
    <t>SRS</t>
  </si>
  <si>
    <t>fpi</t>
  </si>
  <si>
    <t>FEI</t>
  </si>
  <si>
    <t>sp_plus</t>
  </si>
  <si>
    <t>postgame_wp</t>
  </si>
  <si>
    <t>AP_rank</t>
  </si>
  <si>
    <t>Air Force</t>
  </si>
  <si>
    <t>Mountain West</t>
  </si>
  <si>
    <t>12.86</t>
  </si>
  <si>
    <t>3.7</t>
  </si>
  <si>
    <t>.53</t>
  </si>
  <si>
    <t>Akron</t>
  </si>
  <si>
    <t>Mid-American</t>
  </si>
  <si>
    <t>-17.94</t>
  </si>
  <si>
    <t>-20.2</t>
  </si>
  <si>
    <t>-.94</t>
  </si>
  <si>
    <t>Alabama</t>
  </si>
  <si>
    <t>SEC</t>
  </si>
  <si>
    <t>17.58</t>
  </si>
  <si>
    <t>23.1</t>
  </si>
  <si>
    <t>.95</t>
  </si>
  <si>
    <t>Appalachian State</t>
  </si>
  <si>
    <t>Sun Belt</t>
  </si>
  <si>
    <t>2.21</t>
  </si>
  <si>
    <t>-3.7</t>
  </si>
  <si>
    <t>-.03</t>
  </si>
  <si>
    <t>Arizona</t>
  </si>
  <si>
    <t>Pac-12</t>
  </si>
  <si>
    <t>8.96</t>
  </si>
  <si>
    <t>7.7</t>
  </si>
  <si>
    <t>.03</t>
  </si>
  <si>
    <t>Arizona State</t>
  </si>
  <si>
    <t>-9.31</t>
  </si>
  <si>
    <t>-7.5</t>
  </si>
  <si>
    <t>-.23</t>
  </si>
  <si>
    <t>Arkansas</t>
  </si>
  <si>
    <t>4.49</t>
  </si>
  <si>
    <t>8.3</t>
  </si>
  <si>
    <t>.17</t>
  </si>
  <si>
    <t>Arkansas State</t>
  </si>
  <si>
    <t>-2.33</t>
  </si>
  <si>
    <t>-15.2</t>
  </si>
  <si>
    <t>-.81</t>
  </si>
  <si>
    <t>Army</t>
  </si>
  <si>
    <t>FBS Independents</t>
  </si>
  <si>
    <t>-5.46</t>
  </si>
  <si>
    <t>-6.6</t>
  </si>
  <si>
    <t>-.28</t>
  </si>
  <si>
    <t>Auburn</t>
  </si>
  <si>
    <t>6.8</t>
  </si>
  <si>
    <t>.43</t>
  </si>
  <si>
    <t>Ball State</t>
  </si>
  <si>
    <t>-15.01</t>
  </si>
  <si>
    <t>-16.1</t>
  </si>
  <si>
    <t>Baylor</t>
  </si>
  <si>
    <t>Big 12</t>
  </si>
  <si>
    <t>-2.35</t>
  </si>
  <si>
    <t>-3.0</t>
  </si>
  <si>
    <t>-.05</t>
  </si>
  <si>
    <t>Boise State</t>
  </si>
  <si>
    <t>-1.56</t>
  </si>
  <si>
    <t>-0.8</t>
  </si>
  <si>
    <t>-.01</t>
  </si>
  <si>
    <t>Boston College</t>
  </si>
  <si>
    <t>ACC</t>
  </si>
  <si>
    <t>-3.75</t>
  </si>
  <si>
    <t>-5.0</t>
  </si>
  <si>
    <t>-.24</t>
  </si>
  <si>
    <t>Bowling Green</t>
  </si>
  <si>
    <t>-2.79</t>
  </si>
  <si>
    <t>-9.8</t>
  </si>
  <si>
    <t>-.63</t>
  </si>
  <si>
    <t>Buffalo</t>
  </si>
  <si>
    <t>-9.10</t>
  </si>
  <si>
    <t>-13.3</t>
  </si>
  <si>
    <t>-.31</t>
  </si>
  <si>
    <t>BYU</t>
  </si>
  <si>
    <t>1.82</t>
  </si>
  <si>
    <t>-0.5</t>
  </si>
  <si>
    <t>.10</t>
  </si>
  <si>
    <t>California</t>
  </si>
  <si>
    <t>-0.49</t>
  </si>
  <si>
    <t>3.1</t>
  </si>
  <si>
    <t>.04</t>
  </si>
  <si>
    <t>Central Michigan</t>
  </si>
  <si>
    <t>-11.24</t>
  </si>
  <si>
    <t>-12.3</t>
  </si>
  <si>
    <t>-.59</t>
  </si>
  <si>
    <t>Charlotte</t>
  </si>
  <si>
    <t>American Athletic</t>
  </si>
  <si>
    <t>-8.72</t>
  </si>
  <si>
    <t>-12.1</t>
  </si>
  <si>
    <t>-.71</t>
  </si>
  <si>
    <t>Cincinnati</t>
  </si>
  <si>
    <t>0.80</t>
  </si>
  <si>
    <t>4.0</t>
  </si>
  <si>
    <t>.12</t>
  </si>
  <si>
    <t>Clemson</t>
  </si>
  <si>
    <t>11.64</t>
  </si>
  <si>
    <t>15.2</t>
  </si>
  <si>
    <t>.56</t>
  </si>
  <si>
    <t>Coastal Carolina</t>
  </si>
  <si>
    <t>1.51</t>
  </si>
  <si>
    <t>-1.5</t>
  </si>
  <si>
    <t>-.33</t>
  </si>
  <si>
    <t>Colorado</t>
  </si>
  <si>
    <t>3.71</t>
  </si>
  <si>
    <t>-1.7</t>
  </si>
  <si>
    <t>-.12</t>
  </si>
  <si>
    <t>Colorado State</t>
  </si>
  <si>
    <t>-4.33</t>
  </si>
  <si>
    <t>-13.2</t>
  </si>
  <si>
    <t>-.62</t>
  </si>
  <si>
    <t>Connecticut</t>
  </si>
  <si>
    <t>-8.75</t>
  </si>
  <si>
    <t>-13.8</t>
  </si>
  <si>
    <t>-.77</t>
  </si>
  <si>
    <t>Duke</t>
  </si>
  <si>
    <t>18.08</t>
  </si>
  <si>
    <t>12.3</t>
  </si>
  <si>
    <t>East Carolina</t>
  </si>
  <si>
    <t>-8.27</t>
  </si>
  <si>
    <t>-7.9</t>
  </si>
  <si>
    <t>-.45</t>
  </si>
  <si>
    <t>Eastern Michigan</t>
  </si>
  <si>
    <t>-10.34</t>
  </si>
  <si>
    <t>-14.3</t>
  </si>
  <si>
    <t>-.72</t>
  </si>
  <si>
    <t>Florida</t>
  </si>
  <si>
    <t>6.32</t>
  </si>
  <si>
    <t>7.3</t>
  </si>
  <si>
    <t>.34</t>
  </si>
  <si>
    <t>Florida Atlantic</t>
  </si>
  <si>
    <t>1.23</t>
  </si>
  <si>
    <t>-2.9</t>
  </si>
  <si>
    <t>-.32</t>
  </si>
  <si>
    <t>Florida International</t>
  </si>
  <si>
    <t>Conference USA</t>
  </si>
  <si>
    <t>-12.62</t>
  </si>
  <si>
    <t>-20.6</t>
  </si>
  <si>
    <t>Florida State</t>
  </si>
  <si>
    <t>21.38</t>
  </si>
  <si>
    <t>22.2</t>
  </si>
  <si>
    <t>.75</t>
  </si>
  <si>
    <t>Fresno State</t>
  </si>
  <si>
    <t>4.31</t>
  </si>
  <si>
    <t>2.1</t>
  </si>
  <si>
    <t>.38</t>
  </si>
  <si>
    <t>Georgia</t>
  </si>
  <si>
    <t>12.92</t>
  </si>
  <si>
    <t>22.6</t>
  </si>
  <si>
    <t>1.11</t>
  </si>
  <si>
    <t>Georgia Southern</t>
  </si>
  <si>
    <t>2.32</t>
  </si>
  <si>
    <t>-.02</t>
  </si>
  <si>
    <t>Georgia State</t>
  </si>
  <si>
    <t>4.47</t>
  </si>
  <si>
    <t>-2.6</t>
  </si>
  <si>
    <t>-.22</t>
  </si>
  <si>
    <t>Georgia Tech</t>
  </si>
  <si>
    <t>3.04</t>
  </si>
  <si>
    <t>1.4</t>
  </si>
  <si>
    <t>-.11</t>
  </si>
  <si>
    <t>Hawai'i</t>
  </si>
  <si>
    <t>-11.18</t>
  </si>
  <si>
    <t>-.92</t>
  </si>
  <si>
    <t>Houston</t>
  </si>
  <si>
    <t>-0.88</t>
  </si>
  <si>
    <t>-0.1</t>
  </si>
  <si>
    <t>-.18</t>
  </si>
  <si>
    <t>Illinois</t>
  </si>
  <si>
    <t>Big Ten</t>
  </si>
  <si>
    <t>0.02</t>
  </si>
  <si>
    <t>0.2</t>
  </si>
  <si>
    <t>-.13</t>
  </si>
  <si>
    <t>Indiana</t>
  </si>
  <si>
    <t>-2.22</t>
  </si>
  <si>
    <t>-5.5</t>
  </si>
  <si>
    <t>-.30</t>
  </si>
  <si>
    <t>Iowa</t>
  </si>
  <si>
    <t>11.80</t>
  </si>
  <si>
    <t>7.9</t>
  </si>
  <si>
    <t>.27</t>
  </si>
  <si>
    <t>Iowa State</t>
  </si>
  <si>
    <t>8.21</t>
  </si>
  <si>
    <t>6.2</t>
  </si>
  <si>
    <t>.28</t>
  </si>
  <si>
    <t>Jacksonville State</t>
  </si>
  <si>
    <t>-0.32</t>
  </si>
  <si>
    <t>-7.6</t>
  </si>
  <si>
    <t>James Madison</t>
  </si>
  <si>
    <t>11.43</t>
  </si>
  <si>
    <t>1.5</t>
  </si>
  <si>
    <t>Kansas</t>
  </si>
  <si>
    <t>5.36</t>
  </si>
  <si>
    <t>4.6</t>
  </si>
  <si>
    <t>.22</t>
  </si>
  <si>
    <t>Kansas State</t>
  </si>
  <si>
    <t>11.94</t>
  </si>
  <si>
    <t>14.2</t>
  </si>
  <si>
    <t>Kent State</t>
  </si>
  <si>
    <t>-16.85</t>
  </si>
  <si>
    <t>-20.3</t>
  </si>
  <si>
    <t>-1.06</t>
  </si>
  <si>
    <t>Kentucky</t>
  </si>
  <si>
    <t>3.60</t>
  </si>
  <si>
    <t>4.7</t>
  </si>
  <si>
    <t>.31</t>
  </si>
  <si>
    <t>Liberty</t>
  </si>
  <si>
    <t>9.97</t>
  </si>
  <si>
    <t>1.1</t>
  </si>
  <si>
    <t>Louisiana</t>
  </si>
  <si>
    <t>0.73</t>
  </si>
  <si>
    <t>-4.4</t>
  </si>
  <si>
    <t>-.06</t>
  </si>
  <si>
    <t>Louisiana Monroe</t>
  </si>
  <si>
    <t>-8.80</t>
  </si>
  <si>
    <t>-17.6</t>
  </si>
  <si>
    <t>-.74</t>
  </si>
  <si>
    <t>Louisiana Tech</t>
  </si>
  <si>
    <t>-6.91</t>
  </si>
  <si>
    <t>-12.2</t>
  </si>
  <si>
    <t>Louisville</t>
  </si>
  <si>
    <t>9.02</t>
  </si>
  <si>
    <t>9.6</t>
  </si>
  <si>
    <t>.45</t>
  </si>
  <si>
    <t>LSU</t>
  </si>
  <si>
    <t>14.04</t>
  </si>
  <si>
    <t>18.8</t>
  </si>
  <si>
    <t>.63</t>
  </si>
  <si>
    <t>Marshall</t>
  </si>
  <si>
    <t>-1.40</t>
  </si>
  <si>
    <t>-1.8</t>
  </si>
  <si>
    <t>Maryland</t>
  </si>
  <si>
    <t>10.38</t>
  </si>
  <si>
    <t>9.1</t>
  </si>
  <si>
    <t>Memphis</t>
  </si>
  <si>
    <t>6.78</t>
  </si>
  <si>
    <t>0.4</t>
  </si>
  <si>
    <t>.09</t>
  </si>
  <si>
    <t>Miami</t>
  </si>
  <si>
    <t>12.56</t>
  </si>
  <si>
    <t>13.1</t>
  </si>
  <si>
    <t>Miami (OH)</t>
  </si>
  <si>
    <t>4.29</t>
  </si>
  <si>
    <t>-1.3</t>
  </si>
  <si>
    <t>Michigan</t>
  </si>
  <si>
    <t>25.17</t>
  </si>
  <si>
    <t>24.5</t>
  </si>
  <si>
    <t>1.29</t>
  </si>
  <si>
    <t>Michigan State</t>
  </si>
  <si>
    <t>1.67</t>
  </si>
  <si>
    <t>0.9</t>
  </si>
  <si>
    <t>Middle Tennessee</t>
  </si>
  <si>
    <t>-6.03</t>
  </si>
  <si>
    <t>-.73</t>
  </si>
  <si>
    <t>Minnesota</t>
  </si>
  <si>
    <t>4.26</t>
  </si>
  <si>
    <t>0.5</t>
  </si>
  <si>
    <t>.11</t>
  </si>
  <si>
    <t>Mississippi State</t>
  </si>
  <si>
    <t>3.4</t>
  </si>
  <si>
    <t>Missouri</t>
  </si>
  <si>
    <t>10.52</t>
  </si>
  <si>
    <t>8.8</t>
  </si>
  <si>
    <t>.25</t>
  </si>
  <si>
    <t>Navy</t>
  </si>
  <si>
    <t>-2.96</t>
  </si>
  <si>
    <t>-11.9</t>
  </si>
  <si>
    <t>-.46</t>
  </si>
  <si>
    <t>NC State</t>
  </si>
  <si>
    <t>1.01</t>
  </si>
  <si>
    <t>.07</t>
  </si>
  <si>
    <t>Nebraska</t>
  </si>
  <si>
    <t>3.20</t>
  </si>
  <si>
    <t>0.0</t>
  </si>
  <si>
    <t>Nevada</t>
  </si>
  <si>
    <t>-16.02</t>
  </si>
  <si>
    <t>-18.4</t>
  </si>
  <si>
    <t>-.68</t>
  </si>
  <si>
    <t>New Mexico</t>
  </si>
  <si>
    <t>-10.00</t>
  </si>
  <si>
    <t>-15.8</t>
  </si>
  <si>
    <t>New Mexico State</t>
  </si>
  <si>
    <t>-4.80</t>
  </si>
  <si>
    <t>-11.7</t>
  </si>
  <si>
    <t>-.87</t>
  </si>
  <si>
    <t>North Carolina</t>
  </si>
  <si>
    <t>19.56</t>
  </si>
  <si>
    <t>15.8</t>
  </si>
  <si>
    <t>.60</t>
  </si>
  <si>
    <t>Northern Illinois</t>
  </si>
  <si>
    <t>-5.08</t>
  </si>
  <si>
    <t>-5.6</t>
  </si>
  <si>
    <t>-.38</t>
  </si>
  <si>
    <t>North Texas</t>
  </si>
  <si>
    <t>-8.08</t>
  </si>
  <si>
    <t>-.67</t>
  </si>
  <si>
    <t>Northwestern</t>
  </si>
  <si>
    <t>-0.75</t>
  </si>
  <si>
    <t>-4.7</t>
  </si>
  <si>
    <t>-.20</t>
  </si>
  <si>
    <t>Notre Dame</t>
  </si>
  <si>
    <t>16.50</t>
  </si>
  <si>
    <t>18.1</t>
  </si>
  <si>
    <t>.70</t>
  </si>
  <si>
    <t>Ohio</t>
  </si>
  <si>
    <t>3.26</t>
  </si>
  <si>
    <t>-3.5</t>
  </si>
  <si>
    <t>.06</t>
  </si>
  <si>
    <t>Ohio State</t>
  </si>
  <si>
    <t>22.23</t>
  </si>
  <si>
    <t>27.8</t>
  </si>
  <si>
    <t>1.17</t>
  </si>
  <si>
    <t>Oklahoma</t>
  </si>
  <si>
    <t>24.98</t>
  </si>
  <si>
    <t>26.4</t>
  </si>
  <si>
    <t>1.13</t>
  </si>
  <si>
    <t>Oklahoma State</t>
  </si>
  <si>
    <t>1.79</t>
  </si>
  <si>
    <t>3.6</t>
  </si>
  <si>
    <t>.18</t>
  </si>
  <si>
    <t>Old Dominion</t>
  </si>
  <si>
    <t>-5.93</t>
  </si>
  <si>
    <t>-12.6</t>
  </si>
  <si>
    <t>-.39</t>
  </si>
  <si>
    <t>Ole Miss</t>
  </si>
  <si>
    <t>16.02</t>
  </si>
  <si>
    <t>.61</t>
  </si>
  <si>
    <t>Oregon</t>
  </si>
  <si>
    <t>15.92</t>
  </si>
  <si>
    <t>23.6</t>
  </si>
  <si>
    <t>.98</t>
  </si>
  <si>
    <t>Oregon State</t>
  </si>
  <si>
    <t>14.06</t>
  </si>
  <si>
    <t>13.5</t>
  </si>
  <si>
    <t>.58</t>
  </si>
  <si>
    <t>Penn State</t>
  </si>
  <si>
    <t>20.39</t>
  </si>
  <si>
    <t>25.2</t>
  </si>
  <si>
    <t>.93</t>
  </si>
  <si>
    <t>Pittsburgh</t>
  </si>
  <si>
    <t>1.70</t>
  </si>
  <si>
    <t>3.3</t>
  </si>
  <si>
    <t>-.10</t>
  </si>
  <si>
    <t>Purdue</t>
  </si>
  <si>
    <t>2.47</t>
  </si>
  <si>
    <t>0.6</t>
  </si>
  <si>
    <t>.08</t>
  </si>
  <si>
    <t>Rice</t>
  </si>
  <si>
    <t>-4.06</t>
  </si>
  <si>
    <t>Rutgers</t>
  </si>
  <si>
    <t>9.54</t>
  </si>
  <si>
    <t>3.2</t>
  </si>
  <si>
    <t>Sam Houston State</t>
  </si>
  <si>
    <t>-9.56</t>
  </si>
  <si>
    <t>-14.6</t>
  </si>
  <si>
    <t>San Diego State</t>
  </si>
  <si>
    <t>-5.74</t>
  </si>
  <si>
    <t>-10.5</t>
  </si>
  <si>
    <t>San José State</t>
  </si>
  <si>
    <t>-4.38</t>
  </si>
  <si>
    <t>-5.1</t>
  </si>
  <si>
    <t>-.48</t>
  </si>
  <si>
    <t>SMU</t>
  </si>
  <si>
    <t>7.65</t>
  </si>
  <si>
    <t>8.4</t>
  </si>
  <si>
    <t>South Alabama</t>
  </si>
  <si>
    <t>2.70</t>
  </si>
  <si>
    <t>-0.2</t>
  </si>
  <si>
    <t>South Carolina</t>
  </si>
  <si>
    <t>1.90</t>
  </si>
  <si>
    <t>6.5</t>
  </si>
  <si>
    <t>.23</t>
  </si>
  <si>
    <t>Southern Mississippi</t>
  </si>
  <si>
    <t>-6.83</t>
  </si>
  <si>
    <t>South Florida</t>
  </si>
  <si>
    <t>-6.08</t>
  </si>
  <si>
    <t>-11.6</t>
  </si>
  <si>
    <t>-.37</t>
  </si>
  <si>
    <t>Stanford</t>
  </si>
  <si>
    <t>-8.1</t>
  </si>
  <si>
    <t>-.43</t>
  </si>
  <si>
    <t>Syracuse</t>
  </si>
  <si>
    <t>4.71</t>
  </si>
  <si>
    <t>6.9</t>
  </si>
  <si>
    <t>.20</t>
  </si>
  <si>
    <t>TCU</t>
  </si>
  <si>
    <t>9.98</t>
  </si>
  <si>
    <t>10.8</t>
  </si>
  <si>
    <t>Temple</t>
  </si>
  <si>
    <t>-14.35</t>
  </si>
  <si>
    <t>-18.6</t>
  </si>
  <si>
    <t>-.85</t>
  </si>
  <si>
    <t>Tennessee</t>
  </si>
  <si>
    <t>10.97</t>
  </si>
  <si>
    <t>15.5</t>
  </si>
  <si>
    <t>Texas</t>
  </si>
  <si>
    <t>23.82</t>
  </si>
  <si>
    <t>23.8</t>
  </si>
  <si>
    <t>1.03</t>
  </si>
  <si>
    <t>Texas A&amp;M</t>
  </si>
  <si>
    <t>11.00</t>
  </si>
  <si>
    <t>15.4</t>
  </si>
  <si>
    <t>.66</t>
  </si>
  <si>
    <t>Texas State</t>
  </si>
  <si>
    <t>-0.07</t>
  </si>
  <si>
    <t>Texas Tech</t>
  </si>
  <si>
    <t>6.91</t>
  </si>
  <si>
    <t>8.0</t>
  </si>
  <si>
    <t>.36</t>
  </si>
  <si>
    <t>Toledo</t>
  </si>
  <si>
    <t>1.12</t>
  </si>
  <si>
    <t>-0.7</t>
  </si>
  <si>
    <t>Troy</t>
  </si>
  <si>
    <t>9.33</t>
  </si>
  <si>
    <t>2.2</t>
  </si>
  <si>
    <t>Tulane</t>
  </si>
  <si>
    <t>10.15</t>
  </si>
  <si>
    <t>5.0</t>
  </si>
  <si>
    <t>Tulsa</t>
  </si>
  <si>
    <t>1.72</t>
  </si>
  <si>
    <t>-6.9</t>
  </si>
  <si>
    <t>UAB</t>
  </si>
  <si>
    <t>-6.60</t>
  </si>
  <si>
    <t>-7.7</t>
  </si>
  <si>
    <t>UCF</t>
  </si>
  <si>
    <t>-1.77</t>
  </si>
  <si>
    <t>5.9</t>
  </si>
  <si>
    <t>UCLA</t>
  </si>
  <si>
    <t>10.55</t>
  </si>
  <si>
    <t>.41</t>
  </si>
  <si>
    <t>UMass</t>
  </si>
  <si>
    <t>-13.06</t>
  </si>
  <si>
    <t>-19.7</t>
  </si>
  <si>
    <t>-1.03</t>
  </si>
  <si>
    <t>UNLV</t>
  </si>
  <si>
    <t>4.45</t>
  </si>
  <si>
    <t>-3.8</t>
  </si>
  <si>
    <t>-.42</t>
  </si>
  <si>
    <t>USC</t>
  </si>
  <si>
    <t>10.00</t>
  </si>
  <si>
    <t>15.7</t>
  </si>
  <si>
    <t>Utah</t>
  </si>
  <si>
    <t>11.15</t>
  </si>
  <si>
    <t>11.2</t>
  </si>
  <si>
    <t>.57</t>
  </si>
  <si>
    <t>Utah State</t>
  </si>
  <si>
    <t>2.59</t>
  </si>
  <si>
    <t>-4.3</t>
  </si>
  <si>
    <t>UTEP</t>
  </si>
  <si>
    <t>-11.62</t>
  </si>
  <si>
    <t>-15.3</t>
  </si>
  <si>
    <t>-1.04</t>
  </si>
  <si>
    <t>UT San Antonio</t>
  </si>
  <si>
    <t>-2.06</t>
  </si>
  <si>
    <t>-.25</t>
  </si>
  <si>
    <t>Vanderbilt</t>
  </si>
  <si>
    <t>-7.49</t>
  </si>
  <si>
    <t>-7.8</t>
  </si>
  <si>
    <t>Virginia</t>
  </si>
  <si>
    <t>-7.19</t>
  </si>
  <si>
    <t>-.26</t>
  </si>
  <si>
    <t>Virginia Tech</t>
  </si>
  <si>
    <t>3.48</t>
  </si>
  <si>
    <t>Wake Forest</t>
  </si>
  <si>
    <t>Washington</t>
  </si>
  <si>
    <t>22.71</t>
  </si>
  <si>
    <t>21.1</t>
  </si>
  <si>
    <t>Washington State</t>
  </si>
  <si>
    <t>9.47</t>
  </si>
  <si>
    <t>.42</t>
  </si>
  <si>
    <t>Western Kentucky</t>
  </si>
  <si>
    <t>5.39</t>
  </si>
  <si>
    <t>-.09</t>
  </si>
  <si>
    <t>Western Michigan</t>
  </si>
  <si>
    <t>-9.49</t>
  </si>
  <si>
    <t>-13.6</t>
  </si>
  <si>
    <t>-.66</t>
  </si>
  <si>
    <t>West Virginia</t>
  </si>
  <si>
    <t>6.49</t>
  </si>
  <si>
    <t>4.9</t>
  </si>
  <si>
    <t>.21</t>
  </si>
  <si>
    <t>Wisconsin</t>
  </si>
  <si>
    <t>13.75</t>
  </si>
  <si>
    <t>8.6</t>
  </si>
  <si>
    <t>Wyoming</t>
  </si>
  <si>
    <t>5.42</t>
  </si>
  <si>
    <t>-2.1</t>
  </si>
  <si>
    <t>Absolute Difference from Market</t>
  </si>
  <si>
    <t>Avg Abs Spread Diff</t>
  </si>
  <si>
    <t>Home Final</t>
  </si>
  <si>
    <t>Away Final</t>
  </si>
  <si>
    <t>Model Predicted Side</t>
  </si>
  <si>
    <t>Model Predicted Cover</t>
  </si>
  <si>
    <t>Market Predicted Side</t>
  </si>
  <si>
    <t>Market Side Correct (Y/N)</t>
  </si>
  <si>
    <t>Market - Winning Team Covered (Y/N)</t>
  </si>
  <si>
    <t>Model Side Correct</t>
  </si>
  <si>
    <t>Model Overall Correct</t>
  </si>
  <si>
    <t>Difference from Prediction</t>
  </si>
  <si>
    <t>Overall Market Correct2</t>
  </si>
  <si>
    <t>Market Side and Spread  Correct</t>
  </si>
  <si>
    <t>Difference from Market</t>
  </si>
  <si>
    <t>Record - Side + Spread</t>
  </si>
  <si>
    <t xml:space="preserve">(Intercept)</t>
  </si>
  <si>
    <t xml:space="preserve">spread_home</t>
  </si>
  <si>
    <t xml:space="preserve">win_pct_diff</t>
  </si>
  <si>
    <t xml:space="preserve">Predictive_PwrRk_diff</t>
  </si>
  <si>
    <t xml:space="preserve">elo_diff</t>
  </si>
  <si>
    <t xml:space="preserve">SRS_diff</t>
  </si>
  <si>
    <t xml:space="preserve">fpi_diff</t>
  </si>
  <si>
    <t xml:space="preserve">fei_diff</t>
  </si>
  <si>
    <t xml:space="preserve">sp_plus_diff</t>
  </si>
  <si>
    <t xml:space="preserve">postgame_wp_diff</t>
  </si>
  <si>
    <t xml:space="preserve">AP_home</t>
  </si>
  <si>
    <t xml:space="preserve">AP_away</t>
  </si>
  <si>
    <t xml:space="preserve">team_id</t>
  </si>
  <si>
    <t xml:space="preserve">school</t>
  </si>
  <si>
    <t xml:space="preserve">conference</t>
  </si>
  <si>
    <t xml:space="preserve">Predictive_PwrRk</t>
  </si>
  <si>
    <t xml:space="preserve">win_pct</t>
  </si>
  <si>
    <t xml:space="preserve">elo</t>
  </si>
  <si>
    <t xml:space="preserve">SRS</t>
  </si>
  <si>
    <t xml:space="preserve">fpi</t>
  </si>
  <si>
    <t xml:space="preserve">FEI</t>
  </si>
  <si>
    <t xml:space="preserve">sp_plus</t>
  </si>
  <si>
    <t xml:space="preserve">postgame_wp</t>
  </si>
  <si>
    <t xml:space="preserve">AP_rank</t>
  </si>
  <si>
    <t xml:space="preserve">Air Force</t>
  </si>
  <si>
    <t xml:space="preserve">Mountain West</t>
  </si>
  <si>
    <t xml:space="preserve">12.73</t>
  </si>
  <si>
    <t xml:space="preserve">3.6</t>
  </si>
  <si>
    <t xml:space="preserve">.53</t>
  </si>
  <si>
    <t xml:space="preserve">Akron</t>
  </si>
  <si>
    <t xml:space="preserve">Mid-American</t>
  </si>
  <si>
    <t xml:space="preserve">-17.88</t>
  </si>
  <si>
    <t xml:space="preserve">-20.1</t>
  </si>
  <si>
    <t xml:space="preserve">-.97</t>
  </si>
  <si>
    <t xml:space="preserve">Alabama</t>
  </si>
  <si>
    <t xml:space="preserve">SEC</t>
  </si>
  <si>
    <t xml:space="preserve">17.78</t>
  </si>
  <si>
    <t xml:space="preserve">23.2</t>
  </si>
  <si>
    <t xml:space="preserve">.85</t>
  </si>
  <si>
    <t xml:space="preserve">Appalachian State</t>
  </si>
  <si>
    <t xml:space="preserve">Sun Belt</t>
  </si>
  <si>
    <t xml:space="preserve">2.34</t>
  </si>
  <si>
    <t xml:space="preserve">-3.7</t>
  </si>
  <si>
    <t xml:space="preserve">-.08</t>
  </si>
  <si>
    <t xml:space="preserve">Arizona</t>
  </si>
  <si>
    <t xml:space="preserve">Pac-12</t>
  </si>
  <si>
    <t xml:space="preserve">8.78</t>
  </si>
  <si>
    <t xml:space="preserve">7.5</t>
  </si>
  <si>
    <t xml:space="preserve">.29</t>
  </si>
  <si>
    <t xml:space="preserve">Arizona State</t>
  </si>
  <si>
    <t xml:space="preserve">-9.22</t>
  </si>
  <si>
    <t xml:space="preserve">-7.4</t>
  </si>
  <si>
    <t xml:space="preserve">-.23</t>
  </si>
  <si>
    <t xml:space="preserve">Arkansas</t>
  </si>
  <si>
    <t xml:space="preserve">4.57</t>
  </si>
  <si>
    <t xml:space="preserve">8.2</t>
  </si>
  <si>
    <t xml:space="preserve">.22</t>
  </si>
  <si>
    <t xml:space="preserve">Arkansas State</t>
  </si>
  <si>
    <t xml:space="preserve">-2.65</t>
  </si>
  <si>
    <t xml:space="preserve">-15.5</t>
  </si>
  <si>
    <t xml:space="preserve">-.81</t>
  </si>
  <si>
    <t xml:space="preserve">Army</t>
  </si>
  <si>
    <t xml:space="preserve">FBS Independents</t>
  </si>
  <si>
    <t xml:space="preserve">-5.41</t>
  </si>
  <si>
    <t xml:space="preserve">-6.6</t>
  </si>
  <si>
    <t xml:space="preserve">-.33</t>
  </si>
  <si>
    <t xml:space="preserve">Auburn</t>
  </si>
  <si>
    <t xml:space="preserve">2.35</t>
  </si>
  <si>
    <t xml:space="preserve">6.8</t>
  </si>
  <si>
    <t xml:space="preserve">Ball State</t>
  </si>
  <si>
    <t xml:space="preserve">-14.90</t>
  </si>
  <si>
    <t xml:space="preserve">-16.1</t>
  </si>
  <si>
    <t xml:space="preserve">-1.00</t>
  </si>
  <si>
    <t xml:space="preserve">Baylor</t>
  </si>
  <si>
    <t xml:space="preserve">Big 12</t>
  </si>
  <si>
    <t xml:space="preserve">-2.37</t>
  </si>
  <si>
    <t xml:space="preserve">-3.0</t>
  </si>
  <si>
    <t xml:space="preserve">-.06</t>
  </si>
  <si>
    <t xml:space="preserve">Boise State</t>
  </si>
  <si>
    <t xml:space="preserve">-1.51</t>
  </si>
  <si>
    <t xml:space="preserve">-0.8</t>
  </si>
  <si>
    <t xml:space="preserve">-.11</t>
  </si>
  <si>
    <t xml:space="preserve">Boston College</t>
  </si>
  <si>
    <t xml:space="preserve">ACC</t>
  </si>
  <si>
    <t xml:space="preserve">-3.76</t>
  </si>
  <si>
    <t xml:space="preserve">-5.1</t>
  </si>
  <si>
    <t xml:space="preserve">Bowling Green</t>
  </si>
  <si>
    <t xml:space="preserve">-2.92</t>
  </si>
  <si>
    <t xml:space="preserve">-9.8</t>
  </si>
  <si>
    <t xml:space="preserve">-.52</t>
  </si>
  <si>
    <t xml:space="preserve">Buffalo</t>
  </si>
  <si>
    <t xml:space="preserve">-9.19</t>
  </si>
  <si>
    <t xml:space="preserve">-13.4</t>
  </si>
  <si>
    <t xml:space="preserve">-.40</t>
  </si>
  <si>
    <t xml:space="preserve">BYU</t>
  </si>
  <si>
    <t xml:space="preserve">1.65</t>
  </si>
  <si>
    <t xml:space="preserve">-0.6</t>
  </si>
  <si>
    <t xml:space="preserve">-.04</t>
  </si>
  <si>
    <t xml:space="preserve">California</t>
  </si>
  <si>
    <t xml:space="preserve">-0.41</t>
  </si>
  <si>
    <t xml:space="preserve">3.1</t>
  </si>
  <si>
    <t xml:space="preserve">.01</t>
  </si>
  <si>
    <t xml:space="preserve">Central Michigan</t>
  </si>
  <si>
    <t xml:space="preserve">-10.91</t>
  </si>
  <si>
    <t xml:space="preserve">-11.9</t>
  </si>
  <si>
    <t xml:space="preserve">-.61</t>
  </si>
  <si>
    <t xml:space="preserve">Charlotte</t>
  </si>
  <si>
    <t xml:space="preserve">American Athletic</t>
  </si>
  <si>
    <t xml:space="preserve">-8.67</t>
  </si>
  <si>
    <t xml:space="preserve">-12.1</t>
  </si>
  <si>
    <t xml:space="preserve">-.73</t>
  </si>
  <si>
    <t xml:space="preserve">Cincinnati</t>
  </si>
  <si>
    <t xml:space="preserve">0.78</t>
  </si>
  <si>
    <t xml:space="preserve">4.0</t>
  </si>
  <si>
    <t xml:space="preserve">.02</t>
  </si>
  <si>
    <t xml:space="preserve">Clemson</t>
  </si>
  <si>
    <t xml:space="preserve">11.54</t>
  </si>
  <si>
    <t xml:space="preserve">15.2</t>
  </si>
  <si>
    <t xml:space="preserve">.60</t>
  </si>
  <si>
    <t xml:space="preserve">Coastal Carolina</t>
  </si>
  <si>
    <t xml:space="preserve">1.77</t>
  </si>
  <si>
    <t xml:space="preserve">-1.5</t>
  </si>
  <si>
    <t xml:space="preserve">-.30</t>
  </si>
  <si>
    <t xml:space="preserve">Colorado</t>
  </si>
  <si>
    <t xml:space="preserve">3.76</t>
  </si>
  <si>
    <t xml:space="preserve">-1.7</t>
  </si>
  <si>
    <t xml:space="preserve">-.10</t>
  </si>
  <si>
    <t xml:space="preserve">Colorado State</t>
  </si>
  <si>
    <t xml:space="preserve">-4.12</t>
  </si>
  <si>
    <t xml:space="preserve">-13.2</t>
  </si>
  <si>
    <t xml:space="preserve">-.54</t>
  </si>
  <si>
    <t xml:space="preserve">Connecticut</t>
  </si>
  <si>
    <t xml:space="preserve">-8.54</t>
  </si>
  <si>
    <t xml:space="preserve">-13.6</t>
  </si>
  <si>
    <t xml:space="preserve">-.74</t>
  </si>
  <si>
    <t xml:space="preserve">Duke</t>
  </si>
  <si>
    <t xml:space="preserve">18.07</t>
  </si>
  <si>
    <t xml:space="preserve">12.3</t>
  </si>
  <si>
    <t xml:space="preserve">.65</t>
  </si>
  <si>
    <t xml:space="preserve">East Carolina</t>
  </si>
  <si>
    <t xml:space="preserve">-8.28</t>
  </si>
  <si>
    <t xml:space="preserve">-7.9</t>
  </si>
  <si>
    <t xml:space="preserve">-.50</t>
  </si>
  <si>
    <t xml:space="preserve">Eastern Michigan</t>
  </si>
  <si>
    <t xml:space="preserve">-10.06</t>
  </si>
  <si>
    <t xml:space="preserve">-14.2</t>
  </si>
  <si>
    <t xml:space="preserve">Florida</t>
  </si>
  <si>
    <t xml:space="preserve">6.58</t>
  </si>
  <si>
    <t xml:space="preserve">7.3</t>
  </si>
  <si>
    <t xml:space="preserve">.33</t>
  </si>
  <si>
    <t xml:space="preserve">Florida Atlantic</t>
  </si>
  <si>
    <t xml:space="preserve">1.18</t>
  </si>
  <si>
    <t xml:space="preserve">-2.9</t>
  </si>
  <si>
    <t xml:space="preserve">-.13</t>
  </si>
  <si>
    <t xml:space="preserve">Florida International</t>
  </si>
  <si>
    <t xml:space="preserve">Conference USA</t>
  </si>
  <si>
    <t xml:space="preserve">-11.52</t>
  </si>
  <si>
    <t xml:space="preserve">-19.4</t>
  </si>
  <si>
    <t xml:space="preserve">Florida State</t>
  </si>
  <si>
    <t xml:space="preserve">21.00</t>
  </si>
  <si>
    <t xml:space="preserve">21.8</t>
  </si>
  <si>
    <t xml:space="preserve">.91</t>
  </si>
  <si>
    <t xml:space="preserve">Fresno State</t>
  </si>
  <si>
    <t xml:space="preserve">4.33</t>
  </si>
  <si>
    <t xml:space="preserve">2.1</t>
  </si>
  <si>
    <t xml:space="preserve">Georgia</t>
  </si>
  <si>
    <t xml:space="preserve">13.02</t>
  </si>
  <si>
    <t xml:space="preserve">22.6</t>
  </si>
  <si>
    <t xml:space="preserve">.98</t>
  </si>
  <si>
    <t xml:space="preserve">Georgia Southern</t>
  </si>
  <si>
    <t xml:space="preserve">2.45</t>
  </si>
  <si>
    <t xml:space="preserve">-.19</t>
  </si>
  <si>
    <t xml:space="preserve">Georgia State</t>
  </si>
  <si>
    <t xml:space="preserve">4.51</t>
  </si>
  <si>
    <t xml:space="preserve">-2.6</t>
  </si>
  <si>
    <t xml:space="preserve">Georgia Tech</t>
  </si>
  <si>
    <t xml:space="preserve">3.02</t>
  </si>
  <si>
    <t xml:space="preserve">1.4</t>
  </si>
  <si>
    <t xml:space="preserve">Hawai'i</t>
  </si>
  <si>
    <t xml:space="preserve">-10.95</t>
  </si>
  <si>
    <t xml:space="preserve">-.85</t>
  </si>
  <si>
    <t xml:space="preserve">Houston</t>
  </si>
  <si>
    <t xml:space="preserve">-1.06</t>
  </si>
  <si>
    <t xml:space="preserve">-0.2</t>
  </si>
  <si>
    <t xml:space="preserve">-.12</t>
  </si>
  <si>
    <t xml:space="preserve">Illinois</t>
  </si>
  <si>
    <t xml:space="preserve">Big Ten</t>
  </si>
  <si>
    <t xml:space="preserve">0.01</t>
  </si>
  <si>
    <t xml:space="preserve">0.2</t>
  </si>
  <si>
    <t xml:space="preserve">Indiana</t>
  </si>
  <si>
    <t xml:space="preserve">-2.27</t>
  </si>
  <si>
    <t xml:space="preserve">-5.5</t>
  </si>
  <si>
    <t xml:space="preserve">-.38</t>
  </si>
  <si>
    <t xml:space="preserve">Iowa</t>
  </si>
  <si>
    <t xml:space="preserve">11.82</t>
  </si>
  <si>
    <t xml:space="preserve">7.9</t>
  </si>
  <si>
    <t xml:space="preserve">.35</t>
  </si>
  <si>
    <t xml:space="preserve">Iowa State</t>
  </si>
  <si>
    <t xml:space="preserve">8.24</t>
  </si>
  <si>
    <t xml:space="preserve">6.3</t>
  </si>
  <si>
    <t xml:space="preserve">.40</t>
  </si>
  <si>
    <t xml:space="preserve">Jacksonville State</t>
  </si>
  <si>
    <t xml:space="preserve">0.87</t>
  </si>
  <si>
    <t xml:space="preserve">-7.5</t>
  </si>
  <si>
    <t xml:space="preserve">-.63</t>
  </si>
  <si>
    <t xml:space="preserve">James Madison</t>
  </si>
  <si>
    <t xml:space="preserve">11.81</t>
  </si>
  <si>
    <t xml:space="preserve">1.9</t>
  </si>
  <si>
    <t xml:space="preserve">.27</t>
  </si>
  <si>
    <t xml:space="preserve">Kansas</t>
  </si>
  <si>
    <t xml:space="preserve">5.38</t>
  </si>
  <si>
    <t xml:space="preserve">4.6</t>
  </si>
  <si>
    <t xml:space="preserve">.18</t>
  </si>
  <si>
    <t xml:space="preserve">Kansas State</t>
  </si>
  <si>
    <t xml:space="preserve">12.00</t>
  </si>
  <si>
    <t xml:space="preserve">14.3</t>
  </si>
  <si>
    <t xml:space="preserve">.63</t>
  </si>
  <si>
    <t xml:space="preserve">Kent State</t>
  </si>
  <si>
    <t xml:space="preserve">-16.78</t>
  </si>
  <si>
    <t xml:space="preserve">-20.2</t>
  </si>
  <si>
    <t xml:space="preserve">-1.14</t>
  </si>
  <si>
    <t xml:space="preserve">Kentucky</t>
  </si>
  <si>
    <t xml:space="preserve">3.71</t>
  </si>
  <si>
    <t xml:space="preserve">4.7</t>
  </si>
  <si>
    <t xml:space="preserve">.21</t>
  </si>
  <si>
    <t xml:space="preserve">Liberty</t>
  </si>
  <si>
    <t xml:space="preserve">9.21</t>
  </si>
  <si>
    <t xml:space="preserve">0.5</t>
  </si>
  <si>
    <t xml:space="preserve">.04</t>
  </si>
  <si>
    <t xml:space="preserve">Louisiana</t>
  </si>
  <si>
    <t xml:space="preserve">0.61</t>
  </si>
  <si>
    <t xml:space="preserve">-4.5</t>
  </si>
  <si>
    <t xml:space="preserve">Louisiana Monroe</t>
  </si>
  <si>
    <t xml:space="preserve">-8.42</t>
  </si>
  <si>
    <t xml:space="preserve">-17.4</t>
  </si>
  <si>
    <t xml:space="preserve">-.71</t>
  </si>
  <si>
    <t xml:space="preserve">Louisiana Tech</t>
  </si>
  <si>
    <t xml:space="preserve">-7.00</t>
  </si>
  <si>
    <t xml:space="preserve">-12.2</t>
  </si>
  <si>
    <t xml:space="preserve">-.65</t>
  </si>
  <si>
    <t xml:space="preserve">Louisville</t>
  </si>
  <si>
    <t xml:space="preserve">9.01</t>
  </si>
  <si>
    <t xml:space="preserve">9.6</t>
  </si>
  <si>
    <t xml:space="preserve">.32</t>
  </si>
  <si>
    <t xml:space="preserve">LSU</t>
  </si>
  <si>
    <t xml:space="preserve">14.06</t>
  </si>
  <si>
    <t xml:space="preserve">18.8</t>
  </si>
  <si>
    <t xml:space="preserve">.77</t>
  </si>
  <si>
    <t xml:space="preserve">Marshall</t>
  </si>
  <si>
    <t xml:space="preserve">-1.48</t>
  </si>
  <si>
    <t xml:space="preserve">-1.9</t>
  </si>
  <si>
    <t xml:space="preserve">Maryland</t>
  </si>
  <si>
    <t xml:space="preserve">10.38</t>
  </si>
  <si>
    <t xml:space="preserve">9.2</t>
  </si>
  <si>
    <t xml:space="preserve">.45</t>
  </si>
  <si>
    <t xml:space="preserve">Memphis</t>
  </si>
  <si>
    <t xml:space="preserve">6.76</t>
  </si>
  <si>
    <t xml:space="preserve">0.4</t>
  </si>
  <si>
    <t xml:space="preserve">.07</t>
  </si>
  <si>
    <t xml:space="preserve">Miami</t>
  </si>
  <si>
    <t xml:space="preserve">12.65</t>
  </si>
  <si>
    <t xml:space="preserve">13.1</t>
  </si>
  <si>
    <t xml:space="preserve">.37</t>
  </si>
  <si>
    <t xml:space="preserve">Miami (OH)</t>
  </si>
  <si>
    <t xml:space="preserve">-1.3</t>
  </si>
  <si>
    <t xml:space="preserve">Michigan</t>
  </si>
  <si>
    <t xml:space="preserve">25.10</t>
  </si>
  <si>
    <t xml:space="preserve">24.5</t>
  </si>
  <si>
    <t xml:space="preserve">1.38</t>
  </si>
  <si>
    <t xml:space="preserve">Michigan State</t>
  </si>
  <si>
    <t xml:space="preserve">1.72</t>
  </si>
  <si>
    <t xml:space="preserve">0.9</t>
  </si>
  <si>
    <t xml:space="preserve">Middle Tennessee</t>
  </si>
  <si>
    <t xml:space="preserve">-4.99</t>
  </si>
  <si>
    <t xml:space="preserve">-12.5</t>
  </si>
  <si>
    <t xml:space="preserve">-.68</t>
  </si>
  <si>
    <t xml:space="preserve">Minnesota</t>
  </si>
  <si>
    <t xml:space="preserve">4.24</t>
  </si>
  <si>
    <t xml:space="preserve">.14</t>
  </si>
  <si>
    <t xml:space="preserve">Mississippi State</t>
  </si>
  <si>
    <t xml:space="preserve">0.86</t>
  </si>
  <si>
    <t xml:space="preserve">3.4</t>
  </si>
  <si>
    <t xml:space="preserve">Missouri</t>
  </si>
  <si>
    <t xml:space="preserve">10.71</t>
  </si>
  <si>
    <t xml:space="preserve">8.9</t>
  </si>
  <si>
    <t xml:space="preserve">.38</t>
  </si>
  <si>
    <t xml:space="preserve">Navy</t>
  </si>
  <si>
    <t xml:space="preserve">-2.96</t>
  </si>
  <si>
    <t xml:space="preserve">-.46</t>
  </si>
  <si>
    <t xml:space="preserve">NC State</t>
  </si>
  <si>
    <t xml:space="preserve">1.07</t>
  </si>
  <si>
    <t xml:space="preserve">Nebraska</t>
  </si>
  <si>
    <t xml:space="preserve">3.18</t>
  </si>
  <si>
    <t xml:space="preserve">0.0</t>
  </si>
  <si>
    <t xml:space="preserve">-.09</t>
  </si>
  <si>
    <t xml:space="preserve">Nevada</t>
  </si>
  <si>
    <t xml:space="preserve">-16.08</t>
  </si>
  <si>
    <t xml:space="preserve">-18.4</t>
  </si>
  <si>
    <t xml:space="preserve">-.76</t>
  </si>
  <si>
    <t xml:space="preserve">New Mexico</t>
  </si>
  <si>
    <t xml:space="preserve">-9.60</t>
  </si>
  <si>
    <t xml:space="preserve">-15.6</t>
  </si>
  <si>
    <t xml:space="preserve">-1.02</t>
  </si>
  <si>
    <t xml:space="preserve">New Mexico State</t>
  </si>
  <si>
    <t xml:space="preserve">-3.18</t>
  </si>
  <si>
    <t xml:space="preserve">-9.9</t>
  </si>
  <si>
    <t xml:space="preserve">-.78</t>
  </si>
  <si>
    <t xml:space="preserve">North Carolina</t>
  </si>
  <si>
    <t xml:space="preserve">19.62</t>
  </si>
  <si>
    <t xml:space="preserve">15.8</t>
  </si>
  <si>
    <t xml:space="preserve">.66</t>
  </si>
  <si>
    <t xml:space="preserve">Northern Illinois</t>
  </si>
  <si>
    <t xml:space="preserve">-5.07</t>
  </si>
  <si>
    <t xml:space="preserve">-5.6</t>
  </si>
  <si>
    <t xml:space="preserve">-.27</t>
  </si>
  <si>
    <t xml:space="preserve">North Texas</t>
  </si>
  <si>
    <t xml:space="preserve">-7.89</t>
  </si>
  <si>
    <t xml:space="preserve">-.59</t>
  </si>
  <si>
    <t xml:space="preserve">Northwestern</t>
  </si>
  <si>
    <t xml:space="preserve">-0.99</t>
  </si>
  <si>
    <t xml:space="preserve">-4.9</t>
  </si>
  <si>
    <t xml:space="preserve">-.16</t>
  </si>
  <si>
    <t xml:space="preserve">Notre Dame</t>
  </si>
  <si>
    <t xml:space="preserve">16.51</t>
  </si>
  <si>
    <t xml:space="preserve">18.1</t>
  </si>
  <si>
    <t xml:space="preserve">.80</t>
  </si>
  <si>
    <t xml:space="preserve">Ohio</t>
  </si>
  <si>
    <t xml:space="preserve">3.26</t>
  </si>
  <si>
    <t xml:space="preserve">-3.5</t>
  </si>
  <si>
    <t xml:space="preserve">Ohio State</t>
  </si>
  <si>
    <t xml:space="preserve">21.94</t>
  </si>
  <si>
    <t xml:space="preserve">27.8</t>
  </si>
  <si>
    <t xml:space="preserve">1.19</t>
  </si>
  <si>
    <t xml:space="preserve">Oklahoma</t>
  </si>
  <si>
    <t xml:space="preserve">24.93</t>
  </si>
  <si>
    <t xml:space="preserve">26.4</t>
  </si>
  <si>
    <t xml:space="preserve">1.14</t>
  </si>
  <si>
    <t xml:space="preserve">Oklahoma State</t>
  </si>
  <si>
    <t xml:space="preserve">2.16</t>
  </si>
  <si>
    <t xml:space="preserve">.24</t>
  </si>
  <si>
    <t xml:space="preserve">Old Dominion</t>
  </si>
  <si>
    <t xml:space="preserve">-6.34</t>
  </si>
  <si>
    <t xml:space="preserve">-13.0</t>
  </si>
  <si>
    <t xml:space="preserve">-.42</t>
  </si>
  <si>
    <t xml:space="preserve">Ole Miss</t>
  </si>
  <si>
    <t xml:space="preserve">16.07</t>
  </si>
  <si>
    <t xml:space="preserve">Oregon</t>
  </si>
  <si>
    <t xml:space="preserve">15.97</t>
  </si>
  <si>
    <t xml:space="preserve">23.6</t>
  </si>
  <si>
    <t xml:space="preserve">1.02</t>
  </si>
  <si>
    <t xml:space="preserve">Oregon State</t>
  </si>
  <si>
    <t xml:space="preserve">14.11</t>
  </si>
  <si>
    <t xml:space="preserve">13.5</t>
  </si>
  <si>
    <t xml:space="preserve">Penn State</t>
  </si>
  <si>
    <t xml:space="preserve">20.39</t>
  </si>
  <si>
    <t xml:space="preserve">25.2</t>
  </si>
  <si>
    <t xml:space="preserve">Pittsburgh</t>
  </si>
  <si>
    <t xml:space="preserve">1.67</t>
  </si>
  <si>
    <t xml:space="preserve">3.3</t>
  </si>
  <si>
    <t xml:space="preserve">.05</t>
  </si>
  <si>
    <t xml:space="preserve">Purdue</t>
  </si>
  <si>
    <t xml:space="preserve">2.40</t>
  </si>
  <si>
    <t xml:space="preserve">0.6</t>
  </si>
  <si>
    <t xml:space="preserve">Rice</t>
  </si>
  <si>
    <t xml:space="preserve">-4.08</t>
  </si>
  <si>
    <t xml:space="preserve">-7.6</t>
  </si>
  <si>
    <t xml:space="preserve">Rutgers</t>
  </si>
  <si>
    <t xml:space="preserve">9.49</t>
  </si>
  <si>
    <t xml:space="preserve">3.2</t>
  </si>
  <si>
    <t xml:space="preserve">Sam Houston State</t>
  </si>
  <si>
    <t xml:space="preserve">-10.61</t>
  </si>
  <si>
    <t xml:space="preserve">-15.7</t>
  </si>
  <si>
    <t xml:space="preserve">San Diego State</t>
  </si>
  <si>
    <t xml:space="preserve">-5.70</t>
  </si>
  <si>
    <t xml:space="preserve">-10.5</t>
  </si>
  <si>
    <t xml:space="preserve">San José State</t>
  </si>
  <si>
    <t xml:space="preserve">-4.32</t>
  </si>
  <si>
    <t xml:space="preserve">SMU</t>
  </si>
  <si>
    <t xml:space="preserve">7.63</t>
  </si>
  <si>
    <t xml:space="preserve">8.4</t>
  </si>
  <si>
    <t xml:space="preserve">.13</t>
  </si>
  <si>
    <t xml:space="preserve">South Alabama</t>
  </si>
  <si>
    <t xml:space="preserve">4.69</t>
  </si>
  <si>
    <t xml:space="preserve">3.0</t>
  </si>
  <si>
    <t xml:space="preserve">.08</t>
  </si>
  <si>
    <t xml:space="preserve">South Carolina</t>
  </si>
  <si>
    <t xml:space="preserve">2.19</t>
  </si>
  <si>
    <t xml:space="preserve">6.5</t>
  </si>
  <si>
    <t xml:space="preserve">Southern Mississippi</t>
  </si>
  <si>
    <t xml:space="preserve">-8.80</t>
  </si>
  <si>
    <t xml:space="preserve">-17.8</t>
  </si>
  <si>
    <t xml:space="preserve">-.72</t>
  </si>
  <si>
    <t xml:space="preserve">South Florida</t>
  </si>
  <si>
    <t xml:space="preserve">-6.29</t>
  </si>
  <si>
    <t xml:space="preserve">-11.6</t>
  </si>
  <si>
    <t xml:space="preserve">-.56</t>
  </si>
  <si>
    <t xml:space="preserve">Stanford</t>
  </si>
  <si>
    <t xml:space="preserve">-5.44</t>
  </si>
  <si>
    <t xml:space="preserve">-8.1</t>
  </si>
  <si>
    <t xml:space="preserve">Syracuse</t>
  </si>
  <si>
    <t xml:space="preserve">4.65</t>
  </si>
  <si>
    <t xml:space="preserve">6.9</t>
  </si>
  <si>
    <t xml:space="preserve">.11</t>
  </si>
  <si>
    <t xml:space="preserve">TCU</t>
  </si>
  <si>
    <t xml:space="preserve">9.93</t>
  </si>
  <si>
    <t xml:space="preserve">10.8</t>
  </si>
  <si>
    <t xml:space="preserve">.44</t>
  </si>
  <si>
    <t xml:space="preserve">Temple</t>
  </si>
  <si>
    <t xml:space="preserve">-14.28</t>
  </si>
  <si>
    <t xml:space="preserve">-18.6</t>
  </si>
  <si>
    <t xml:space="preserve">-.98</t>
  </si>
  <si>
    <t xml:space="preserve">Tennessee</t>
  </si>
  <si>
    <t xml:space="preserve">12.19</t>
  </si>
  <si>
    <t xml:space="preserve">15.5</t>
  </si>
  <si>
    <t xml:space="preserve">.78</t>
  </si>
  <si>
    <t xml:space="preserve">Texas</t>
  </si>
  <si>
    <t xml:space="preserve">23.85</t>
  </si>
  <si>
    <t xml:space="preserve">23.8</t>
  </si>
  <si>
    <t xml:space="preserve">1.01</t>
  </si>
  <si>
    <t xml:space="preserve">Texas A&amp;M</t>
  </si>
  <si>
    <t xml:space="preserve">11.36</t>
  </si>
  <si>
    <t xml:space="preserve">15.4</t>
  </si>
  <si>
    <t xml:space="preserve">.62</t>
  </si>
  <si>
    <t xml:space="preserve">Texas State</t>
  </si>
  <si>
    <t xml:space="preserve">-0.30</t>
  </si>
  <si>
    <t xml:space="preserve">-6.9</t>
  </si>
  <si>
    <t xml:space="preserve">-.35</t>
  </si>
  <si>
    <t xml:space="preserve">Texas Tech</t>
  </si>
  <si>
    <t xml:space="preserve">6.90</t>
  </si>
  <si>
    <t xml:space="preserve">Toledo</t>
  </si>
  <si>
    <t xml:space="preserve">-0.7</t>
  </si>
  <si>
    <t xml:space="preserve">Troy</t>
  </si>
  <si>
    <t xml:space="preserve">9.13</t>
  </si>
  <si>
    <t xml:space="preserve">Tulane</t>
  </si>
  <si>
    <t xml:space="preserve">10.16</t>
  </si>
  <si>
    <t xml:space="preserve">5.0</t>
  </si>
  <si>
    <t xml:space="preserve">Tulsa</t>
  </si>
  <si>
    <t xml:space="preserve">-.29</t>
  </si>
  <si>
    <t xml:space="preserve">UAB</t>
  </si>
  <si>
    <t xml:space="preserve">-6.59</t>
  </si>
  <si>
    <t xml:space="preserve">-7.7</t>
  </si>
  <si>
    <t xml:space="preserve">UCF</t>
  </si>
  <si>
    <t xml:space="preserve">-1.74</t>
  </si>
  <si>
    <t xml:space="preserve">5.9</t>
  </si>
  <si>
    <t xml:space="preserve">UCLA</t>
  </si>
  <si>
    <t xml:space="preserve">10.62</t>
  </si>
  <si>
    <t xml:space="preserve">.34</t>
  </si>
  <si>
    <t xml:space="preserve">UMass</t>
  </si>
  <si>
    <t xml:space="preserve">-12.78</t>
  </si>
  <si>
    <t xml:space="preserve">-19.5</t>
  </si>
  <si>
    <t xml:space="preserve">-1.08</t>
  </si>
  <si>
    <t xml:space="preserve">UNLV</t>
  </si>
  <si>
    <t xml:space="preserve">4.25</t>
  </si>
  <si>
    <t xml:space="preserve">-3.9</t>
  </si>
  <si>
    <t xml:space="preserve">-.31</t>
  </si>
  <si>
    <t xml:space="preserve">USC</t>
  </si>
  <si>
    <t xml:space="preserve">10.00</t>
  </si>
  <si>
    <t xml:space="preserve">15.7</t>
  </si>
  <si>
    <t xml:space="preserve">.59</t>
  </si>
  <si>
    <t xml:space="preserve">Utah</t>
  </si>
  <si>
    <t xml:space="preserve">11.23</t>
  </si>
  <si>
    <t xml:space="preserve">11.2</t>
  </si>
  <si>
    <t xml:space="preserve">Utah State</t>
  </si>
  <si>
    <t xml:space="preserve">2.70</t>
  </si>
  <si>
    <t xml:space="preserve">-4.2</t>
  </si>
  <si>
    <t xml:space="preserve">-.21</t>
  </si>
  <si>
    <t xml:space="preserve">UTEP</t>
  </si>
  <si>
    <t xml:space="preserve">-12.99</t>
  </si>
  <si>
    <t xml:space="preserve">-17.0</t>
  </si>
  <si>
    <t xml:space="preserve">-.92</t>
  </si>
  <si>
    <t xml:space="preserve">UT San Antonio</t>
  </si>
  <si>
    <t xml:space="preserve">-1.91</t>
  </si>
  <si>
    <t xml:space="preserve">-.18</t>
  </si>
  <si>
    <t xml:space="preserve">Vanderbilt</t>
  </si>
  <si>
    <t xml:space="preserve">-7.42</t>
  </si>
  <si>
    <t xml:space="preserve">-7.8</t>
  </si>
  <si>
    <t xml:space="preserve">-.41</t>
  </si>
  <si>
    <t xml:space="preserve">Virginia</t>
  </si>
  <si>
    <t xml:space="preserve">-6.91</t>
  </si>
  <si>
    <t xml:space="preserve">-.24</t>
  </si>
  <si>
    <t xml:space="preserve">Virginia Tech</t>
  </si>
  <si>
    <t xml:space="preserve">3.32</t>
  </si>
  <si>
    <t xml:space="preserve">0.3</t>
  </si>
  <si>
    <t xml:space="preserve">-.01</t>
  </si>
  <si>
    <t xml:space="preserve">Wake Forest</t>
  </si>
  <si>
    <t xml:space="preserve">-0.9</t>
  </si>
  <si>
    <t xml:space="preserve">-.07</t>
  </si>
  <si>
    <t xml:space="preserve">Washington</t>
  </si>
  <si>
    <t xml:space="preserve">22.71</t>
  </si>
  <si>
    <t xml:space="preserve">21.1</t>
  </si>
  <si>
    <t xml:space="preserve">1.08</t>
  </si>
  <si>
    <t xml:space="preserve">Washington State</t>
  </si>
  <si>
    <t xml:space="preserve">9.50</t>
  </si>
  <si>
    <t xml:space="preserve">1.1</t>
  </si>
  <si>
    <t xml:space="preserve">Western Kentucky</t>
  </si>
  <si>
    <t xml:space="preserve">3.78</t>
  </si>
  <si>
    <t xml:space="preserve">Western Michigan</t>
  </si>
  <si>
    <t xml:space="preserve">-9.46</t>
  </si>
  <si>
    <t xml:space="preserve">-.69</t>
  </si>
  <si>
    <t xml:space="preserve">West Virginia</t>
  </si>
  <si>
    <t xml:space="preserve">6.45</t>
  </si>
  <si>
    <t xml:space="preserve">4.8</t>
  </si>
  <si>
    <t xml:space="preserve">Wisconsin</t>
  </si>
  <si>
    <t xml:space="preserve">13.75</t>
  </si>
  <si>
    <t xml:space="preserve">8.6</t>
  </si>
  <si>
    <t xml:space="preserve">.43</t>
  </si>
  <si>
    <t xml:space="preserve">Wyoming</t>
  </si>
  <si>
    <t xml:space="preserve">5.49</t>
  </si>
  <si>
    <t xml:space="preserve">-2.1</t>
  </si>
  <si>
    <t xml:space="preserve">-.02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</si>
</sst>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rgb="FFFA7D00"/>
      <name val="Calibri"/>
      <family val="2"/>
      <scheme val="minor"/>
      <b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</border>
    <border>
      <left style="thin">
        <color indexed="64"/>
      </left>
      <right style="thin">
        <color indexed="64"/>
      </right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bottom style="thin">
        <color rgb="FF7F7F7F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16" fontId="1" fillId="0" borderId="1" xfId="0" applyFont="1" applyNumberFormat="1" applyBorder="1"/>
    <xf numFmtId="0" fontId="2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5" fillId="5" borderId="2" xfId="0" applyFont="1" applyFill="1" applyBorder="1"/>
    <xf numFmtId="0" fontId="6" fillId="4" borderId="3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 wrapText="1"/>
    </xf>
    <xf numFmtId="0" fontId="6" fillId="6" borderId="5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" fontId="2" fillId="0" borderId="1" xfId="0" applyFont="1" applyNumberForma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6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wrapText="1"/>
    </xf>
    <xf numFmtId="0" fontId="5" fillId="5" borderId="0" xfId="0" applyFont="1" applyFill="1"/>
    <xf numFmtId="0" fontId="5" fillId="5" borderId="6" xfId="0" applyFont="1" applyFill="1" applyBorder="1"/>
    <xf numFmtId="0" fontId="5" fillId="5" borderId="7" xfId="0" applyFont="1" applyFill="1" applyBorder="1"/>
    <xf numFmtId="0" fontId="1" fillId="9" borderId="1" xfId="0" applyFont="1" applyFill="1" applyBorder="1"/>
    <xf numFmtId="0" fontId="5" fillId="5" borderId="1" xfId="0" applyFont="1" applyFill="1" applyBorder="1"/>
    <xf numFmtId="0" fontId="1" fillId="2" borderId="1" xfId="0" applyFont="1" applyFill="1" applyBorder="1"/>
    <xf numFmtId="0" fontId="6" fillId="6" borderId="3" xfId="0" applyFont="1" applyFill="1" applyBorder="1"/>
    <xf numFmtId="0" fontId="6" fillId="6" borderId="8" xfId="0" applyFont="1" applyFill="1" applyBorder="1"/>
    <xf numFmtId="0" fontId="1" fillId="0" borderId="9" xfId="0" applyFont="1" applyBorder="1"/>
    <xf numFmtId="0" fontId="1" fillId="3" borderId="10" xfId="0" applyFont="1" applyFill="1" applyBorder="1"/>
    <xf numFmtId="44" fontId="1" fillId="4" borderId="1" xfId="0" applyFont="1" applyNumberFormat="1" applyFill="1" applyBorder="1"/>
    <xf numFmtId="0" fontId="1" fillId="3" borderId="11" xfId="0" applyFont="1" applyFill="1" applyBorder="1"/>
    <xf numFmtId="0" fontId="2" fillId="3" borderId="11" xfId="0" applyFont="1" applyFill="1" applyBorder="1"/>
    <xf numFmtId="0" fontId="2" fillId="3" borderId="10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6" fillId="6" borderId="1" xfId="0" applyFont="1" applyFill="1" applyBorder="1" applyAlignment="1">
      <alignment horizontal="center"/>
    </xf>
    <xf numFmtId="0" fontId="6" fillId="4" borderId="3" xfId="0" applyFont="1" applyFill="1" applyBorder="1"/>
  </cellXfs>
  <cellStyles count="1">
    <cellStyle name="Normal" xfId="0" builtinId="0"/>
  </cellStyles>
  <dxfs count="4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rgb="FF000000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rgb="FF000000"/>
        </bottom>
      </border>
    </dxf>
    <dxf>
      <border outline="0"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E7E6E6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B2B2B2"/>
        </left>
        <right/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B2B2B2"/>
        </left>
        <right style="thin">
          <color rgb="FFB2B2B2"/>
        </right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B2B2B2"/>
        </left>
        <right style="thin">
          <color rgb="FFB2B2B2"/>
        </right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B2B2B2"/>
        </left>
        <right style="thin">
          <color rgb="FFB2B2B2"/>
        </right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B2B2B2"/>
        </left>
        <right style="thin">
          <color rgb="FFB2B2B2"/>
        </right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B2B2B2"/>
        </left>
        <right style="thin">
          <color rgb="FFB2B2B2"/>
        </right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B2B2B2"/>
        </left>
        <right style="thin">
          <color rgb="FFB2B2B2"/>
        </right>
        <top/>
        <bottom style="thin">
          <color rgb="FFB2B2B2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fill>
        <patternFill patternType="solid">
          <fgColor indexed="64"/>
          <bgColor theme="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E6626E-0A3C-4493-9FAB-B603B387E63B}" name="Table13" displayName="Table13" ref="A1:W953" totalsRowShown="0" headerRowDxfId="25" dataDxfId="24" headerRowBorderDxfId="22" tableBorderDxfId="23">
  <autoFilter ref="A1:W953" xr:uid="{BCCCE447-A02F-4208-BC7A-2E337AF810BF}"/>
  <tableColumns count="23">
    <tableColumn id="1" xr3:uid="{1ABC9860-E1A4-4094-8D0F-56D47DE4F1C1}" name="Date" dataDxfId="21">
      <calculatedColumnFormula>IF(ISBLANK(Games!$B2), "",Games!A2)</calculatedColumnFormula>
    </tableColumn>
    <tableColumn id="2" xr3:uid="{ABB21811-778F-4021-8B45-DAFF68A0F36C}" name="Home" dataDxfId="20">
      <calculatedColumnFormula>IF(ISBLANK(Games!$B2), "",Games!B2)</calculatedColumnFormula>
    </tableColumn>
    <tableColumn id="3" xr3:uid="{5BAEA50D-53D0-4F31-8786-6A2E76F87881}" name="Away" dataDxfId="19">
      <calculatedColumnFormula>IF(ISBLANK(Games!$B2), "",Games!C2)</calculatedColumnFormula>
    </tableColumn>
    <tableColumn id="4" xr3:uid="{8CB596F0-B730-4AF2-BAE2-A7BA8869E594}" name="Spread" dataDxfId="18">
      <calculatedColumnFormula>IF(ISBLANK(Games!$B2), "",Games!D2)</calculatedColumnFormula>
    </tableColumn>
    <tableColumn id="5" xr3:uid="{AB9DFB71-1748-4AC8-9F50-147864ABDAFF}" name="Predicted Spread" dataDxfId="17">
      <calculatedColumnFormula>IF(ISBLANK(Games!$B2), "",Games!E2)</calculatedColumnFormula>
    </tableColumn>
    <tableColumn id="6" xr3:uid="{2F40B994-DA7A-4D9A-862D-54165B6448C4}" name="Model Predicted Side" dataDxfId="16">
      <calculatedColumnFormula>IF(ISBLANK(Games!$B2), "",Games!F2)</calculatedColumnFormula>
    </tableColumn>
    <tableColumn id="15" xr3:uid="{7BB77C65-12D3-4208-9586-FDF83D9DCFA9}" name="Model Predicted Cover" dataDxfId="15">
      <calculatedColumnFormula>IF(ISBLANK(Games!$B2), "",Games!G2)</calculatedColumnFormula>
    </tableColumn>
    <tableColumn id="21" xr3:uid="{3971A6AA-D32D-4AFB-9EBF-70135FD28A60}" name="Market Predicted Side" dataDxfId="14">
      <calculatedColumnFormula>IF(ISBLANK(Games!B2), "", IF(Table13[[#This Row],[Spread]]&lt;0, Table13[[#This Row],[Home]], Table13[[#This Row],[Away]]))</calculatedColumnFormula>
    </tableColumn>
    <tableColumn id="8" xr3:uid="{B65DE6B0-3C62-4A29-8956-67235EDCF105}" name="Side Result" dataDxfId="13"/>
    <tableColumn id="18" xr3:uid="{8F582226-FF78-40F0-9F3E-4D8925718EC7}" name="Home Final" dataDxfId="12"/>
    <tableColumn id="17" xr3:uid="{B1DB3C55-30CF-4BAE-AAE9-0131FAEC4DE1}" name="Away Final" dataDxfId="11"/>
    <tableColumn id="19" xr3:uid="{9030E97C-68F6-44B5-8700-E9B0060045CE}" name="Difference Result" dataDxfId="10">
      <calculatedColumnFormula>IF(ISBLANK(Table13[[#This Row],[Side Result]]), "",(-1*(Table13[[#This Row],[Home Final]]-Table13[[#This Row],[Away Final]])))</calculatedColumnFormula>
    </tableColumn>
    <tableColumn id="7" xr3:uid="{6421E5EA-E830-4825-86B7-5C4BCBD9CF84}" name="Market - Winning Team Covered (Y/N)" dataDxfId="9">
      <calculatedColumnFormula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calculatedColumnFormula>
    </tableColumn>
    <tableColumn id="13" xr3:uid="{D45FE8E8-11D7-43C8-8C7D-3B383FD7192C}" name="Market Side Correct (Y/N)">
      <calculatedColumnFormula>IF(ISBLANK(Games!B2),"",IF(Table13[[#This Row],[Side Result]]=Table13[[#This Row],[Market Predicted Side]], "Y", "N"))</calculatedColumnFormula>
    </tableColumn>
    <tableColumn id="14" xr3:uid="{3927670A-CDFD-4D0B-8236-14716323FE79}" name="Market Side and Spread  Correct" dataDxfId="2">
      <calculatedColumnFormula>IF(ISBLANK(Table13[[#This Row],[Side Result]]),"",IF(AND(Table13[[#This Row],[Market Side Correct (Y/N)]]="Y", Table13[[#This Row],[Market - Winning Team Covered (Y/N)]]="Y"), "Y", "N"))</calculatedColumnFormula>
    </tableColumn>
    <tableColumn id="24" xr3:uid="{E2AD5AEA-16A5-4BD4-A2B9-7C8D99AED095}" name="Model Side Correct" dataDxfId="1">
      <calculatedColumnFormula>IF(ISBLANK(Games!B2),"",IF(Table13[[#This Row],[Side Result]]=Table13[[#This Row],[Model Predicted Side]], "Y", "N"))</calculatedColumnFormula>
    </tableColumn>
    <tableColumn id="23" xr3:uid="{84E3DA64-BDB1-4588-9D2F-C1811ABE299F}" name="Model Overall Correct" dataDxfId="0">
      <calculatedColumnFormula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calculatedColumnFormula>
    </tableColumn>
    <tableColumn id="20" xr3:uid="{5C0D9A4C-DF78-4899-93D8-DAFEA8D805E7}" name="Difference from Prediction" dataDxfId="8">
      <calculatedColumnFormula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calculatedColumnFormula>
    </tableColumn>
    <tableColumn id="25" xr3:uid="{C1E9AA40-3454-403A-B806-E99EDDE89DBC}" name="Absolute Difference from Prediction" dataDxfId="7">
      <calculatedColumnFormula>IF(ISBLANK(Table13[[#This Row],[Side Result]]), "",ABS(Table13[[#This Row],[Difference from Prediction]]))</calculatedColumnFormula>
    </tableColumn>
    <tableColumn id="9" xr3:uid="{4101036D-354A-4105-88FA-6511EE750EE5}" name="Difference from Market" dataDxfId="4">
      <calculatedColumnFormula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calculatedColumnFormula>
    </tableColumn>
    <tableColumn id="16" xr3:uid="{AB156DDE-7C07-4E21-8E81-58CDD2AF0F20}" name="Absolute Difference from Market" dataDxfId="3">
      <calculatedColumnFormula>IF(ISBLANK(Table13[[#This Row],[Side Result]]), "",ABS(Table13[[#This Row],[Difference from Market]]))</calculatedColumnFormula>
    </tableColumn>
    <tableColumn id="10" xr3:uid="{A67032C4-3C33-43BB-9D6A-CEE0CFB4F914}" name="Market Side Correct" dataDxfId="6">
      <calculatedColumnFormula>IF(OR(ISBLANK(Games!B2),ISBLANK(Table13[[#This Row],[Side Result]])), "",IF(OR(AND('Prediction Log'!D2&lt;0, 'Prediction Log'!I2='Prediction Log'!B2), AND('Prediction Log'!D2&gt;0, 'Prediction Log'!C2='Prediction Log'!I2)),"Y", IF(ISBLANK(Games!$B$2), "","N")))</calculatedColumnFormula>
    </tableColumn>
    <tableColumn id="11" xr3:uid="{30E0142C-4D45-4643-B6CE-3847061E83AA}" name="Overall Market Correct2" dataDxfId="5">
      <calculatedColumnFormula>Table13[[#This Row],[Market Side and Spread  Correct]]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CCE447-A02F-4208-BC7A-2E337AF810BF}" name="Table1" displayName="Table1" ref="A1:N947" totalsRowShown="0" headerRowDxfId="43" dataDxfId="41" headerRowBorderDxfId="42" tableBorderDxfId="40">
  <autoFilter ref="A1:N947" xr:uid="{BCCCE447-A02F-4208-BC7A-2E337AF810BF}"/>
  <tableColumns count="14">
    <tableColumn id="1" xr3:uid="{EDD92E8A-67FE-4636-8670-B3EBFE72F107}" name="Date" dataDxfId="39">
      <calculatedColumnFormula>IF('Prediction Log'!A2=0, "",'Prediction Log'!A2)</calculatedColumnFormula>
    </tableColumn>
    <tableColumn id="2" xr3:uid="{86E59B22-F11E-49EA-B608-44FE13375948}" name="Home" dataDxfId="38">
      <calculatedColumnFormula>IF('Prediction Log'!B2=0, "",'Prediction Log'!B2)</calculatedColumnFormula>
    </tableColumn>
    <tableColumn id="3" xr3:uid="{85B33FB9-BE54-473D-9350-B16BC8183987}" name="Away" dataDxfId="37">
      <calculatedColumnFormula>IF('Prediction Log'!C2=0, "",'Prediction Log'!C2)</calculatedColumnFormula>
    </tableColumn>
    <tableColumn id="4" xr3:uid="{C7DD2DB6-7084-4B36-AB37-6970CD27AE98}" name="Spread" dataDxfId="36">
      <calculatedColumnFormula>IF('Prediction Log'!D2=0, "",'Prediction Log'!D2)</calculatedColumnFormula>
    </tableColumn>
    <tableColumn id="5" xr3:uid="{7C979FCB-6B1C-4CCE-8244-60E9C10512E4}" name="Predicted Spread" dataDxfId="35">
      <calculatedColumnFormula>IF('Prediction Log'!E2=0, "",'Prediction Log'!E2)</calculatedColumnFormula>
    </tableColumn>
    <tableColumn id="6" xr3:uid="{6B6A15BD-3B18-42C5-8DB2-E85975162FF6}" name="Predicted Side" dataDxfId="34">
      <calculatedColumnFormula>IF('Prediction Log'!F2=0, "",'Prediction Log'!F2)</calculatedColumnFormula>
    </tableColumn>
    <tableColumn id="7" xr3:uid="{69287859-3E8E-4A35-93B3-D1B4918229AD}" name="Bet (Y/N)" dataDxfId="33">
      <calculatedColumnFormula>IF(Games!H2="","",Games!H2)</calculatedColumnFormula>
    </tableColumn>
    <tableColumn id="8" xr3:uid="{CC3634AF-49D8-4991-8FAA-EF1DCA8E757E}" name="Bet Type" dataDxfId="32"/>
    <tableColumn id="9" xr3:uid="{0C898450-D59A-4911-92E9-3D5915F373E8}" name="Amount" dataDxfId="31"/>
    <tableColumn id="10" xr3:uid="{E0469950-CC10-4ACB-9222-F6A639D6AA62}" name="Odds" dataDxfId="30"/>
    <tableColumn id="11" xr3:uid="{D0067B62-5DD7-4F29-8F8E-7B71B1987D5B}" name="Potential Payout" dataDxfId="29">
      <calculatedColumnFormula>I2+IF(J2&lt;0, (I2/(J2/-100)), I2*(J2/100))</calculatedColumnFormula>
    </tableColumn>
    <tableColumn id="12" xr3:uid="{D2BA1FD7-10EF-4241-A16A-80C95D0462D8}" name="Potenial Winnings" dataDxfId="28">
      <calculatedColumnFormula>K2-I2</calculatedColumnFormula>
    </tableColumn>
    <tableColumn id="13" xr3:uid="{90F0BFCC-ADB1-48E7-8931-2439FBB4C9C0}" name="Result (W/L)" dataDxfId="27"/>
    <tableColumn id="14" xr3:uid="{60693102-15C6-4330-A622-A5EA938EDC65}" name="Winnings" dataDxfId="26">
      <calculatedColumnFormula>IF(M2="W", L2, IF(M2="L",-I2, ""))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0" zoomScaleNormal="80" workbookViewId="0">
      <selection activeCell="L8" sqref="L8"/>
    </sheetView>
    <sheetView workbookViewId="1">
      <selection activeCell="D24" sqref="D24"/>
    </sheetView>
  </sheetViews>
  <sheetFormatPr defaultRowHeight="15.0" baseColWidth="10"/>
  <cols>
    <col min="2" max="2" width="18.3984375" hidden="0" customWidth="1"/>
    <col min="3" max="3" width="18.3984375" hidden="0" customWidth="1"/>
    <col min="4" max="4" width="18.3984375" hidden="0" customWidth="1"/>
    <col min="5" max="5" width="18.3984375" hidden="0" customWidth="1"/>
    <col min="6" max="6" width="13.86328125" hidden="0" customWidth="1"/>
    <col min="7" max="7" width="15.6640625" hidden="0" customWidth="1"/>
    <col min="8" max="8" width="9.6640625" hidden="0" customWidth="1"/>
  </cols>
  <sheetData>
    <row r="1" ht="28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26</v>
      </c>
      <c r="H1" s="6" t="s">
        <v>12</v>
      </c>
    </row>
    <row r="2">
      <c r="A2" s="2" t="n">
        <v>45213</v>
      </c>
      <c r="B2" s="1" t="s">
        <v>52</v>
      </c>
      <c r="C2" s="1" t="s">
        <v>43</v>
      </c>
      <c r="D2" s="1" t="n">
        <v>31.5</v>
      </c>
      <c r="E2" s="5" t="n">
        <f>IF(ISBLANK(B2), "",ROUND(-1*Calc!O2, 1))</f>
        <v>31</v>
      </c>
      <c r="F2" s="5" t="str">
        <f>IF(ISBLANK(B2), "",IF(E2&gt;0,C2,B2))</f>
        <v>Georgia</v>
      </c>
      <c r="G2" s="5" t="str">
        <f>IF(ISBLANK(B2),"",IF(OR(AND(E2&lt;0, E2&lt;D2), AND(E2&gt;0, E2&gt;D2)),"Y","N"))</f>
        <v>N</v>
      </c>
    </row>
    <row r="3">
      <c r="A3" s="2" t="n">
        <f>A2</f>
        <v>45213</v>
      </c>
      <c r="B3" s="1" t="s">
        <v>47</v>
      </c>
      <c r="C3" s="1" t="s">
        <v>44</v>
      </c>
      <c r="D3" s="1" t="n">
        <v>-34.5</v>
      </c>
      <c r="E3" s="5" t="n">
        <f>IF(ISBLANK(B3), "",ROUND(-1*Calc!O3, 1))</f>
        <v>-35.1</v>
      </c>
      <c r="F3" s="5" t="str">
        <f t="shared" ref="F3:F65" si="0">IF(ISBLANK(B3), "",IF(E3&gt;0,C3,B3))</f>
        <v>Michigan</v>
      </c>
      <c r="G3" s="5" t="str">
        <f t="shared" ref="G3:G65" si="1">IF(ISBLANK(B3),"",IF(OR(AND(E3&lt;0, E3&lt;D3), AND(E3&gt;0, E3&gt;D3)),"Y","N"))</f>
        <v>Y</v>
      </c>
    </row>
    <row r="4">
      <c r="A4" s="2" t="n">
        <f t="shared" ref="A4:A22" si="2">A3</f>
        <v>45213</v>
      </c>
      <c r="B4" s="1" t="s">
        <v>38</v>
      </c>
      <c r="C4" s="1" t="s">
        <v>40</v>
      </c>
      <c r="D4" s="1" t="n">
        <v>-19.5</v>
      </c>
      <c r="E4" s="5" t="n">
        <f>IF(ISBLANK(B4), "",ROUND(-1*Calc!O4, 1))</f>
        <v>-15.2</v>
      </c>
      <c r="F4" s="5" t="str">
        <f t="shared" si="0"/>
        <v>Alabama</v>
      </c>
      <c r="G4" s="5" t="str">
        <f t="shared" si="1"/>
        <v>N</v>
      </c>
    </row>
    <row r="5">
      <c r="A5" s="2" t="n">
        <f t="shared" si="2"/>
        <v>45213</v>
      </c>
      <c r="B5" s="1" t="s">
        <v>51</v>
      </c>
      <c r="C5" s="1" t="s">
        <v>42</v>
      </c>
      <c r="D5" s="1" t="n">
        <v>-13.5</v>
      </c>
      <c r="E5" s="5" t="n">
        <f>IF(ISBLANK(B5), "",ROUND(-1*Calc!O5, 1))</f>
        <v>-7.1</v>
      </c>
      <c r="F5" s="5" t="str">
        <f t="shared" si="0"/>
        <v>Utah</v>
      </c>
      <c r="G5" s="5" t="str">
        <f t="shared" si="1"/>
        <v>N</v>
      </c>
    </row>
    <row r="6">
      <c r="A6" s="2" t="n">
        <f t="shared" si="2"/>
        <v>45213</v>
      </c>
      <c r="B6" s="1" t="s">
        <v>53</v>
      </c>
      <c r="C6" s="1" t="s">
        <v>48</v>
      </c>
      <c r="D6" s="1" t="n">
        <v>-3.5</v>
      </c>
      <c r="E6" s="5" t="n">
        <f>IF(ISBLANK(B6), "",ROUND(-1*Calc!O6, 1))</f>
        <v>4</v>
      </c>
      <c r="F6" s="5" t="str">
        <f t="shared" si="0"/>
        <v>Oregon</v>
      </c>
      <c r="G6" s="5" t="str">
        <f t="shared" si="1"/>
        <v>Y</v>
      </c>
    </row>
    <row r="7">
      <c r="A7" s="2" t="n">
        <f t="shared" si="2"/>
        <v>45213</v>
      </c>
      <c r="B7" s="1" t="s">
        <v>49</v>
      </c>
      <c r="C7" s="1" t="s">
        <v>82</v>
      </c>
      <c r="D7" s="1" t="n">
        <v>-43.5</v>
      </c>
      <c r="E7" s="5" t="n">
        <f>IF(ISBLANK(B7), "",ROUND(-1*Calc!O7, 1))</f>
        <v>-55.7</v>
      </c>
      <c r="F7" s="5" t="str">
        <f t="shared" si="0"/>
        <v>Penn State</v>
      </c>
      <c r="G7" s="5" t="str">
        <f t="shared" si="1"/>
        <v>Y</v>
      </c>
    </row>
    <row r="8">
      <c r="A8" s="2" t="n">
        <f t="shared" si="2"/>
        <v>45213</v>
      </c>
      <c r="B8" s="1" t="s">
        <v>50</v>
      </c>
      <c r="C8" s="1" t="s">
        <v>45</v>
      </c>
      <c r="D8" s="1" t="n">
        <v>8.5</v>
      </c>
      <c r="E8" s="5" t="n">
        <f>IF(ISBLANK(B8), "",ROUND(-1*Calc!O8, 1))</f>
        <v>-2.4</v>
      </c>
      <c r="F8" s="5" t="str">
        <f t="shared" si="0"/>
        <v>Pittsburgh</v>
      </c>
      <c r="G8" s="5" t="str">
        <f t="shared" si="1"/>
        <v>Y</v>
      </c>
    </row>
    <row r="9">
      <c r="A9" s="2" t="n">
        <f t="shared" si="2"/>
        <v>45213</v>
      </c>
      <c r="B9" s="1" t="s">
        <v>37</v>
      </c>
      <c r="C9" s="1" t="s">
        <v>55</v>
      </c>
      <c r="D9" s="1" t="n">
        <v>-9.5</v>
      </c>
      <c r="E9" s="5" t="n">
        <f>IF(ISBLANK(B9), "",ROUND(-1*Calc!O9, 1))</f>
        <v>-6.2</v>
      </c>
      <c r="F9" s="5" t="str">
        <f t="shared" si="0"/>
        <v>Air Force</v>
      </c>
      <c r="G9" s="5" t="str">
        <f t="shared" si="1"/>
        <v>N</v>
      </c>
    </row>
    <row r="10">
      <c r="A10" s="2" t="n">
        <f t="shared" si="2"/>
        <v>45213</v>
      </c>
      <c r="B10" s="1" t="s">
        <v>54</v>
      </c>
      <c r="C10" s="1" t="s">
        <v>39</v>
      </c>
      <c r="D10" s="1" t="n">
        <v>-8.5</v>
      </c>
      <c r="E10" s="5" t="n">
        <f>IF(ISBLANK(B10), "",ROUND(-1*Calc!O10, 1))</f>
        <v>37.5</v>
      </c>
      <c r="F10" s="5" t="str">
        <f t="shared" si="0"/>
        <v>Arizona</v>
      </c>
      <c r="G10" s="5" t="str">
        <f t="shared" si="1"/>
        <v>Y</v>
      </c>
    </row>
    <row r="11">
      <c r="A11" s="2" t="n">
        <f t="shared" si="2"/>
        <v>45213</v>
      </c>
      <c r="B11" s="1" t="s">
        <v>46</v>
      </c>
      <c r="C11" s="1" t="s">
        <v>41</v>
      </c>
      <c r="D11" s="1" t="n">
        <v>-11.5</v>
      </c>
      <c r="E11" s="5" t="n">
        <f>IF(ISBLANK(B11), "",ROUND(-1*Calc!O11, 1))</f>
        <v>-12.8</v>
      </c>
      <c r="F11" s="5" t="str">
        <f t="shared" si="0"/>
        <v>LSU</v>
      </c>
      <c r="G11" s="5" t="str">
        <f t="shared" si="1"/>
        <v>Y</v>
      </c>
      <c r="H11" s="3" t="s">
        <v>83</v>
      </c>
    </row>
    <row r="12">
      <c r="A12" s="2" t="n">
        <f t="shared" si="2"/>
        <v>45213</v>
      </c>
      <c r="B12" s="1" t="s">
        <v>64</v>
      </c>
      <c r="C12" s="1" t="s">
        <v>81</v>
      </c>
      <c r="D12" s="1" t="n">
        <v>-3</v>
      </c>
      <c r="E12" s="5" t="n">
        <f>IF(ISBLANK(B12), "",ROUND(-1*Calc!O12, 1))</f>
        <v>1.6</v>
      </c>
      <c r="F12" s="5" t="str">
        <f t="shared" si="0"/>
        <v>West Virginia</v>
      </c>
      <c r="G12" s="5" t="str">
        <f t="shared" si="1"/>
        <v>Y</v>
      </c>
    </row>
    <row r="13">
      <c r="A13" s="2" t="n">
        <f t="shared" si="2"/>
        <v>45213</v>
      </c>
      <c r="B13" s="1" t="s">
        <v>61</v>
      </c>
      <c r="C13" s="1" t="s">
        <v>76</v>
      </c>
      <c r="D13" s="1" t="n">
        <v>-17.5</v>
      </c>
      <c r="E13" s="5" t="n">
        <f>IF(ISBLANK(B13), "",ROUND(-1*Calc!O13, 1))</f>
        <v>-19</v>
      </c>
      <c r="F13" s="5" t="str">
        <f t="shared" si="0"/>
        <v>Florida State</v>
      </c>
      <c r="G13" s="5" t="str">
        <f t="shared" si="1"/>
        <v>Y</v>
      </c>
    </row>
    <row r="14">
      <c r="A14" s="2" t="n">
        <f t="shared" si="2"/>
        <v>45213</v>
      </c>
      <c r="B14" s="1" t="s">
        <v>65</v>
      </c>
      <c r="C14" s="1" t="s">
        <v>62</v>
      </c>
      <c r="D14" s="1" t="n">
        <v>-6</v>
      </c>
      <c r="E14" s="5" t="n">
        <f>IF(ISBLANK(B14), "",ROUND(-1*Calc!O14, 1))</f>
        <v>-4.3</v>
      </c>
      <c r="F14" s="5" t="str">
        <f t="shared" si="0"/>
        <v>James Madison</v>
      </c>
      <c r="G14" s="5" t="str">
        <f t="shared" si="1"/>
        <v>N</v>
      </c>
    </row>
    <row r="15">
      <c r="A15" s="2" t="n">
        <f t="shared" si="2"/>
        <v>45213</v>
      </c>
      <c r="B15" s="1" t="s">
        <v>77</v>
      </c>
      <c r="C15" s="1" t="s">
        <v>78</v>
      </c>
      <c r="D15" s="1" t="n">
        <v>-3</v>
      </c>
      <c r="E15" s="5" t="n">
        <f>IF(ISBLANK(B15), "",ROUND(-1*Calc!O15, 1))</f>
        <v>-2.6</v>
      </c>
      <c r="F15" s="5" t="str">
        <f t="shared" si="0"/>
        <v>Tennessee</v>
      </c>
      <c r="G15" s="5" t="str">
        <f t="shared" si="1"/>
        <v>N</v>
      </c>
      <c r="H15" s="4"/>
    </row>
    <row r="16">
      <c r="A16" s="2" t="n">
        <f t="shared" si="2"/>
        <v>45213</v>
      </c>
      <c r="B16" s="1" t="s">
        <v>74</v>
      </c>
      <c r="C16" s="1" t="s">
        <v>66</v>
      </c>
      <c r="D16" s="1" t="n">
        <v>3</v>
      </c>
      <c r="E16" s="5" t="n">
        <f>IF(ISBLANK(B16), "",ROUND(-1*Calc!O16, 1))</f>
        <v>-7.8</v>
      </c>
      <c r="F16" s="5" t="str">
        <f t="shared" si="0"/>
        <v>Oklahoma State</v>
      </c>
      <c r="G16" s="5" t="str">
        <f t="shared" si="1"/>
        <v>Y</v>
      </c>
      <c r="H16" s="3" t="s">
        <v>83</v>
      </c>
    </row>
    <row r="17">
      <c r="A17" s="2" t="n">
        <f t="shared" si="2"/>
        <v>45213</v>
      </c>
      <c r="B17" s="1" t="s">
        <v>63</v>
      </c>
      <c r="C17" s="1" t="s">
        <v>68</v>
      </c>
      <c r="D17" s="1" t="n">
        <v>-1</v>
      </c>
      <c r="E17" s="5" t="n">
        <f>IF(ISBLANK(B17), "",ROUND(-1*Calc!O17, 1))</f>
        <v>4.2</v>
      </c>
      <c r="F17" s="5" t="str">
        <f t="shared" si="0"/>
        <v>Marshall</v>
      </c>
      <c r="G17" s="5" t="str">
        <f t="shared" si="1"/>
        <v>Y</v>
      </c>
    </row>
    <row r="18">
      <c r="A18" s="2" t="n">
        <f t="shared" si="2"/>
        <v>45213</v>
      </c>
      <c r="B18" s="1" t="s">
        <v>73</v>
      </c>
      <c r="C18" s="1" t="s">
        <v>80</v>
      </c>
      <c r="D18" s="1" t="n">
        <v>-2.5</v>
      </c>
      <c r="E18" s="5" t="n">
        <f>IF(ISBLANK(B18), "",ROUND(-1*Calc!O18, 1))</f>
        <v>-4.5</v>
      </c>
      <c r="F18" s="5" t="str">
        <f t="shared" si="0"/>
        <v>Notre Dame</v>
      </c>
      <c r="G18" s="5" t="str">
        <f t="shared" si="1"/>
        <v>Y</v>
      </c>
    </row>
    <row r="19">
      <c r="A19" s="2" t="n">
        <f t="shared" si="2"/>
        <v>45213</v>
      </c>
      <c r="B19" s="1" t="s">
        <v>72</v>
      </c>
      <c r="C19" s="1" t="s">
        <v>69</v>
      </c>
      <c r="D19" s="1" t="n">
        <v>-3</v>
      </c>
      <c r="E19" s="5" t="n">
        <f>IF(ISBLANK(B19), "",ROUND(-1*Calc!O19, 1))</f>
        <v>-8.6999999999999993</v>
      </c>
      <c r="F19" s="5" t="str">
        <f t="shared" si="0"/>
        <v>North Carolina</v>
      </c>
      <c r="G19" s="5" t="str">
        <f t="shared" si="1"/>
        <v>Y</v>
      </c>
      <c r="H19" s="3" t="s">
        <v>83</v>
      </c>
    </row>
    <row r="20">
      <c r="A20" s="2" t="n">
        <f t="shared" si="2"/>
        <v>45213</v>
      </c>
      <c r="B20" s="1" t="s">
        <v>67</v>
      </c>
      <c r="C20" s="1" t="s">
        <v>70</v>
      </c>
      <c r="D20" s="1" t="n">
        <v>-2.5</v>
      </c>
      <c r="E20" s="5" t="n">
        <f>IF(ISBLANK(B20), "",ROUND(-1*Calc!O20, 1))</f>
        <v>7.7</v>
      </c>
      <c r="F20" s="5" t="str">
        <f t="shared" si="0"/>
        <v>Missouri</v>
      </c>
      <c r="G20" s="5" t="str">
        <f t="shared" si="1"/>
        <v>Y</v>
      </c>
      <c r="H20" s="3" t="s">
        <v>83</v>
      </c>
    </row>
    <row r="21">
      <c r="A21" s="2" t="n">
        <f t="shared" si="2"/>
        <v>45213</v>
      </c>
      <c r="B21" s="1" t="s">
        <v>60</v>
      </c>
      <c r="C21" s="1" t="s">
        <v>71</v>
      </c>
      <c r="D21" s="1" t="n">
        <v>-3.5</v>
      </c>
      <c r="E21" s="5" t="n">
        <f>IF(ISBLANK(B21), "",ROUND(-1*Calc!O21, 1))</f>
        <v>-17.100000000000001</v>
      </c>
      <c r="F21" s="5" t="str">
        <f t="shared" si="0"/>
        <v>Duke</v>
      </c>
      <c r="G21" s="5" t="str">
        <f t="shared" si="1"/>
        <v>Y</v>
      </c>
      <c r="H21" s="3" t="s">
        <v>83</v>
      </c>
    </row>
    <row r="22">
      <c r="A22" s="2" t="n">
        <f t="shared" si="2"/>
        <v>45213</v>
      </c>
      <c r="B22" s="1" t="s">
        <v>75</v>
      </c>
      <c r="C22" s="1" t="s">
        <v>79</v>
      </c>
      <c r="D22" s="1" t="n">
        <v>-3.5</v>
      </c>
      <c r="E22" s="5" t="n">
        <f>IF(ISBLANK(B22), "",ROUND(-1*Calc!O22, 1))</f>
        <v>-7.7</v>
      </c>
      <c r="F22" s="5" t="str">
        <f t="shared" si="0"/>
        <v>Oregon State</v>
      </c>
      <c r="G22" s="5" t="str">
        <f t="shared" si="1"/>
        <v>Y</v>
      </c>
      <c r="H22" s="3" t="s">
        <v>83</v>
      </c>
    </row>
    <row r="23">
      <c r="A23" s="2"/>
      <c r="B23" s="1"/>
      <c r="C23" s="1"/>
      <c r="D23" s="1"/>
      <c r="E23" s="5" t="str">
        <f>IF(ISBLANK(B23), "",ROUND(-1*Calc!O23, 1))</f>
      </c>
      <c r="F23" s="5" t="str">
        <f t="shared" si="0"/>
      </c>
      <c r="G23" s="5" t="str">
        <f t="shared" si="1"/>
      </c>
    </row>
    <row r="24">
      <c r="A24" s="2"/>
      <c r="B24" s="1"/>
      <c r="C24" s="1"/>
      <c r="D24" s="1"/>
      <c r="E24" s="5" t="str">
        <f>IF(ISBLANK(B24), "",ROUND(-1*Calc!O24, 1))</f>
      </c>
      <c r="F24" s="5" t="str">
        <f t="shared" si="0"/>
      </c>
      <c r="G24" s="5" t="str">
        <f t="shared" si="1"/>
      </c>
    </row>
    <row r="25">
      <c r="A25" s="2"/>
      <c r="B25" s="1"/>
      <c r="C25" s="1"/>
      <c r="D25" s="1"/>
      <c r="E25" s="5" t="str">
        <f>IF(ISBLANK(B25), "",ROUND(-1*Calc!O25, 1))</f>
      </c>
      <c r="F25" s="5" t="str">
        <f t="shared" si="0"/>
      </c>
      <c r="G25" s="5" t="str">
        <f t="shared" si="1"/>
      </c>
    </row>
    <row r="26">
      <c r="A26" s="2"/>
      <c r="B26" s="1"/>
      <c r="C26" s="1"/>
      <c r="D26" s="1"/>
      <c r="E26" s="5" t="str">
        <f>IF(ISBLANK(B26), "",ROUND(-1*Calc!O26, 1))</f>
      </c>
      <c r="F26" s="5" t="str">
        <f t="shared" si="0"/>
      </c>
      <c r="G26" s="5" t="str">
        <f t="shared" si="1"/>
      </c>
    </row>
    <row r="27">
      <c r="A27" s="2"/>
      <c r="B27" s="1"/>
      <c r="C27" s="1"/>
      <c r="D27" s="1"/>
      <c r="E27" s="5" t="str">
        <f>IF(ISBLANK(B27), "",ROUND(-1*Calc!O27, 1))</f>
      </c>
      <c r="F27" s="5" t="str">
        <f t="shared" si="0"/>
      </c>
      <c r="G27" s="5" t="str">
        <f t="shared" si="1"/>
      </c>
    </row>
    <row r="28">
      <c r="A28" s="2"/>
      <c r="B28" s="1"/>
      <c r="C28" s="1"/>
      <c r="D28" s="1"/>
      <c r="E28" s="5" t="str">
        <f>IF(ISBLANK(B28), "",ROUND(-1*Calc!O28, 1))</f>
      </c>
      <c r="F28" s="5" t="str">
        <f t="shared" si="0"/>
      </c>
      <c r="G28" s="5" t="str">
        <f t="shared" si="1"/>
      </c>
    </row>
    <row r="29">
      <c r="A29" s="2"/>
      <c r="B29" s="1"/>
      <c r="C29" s="1"/>
      <c r="D29" s="1"/>
      <c r="E29" s="5" t="str">
        <f>IF(ISBLANK(B29), "",ROUND(-1*Calc!O29, 1))</f>
      </c>
      <c r="F29" s="5" t="str">
        <f t="shared" si="0"/>
      </c>
      <c r="G29" s="5" t="str">
        <f t="shared" si="1"/>
      </c>
    </row>
    <row r="30">
      <c r="E30" s="5" t="str">
        <f>IF(ISBLANK(B30), "",ROUND(-1*Calc!O30, 1))</f>
      </c>
      <c r="F30" s="5" t="str">
        <f t="shared" si="0"/>
      </c>
      <c r="G30" s="5" t="str">
        <f t="shared" si="1"/>
      </c>
    </row>
    <row r="31">
      <c r="E31" s="5" t="str">
        <f>IF(ISBLANK(B31), "",ROUND(-1*Calc!O31, 1))</f>
      </c>
      <c r="F31" s="5" t="str">
        <f t="shared" si="0"/>
      </c>
      <c r="G31" s="5" t="str">
        <f t="shared" si="1"/>
      </c>
    </row>
    <row r="32">
      <c r="E32" s="5" t="str">
        <f>IF(ISBLANK(B32), "",ROUND(-1*Calc!O32, 1))</f>
      </c>
      <c r="F32" s="5" t="str">
        <f t="shared" si="0"/>
      </c>
      <c r="G32" s="5" t="str">
        <f t="shared" si="1"/>
      </c>
    </row>
    <row r="33">
      <c r="E33" s="5" t="str">
        <f>IF(ISBLANK(B33), "",ROUND(-1*Calc!O33, 1))</f>
      </c>
      <c r="F33" s="5" t="str">
        <f t="shared" si="0"/>
      </c>
      <c r="G33" s="5" t="str">
        <f t="shared" si="1"/>
      </c>
    </row>
    <row r="34">
      <c r="E34" s="5" t="str">
        <f>IF(ISBLANK(B34), "",ROUND(-1*Calc!O34, 1))</f>
      </c>
      <c r="F34" s="5" t="str">
        <f t="shared" si="0"/>
      </c>
      <c r="G34" s="5" t="str">
        <f t="shared" si="1"/>
      </c>
    </row>
    <row r="35">
      <c r="E35" s="5" t="str">
        <f>IF(ISBLANK(B35), "",ROUND(-1*Calc!O35, 1))</f>
      </c>
      <c r="F35" s="5" t="str">
        <f t="shared" si="0"/>
      </c>
      <c r="G35" s="5" t="str">
        <f t="shared" si="1"/>
      </c>
    </row>
    <row r="36">
      <c r="E36" s="5" t="str">
        <f>IF(ISBLANK(B36), "",ROUND(-1*Calc!O36, 1))</f>
      </c>
      <c r="F36" s="5" t="str">
        <f t="shared" si="0"/>
      </c>
      <c r="G36" s="5" t="str">
        <f t="shared" si="1"/>
      </c>
    </row>
    <row r="37">
      <c r="E37" s="5" t="str">
        <f>IF(ISBLANK(B37), "",ROUND(-1*Calc!O37, 1))</f>
      </c>
      <c r="F37" s="5" t="str">
        <f t="shared" si="0"/>
      </c>
      <c r="G37" s="5" t="str">
        <f t="shared" si="1"/>
      </c>
    </row>
    <row r="38">
      <c r="E38" s="5" t="str">
        <f>IF(ISBLANK(B38), "",ROUND(-1*Calc!O38, 1))</f>
      </c>
      <c r="F38" s="5" t="str">
        <f t="shared" si="0"/>
      </c>
      <c r="G38" s="5" t="str">
        <f t="shared" si="1"/>
      </c>
    </row>
    <row r="39">
      <c r="E39" s="5" t="str">
        <f>IF(ISBLANK(B39), "",ROUND(-1*Calc!O39, 1))</f>
      </c>
      <c r="F39" s="5" t="str">
        <f t="shared" si="0"/>
      </c>
      <c r="G39" s="5" t="str">
        <f t="shared" si="1"/>
      </c>
    </row>
    <row r="40">
      <c r="E40" s="5" t="str">
        <f>IF(ISBLANK(B40), "",ROUND(-1*Calc!O40, 1))</f>
      </c>
      <c r="F40" s="5" t="str">
        <f t="shared" si="0"/>
      </c>
      <c r="G40" s="5" t="str">
        <f t="shared" si="1"/>
      </c>
    </row>
    <row r="41">
      <c r="E41" s="5" t="str">
        <f>IF(ISBLANK(B41), "",ROUND(-1*Calc!O41, 1))</f>
      </c>
      <c r="F41" s="5" t="str">
        <f t="shared" si="0"/>
      </c>
      <c r="G41" s="5" t="str">
        <f t="shared" si="1"/>
      </c>
    </row>
    <row r="42">
      <c r="E42" s="5" t="str">
        <f>IF(ISBLANK(B42), "",ROUND(-1*Calc!O42, 1))</f>
      </c>
      <c r="F42" s="5" t="str">
        <f t="shared" si="0"/>
      </c>
      <c r="G42" s="5" t="str">
        <f t="shared" si="1"/>
      </c>
    </row>
    <row r="43">
      <c r="E43" s="5" t="str">
        <f>IF(ISBLANK(B43), "",ROUND(-1*Calc!O43, 1))</f>
      </c>
      <c r="F43" s="5" t="str">
        <f t="shared" si="0"/>
      </c>
      <c r="G43" s="5" t="str">
        <f t="shared" si="1"/>
      </c>
    </row>
    <row r="44">
      <c r="E44" s="5" t="str">
        <f>IF(ISBLANK(B44), "",ROUND(-1*Calc!O44, 1))</f>
      </c>
      <c r="F44" s="5" t="str">
        <f t="shared" si="0"/>
      </c>
      <c r="G44" s="5" t="str">
        <f t="shared" si="1"/>
      </c>
    </row>
    <row r="45">
      <c r="E45" s="5" t="str">
        <f>IF(ISBLANK(B45), "",ROUND(-1*Calc!O45, 1))</f>
      </c>
      <c r="F45" s="5" t="str">
        <f t="shared" si="0"/>
      </c>
      <c r="G45" s="5" t="str">
        <f t="shared" si="1"/>
      </c>
    </row>
    <row r="46">
      <c r="E46" s="5" t="str">
        <f>IF(ISBLANK(B46), "",ROUND(-1*Calc!O46, 1))</f>
      </c>
      <c r="F46" s="5" t="str">
        <f t="shared" si="0"/>
      </c>
      <c r="G46" s="5" t="str">
        <f t="shared" si="1"/>
      </c>
    </row>
    <row r="47">
      <c r="E47" s="5" t="str">
        <f>IF(ISBLANK(B47), "",ROUND(-1*Calc!O47, 1))</f>
      </c>
      <c r="F47" s="5" t="str">
        <f t="shared" si="0"/>
      </c>
      <c r="G47" s="5" t="str">
        <f t="shared" si="1"/>
      </c>
    </row>
    <row r="48">
      <c r="E48" s="5" t="str">
        <f>IF(ISBLANK(B48), "",ROUND(-1*Calc!O48, 1))</f>
      </c>
      <c r="F48" s="5" t="str">
        <f t="shared" si="0"/>
      </c>
      <c r="G48" s="5" t="str">
        <f t="shared" si="1"/>
      </c>
    </row>
    <row r="49">
      <c r="E49" s="5" t="str">
        <f>IF(ISBLANK(B49), "",ROUND(-1*Calc!O49, 1))</f>
      </c>
      <c r="F49" s="5" t="str">
        <f t="shared" si="0"/>
      </c>
      <c r="G49" s="5" t="str">
        <f t="shared" si="1"/>
      </c>
    </row>
    <row r="50">
      <c r="E50" s="5" t="str">
        <f>IF(ISBLANK(B50), "",ROUND(-1*Calc!O50, 1))</f>
      </c>
      <c r="F50" s="5" t="str">
        <f t="shared" si="0"/>
      </c>
      <c r="G50" s="5" t="str">
        <f t="shared" si="1"/>
      </c>
    </row>
    <row r="51">
      <c r="E51" s="5" t="str">
        <f>IF(ISBLANK(B51), "",ROUND(-1*Calc!O51, 1))</f>
      </c>
      <c r="F51" s="5" t="str">
        <f t="shared" si="0"/>
      </c>
      <c r="G51" s="5" t="str">
        <f t="shared" si="1"/>
      </c>
    </row>
    <row r="52">
      <c r="E52" s="5" t="str">
        <f>IF(ISBLANK(B52), "",ROUND(-1*Calc!O52, 1))</f>
      </c>
      <c r="F52" s="5" t="str">
        <f t="shared" si="0"/>
      </c>
      <c r="G52" s="5" t="str">
        <f t="shared" si="1"/>
      </c>
    </row>
    <row r="53">
      <c r="E53" s="5" t="str">
        <f>IF(ISBLANK(B53), "",ROUND(-1*Calc!O53, 1))</f>
      </c>
      <c r="F53" s="5" t="str">
        <f t="shared" si="0"/>
      </c>
      <c r="G53" s="5" t="str">
        <f t="shared" si="1"/>
      </c>
    </row>
    <row r="54">
      <c r="E54" s="5" t="str">
        <f>IF(ISBLANK(B54), "",ROUND(-1*Calc!O54, 1))</f>
      </c>
      <c r="F54" s="5" t="str">
        <f t="shared" si="0"/>
      </c>
      <c r="G54" s="5" t="str">
        <f t="shared" si="1"/>
      </c>
    </row>
    <row r="55">
      <c r="E55" s="5" t="str">
        <f>IF(ISBLANK(B55), "",ROUND(-1*Calc!O55, 1))</f>
      </c>
      <c r="F55" s="5" t="str">
        <f t="shared" si="0"/>
      </c>
      <c r="G55" s="5" t="str">
        <f t="shared" si="1"/>
      </c>
    </row>
    <row r="56">
      <c r="E56" s="5" t="str">
        <f>IF(ISBLANK(B56), "",ROUND(-1*Calc!O56, 1))</f>
      </c>
      <c r="F56" s="5" t="str">
        <f t="shared" si="0"/>
      </c>
      <c r="G56" s="5" t="str">
        <f t="shared" si="1"/>
      </c>
    </row>
    <row r="57">
      <c r="E57" s="5" t="str">
        <f>IF(ISBLANK(B57), "",ROUND(-1*Calc!O57, 1))</f>
      </c>
      <c r="F57" s="5" t="str">
        <f t="shared" si="0"/>
      </c>
      <c r="G57" s="5" t="str">
        <f t="shared" si="1"/>
      </c>
    </row>
    <row r="58">
      <c r="E58" s="5" t="str">
        <f>IF(ISBLANK(B58), "",ROUND(-1*Calc!O58, 1))</f>
      </c>
      <c r="F58" s="5" t="str">
        <f t="shared" si="0"/>
      </c>
      <c r="G58" s="5" t="str">
        <f t="shared" si="1"/>
      </c>
    </row>
    <row r="59">
      <c r="E59" s="5" t="str">
        <f>IF(ISBLANK(B59), "",ROUND(-1*Calc!O59, 1))</f>
      </c>
      <c r="F59" s="5" t="str">
        <f t="shared" si="0"/>
      </c>
      <c r="G59" s="5" t="str">
        <f t="shared" si="1"/>
      </c>
    </row>
    <row r="60">
      <c r="E60" s="5" t="str">
        <f>IF(ISBLANK(B60), "",ROUND(-1*Calc!O60, 1))</f>
      </c>
      <c r="F60" s="5" t="str">
        <f t="shared" si="0"/>
      </c>
      <c r="G60" s="5" t="str">
        <f t="shared" si="1"/>
      </c>
    </row>
    <row r="61">
      <c r="E61" s="5" t="str">
        <f>IF(ISBLANK(B61), "",ROUND(-1*Calc!O61, 1))</f>
      </c>
      <c r="F61" s="5" t="str">
        <f t="shared" si="0"/>
      </c>
      <c r="G61" s="5" t="str">
        <f t="shared" si="1"/>
      </c>
    </row>
    <row r="62">
      <c r="E62" s="5" t="str">
        <f>IF(ISBLANK(B62), "",ROUND(-1*Calc!O62, 1))</f>
      </c>
      <c r="F62" s="5" t="str">
        <f t="shared" si="0"/>
      </c>
      <c r="G62" s="5" t="str">
        <f t="shared" si="1"/>
      </c>
    </row>
    <row r="63">
      <c r="E63" s="5" t="str">
        <f>IF(ISBLANK(B63), "",ROUND(-1*Calc!O63, 1))</f>
      </c>
      <c r="F63" s="5" t="str">
        <f t="shared" si="0"/>
      </c>
      <c r="G63" s="5" t="str">
        <f t="shared" si="1"/>
      </c>
    </row>
    <row r="64">
      <c r="E64" s="5" t="str">
        <f>IF(ISBLANK(B64), "",ROUND(-1*Calc!O64, 1))</f>
      </c>
      <c r="F64" s="5" t="str">
        <f t="shared" si="0"/>
      </c>
      <c r="G64" s="5" t="str">
        <f t="shared" si="1"/>
      </c>
    </row>
    <row r="65">
      <c r="E65" s="5" t="str">
        <f>IF(ISBLANK(B65), "",ROUND(-1*Calc!O65, 1))</f>
      </c>
      <c r="F65" s="5" t="str">
        <f t="shared" si="0"/>
      </c>
      <c r="G65" s="5" t="str">
        <f t="shared" si="1"/>
      </c>
    </row>
    <row r="66">
      <c r="E66" s="5" t="str">
        <f>IF(ISBLANK(B66), "",ROUND(-1*Calc!O66, 1))</f>
      </c>
      <c r="F66" s="5" t="str">
        <f t="shared" ref="F66:F129" si="3">IF(ISBLANK(B66), "",IF(E66&gt;0,C66,B66))</f>
      </c>
      <c r="G66" s="5" t="str">
        <f t="shared" ref="G66:G129" si="4">IF(ISBLANK(B66),"",IF(OR(AND(E66&lt;0, E66&lt;D66), AND(E66&gt;0, E66&gt;D66)),"Y","N"))</f>
      </c>
    </row>
    <row r="67">
      <c r="E67" s="5" t="str">
        <f>IF(ISBLANK(B67), "",ROUND(-1*Calc!O67, 1))</f>
      </c>
      <c r="F67" s="5" t="str">
        <f t="shared" si="3"/>
      </c>
      <c r="G67" s="5" t="str">
        <f t="shared" si="4"/>
      </c>
    </row>
    <row r="68">
      <c r="E68" s="5" t="str">
        <f>IF(ISBLANK(B68), "",ROUND(-1*Calc!O68, 1))</f>
      </c>
      <c r="F68" s="5" t="str">
        <f t="shared" si="3"/>
      </c>
      <c r="G68" s="5" t="str">
        <f t="shared" si="4"/>
      </c>
    </row>
    <row r="69">
      <c r="E69" s="5" t="str">
        <f>IF(ISBLANK(B69), "",ROUND(-1*Calc!O69, 1))</f>
      </c>
      <c r="F69" s="5" t="str">
        <f t="shared" si="3"/>
      </c>
      <c r="G69" s="5" t="str">
        <f t="shared" si="4"/>
      </c>
    </row>
    <row r="70">
      <c r="E70" s="5" t="str">
        <f>IF(ISBLANK(B70), "",ROUND(-1*Calc!O70, 1))</f>
      </c>
      <c r="F70" s="5" t="str">
        <f t="shared" si="3"/>
      </c>
      <c r="G70" s="5" t="str">
        <f t="shared" si="4"/>
      </c>
    </row>
    <row r="71">
      <c r="E71" s="5" t="str">
        <f>IF(ISBLANK(B71), "",ROUND(-1*Calc!O71, 1))</f>
      </c>
      <c r="F71" s="5" t="str">
        <f t="shared" si="3"/>
      </c>
      <c r="G71" s="5" t="str">
        <f t="shared" si="4"/>
      </c>
    </row>
    <row r="72">
      <c r="E72" s="5" t="str">
        <f>IF(ISBLANK(B72), "",ROUND(-1*Calc!O72, 1))</f>
      </c>
      <c r="F72" s="5" t="str">
        <f t="shared" si="3"/>
      </c>
      <c r="G72" s="5" t="str">
        <f t="shared" si="4"/>
      </c>
    </row>
    <row r="73">
      <c r="E73" s="5" t="str">
        <f>IF(ISBLANK(B73), "",ROUND(-1*Calc!O73, 1))</f>
      </c>
      <c r="F73" s="5" t="str">
        <f t="shared" si="3"/>
      </c>
      <c r="G73" s="5" t="str">
        <f t="shared" si="4"/>
      </c>
    </row>
    <row r="74">
      <c r="E74" s="5" t="str">
        <f>IF(ISBLANK(B74), "",ROUND(-1*Calc!O74, 1))</f>
      </c>
      <c r="F74" s="5" t="str">
        <f t="shared" si="3"/>
      </c>
      <c r="G74" s="5" t="str">
        <f t="shared" si="4"/>
      </c>
    </row>
    <row r="75">
      <c r="E75" s="5" t="str">
        <f>IF(ISBLANK(B75), "",ROUND(-1*Calc!O75, 1))</f>
      </c>
      <c r="F75" s="5" t="str">
        <f t="shared" si="3"/>
      </c>
      <c r="G75" s="5" t="str">
        <f t="shared" si="4"/>
      </c>
    </row>
    <row r="76">
      <c r="E76" s="5" t="str">
        <f>IF(ISBLANK(B76), "",ROUND(-1*Calc!O76, 1))</f>
      </c>
      <c r="F76" s="5" t="str">
        <f t="shared" si="3"/>
      </c>
      <c r="G76" s="5" t="str">
        <f t="shared" si="4"/>
      </c>
    </row>
    <row r="77">
      <c r="E77" s="5" t="str">
        <f>IF(ISBLANK(B77), "",ROUND(-1*Calc!O77, 1))</f>
      </c>
      <c r="F77" s="5" t="str">
        <f t="shared" si="3"/>
      </c>
      <c r="G77" s="5" t="str">
        <f t="shared" si="4"/>
      </c>
    </row>
    <row r="78">
      <c r="E78" s="5" t="str">
        <f>IF(ISBLANK(B78), "",ROUND(-1*Calc!O78, 1))</f>
      </c>
      <c r="F78" s="5" t="str">
        <f t="shared" si="3"/>
      </c>
      <c r="G78" s="5" t="str">
        <f t="shared" si="4"/>
      </c>
    </row>
    <row r="79">
      <c r="E79" s="5" t="str">
        <f>IF(ISBLANK(B79), "",ROUND(-1*Calc!O79, 1))</f>
      </c>
      <c r="F79" s="5" t="str">
        <f t="shared" si="3"/>
      </c>
      <c r="G79" s="5" t="str">
        <f t="shared" si="4"/>
      </c>
    </row>
    <row r="80">
      <c r="E80" s="5" t="str">
        <f>IF(ISBLANK(B80), "",ROUND(-1*Calc!O80, 1))</f>
      </c>
      <c r="F80" s="5" t="str">
        <f t="shared" si="3"/>
      </c>
      <c r="G80" s="5" t="str">
        <f t="shared" si="4"/>
      </c>
    </row>
    <row r="81">
      <c r="E81" s="5" t="str">
        <f>IF(ISBLANK(B81), "",ROUND(-1*Calc!O81, 1))</f>
      </c>
      <c r="F81" s="5" t="str">
        <f t="shared" si="3"/>
      </c>
      <c r="G81" s="5" t="str">
        <f t="shared" si="4"/>
      </c>
    </row>
    <row r="82">
      <c r="E82" s="5" t="str">
        <f>IF(ISBLANK(B82), "",ROUND(-1*Calc!O82, 1))</f>
      </c>
      <c r="F82" s="5" t="str">
        <f t="shared" si="3"/>
      </c>
      <c r="G82" s="5" t="str">
        <f t="shared" si="4"/>
      </c>
    </row>
    <row r="83">
      <c r="E83" s="5" t="str">
        <f>IF(ISBLANK(B83), "",ROUND(-1*Calc!O83, 1))</f>
      </c>
      <c r="F83" s="5" t="str">
        <f t="shared" si="3"/>
      </c>
      <c r="G83" s="5" t="str">
        <f t="shared" si="4"/>
      </c>
    </row>
    <row r="84">
      <c r="E84" s="5" t="str">
        <f>IF(ISBLANK(B84), "",ROUND(-1*Calc!O84, 1))</f>
      </c>
      <c r="F84" s="5" t="str">
        <f t="shared" si="3"/>
      </c>
      <c r="G84" s="5" t="str">
        <f t="shared" si="4"/>
      </c>
    </row>
    <row r="85">
      <c r="E85" s="5" t="str">
        <f>IF(ISBLANK(B85), "",ROUND(-1*Calc!O85, 1))</f>
      </c>
      <c r="F85" s="5" t="str">
        <f t="shared" si="3"/>
      </c>
      <c r="G85" s="5" t="str">
        <f t="shared" si="4"/>
      </c>
    </row>
    <row r="86">
      <c r="E86" s="5" t="str">
        <f>IF(ISBLANK(B86), "",ROUND(-1*Calc!O86, 1))</f>
      </c>
      <c r="F86" s="5" t="str">
        <f t="shared" si="3"/>
      </c>
      <c r="G86" s="5" t="str">
        <f t="shared" si="4"/>
      </c>
    </row>
    <row r="87">
      <c r="E87" s="5" t="str">
        <f>IF(ISBLANK(B87), "",ROUND(-1*Calc!O87, 1))</f>
      </c>
      <c r="F87" s="5" t="str">
        <f t="shared" si="3"/>
      </c>
      <c r="G87" s="5" t="str">
        <f t="shared" si="4"/>
      </c>
    </row>
    <row r="88">
      <c r="E88" s="5" t="str">
        <f>IF(ISBLANK(B88), "",ROUND(-1*Calc!O88, 1))</f>
      </c>
      <c r="F88" s="5" t="str">
        <f t="shared" si="3"/>
      </c>
      <c r="G88" s="5" t="str">
        <f t="shared" si="4"/>
      </c>
    </row>
    <row r="89">
      <c r="E89" s="5" t="str">
        <f>IF(ISBLANK(B89), "",ROUND(-1*Calc!O89, 1))</f>
      </c>
      <c r="F89" s="5" t="str">
        <f t="shared" si="3"/>
      </c>
      <c r="G89" s="5" t="str">
        <f t="shared" si="4"/>
      </c>
    </row>
    <row r="90">
      <c r="E90" s="5" t="str">
        <f>IF(ISBLANK(B90), "",ROUND(-1*Calc!O90, 1))</f>
      </c>
      <c r="F90" s="5" t="str">
        <f t="shared" si="3"/>
      </c>
      <c r="G90" s="5" t="str">
        <f t="shared" si="4"/>
      </c>
    </row>
    <row r="91">
      <c r="E91" s="5" t="str">
        <f>IF(ISBLANK(B91), "",ROUND(-1*Calc!O91, 1))</f>
      </c>
      <c r="F91" s="5" t="str">
        <f t="shared" si="3"/>
      </c>
      <c r="G91" s="5" t="str">
        <f t="shared" si="4"/>
      </c>
    </row>
    <row r="92">
      <c r="E92" s="5" t="str">
        <f>IF(ISBLANK(B92), "",ROUND(-1*Calc!O92, 1))</f>
      </c>
      <c r="F92" s="5" t="str">
        <f t="shared" si="3"/>
      </c>
      <c r="G92" s="5" t="str">
        <f t="shared" si="4"/>
      </c>
    </row>
    <row r="93">
      <c r="E93" s="5" t="str">
        <f>IF(ISBLANK(B93), "",ROUND(-1*Calc!O93, 1))</f>
      </c>
      <c r="F93" s="5" t="str">
        <f t="shared" si="3"/>
      </c>
      <c r="G93" s="5" t="str">
        <f t="shared" si="4"/>
      </c>
    </row>
    <row r="94">
      <c r="E94" s="5" t="str">
        <f>IF(ISBLANK(B94), "",ROUND(-1*Calc!O94, 1))</f>
      </c>
      <c r="F94" s="5" t="str">
        <f t="shared" si="3"/>
      </c>
      <c r="G94" s="5" t="str">
        <f t="shared" si="4"/>
      </c>
    </row>
    <row r="95">
      <c r="E95" s="5" t="str">
        <f>IF(ISBLANK(B95), "",ROUND(-1*Calc!O95, 1))</f>
      </c>
      <c r="F95" s="5" t="str">
        <f t="shared" si="3"/>
      </c>
      <c r="G95" s="5" t="str">
        <f t="shared" si="4"/>
      </c>
    </row>
    <row r="96">
      <c r="E96" s="5" t="str">
        <f>IF(ISBLANK(B96), "",ROUND(-1*Calc!O96, 1))</f>
      </c>
      <c r="F96" s="5" t="str">
        <f t="shared" si="3"/>
      </c>
      <c r="G96" s="5" t="str">
        <f t="shared" si="4"/>
      </c>
    </row>
    <row r="97">
      <c r="E97" s="5" t="str">
        <f>IF(ISBLANK(B97), "",ROUND(-1*Calc!O97, 1))</f>
      </c>
      <c r="F97" s="5" t="str">
        <f t="shared" si="3"/>
      </c>
      <c r="G97" s="5" t="str">
        <f t="shared" si="4"/>
      </c>
    </row>
    <row r="98">
      <c r="E98" s="5" t="str">
        <f>IF(ISBLANK(B98), "",ROUND(-1*Calc!O98, 1))</f>
      </c>
      <c r="F98" s="5" t="str">
        <f t="shared" si="3"/>
      </c>
      <c r="G98" s="5" t="str">
        <f t="shared" si="4"/>
      </c>
    </row>
    <row r="99">
      <c r="E99" s="5" t="str">
        <f>IF(ISBLANK(B99), "",ROUND(-1*Calc!O99, 1))</f>
      </c>
      <c r="F99" s="5" t="str">
        <f t="shared" si="3"/>
      </c>
      <c r="G99" s="5" t="str">
        <f t="shared" si="4"/>
      </c>
    </row>
    <row r="100">
      <c r="E100" s="5" t="str">
        <f>IF(ISBLANK(B100), "",ROUND(-1*Calc!O100, 1))</f>
      </c>
      <c r="F100" s="5" t="str">
        <f t="shared" si="3"/>
      </c>
      <c r="G100" s="5" t="str">
        <f t="shared" si="4"/>
      </c>
    </row>
    <row r="101">
      <c r="E101" s="5" t="str">
        <f>IF(ISBLANK(B101), "",ROUND(-1*Calc!O101, 1))</f>
      </c>
      <c r="F101" s="5" t="str">
        <f t="shared" si="3"/>
      </c>
      <c r="G101" s="5" t="str">
        <f t="shared" si="4"/>
      </c>
    </row>
    <row r="102">
      <c r="E102" s="5" t="str">
        <f>IF(ISBLANK(B102), "",ROUND(-1*Calc!O102, 1))</f>
      </c>
      <c r="F102" s="5" t="str">
        <f t="shared" si="3"/>
      </c>
      <c r="G102" s="5" t="str">
        <f t="shared" si="4"/>
      </c>
    </row>
    <row r="103">
      <c r="E103" s="5" t="str">
        <f>IF(ISBLANK(B103), "",ROUND(-1*Calc!O103, 1))</f>
      </c>
      <c r="F103" s="5" t="str">
        <f t="shared" si="3"/>
      </c>
      <c r="G103" s="5" t="str">
        <f t="shared" si="4"/>
      </c>
    </row>
    <row r="104">
      <c r="E104" s="5" t="str">
        <f>IF(ISBLANK(B104), "",ROUND(-1*Calc!O104, 1))</f>
      </c>
      <c r="F104" s="5" t="str">
        <f t="shared" si="3"/>
      </c>
      <c r="G104" s="5" t="str">
        <f t="shared" si="4"/>
      </c>
    </row>
    <row r="105">
      <c r="E105" s="5" t="str">
        <f>IF(ISBLANK(B105), "",ROUND(-1*Calc!O105, 1))</f>
      </c>
      <c r="F105" s="5" t="str">
        <f t="shared" si="3"/>
      </c>
      <c r="G105" s="5" t="str">
        <f t="shared" si="4"/>
      </c>
    </row>
    <row r="106">
      <c r="E106" s="5" t="str">
        <f>IF(ISBLANK(B106), "",ROUND(-1*Calc!O106, 1))</f>
      </c>
      <c r="F106" s="5" t="str">
        <f t="shared" si="3"/>
      </c>
      <c r="G106" s="5" t="str">
        <f t="shared" si="4"/>
      </c>
    </row>
    <row r="107">
      <c r="E107" s="5" t="str">
        <f>IF(ISBLANK(B107), "",ROUND(-1*Calc!O107, 1))</f>
      </c>
      <c r="F107" s="5" t="str">
        <f t="shared" si="3"/>
      </c>
      <c r="G107" s="5" t="str">
        <f t="shared" si="4"/>
      </c>
    </row>
    <row r="108">
      <c r="E108" s="5" t="str">
        <f>IF(ISBLANK(B108), "",ROUND(-1*Calc!O108, 1))</f>
      </c>
      <c r="F108" s="5" t="str">
        <f t="shared" si="3"/>
      </c>
      <c r="G108" s="5" t="str">
        <f t="shared" si="4"/>
      </c>
    </row>
    <row r="109">
      <c r="E109" s="5" t="str">
        <f>IF(ISBLANK(B109), "",ROUND(-1*Calc!O109, 1))</f>
      </c>
      <c r="F109" s="5" t="str">
        <f t="shared" si="3"/>
      </c>
      <c r="G109" s="5" t="str">
        <f t="shared" si="4"/>
      </c>
    </row>
    <row r="110">
      <c r="E110" s="5" t="str">
        <f>IF(ISBLANK(B110), "",ROUND(-1*Calc!O110, 1))</f>
      </c>
      <c r="F110" s="5" t="str">
        <f t="shared" si="3"/>
      </c>
      <c r="G110" s="5" t="str">
        <f t="shared" si="4"/>
      </c>
    </row>
    <row r="111">
      <c r="E111" s="5" t="str">
        <f>IF(ISBLANK(B111), "",ROUND(-1*Calc!O111, 1))</f>
      </c>
      <c r="F111" s="5" t="str">
        <f t="shared" si="3"/>
      </c>
      <c r="G111" s="5" t="str">
        <f t="shared" si="4"/>
      </c>
    </row>
    <row r="112">
      <c r="E112" s="5" t="str">
        <f>IF(ISBLANK(B112), "",ROUND(-1*Calc!O112, 1))</f>
      </c>
      <c r="F112" s="5" t="str">
        <f t="shared" si="3"/>
      </c>
      <c r="G112" s="5" t="str">
        <f t="shared" si="4"/>
      </c>
    </row>
    <row r="113">
      <c r="E113" s="5" t="str">
        <f>IF(ISBLANK(B113), "",ROUND(-1*Calc!O113, 1))</f>
      </c>
      <c r="F113" s="5" t="str">
        <f t="shared" si="3"/>
      </c>
      <c r="G113" s="5" t="str">
        <f t="shared" si="4"/>
      </c>
    </row>
    <row r="114">
      <c r="E114" s="5" t="str">
        <f>IF(ISBLANK(B114), "",ROUND(-1*Calc!O114, 1))</f>
      </c>
      <c r="F114" s="5" t="str">
        <f t="shared" si="3"/>
      </c>
      <c r="G114" s="5" t="str">
        <f t="shared" si="4"/>
      </c>
    </row>
    <row r="115">
      <c r="E115" s="5" t="str">
        <f>IF(ISBLANK(B115), "",ROUND(-1*Calc!O115, 1))</f>
      </c>
      <c r="F115" s="5" t="str">
        <f t="shared" si="3"/>
      </c>
      <c r="G115" s="5" t="str">
        <f t="shared" si="4"/>
      </c>
    </row>
    <row r="116">
      <c r="E116" s="5" t="str">
        <f>IF(ISBLANK(B116), "",ROUND(-1*Calc!O116, 1))</f>
      </c>
      <c r="F116" s="5" t="str">
        <f t="shared" si="3"/>
      </c>
      <c r="G116" s="5" t="str">
        <f t="shared" si="4"/>
      </c>
    </row>
    <row r="117">
      <c r="E117" s="5" t="str">
        <f>IF(ISBLANK(B117), "",ROUND(-1*Calc!O117, 1))</f>
      </c>
      <c r="F117" s="5" t="str">
        <f t="shared" si="3"/>
      </c>
      <c r="G117" s="5" t="str">
        <f t="shared" si="4"/>
      </c>
    </row>
    <row r="118">
      <c r="E118" s="5" t="str">
        <f>IF(ISBLANK(B118), "",ROUND(-1*Calc!O118, 1))</f>
      </c>
      <c r="F118" s="5" t="str">
        <f t="shared" si="3"/>
      </c>
      <c r="G118" s="5" t="str">
        <f t="shared" si="4"/>
      </c>
    </row>
    <row r="119">
      <c r="E119" s="5" t="str">
        <f>IF(ISBLANK(B119), "",ROUND(-1*Calc!O119, 1))</f>
      </c>
      <c r="F119" s="5" t="str">
        <f t="shared" si="3"/>
      </c>
      <c r="G119" s="5" t="str">
        <f t="shared" si="4"/>
      </c>
    </row>
    <row r="120">
      <c r="E120" s="5" t="str">
        <f>IF(ISBLANK(B120), "",ROUND(-1*Calc!O120, 1))</f>
      </c>
      <c r="F120" s="5" t="str">
        <f t="shared" si="3"/>
      </c>
      <c r="G120" s="5" t="str">
        <f t="shared" si="4"/>
      </c>
    </row>
    <row r="121">
      <c r="E121" s="5" t="str">
        <f>IF(ISBLANK(B121), "",ROUND(-1*Calc!O121, 1))</f>
      </c>
      <c r="F121" s="5" t="str">
        <f t="shared" si="3"/>
      </c>
      <c r="G121" s="5" t="str">
        <f t="shared" si="4"/>
      </c>
    </row>
    <row r="122">
      <c r="E122" s="5" t="str">
        <f>IF(ISBLANK(B122), "",ROUND(-1*Calc!O122, 1))</f>
      </c>
      <c r="F122" s="5" t="str">
        <f t="shared" si="3"/>
      </c>
      <c r="G122" s="5" t="str">
        <f t="shared" si="4"/>
      </c>
    </row>
    <row r="123">
      <c r="E123" s="5" t="str">
        <f>IF(ISBLANK(B123), "",ROUND(-1*Calc!O123, 1))</f>
      </c>
      <c r="F123" s="5" t="str">
        <f t="shared" si="3"/>
      </c>
      <c r="G123" s="5" t="str">
        <f t="shared" si="4"/>
      </c>
    </row>
    <row r="124">
      <c r="E124" s="5" t="str">
        <f>IF(ISBLANK(B124), "",ROUND(-1*Calc!O124, 1))</f>
      </c>
      <c r="F124" s="5" t="str">
        <f t="shared" si="3"/>
      </c>
      <c r="G124" s="5" t="str">
        <f t="shared" si="4"/>
      </c>
    </row>
    <row r="125">
      <c r="E125" s="5" t="str">
        <f>IF(ISBLANK(B125), "",ROUND(-1*Calc!O125, 1))</f>
      </c>
      <c r="F125" s="5" t="str">
        <f t="shared" si="3"/>
      </c>
      <c r="G125" s="5" t="str">
        <f t="shared" si="4"/>
      </c>
    </row>
    <row r="126">
      <c r="E126" s="5" t="str">
        <f>IF(ISBLANK(B126), "",ROUND(-1*Calc!O126, 1))</f>
      </c>
      <c r="F126" s="5" t="str">
        <f t="shared" si="3"/>
      </c>
      <c r="G126" s="5" t="str">
        <f t="shared" si="4"/>
      </c>
    </row>
    <row r="127">
      <c r="E127" s="5" t="str">
        <f>IF(ISBLANK(B127), "",ROUND(-1*Calc!O127, 1))</f>
      </c>
      <c r="F127" s="5" t="str">
        <f t="shared" si="3"/>
      </c>
      <c r="G127" s="5" t="str">
        <f t="shared" si="4"/>
      </c>
    </row>
    <row r="128">
      <c r="E128" s="5" t="str">
        <f>IF(ISBLANK(B128), "",ROUND(-1*Calc!O128, 1))</f>
      </c>
      <c r="F128" s="5" t="str">
        <f t="shared" si="3"/>
      </c>
      <c r="G128" s="5" t="str">
        <f t="shared" si="4"/>
      </c>
    </row>
    <row r="129">
      <c r="E129" s="5" t="str">
        <f>IF(ISBLANK(B129), "",ROUND(-1*Calc!O129, 1))</f>
      </c>
      <c r="F129" s="5" t="str">
        <f t="shared" si="3"/>
      </c>
      <c r="G129" s="5" t="str">
        <f t="shared" si="4"/>
      </c>
    </row>
    <row r="130">
      <c r="E130" s="5" t="str">
        <f>IF(ISBLANK(B130), "",ROUND(-1*Calc!O130, 1))</f>
      </c>
      <c r="F130" s="5" t="str">
        <f t="shared" ref="F130:F193" si="5">IF(ISBLANK(B130), "",IF(E130&gt;0,C130,B130))</f>
      </c>
      <c r="G130" s="5" t="str">
        <f t="shared" ref="G130:G193" si="6">IF(ISBLANK(B130),"",IF(OR(AND(E130&lt;0, E130&lt;D130), AND(E130&gt;0, E130&gt;D130)),"Y","N"))</f>
      </c>
    </row>
    <row r="131">
      <c r="E131" s="5" t="str">
        <f>IF(ISBLANK(B131), "",ROUND(-1*Calc!O131, 1))</f>
      </c>
      <c r="F131" s="5" t="str">
        <f t="shared" si="5"/>
      </c>
      <c r="G131" s="5" t="str">
        <f t="shared" si="6"/>
      </c>
    </row>
    <row r="132">
      <c r="E132" s="5" t="str">
        <f>IF(ISBLANK(B132), "",ROUND(-1*Calc!O132, 1))</f>
      </c>
      <c r="F132" s="5" t="str">
        <f t="shared" si="5"/>
      </c>
      <c r="G132" s="5" t="str">
        <f t="shared" si="6"/>
      </c>
    </row>
    <row r="133">
      <c r="E133" s="5" t="str">
        <f>IF(ISBLANK(B133), "",ROUND(-1*Calc!O133, 1))</f>
      </c>
      <c r="F133" s="5" t="str">
        <f t="shared" si="5"/>
      </c>
      <c r="G133" s="5" t="str">
        <f t="shared" si="6"/>
      </c>
    </row>
    <row r="134">
      <c r="E134" s="5" t="str">
        <f>IF(ISBLANK(B134), "",ROUND(-1*Calc!O134, 1))</f>
      </c>
      <c r="F134" s="5" t="str">
        <f t="shared" si="5"/>
      </c>
      <c r="G134" s="5" t="str">
        <f t="shared" si="6"/>
      </c>
    </row>
    <row r="135">
      <c r="E135" s="5" t="str">
        <f>IF(ISBLANK(B135), "",ROUND(-1*Calc!O135, 1))</f>
      </c>
      <c r="F135" s="5" t="str">
        <f t="shared" si="5"/>
      </c>
      <c r="G135" s="5" t="str">
        <f t="shared" si="6"/>
      </c>
    </row>
    <row r="136">
      <c r="E136" s="5" t="str">
        <f>IF(ISBLANK(B136), "",ROUND(-1*Calc!O136, 1))</f>
      </c>
      <c r="F136" s="5" t="str">
        <f t="shared" si="5"/>
      </c>
      <c r="G136" s="5" t="str">
        <f t="shared" si="6"/>
      </c>
    </row>
    <row r="137">
      <c r="E137" s="5" t="str">
        <f>IF(ISBLANK(B137), "",ROUND(-1*Calc!O137, 1))</f>
      </c>
      <c r="F137" s="5" t="str">
        <f t="shared" si="5"/>
      </c>
      <c r="G137" s="5" t="str">
        <f t="shared" si="6"/>
      </c>
    </row>
    <row r="138">
      <c r="E138" s="5" t="str">
        <f>IF(ISBLANK(B138), "",ROUND(-1*Calc!O138, 1))</f>
      </c>
      <c r="F138" s="5" t="str">
        <f t="shared" si="5"/>
      </c>
      <c r="G138" s="5" t="str">
        <f t="shared" si="6"/>
      </c>
    </row>
    <row r="139">
      <c r="E139" s="5" t="str">
        <f>IF(ISBLANK(B139), "",ROUND(-1*Calc!O139, 1))</f>
      </c>
      <c r="F139" s="5" t="str">
        <f t="shared" si="5"/>
      </c>
      <c r="G139" s="5" t="str">
        <f t="shared" si="6"/>
      </c>
    </row>
    <row r="140">
      <c r="E140" s="5" t="str">
        <f>IF(ISBLANK(B140), "",ROUND(-1*Calc!O140, 1))</f>
      </c>
      <c r="F140" s="5" t="str">
        <f t="shared" si="5"/>
      </c>
      <c r="G140" s="5" t="str">
        <f t="shared" si="6"/>
      </c>
    </row>
    <row r="141">
      <c r="E141" s="5" t="str">
        <f>IF(ISBLANK(B141), "",ROUND(-1*Calc!O141, 1))</f>
      </c>
      <c r="F141" s="5" t="str">
        <f t="shared" si="5"/>
      </c>
      <c r="G141" s="5" t="str">
        <f t="shared" si="6"/>
      </c>
    </row>
    <row r="142">
      <c r="E142" s="5" t="str">
        <f>IF(ISBLANK(B142), "",ROUND(-1*Calc!O142, 1))</f>
      </c>
      <c r="F142" s="5" t="str">
        <f t="shared" si="5"/>
      </c>
      <c r="G142" s="5" t="str">
        <f t="shared" si="6"/>
      </c>
    </row>
    <row r="143">
      <c r="E143" s="5" t="str">
        <f>IF(ISBLANK(B143), "",ROUND(-1*Calc!O143, 1))</f>
      </c>
      <c r="F143" s="5" t="str">
        <f t="shared" si="5"/>
      </c>
      <c r="G143" s="5" t="str">
        <f t="shared" si="6"/>
      </c>
    </row>
    <row r="144">
      <c r="E144" s="5" t="str">
        <f>IF(ISBLANK(B144), "",ROUND(-1*Calc!O144, 1))</f>
      </c>
      <c r="F144" s="5" t="str">
        <f t="shared" si="5"/>
      </c>
      <c r="G144" s="5" t="str">
        <f t="shared" si="6"/>
      </c>
    </row>
    <row r="145">
      <c r="E145" s="5" t="str">
        <f>IF(ISBLANK(B145), "",ROUND(-1*Calc!O145, 1))</f>
      </c>
      <c r="F145" s="5" t="str">
        <f t="shared" si="5"/>
      </c>
      <c r="G145" s="5" t="str">
        <f t="shared" si="6"/>
      </c>
    </row>
    <row r="146">
      <c r="E146" s="5" t="str">
        <f>IF(ISBLANK(B146), "",ROUND(-1*Calc!O146, 1))</f>
      </c>
      <c r="F146" s="5" t="str">
        <f t="shared" si="5"/>
      </c>
      <c r="G146" s="5" t="str">
        <f t="shared" si="6"/>
      </c>
    </row>
    <row r="147">
      <c r="E147" s="5" t="str">
        <f>IF(ISBLANK(B147), "",ROUND(-1*Calc!O147, 1))</f>
      </c>
      <c r="F147" s="5" t="str">
        <f t="shared" si="5"/>
      </c>
      <c r="G147" s="5" t="str">
        <f t="shared" si="6"/>
      </c>
    </row>
    <row r="148">
      <c r="E148" s="5" t="str">
        <f>IF(ISBLANK(B148), "",ROUND(-1*Calc!O148, 1))</f>
      </c>
      <c r="F148" s="5" t="str">
        <f t="shared" si="5"/>
      </c>
      <c r="G148" s="5" t="str">
        <f t="shared" si="6"/>
      </c>
    </row>
    <row r="149">
      <c r="E149" s="5" t="str">
        <f>IF(ISBLANK(B149), "",ROUND(-1*Calc!O149, 1))</f>
      </c>
      <c r="F149" s="5" t="str">
        <f t="shared" si="5"/>
      </c>
      <c r="G149" s="5" t="str">
        <f t="shared" si="6"/>
      </c>
    </row>
    <row r="150">
      <c r="E150" s="5" t="str">
        <f>IF(ISBLANK(B150), "",ROUND(-1*Calc!O150, 1))</f>
      </c>
      <c r="F150" s="5" t="str">
        <f t="shared" si="5"/>
      </c>
      <c r="G150" s="5" t="str">
        <f t="shared" si="6"/>
      </c>
    </row>
    <row r="151">
      <c r="E151" s="5" t="str">
        <f>IF(ISBLANK(B151), "",ROUND(-1*Calc!O151, 1))</f>
      </c>
      <c r="F151" s="5" t="str">
        <f t="shared" si="5"/>
      </c>
      <c r="G151" s="5" t="str">
        <f t="shared" si="6"/>
      </c>
    </row>
    <row r="152">
      <c r="E152" s="5" t="str">
        <f>IF(ISBLANK(B152), "",ROUND(-1*Calc!O152, 1))</f>
      </c>
      <c r="F152" s="5" t="str">
        <f t="shared" si="5"/>
      </c>
      <c r="G152" s="5" t="str">
        <f t="shared" si="6"/>
      </c>
    </row>
    <row r="153">
      <c r="E153" s="5" t="str">
        <f>IF(ISBLANK(B153), "",ROUND(-1*Calc!O153, 1))</f>
      </c>
      <c r="F153" s="5" t="str">
        <f t="shared" si="5"/>
      </c>
      <c r="G153" s="5" t="str">
        <f t="shared" si="6"/>
      </c>
    </row>
    <row r="154">
      <c r="E154" s="5" t="str">
        <f>IF(ISBLANK(B154), "",ROUND(-1*Calc!O154, 1))</f>
      </c>
      <c r="F154" s="5" t="str">
        <f t="shared" si="5"/>
      </c>
      <c r="G154" s="5" t="str">
        <f t="shared" si="6"/>
      </c>
    </row>
    <row r="155">
      <c r="E155" s="5" t="str">
        <f>IF(ISBLANK(B155), "",ROUND(-1*Calc!O155, 1))</f>
      </c>
      <c r="F155" s="5" t="str">
        <f t="shared" si="5"/>
      </c>
      <c r="G155" s="5" t="str">
        <f t="shared" si="6"/>
      </c>
    </row>
    <row r="156">
      <c r="E156" s="5" t="str">
        <f>IF(ISBLANK(B156), "",ROUND(-1*Calc!O156, 1))</f>
      </c>
      <c r="F156" s="5" t="str">
        <f t="shared" si="5"/>
      </c>
      <c r="G156" s="5" t="str">
        <f t="shared" si="6"/>
      </c>
    </row>
    <row r="157">
      <c r="E157" s="5" t="str">
        <f>IF(ISBLANK(B157), "",ROUND(-1*Calc!O157, 1))</f>
      </c>
      <c r="F157" s="5" t="str">
        <f t="shared" si="5"/>
      </c>
      <c r="G157" s="5" t="str">
        <f t="shared" si="6"/>
      </c>
    </row>
    <row r="158">
      <c r="E158" s="5" t="str">
        <f>IF(ISBLANK(B158), "",ROUND(-1*Calc!O158, 1))</f>
      </c>
      <c r="F158" s="5" t="str">
        <f t="shared" si="5"/>
      </c>
      <c r="G158" s="5" t="str">
        <f t="shared" si="6"/>
      </c>
    </row>
    <row r="159">
      <c r="E159" s="5" t="str">
        <f>IF(ISBLANK(B159), "",ROUND(-1*Calc!O159, 1))</f>
      </c>
      <c r="F159" s="5" t="str">
        <f t="shared" si="5"/>
      </c>
      <c r="G159" s="5" t="str">
        <f t="shared" si="6"/>
      </c>
    </row>
    <row r="160">
      <c r="E160" s="5" t="str">
        <f>IF(ISBLANK(B160), "",ROUND(-1*Calc!O160, 1))</f>
      </c>
      <c r="F160" s="5" t="str">
        <f t="shared" si="5"/>
      </c>
      <c r="G160" s="5" t="str">
        <f t="shared" si="6"/>
      </c>
    </row>
    <row r="161">
      <c r="E161" s="5" t="str">
        <f>IF(ISBLANK(B161), "",ROUND(-1*Calc!O161, 1))</f>
      </c>
      <c r="F161" s="5" t="str">
        <f t="shared" si="5"/>
      </c>
      <c r="G161" s="5" t="str">
        <f t="shared" si="6"/>
      </c>
    </row>
    <row r="162">
      <c r="E162" s="5" t="str">
        <f>IF(ISBLANK(B162), "",ROUND(-1*Calc!O162, 1))</f>
      </c>
      <c r="F162" s="5" t="str">
        <f t="shared" si="5"/>
      </c>
      <c r="G162" s="5" t="str">
        <f t="shared" si="6"/>
      </c>
    </row>
    <row r="163">
      <c r="E163" s="5" t="str">
        <f>IF(ISBLANK(B163), "",ROUND(-1*Calc!O163, 1))</f>
      </c>
      <c r="F163" s="5" t="str">
        <f t="shared" si="5"/>
      </c>
      <c r="G163" s="5" t="str">
        <f t="shared" si="6"/>
      </c>
    </row>
    <row r="164">
      <c r="E164" s="5" t="str">
        <f>IF(ISBLANK(B164), "",ROUND(-1*Calc!O164, 1))</f>
      </c>
      <c r="F164" s="5" t="str">
        <f t="shared" si="5"/>
      </c>
      <c r="G164" s="5" t="str">
        <f t="shared" si="6"/>
      </c>
    </row>
    <row r="165">
      <c r="E165" s="5" t="str">
        <f>IF(ISBLANK(B165), "",ROUND(-1*Calc!O165, 1))</f>
      </c>
      <c r="F165" s="5" t="str">
        <f t="shared" si="5"/>
      </c>
      <c r="G165" s="5" t="str">
        <f t="shared" si="6"/>
      </c>
    </row>
    <row r="166">
      <c r="E166" s="5" t="str">
        <f>IF(ISBLANK(B166), "",ROUND(-1*Calc!O166, 1))</f>
      </c>
      <c r="F166" s="5" t="str">
        <f t="shared" si="5"/>
      </c>
      <c r="G166" s="5" t="str">
        <f t="shared" si="6"/>
      </c>
    </row>
    <row r="167">
      <c r="E167" s="5" t="str">
        <f>IF(ISBLANK(B167), "",ROUND(-1*Calc!O167, 1))</f>
      </c>
      <c r="F167" s="5" t="str">
        <f t="shared" si="5"/>
      </c>
      <c r="G167" s="5" t="str">
        <f t="shared" si="6"/>
      </c>
    </row>
    <row r="168">
      <c r="E168" s="5" t="str">
        <f>IF(ISBLANK(B168), "",ROUND(-1*Calc!O168, 1))</f>
      </c>
      <c r="F168" s="5" t="str">
        <f t="shared" si="5"/>
      </c>
      <c r="G168" s="5" t="str">
        <f t="shared" si="6"/>
      </c>
    </row>
    <row r="169">
      <c r="E169" s="5" t="str">
        <f>IF(ISBLANK(B169), "",ROUND(-1*Calc!O169, 1))</f>
      </c>
      <c r="F169" s="5" t="str">
        <f t="shared" si="5"/>
      </c>
      <c r="G169" s="5" t="str">
        <f t="shared" si="6"/>
      </c>
    </row>
    <row r="170">
      <c r="E170" s="5" t="str">
        <f>IF(ISBLANK(B170), "",ROUND(-1*Calc!O170, 1))</f>
      </c>
      <c r="F170" s="5" t="str">
        <f t="shared" si="5"/>
      </c>
      <c r="G170" s="5" t="str">
        <f t="shared" si="6"/>
      </c>
    </row>
    <row r="171">
      <c r="E171" s="5" t="str">
        <f>IF(ISBLANK(B171), "",ROUND(-1*Calc!O171, 1))</f>
      </c>
      <c r="F171" s="5" t="str">
        <f t="shared" si="5"/>
      </c>
      <c r="G171" s="5" t="str">
        <f t="shared" si="6"/>
      </c>
    </row>
    <row r="172">
      <c r="E172" s="5" t="str">
        <f>IF(ISBLANK(B172), "",ROUND(-1*Calc!O172, 1))</f>
      </c>
      <c r="F172" s="5" t="str">
        <f t="shared" si="5"/>
      </c>
      <c r="G172" s="5" t="str">
        <f t="shared" si="6"/>
      </c>
    </row>
    <row r="173">
      <c r="E173" s="5" t="str">
        <f>IF(ISBLANK(B173), "",ROUND(-1*Calc!O173, 1))</f>
      </c>
      <c r="F173" s="5" t="str">
        <f t="shared" si="5"/>
      </c>
      <c r="G173" s="5" t="str">
        <f t="shared" si="6"/>
      </c>
    </row>
    <row r="174">
      <c r="E174" s="5" t="str">
        <f>IF(ISBLANK(B174), "",ROUND(-1*Calc!O174, 1))</f>
      </c>
      <c r="F174" s="5" t="str">
        <f t="shared" si="5"/>
      </c>
      <c r="G174" s="5" t="str">
        <f t="shared" si="6"/>
      </c>
    </row>
    <row r="175">
      <c r="E175" s="5" t="str">
        <f>IF(ISBLANK(B175), "",ROUND(-1*Calc!O175, 1))</f>
      </c>
      <c r="F175" s="5" t="str">
        <f t="shared" si="5"/>
      </c>
      <c r="G175" s="5" t="str">
        <f t="shared" si="6"/>
      </c>
    </row>
    <row r="176">
      <c r="E176" s="5" t="str">
        <f>IF(ISBLANK(B176), "",ROUND(-1*Calc!O176, 1))</f>
      </c>
      <c r="F176" s="5" t="str">
        <f t="shared" si="5"/>
      </c>
      <c r="G176" s="5" t="str">
        <f t="shared" si="6"/>
      </c>
    </row>
    <row r="177">
      <c r="E177" s="5" t="str">
        <f>IF(ISBLANK(B177), "",ROUND(-1*Calc!O177, 1))</f>
      </c>
      <c r="F177" s="5" t="str">
        <f t="shared" si="5"/>
      </c>
      <c r="G177" s="5" t="str">
        <f t="shared" si="6"/>
      </c>
    </row>
    <row r="178">
      <c r="E178" s="5" t="str">
        <f>IF(ISBLANK(B178), "",ROUND(-1*Calc!O178, 1))</f>
      </c>
      <c r="F178" s="5" t="str">
        <f t="shared" si="5"/>
      </c>
      <c r="G178" s="5" t="str">
        <f t="shared" si="6"/>
      </c>
    </row>
    <row r="179">
      <c r="E179" s="5" t="str">
        <f>IF(ISBLANK(B179), "",ROUND(-1*Calc!O179, 1))</f>
      </c>
      <c r="F179" s="5" t="str">
        <f t="shared" si="5"/>
      </c>
      <c r="G179" s="5" t="str">
        <f t="shared" si="6"/>
      </c>
    </row>
    <row r="180">
      <c r="E180" s="5" t="str">
        <f>IF(ISBLANK(B180), "",ROUND(-1*Calc!O180, 1))</f>
      </c>
      <c r="F180" s="5" t="str">
        <f t="shared" si="5"/>
      </c>
      <c r="G180" s="5" t="str">
        <f t="shared" si="6"/>
      </c>
    </row>
    <row r="181">
      <c r="E181" s="5" t="str">
        <f>IF(ISBLANK(B181), "",ROUND(-1*Calc!O181, 1))</f>
      </c>
      <c r="F181" s="5" t="str">
        <f t="shared" si="5"/>
      </c>
      <c r="G181" s="5" t="str">
        <f t="shared" si="6"/>
      </c>
    </row>
    <row r="182">
      <c r="E182" s="5" t="str">
        <f>IF(ISBLANK(B182), "",ROUND(-1*Calc!O182, 1))</f>
      </c>
      <c r="F182" s="5" t="str">
        <f t="shared" si="5"/>
      </c>
      <c r="G182" s="5" t="str">
        <f t="shared" si="6"/>
      </c>
    </row>
    <row r="183">
      <c r="E183" s="5" t="str">
        <f>IF(ISBLANK(B183), "",ROUND(-1*Calc!O183, 1))</f>
      </c>
      <c r="F183" s="5" t="str">
        <f t="shared" si="5"/>
      </c>
      <c r="G183" s="5" t="str">
        <f t="shared" si="6"/>
      </c>
    </row>
    <row r="184">
      <c r="E184" s="5" t="str">
        <f>IF(ISBLANK(B184), "",ROUND(-1*Calc!O184, 1))</f>
      </c>
      <c r="F184" s="5" t="str">
        <f t="shared" si="5"/>
      </c>
      <c r="G184" s="5" t="str">
        <f t="shared" si="6"/>
      </c>
    </row>
    <row r="185">
      <c r="E185" s="5" t="str">
        <f>IF(ISBLANK(B185), "",ROUND(-1*Calc!O185, 1))</f>
      </c>
      <c r="F185" s="5" t="str">
        <f t="shared" si="5"/>
      </c>
      <c r="G185" s="5" t="str">
        <f t="shared" si="6"/>
      </c>
    </row>
    <row r="186">
      <c r="E186" s="5" t="str">
        <f>IF(ISBLANK(B186), "",ROUND(-1*Calc!O186, 1))</f>
      </c>
      <c r="F186" s="5" t="str">
        <f t="shared" si="5"/>
      </c>
      <c r="G186" s="5" t="str">
        <f t="shared" si="6"/>
      </c>
    </row>
    <row r="187">
      <c r="E187" s="5" t="str">
        <f>IF(ISBLANK(B187), "",ROUND(-1*Calc!O187, 1))</f>
      </c>
      <c r="F187" s="5" t="str">
        <f t="shared" si="5"/>
      </c>
      <c r="G187" s="5" t="str">
        <f t="shared" si="6"/>
      </c>
    </row>
    <row r="188">
      <c r="E188" s="5" t="str">
        <f>IF(ISBLANK(B188), "",ROUND(-1*Calc!O188, 1))</f>
      </c>
      <c r="F188" s="5" t="str">
        <f t="shared" si="5"/>
      </c>
      <c r="G188" s="5" t="str">
        <f t="shared" si="6"/>
      </c>
    </row>
    <row r="189">
      <c r="E189" s="5" t="str">
        <f>IF(ISBLANK(B189), "",ROUND(-1*Calc!O189, 1))</f>
      </c>
      <c r="F189" s="5" t="str">
        <f t="shared" si="5"/>
      </c>
      <c r="G189" s="5" t="str">
        <f t="shared" si="6"/>
      </c>
    </row>
    <row r="190">
      <c r="E190" s="5" t="str">
        <f>IF(ISBLANK(B190), "",ROUND(-1*Calc!O190, 1))</f>
      </c>
      <c r="F190" s="5" t="str">
        <f t="shared" si="5"/>
      </c>
      <c r="G190" s="5" t="str">
        <f t="shared" si="6"/>
      </c>
    </row>
    <row r="191">
      <c r="E191" s="5" t="str">
        <f>IF(ISBLANK(B191), "",ROUND(-1*Calc!O191, 1))</f>
      </c>
      <c r="F191" s="5" t="str">
        <f t="shared" si="5"/>
      </c>
      <c r="G191" s="5" t="str">
        <f t="shared" si="6"/>
      </c>
    </row>
    <row r="192">
      <c r="E192" s="5" t="str">
        <f>IF(ISBLANK(B192), "",ROUND(-1*Calc!O192, 1))</f>
      </c>
      <c r="F192" s="5" t="str">
        <f t="shared" si="5"/>
      </c>
      <c r="G192" s="5" t="str">
        <f t="shared" si="6"/>
      </c>
    </row>
    <row r="193">
      <c r="E193" s="5" t="str">
        <f>IF(ISBLANK(B193), "",ROUND(-1*Calc!O193, 1))</f>
      </c>
      <c r="F193" s="5" t="str">
        <f t="shared" si="5"/>
      </c>
      <c r="G193" s="5" t="str">
        <f t="shared" si="6"/>
      </c>
    </row>
    <row r="194">
      <c r="E194" s="5" t="str">
        <f>IF(ISBLANK(B194), "",ROUND(-1*Calc!O194, 1))</f>
      </c>
      <c r="F194" s="5" t="str">
        <f t="shared" ref="F194:F257" si="7">IF(ISBLANK(B194), "",IF(E194&gt;0,C194,B194))</f>
      </c>
      <c r="G194" s="5" t="str">
        <f t="shared" ref="G194:G257" si="8">IF(ISBLANK(B194),"",IF(OR(AND(E194&lt;0, E194&lt;D194), AND(E194&gt;0, E194&gt;D194)),"Y","N"))</f>
      </c>
    </row>
    <row r="195">
      <c r="E195" s="5" t="str">
        <f>IF(ISBLANK(B195), "",ROUND(-1*Calc!O195, 1))</f>
      </c>
      <c r="F195" s="5" t="str">
        <f t="shared" si="7"/>
      </c>
      <c r="G195" s="5" t="str">
        <f t="shared" si="8"/>
      </c>
    </row>
    <row r="196">
      <c r="E196" s="5" t="str">
        <f>IF(ISBLANK(B196), "",ROUND(-1*Calc!O196, 1))</f>
      </c>
      <c r="F196" s="5" t="str">
        <f t="shared" si="7"/>
      </c>
      <c r="G196" s="5" t="str">
        <f t="shared" si="8"/>
      </c>
    </row>
    <row r="197">
      <c r="E197" s="5" t="str">
        <f>IF(ISBLANK(B197), "",ROUND(-1*Calc!O197, 1))</f>
      </c>
      <c r="F197" s="5" t="str">
        <f t="shared" si="7"/>
      </c>
      <c r="G197" s="5" t="str">
        <f t="shared" si="8"/>
      </c>
    </row>
    <row r="198">
      <c r="E198" s="5" t="str">
        <f>IF(ISBLANK(B198), "",ROUND(-1*Calc!O198, 1))</f>
      </c>
      <c r="F198" s="5" t="str">
        <f t="shared" si="7"/>
      </c>
      <c r="G198" s="5" t="str">
        <f t="shared" si="8"/>
      </c>
    </row>
    <row r="199">
      <c r="E199" s="5" t="str">
        <f>IF(ISBLANK(B199), "",ROUND(-1*Calc!O199, 1))</f>
      </c>
      <c r="F199" s="5" t="str">
        <f t="shared" si="7"/>
      </c>
      <c r="G199" s="5" t="str">
        <f t="shared" si="8"/>
      </c>
    </row>
    <row r="200">
      <c r="E200" s="5" t="str">
        <f>IF(ISBLANK(B200), "",ROUND(-1*Calc!O200, 1))</f>
      </c>
      <c r="F200" s="5" t="str">
        <f t="shared" si="7"/>
      </c>
      <c r="G200" s="5" t="str">
        <f t="shared" si="8"/>
      </c>
    </row>
    <row r="201">
      <c r="E201" s="5" t="str">
        <f>IF(ISBLANK(B201), "",ROUND(-1*Calc!O201, 1))</f>
      </c>
      <c r="F201" s="5" t="str">
        <f t="shared" si="7"/>
      </c>
      <c r="G201" s="5" t="str">
        <f t="shared" si="8"/>
      </c>
    </row>
    <row r="202">
      <c r="E202" s="5" t="str">
        <f>IF(ISBLANK(B202), "",ROUND(-1*Calc!O202, 1))</f>
      </c>
      <c r="F202" s="5" t="str">
        <f t="shared" si="7"/>
      </c>
      <c r="G202" s="5" t="str">
        <f t="shared" si="8"/>
      </c>
    </row>
    <row r="203">
      <c r="E203" s="5" t="str">
        <f>IF(ISBLANK(B203), "",ROUND(-1*Calc!O203, 1))</f>
      </c>
      <c r="F203" s="5" t="str">
        <f t="shared" si="7"/>
      </c>
      <c r="G203" s="5" t="str">
        <f t="shared" si="8"/>
      </c>
    </row>
    <row r="204">
      <c r="E204" s="5" t="str">
        <f>IF(ISBLANK(B204), "",ROUND(-1*Calc!O204, 1))</f>
      </c>
      <c r="F204" s="5" t="str">
        <f t="shared" si="7"/>
      </c>
      <c r="G204" s="5" t="str">
        <f t="shared" si="8"/>
      </c>
    </row>
    <row r="205">
      <c r="E205" s="5" t="str">
        <f>IF(ISBLANK(B205), "",ROUND(-1*Calc!O205, 1))</f>
      </c>
      <c r="F205" s="5" t="str">
        <f t="shared" si="7"/>
      </c>
      <c r="G205" s="5" t="str">
        <f t="shared" si="8"/>
      </c>
    </row>
    <row r="206">
      <c r="E206" s="5" t="str">
        <f>IF(ISBLANK(B206), "",ROUND(-1*Calc!O206, 1))</f>
      </c>
      <c r="F206" s="5" t="str">
        <f t="shared" si="7"/>
      </c>
      <c r="G206" s="5" t="str">
        <f t="shared" si="8"/>
      </c>
    </row>
    <row r="207">
      <c r="E207" s="5" t="str">
        <f>IF(ISBLANK(B207), "",ROUND(-1*Calc!O207, 1))</f>
      </c>
      <c r="F207" s="5" t="str">
        <f t="shared" si="7"/>
      </c>
      <c r="G207" s="5" t="str">
        <f t="shared" si="8"/>
      </c>
    </row>
    <row r="208">
      <c r="E208" s="5" t="str">
        <f>IF(ISBLANK(B208), "",ROUND(-1*Calc!O208, 1))</f>
      </c>
      <c r="F208" s="5" t="str">
        <f t="shared" si="7"/>
      </c>
      <c r="G208" s="5" t="str">
        <f t="shared" si="8"/>
      </c>
    </row>
    <row r="209">
      <c r="E209" s="5" t="str">
        <f>IF(ISBLANK(B209), "",ROUND(-1*Calc!O209, 1))</f>
      </c>
      <c r="F209" s="5" t="str">
        <f t="shared" si="7"/>
      </c>
      <c r="G209" s="5" t="str">
        <f t="shared" si="8"/>
      </c>
    </row>
    <row r="210">
      <c r="E210" s="5" t="str">
        <f>IF(ISBLANK(B210), "",ROUND(-1*Calc!O210, 1))</f>
      </c>
      <c r="F210" s="5" t="str">
        <f t="shared" si="7"/>
      </c>
      <c r="G210" s="5" t="str">
        <f t="shared" si="8"/>
      </c>
    </row>
    <row r="211">
      <c r="E211" s="5" t="str">
        <f>IF(ISBLANK(B211), "",ROUND(-1*Calc!O211, 1))</f>
      </c>
      <c r="F211" s="5" t="str">
        <f t="shared" si="7"/>
      </c>
      <c r="G211" s="5" t="str">
        <f t="shared" si="8"/>
      </c>
    </row>
    <row r="212">
      <c r="E212" s="5" t="str">
        <f>IF(ISBLANK(B212), "",ROUND(-1*Calc!O212, 1))</f>
      </c>
      <c r="F212" s="5" t="str">
        <f t="shared" si="7"/>
      </c>
      <c r="G212" s="5" t="str">
        <f t="shared" si="8"/>
      </c>
    </row>
    <row r="213">
      <c r="E213" s="5" t="str">
        <f>IF(ISBLANK(B213), "",ROUND(-1*Calc!O213, 1))</f>
      </c>
      <c r="F213" s="5" t="str">
        <f t="shared" si="7"/>
      </c>
      <c r="G213" s="5" t="str">
        <f t="shared" si="8"/>
      </c>
    </row>
    <row r="214">
      <c r="E214" s="5" t="str">
        <f>IF(ISBLANK(B214), "",ROUND(-1*Calc!O214, 1))</f>
      </c>
      <c r="F214" s="5" t="str">
        <f t="shared" si="7"/>
      </c>
      <c r="G214" s="5" t="str">
        <f t="shared" si="8"/>
      </c>
    </row>
    <row r="215">
      <c r="E215" s="5" t="str">
        <f>IF(ISBLANK(B215), "",ROUND(-1*Calc!O215, 1))</f>
      </c>
      <c r="F215" s="5" t="str">
        <f t="shared" si="7"/>
      </c>
      <c r="G215" s="5" t="str">
        <f t="shared" si="8"/>
      </c>
    </row>
    <row r="216">
      <c r="E216" s="5" t="str">
        <f>IF(ISBLANK(B216), "",ROUND(-1*Calc!O216, 1))</f>
      </c>
      <c r="F216" s="5" t="str">
        <f t="shared" si="7"/>
      </c>
      <c r="G216" s="5" t="str">
        <f t="shared" si="8"/>
      </c>
    </row>
    <row r="217">
      <c r="E217" s="5" t="str">
        <f>IF(ISBLANK(B217), "",ROUND(-1*Calc!O217, 1))</f>
      </c>
      <c r="F217" s="5" t="str">
        <f t="shared" si="7"/>
      </c>
      <c r="G217" s="5" t="str">
        <f t="shared" si="8"/>
      </c>
    </row>
    <row r="218">
      <c r="E218" s="5" t="str">
        <f>IF(ISBLANK(B218), "",ROUND(-1*Calc!O218, 1))</f>
      </c>
      <c r="F218" s="5" t="str">
        <f t="shared" si="7"/>
      </c>
      <c r="G218" s="5" t="str">
        <f t="shared" si="8"/>
      </c>
    </row>
    <row r="219">
      <c r="E219" s="5" t="str">
        <f>IF(ISBLANK(B219), "",ROUND(-1*Calc!O219, 1))</f>
      </c>
      <c r="F219" s="5" t="str">
        <f t="shared" si="7"/>
      </c>
      <c r="G219" s="5" t="str">
        <f t="shared" si="8"/>
      </c>
    </row>
    <row r="220">
      <c r="E220" s="5" t="str">
        <f>IF(ISBLANK(B220), "",ROUND(-1*Calc!O220, 1))</f>
      </c>
      <c r="F220" s="5" t="str">
        <f t="shared" si="7"/>
      </c>
      <c r="G220" s="5" t="str">
        <f t="shared" si="8"/>
      </c>
    </row>
    <row r="221">
      <c r="E221" s="5" t="str">
        <f>IF(ISBLANK(B221), "",ROUND(-1*Calc!O221, 1))</f>
      </c>
      <c r="F221" s="5" t="str">
        <f t="shared" si="7"/>
      </c>
      <c r="G221" s="5" t="str">
        <f t="shared" si="8"/>
      </c>
    </row>
    <row r="222">
      <c r="E222" s="5" t="str">
        <f>IF(ISBLANK(B222), "",ROUND(-1*Calc!O222, 1))</f>
      </c>
      <c r="F222" s="5" t="str">
        <f t="shared" si="7"/>
      </c>
      <c r="G222" s="5" t="str">
        <f t="shared" si="8"/>
      </c>
    </row>
    <row r="223">
      <c r="E223" s="5" t="str">
        <f>IF(ISBLANK(B223), "",ROUND(-1*Calc!O223, 1))</f>
      </c>
      <c r="F223" s="5" t="str">
        <f t="shared" si="7"/>
      </c>
      <c r="G223" s="5" t="str">
        <f t="shared" si="8"/>
      </c>
    </row>
    <row r="224">
      <c r="E224" s="5" t="str">
        <f>IF(ISBLANK(B224), "",ROUND(-1*Calc!O224, 1))</f>
      </c>
      <c r="F224" s="5" t="str">
        <f t="shared" si="7"/>
      </c>
      <c r="G224" s="5" t="str">
        <f t="shared" si="8"/>
      </c>
    </row>
    <row r="225">
      <c r="E225" s="5" t="str">
        <f>IF(ISBLANK(B225), "",ROUND(-1*Calc!O225, 1))</f>
      </c>
      <c r="F225" s="5" t="str">
        <f t="shared" si="7"/>
      </c>
      <c r="G225" s="5" t="str">
        <f t="shared" si="8"/>
      </c>
    </row>
    <row r="226">
      <c r="E226" s="5" t="str">
        <f>IF(ISBLANK(B226), "",ROUND(-1*Calc!O226, 1))</f>
      </c>
      <c r="F226" s="5" t="str">
        <f t="shared" si="7"/>
      </c>
      <c r="G226" s="5" t="str">
        <f t="shared" si="8"/>
      </c>
    </row>
    <row r="227">
      <c r="E227" s="5" t="str">
        <f>IF(ISBLANK(B227), "",ROUND(-1*Calc!O227, 1))</f>
      </c>
      <c r="F227" s="5" t="str">
        <f t="shared" si="7"/>
      </c>
      <c r="G227" s="5" t="str">
        <f t="shared" si="8"/>
      </c>
    </row>
    <row r="228">
      <c r="E228" s="5" t="str">
        <f>IF(ISBLANK(B228), "",ROUND(-1*Calc!O228, 1))</f>
      </c>
      <c r="F228" s="5" t="str">
        <f t="shared" si="7"/>
      </c>
      <c r="G228" s="5" t="str">
        <f t="shared" si="8"/>
      </c>
    </row>
    <row r="229">
      <c r="E229" s="5" t="str">
        <f>IF(ISBLANK(B229), "",ROUND(-1*Calc!O229, 1))</f>
      </c>
      <c r="F229" s="5" t="str">
        <f t="shared" si="7"/>
      </c>
      <c r="G229" s="5" t="str">
        <f t="shared" si="8"/>
      </c>
    </row>
    <row r="230">
      <c r="E230" s="5" t="str">
        <f>IF(ISBLANK(B230), "",ROUND(-1*Calc!O230, 1))</f>
      </c>
      <c r="F230" s="5" t="str">
        <f t="shared" si="7"/>
      </c>
      <c r="G230" s="5" t="str">
        <f t="shared" si="8"/>
      </c>
    </row>
    <row r="231">
      <c r="E231" s="5" t="str">
        <f>IF(ISBLANK(B231), "",ROUND(-1*Calc!O231, 1))</f>
      </c>
      <c r="F231" s="5" t="str">
        <f t="shared" si="7"/>
      </c>
      <c r="G231" s="5" t="str">
        <f t="shared" si="8"/>
      </c>
    </row>
    <row r="232">
      <c r="E232" s="5" t="str">
        <f>IF(ISBLANK(B232), "",ROUND(-1*Calc!O232, 1))</f>
      </c>
      <c r="F232" s="5" t="str">
        <f t="shared" si="7"/>
      </c>
      <c r="G232" s="5" t="str">
        <f t="shared" si="8"/>
      </c>
    </row>
    <row r="233">
      <c r="E233" s="5" t="str">
        <f>IF(ISBLANK(B233), "",ROUND(-1*Calc!O233, 1))</f>
      </c>
      <c r="F233" s="5" t="str">
        <f t="shared" si="7"/>
      </c>
      <c r="G233" s="5" t="str">
        <f t="shared" si="8"/>
      </c>
    </row>
    <row r="234">
      <c r="E234" s="5" t="str">
        <f>IF(ISBLANK(B234), "",ROUND(-1*Calc!O234, 1))</f>
      </c>
      <c r="F234" s="5" t="str">
        <f t="shared" si="7"/>
      </c>
      <c r="G234" s="5" t="str">
        <f t="shared" si="8"/>
      </c>
    </row>
    <row r="235">
      <c r="E235" s="5" t="str">
        <f>IF(ISBLANK(B235), "",ROUND(-1*Calc!O235, 1))</f>
      </c>
      <c r="F235" s="5" t="str">
        <f t="shared" si="7"/>
      </c>
      <c r="G235" s="5" t="str">
        <f t="shared" si="8"/>
      </c>
    </row>
    <row r="236">
      <c r="E236" s="5" t="str">
        <f>IF(ISBLANK(B236), "",ROUND(-1*Calc!O236, 1))</f>
      </c>
      <c r="F236" s="5" t="str">
        <f t="shared" si="7"/>
      </c>
      <c r="G236" s="5" t="str">
        <f t="shared" si="8"/>
      </c>
    </row>
    <row r="237">
      <c r="E237" s="5" t="str">
        <f>IF(ISBLANK(B237), "",ROUND(-1*Calc!O237, 1))</f>
      </c>
      <c r="F237" s="5" t="str">
        <f t="shared" si="7"/>
      </c>
      <c r="G237" s="5" t="str">
        <f t="shared" si="8"/>
      </c>
    </row>
    <row r="238">
      <c r="E238" s="5" t="str">
        <f>IF(ISBLANK(B238), "",ROUND(-1*Calc!O238, 1))</f>
      </c>
      <c r="F238" s="5" t="str">
        <f t="shared" si="7"/>
      </c>
      <c r="G238" s="5" t="str">
        <f t="shared" si="8"/>
      </c>
    </row>
    <row r="239">
      <c r="E239" s="5" t="str">
        <f>IF(ISBLANK(B239), "",ROUND(-1*Calc!O239, 1))</f>
      </c>
      <c r="F239" s="5" t="str">
        <f t="shared" si="7"/>
      </c>
      <c r="G239" s="5" t="str">
        <f t="shared" si="8"/>
      </c>
    </row>
    <row r="240">
      <c r="E240" s="5" t="str">
        <f>IF(ISBLANK(B240), "",ROUND(-1*Calc!O240, 1))</f>
      </c>
      <c r="F240" s="5" t="str">
        <f t="shared" si="7"/>
      </c>
      <c r="G240" s="5" t="str">
        <f t="shared" si="8"/>
      </c>
    </row>
    <row r="241">
      <c r="E241" s="5" t="str">
        <f>IF(ISBLANK(B241), "",ROUND(-1*Calc!O241, 1))</f>
      </c>
      <c r="F241" s="5" t="str">
        <f t="shared" si="7"/>
      </c>
      <c r="G241" s="5" t="str">
        <f t="shared" si="8"/>
      </c>
    </row>
    <row r="242">
      <c r="E242" s="5" t="str">
        <f>IF(ISBLANK(B242), "",ROUND(-1*Calc!O242, 1))</f>
      </c>
      <c r="F242" s="5" t="str">
        <f t="shared" si="7"/>
      </c>
      <c r="G242" s="5" t="str">
        <f t="shared" si="8"/>
      </c>
    </row>
    <row r="243">
      <c r="E243" s="5" t="str">
        <f>IF(ISBLANK(B243), "",ROUND(-1*Calc!O243, 1))</f>
      </c>
      <c r="F243" s="5" t="str">
        <f t="shared" si="7"/>
      </c>
      <c r="G243" s="5" t="str">
        <f t="shared" si="8"/>
      </c>
    </row>
    <row r="244">
      <c r="E244" s="5" t="str">
        <f>IF(ISBLANK(B244), "",ROUND(-1*Calc!O244, 1))</f>
      </c>
      <c r="F244" s="5" t="str">
        <f t="shared" si="7"/>
      </c>
      <c r="G244" s="5" t="str">
        <f t="shared" si="8"/>
      </c>
    </row>
    <row r="245">
      <c r="E245" s="5" t="str">
        <f>IF(ISBLANK(B245), "",ROUND(-1*Calc!O245, 1))</f>
      </c>
      <c r="F245" s="5" t="str">
        <f t="shared" si="7"/>
      </c>
      <c r="G245" s="5" t="str">
        <f t="shared" si="8"/>
      </c>
    </row>
    <row r="246">
      <c r="E246" s="5" t="str">
        <f>IF(ISBLANK(B246), "",ROUND(-1*Calc!O246, 1))</f>
      </c>
      <c r="F246" s="5" t="str">
        <f t="shared" si="7"/>
      </c>
      <c r="G246" s="5" t="str">
        <f t="shared" si="8"/>
      </c>
    </row>
    <row r="247">
      <c r="E247" s="5" t="str">
        <f>IF(ISBLANK(B247), "",ROUND(-1*Calc!O247, 1))</f>
      </c>
      <c r="F247" s="5" t="str">
        <f t="shared" si="7"/>
      </c>
      <c r="G247" s="5" t="str">
        <f t="shared" si="8"/>
      </c>
    </row>
    <row r="248">
      <c r="E248" s="5" t="str">
        <f>IF(ISBLANK(B248), "",ROUND(-1*Calc!O248, 1))</f>
      </c>
      <c r="F248" s="5" t="str">
        <f t="shared" si="7"/>
      </c>
      <c r="G248" s="5" t="str">
        <f t="shared" si="8"/>
      </c>
    </row>
    <row r="249">
      <c r="E249" s="5" t="str">
        <f>IF(ISBLANK(B249), "",ROUND(-1*Calc!O249, 1))</f>
      </c>
      <c r="F249" s="5" t="str">
        <f t="shared" si="7"/>
      </c>
      <c r="G249" s="5" t="str">
        <f t="shared" si="8"/>
      </c>
    </row>
    <row r="250">
      <c r="E250" s="5" t="str">
        <f>IF(ISBLANK(B250), "",ROUND(-1*Calc!O250, 1))</f>
      </c>
      <c r="F250" s="5" t="str">
        <f t="shared" si="7"/>
      </c>
      <c r="G250" s="5" t="str">
        <f t="shared" si="8"/>
      </c>
    </row>
    <row r="251">
      <c r="E251" s="5" t="str">
        <f>IF(ISBLANK(B251), "",ROUND(-1*Calc!O251, 1))</f>
      </c>
      <c r="F251" s="5" t="str">
        <f t="shared" si="7"/>
      </c>
      <c r="G251" s="5" t="str">
        <f t="shared" si="8"/>
      </c>
    </row>
    <row r="252">
      <c r="E252" s="5" t="str">
        <f>IF(ISBLANK(B252), "",ROUND(-1*Calc!O252, 1))</f>
      </c>
      <c r="F252" s="5" t="str">
        <f t="shared" si="7"/>
      </c>
      <c r="G252" s="5" t="str">
        <f t="shared" si="8"/>
      </c>
    </row>
    <row r="253">
      <c r="E253" s="5" t="str">
        <f>IF(ISBLANK(B253), "",ROUND(-1*Calc!O253, 1))</f>
      </c>
      <c r="F253" s="5" t="str">
        <f t="shared" si="7"/>
      </c>
      <c r="G253" s="5" t="str">
        <f t="shared" si="8"/>
      </c>
    </row>
    <row r="254">
      <c r="E254" s="5" t="str">
        <f>IF(ISBLANK(B254), "",ROUND(-1*Calc!O254, 1))</f>
      </c>
      <c r="F254" s="5" t="str">
        <f t="shared" si="7"/>
      </c>
      <c r="G254" s="5" t="str">
        <f t="shared" si="8"/>
      </c>
    </row>
    <row r="255">
      <c r="E255" s="5" t="str">
        <f>IF(ISBLANK(B255), "",ROUND(-1*Calc!O255, 1))</f>
      </c>
      <c r="F255" s="5" t="str">
        <f t="shared" si="7"/>
      </c>
      <c r="G255" s="5" t="str">
        <f t="shared" si="8"/>
      </c>
    </row>
    <row r="256">
      <c r="E256" s="5" t="str">
        <f>IF(ISBLANK(B256), "",ROUND(-1*Calc!O256, 1))</f>
      </c>
      <c r="F256" s="5" t="str">
        <f t="shared" si="7"/>
      </c>
      <c r="G256" s="5" t="str">
        <f t="shared" si="8"/>
      </c>
    </row>
    <row r="257">
      <c r="E257" s="5" t="str">
        <f>IF(ISBLANK(B257), "",ROUND(-1*Calc!O257, 1))</f>
      </c>
      <c r="F257" s="5" t="str">
        <f t="shared" si="7"/>
      </c>
      <c r="G257" s="5" t="str">
        <f t="shared" si="8"/>
      </c>
    </row>
    <row r="258">
      <c r="E258" s="5" t="str">
        <f>IF(ISBLANK(B258), "",ROUND(-1*Calc!O258, 1))</f>
      </c>
      <c r="F258" s="5" t="str">
        <f t="shared" ref="F258:F291" si="9">IF(ISBLANK(B258), "",IF(E258&gt;0,C258,B258))</f>
      </c>
      <c r="G258" s="5" t="str">
        <f t="shared" ref="G258:G291" si="10">IF(ISBLANK(B258),"",IF(OR(AND(E258&lt;0, E258&lt;D258), AND(E258&gt;0, E258&gt;D258)),"Y","N"))</f>
      </c>
    </row>
    <row r="259">
      <c r="E259" s="5" t="str">
        <f>IF(ISBLANK(B259), "",ROUND(-1*Calc!O259, 1))</f>
      </c>
      <c r="F259" s="5" t="str">
        <f t="shared" si="9"/>
      </c>
      <c r="G259" s="5" t="str">
        <f t="shared" si="10"/>
      </c>
    </row>
    <row r="260">
      <c r="E260" s="5" t="str">
        <f>IF(ISBLANK(B260), "",ROUND(-1*Calc!O260, 1))</f>
      </c>
      <c r="F260" s="5" t="str">
        <f t="shared" si="9"/>
      </c>
      <c r="G260" s="5" t="str">
        <f t="shared" si="10"/>
      </c>
    </row>
    <row r="261">
      <c r="E261" s="5" t="str">
        <f>IF(ISBLANK(B261), "",ROUND(-1*Calc!O261, 1))</f>
      </c>
      <c r="F261" s="5" t="str">
        <f t="shared" si="9"/>
      </c>
      <c r="G261" s="5" t="str">
        <f t="shared" si="10"/>
      </c>
    </row>
    <row r="262">
      <c r="E262" s="5" t="str">
        <f>IF(ISBLANK(B262), "",ROUND(-1*Calc!O262, 1))</f>
      </c>
      <c r="F262" s="5" t="str">
        <f t="shared" si="9"/>
      </c>
      <c r="G262" s="5" t="str">
        <f t="shared" si="10"/>
      </c>
    </row>
    <row r="263">
      <c r="E263" s="5" t="str">
        <f>IF(ISBLANK(B263), "",ROUND(-1*Calc!O263, 1))</f>
      </c>
      <c r="F263" s="5" t="str">
        <f t="shared" si="9"/>
      </c>
      <c r="G263" s="5" t="str">
        <f t="shared" si="10"/>
      </c>
    </row>
    <row r="264">
      <c r="E264" s="5" t="str">
        <f>IF(ISBLANK(B264), "",ROUND(-1*Calc!O264, 1))</f>
      </c>
      <c r="F264" s="5" t="str">
        <f t="shared" si="9"/>
      </c>
      <c r="G264" s="5" t="str">
        <f t="shared" si="10"/>
      </c>
    </row>
    <row r="265">
      <c r="E265" s="5" t="str">
        <f>IF(ISBLANK(B265), "",ROUND(-1*Calc!O265, 1))</f>
      </c>
      <c r="F265" s="5" t="str">
        <f t="shared" si="9"/>
      </c>
      <c r="G265" s="5" t="str">
        <f t="shared" si="10"/>
      </c>
    </row>
    <row r="266">
      <c r="E266" s="5" t="str">
        <f>IF(ISBLANK(B266), "",ROUND(-1*Calc!O266, 1))</f>
      </c>
      <c r="F266" s="5" t="str">
        <f t="shared" si="9"/>
      </c>
      <c r="G266" s="5" t="str">
        <f t="shared" si="10"/>
      </c>
    </row>
    <row r="267">
      <c r="E267" s="5" t="str">
        <f>IF(ISBLANK(B267), "",ROUND(-1*Calc!O267, 1))</f>
      </c>
      <c r="F267" s="5" t="str">
        <f t="shared" si="9"/>
      </c>
      <c r="G267" s="5" t="str">
        <f t="shared" si="10"/>
      </c>
    </row>
    <row r="268">
      <c r="E268" s="5" t="str">
        <f>IF(ISBLANK(B268), "",ROUND(-1*Calc!O268, 1))</f>
      </c>
      <c r="F268" s="5" t="str">
        <f t="shared" si="9"/>
      </c>
      <c r="G268" s="5" t="str">
        <f t="shared" si="10"/>
      </c>
    </row>
    <row r="269">
      <c r="E269" s="5" t="str">
        <f>IF(ISBLANK(B269), "",ROUND(-1*Calc!O269, 1))</f>
      </c>
      <c r="F269" s="5" t="str">
        <f t="shared" si="9"/>
      </c>
      <c r="G269" s="5" t="str">
        <f t="shared" si="10"/>
      </c>
    </row>
    <row r="270">
      <c r="E270" s="5" t="str">
        <f>IF(ISBLANK(B270), "",ROUND(-1*Calc!O270, 1))</f>
      </c>
      <c r="F270" s="5" t="str">
        <f t="shared" si="9"/>
      </c>
      <c r="G270" s="5" t="str">
        <f t="shared" si="10"/>
      </c>
    </row>
    <row r="271">
      <c r="E271" s="5" t="str">
        <f>IF(ISBLANK(B271), "",ROUND(-1*Calc!O271, 1))</f>
      </c>
      <c r="F271" s="5" t="str">
        <f t="shared" si="9"/>
      </c>
      <c r="G271" s="5" t="str">
        <f t="shared" si="10"/>
      </c>
    </row>
    <row r="272">
      <c r="E272" s="5" t="str">
        <f>IF(ISBLANK(B272), "",ROUND(-1*Calc!O272, 1))</f>
      </c>
      <c r="F272" s="5" t="str">
        <f t="shared" si="9"/>
      </c>
      <c r="G272" s="5" t="str">
        <f t="shared" si="10"/>
      </c>
    </row>
    <row r="273">
      <c r="E273" s="5" t="str">
        <f>IF(ISBLANK(B273), "",ROUND(-1*Calc!O273, 1))</f>
      </c>
      <c r="F273" s="5" t="str">
        <f t="shared" si="9"/>
      </c>
      <c r="G273" s="5" t="str">
        <f t="shared" si="10"/>
      </c>
    </row>
    <row r="274">
      <c r="E274" s="5" t="str">
        <f>IF(ISBLANK(B274), "",ROUND(-1*Calc!O274, 1))</f>
      </c>
      <c r="F274" s="5" t="str">
        <f t="shared" si="9"/>
      </c>
      <c r="G274" s="5" t="str">
        <f t="shared" si="10"/>
      </c>
    </row>
    <row r="275">
      <c r="E275" s="5" t="str">
        <f>IF(ISBLANK(B275), "",ROUND(-1*Calc!O275, 1))</f>
      </c>
      <c r="F275" s="5" t="str">
        <f t="shared" si="9"/>
      </c>
      <c r="G275" s="5" t="str">
        <f t="shared" si="10"/>
      </c>
    </row>
    <row r="276">
      <c r="E276" s="5" t="str">
        <f>IF(ISBLANK(B276), "",ROUND(-1*Calc!O276, 1))</f>
      </c>
      <c r="F276" s="5" t="str">
        <f t="shared" si="9"/>
      </c>
      <c r="G276" s="5" t="str">
        <f t="shared" si="10"/>
      </c>
    </row>
    <row r="277">
      <c r="E277" s="5" t="str">
        <f>IF(ISBLANK(B277), "",ROUND(-1*Calc!O277, 1))</f>
      </c>
      <c r="F277" s="5" t="str">
        <f t="shared" si="9"/>
      </c>
      <c r="G277" s="5" t="str">
        <f t="shared" si="10"/>
      </c>
    </row>
    <row r="278">
      <c r="E278" s="5" t="str">
        <f>IF(ISBLANK(B278), "",ROUND(-1*Calc!O278, 1))</f>
      </c>
      <c r="F278" s="5" t="str">
        <f t="shared" si="9"/>
      </c>
      <c r="G278" s="5" t="str">
        <f t="shared" si="10"/>
      </c>
    </row>
    <row r="279">
      <c r="E279" s="5" t="str">
        <f>IF(ISBLANK(B279), "",ROUND(-1*Calc!O279, 1))</f>
      </c>
      <c r="F279" s="5" t="str">
        <f t="shared" si="9"/>
      </c>
      <c r="G279" s="5" t="str">
        <f t="shared" si="10"/>
      </c>
    </row>
    <row r="280">
      <c r="E280" s="5" t="str">
        <f>IF(ISBLANK(B280), "",ROUND(-1*Calc!O280, 1))</f>
      </c>
      <c r="F280" s="5" t="str">
        <f t="shared" si="9"/>
      </c>
      <c r="G280" s="5" t="str">
        <f t="shared" si="10"/>
      </c>
    </row>
    <row r="281">
      <c r="E281" s="5" t="str">
        <f>IF(ISBLANK(B281), "",ROUND(-1*Calc!O281, 1))</f>
      </c>
      <c r="F281" s="5" t="str">
        <f t="shared" si="9"/>
      </c>
      <c r="G281" s="5" t="str">
        <f t="shared" si="10"/>
      </c>
    </row>
    <row r="282">
      <c r="E282" s="5" t="str">
        <f>IF(ISBLANK(B282), "",ROUND(-1*Calc!O282, 1))</f>
      </c>
      <c r="F282" s="5" t="str">
        <f t="shared" si="9"/>
      </c>
      <c r="G282" s="5" t="str">
        <f t="shared" si="10"/>
      </c>
    </row>
    <row r="283">
      <c r="E283" s="5" t="str">
        <f>IF(ISBLANK(B283), "",ROUND(-1*Calc!O283, 1))</f>
      </c>
      <c r="F283" s="5" t="str">
        <f t="shared" si="9"/>
      </c>
      <c r="G283" s="5" t="str">
        <f t="shared" si="10"/>
      </c>
    </row>
    <row r="284">
      <c r="E284" s="5" t="str">
        <f>IF(ISBLANK(B284), "",ROUND(-1*Calc!O284, 1))</f>
      </c>
      <c r="F284" s="5" t="str">
        <f t="shared" si="9"/>
      </c>
      <c r="G284" s="5" t="str">
        <f t="shared" si="10"/>
      </c>
    </row>
    <row r="285">
      <c r="E285" s="5" t="str">
        <f>IF(ISBLANK(B285), "",ROUND(-1*Calc!O285, 1))</f>
      </c>
      <c r="F285" s="5" t="str">
        <f t="shared" si="9"/>
      </c>
      <c r="G285" s="5" t="str">
        <f t="shared" si="10"/>
      </c>
    </row>
    <row r="286">
      <c r="E286" s="5" t="str">
        <f>IF(ISBLANK(B286), "",ROUND(-1*Calc!O286, 1))</f>
      </c>
      <c r="F286" s="5" t="str">
        <f t="shared" si="9"/>
      </c>
      <c r="G286" s="5" t="str">
        <f t="shared" si="10"/>
      </c>
    </row>
    <row r="287">
      <c r="E287" s="5" t="str">
        <f>IF(ISBLANK(B287), "",ROUND(-1*Calc!O287, 1))</f>
      </c>
      <c r="F287" s="5" t="str">
        <f t="shared" si="9"/>
      </c>
      <c r="G287" s="5" t="str">
        <f t="shared" si="10"/>
      </c>
    </row>
    <row r="288">
      <c r="E288" s="5" t="str">
        <f>IF(ISBLANK(B288), "",ROUND(-1*Calc!O288, 1))</f>
      </c>
      <c r="F288" s="5" t="str">
        <f t="shared" si="9"/>
      </c>
      <c r="G288" s="5" t="str">
        <f t="shared" si="10"/>
      </c>
    </row>
    <row r="289">
      <c r="E289" s="5" t="str">
        <f>IF(ISBLANK(B289), "",ROUND(-1*Calc!O289, 1))</f>
      </c>
      <c r="F289" s="5" t="str">
        <f t="shared" si="9"/>
      </c>
      <c r="G289" s="5" t="str">
        <f t="shared" si="10"/>
      </c>
    </row>
    <row r="290">
      <c r="E290" s="5" t="str">
        <f>IF(ISBLANK(B290), "",ROUND(-1*Calc!O290, 1))</f>
      </c>
      <c r="F290" s="5" t="str">
        <f t="shared" si="9"/>
      </c>
      <c r="G290" s="5" t="str">
        <f t="shared" si="10"/>
      </c>
    </row>
    <row r="291">
      <c r="E291" s="5" t="str">
        <f>IF(ISBLANK(B291), "",ROUND(-1*Calc!O291, 1))</f>
      </c>
      <c r="F291" s="5" t="str">
        <f t="shared" si="9"/>
      </c>
      <c r="G291" s="5" t="str">
        <f t="shared" si="10"/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0" zoomScaleNormal="80" workbookViewId="0">
      <selection activeCell="W33" sqref="W33"/>
    </sheetView>
    <sheetView tabSelected="false" zoomScale="80" zoomScaleNormal="80" workbookViewId="1">
      <selection activeCell="K30" sqref="K30"/>
    </sheetView>
  </sheetViews>
  <sheetFormatPr defaultRowHeight="15.0" baseColWidth="10"/>
  <cols>
    <col min="1" max="1" width="13.86328125" hidden="0" customWidth="1"/>
    <col min="2" max="2" width="13.86328125" hidden="0" customWidth="1"/>
    <col min="3" max="3" width="13.86328125" hidden="0" customWidth="1"/>
    <col min="4" max="4" width="13.86328125" hidden="0" customWidth="1"/>
    <col min="5" max="5" width="14.3984375" hidden="0" customWidth="1"/>
    <col min="6" max="6" width="14.265625" hidden="0" customWidth="1"/>
    <col min="7" max="7" width="14.265625" hidden="0" customWidth="1"/>
    <col min="8" max="8" width="14.265625" hidden="0" customWidth="1"/>
    <col min="9" max="9" width="14.265625" hidden="0" customWidth="1"/>
    <col min="10" max="10" width="14.265625" hidden="0" customWidth="1"/>
    <col min="11" max="11" width="14.265625" hidden="0" customWidth="1"/>
    <col min="12" max="12" width="11.53125" hidden="0" customWidth="1"/>
    <col min="13" max="13" width="16" hidden="0" customWidth="1"/>
    <col min="14" max="14" width="13.86328125" hidden="0" customWidth="1"/>
    <col min="15" max="15" width="14.73046875" hidden="0" customWidth="1"/>
    <col min="16" max="16" width="14.73046875" hidden="0" customWidth="1"/>
    <col min="17" max="17" width="14.73046875" hidden="0" customWidth="1"/>
    <col min="18" max="18" width="15.3984375" hidden="0" customWidth="1"/>
    <col min="19" max="19" width="15.3984375" hidden="0" customWidth="1"/>
    <col min="20" max="20" width="11.33203125" hidden="0" customWidth="1"/>
    <col min="21" max="21" width="11.33203125" hidden="0" customWidth="1"/>
    <col min="22" max="22" width="13.73046875" hidden="0" customWidth="1"/>
    <col min="23" max="23" width="13.6640625" hidden="0" customWidth="1"/>
  </cols>
  <sheetData>
    <row r="1" ht="49.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595</v>
      </c>
      <c r="G1" s="9" t="s">
        <v>596</v>
      </c>
      <c r="H1" s="9" t="s">
        <v>597</v>
      </c>
      <c r="I1" s="9" t="s">
        <v>25</v>
      </c>
      <c r="J1" s="9" t="s">
        <v>593</v>
      </c>
      <c r="K1" s="9" t="s">
        <v>594</v>
      </c>
      <c r="L1" s="9" t="s">
        <v>57</v>
      </c>
      <c r="M1" s="10" t="s">
        <v>599</v>
      </c>
      <c r="N1" s="10" t="s">
        <v>598</v>
      </c>
      <c r="O1" s="11" t="s">
        <v>604</v>
      </c>
      <c r="P1" s="11" t="s">
        <v>600</v>
      </c>
      <c r="Q1" s="11" t="s">
        <v>601</v>
      </c>
      <c r="R1" s="11" t="s">
        <v>602</v>
      </c>
      <c r="S1" s="11" t="s">
        <v>58</v>
      </c>
      <c r="T1" s="11" t="s">
        <v>605</v>
      </c>
      <c r="U1" s="11" t="s">
        <v>591</v>
      </c>
      <c r="V1" s="12" t="s">
        <v>27</v>
      </c>
      <c r="W1" s="12" t="s">
        <v>603</v>
      </c>
      <c r="X1" s="13"/>
      <c r="Y1" s="18" t="s">
        <v>20</v>
      </c>
      <c r="Z1" s="18"/>
      <c r="AA1" s="18"/>
      <c r="AB1" s="19" t="s">
        <v>606</v>
      </c>
      <c r="AC1" s="19"/>
      <c r="AD1" s="19"/>
      <c r="AF1" s="18" t="s">
        <v>20</v>
      </c>
      <c r="AG1" s="18"/>
      <c r="AH1" s="18"/>
      <c r="AI1" s="19" t="s">
        <v>606</v>
      </c>
      <c r="AJ1" s="19"/>
      <c r="AK1" s="19"/>
    </row>
    <row r="2">
      <c r="A2" s="2" t="n">
        <f>IF(ISBLANK(Games!$B2), "",Games!A2)</f>
        <v>45213</v>
      </c>
      <c r="B2" s="2" t="str">
        <f>IF(ISBLANK(Games!$B2), "",Games!B2)</f>
        <v>Vanderbilt</v>
      </c>
      <c r="C2" s="2" t="str">
        <f>IF(ISBLANK(Games!$B2), "",Games!C2)</f>
        <v>Georgia</v>
      </c>
      <c r="D2" s="1" t="n">
        <f>IF(ISBLANK(Games!$B2), "",Games!D2)</f>
        <v>31.5</v>
      </c>
      <c r="E2" s="1" t="n">
        <f>IF(ISBLANK(Games!$B2), "",Games!E2)</f>
        <v>31</v>
      </c>
      <c r="F2" s="2" t="str">
        <f>IF(ISBLANK(Games!$B2), "",Games!F2)</f>
        <v>Georgia</v>
      </c>
      <c r="G2" s="2" t="str">
        <f>IF(ISBLANK(Games!$B2), "",Games!G2)</f>
        <v>N</v>
      </c>
      <c r="H2" s="2" t="str">
        <f>IF(ISBLANK(Games!B2), "", IF(Table13[[#This Row],[Spread]]&lt;0, Table13[[#This Row],[Home]], Table13[[#This Row],[Away]]))</f>
        <v>Georgia</v>
      </c>
      <c r="I2" s="25" t="s">
        <v>43</v>
      </c>
      <c r="J2" s="25" t="n">
        <v>20</v>
      </c>
      <c r="K2" s="25" t="n">
        <v>37</v>
      </c>
      <c r="L2" s="25" t="n">
        <f>IF(ISBLANK(Table13[[#This Row],[Side Result]]), "",(-1*(Table13[[#This Row],[Home Final]]-Table13[[#This Row],[Away Final]])))</f>
        <v>17</v>
      </c>
      <c r="M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N</v>
      </c>
      <c r="N2" s="21" t="str">
        <f>IF(ISBLANK(Games!B2),"",IF(Table13[[#This Row],[Side Result]]=Table13[[#This Row],[Market Predicted Side]], "Y", "N"))</f>
        <v>Y</v>
      </c>
      <c r="O2" s="24" t="str">
        <f>IF(ISBLANK(Table13[[#This Row],[Side Result]]),"",IF(AND(Table13[[#This Row],[Market Side Correct (Y/N)]]="Y", Table13[[#This Row],[Market - Winning Team Covered (Y/N)]]="Y"), "Y", "N"))</f>
        <v>N</v>
      </c>
      <c r="P2" s="24" t="str">
        <f>IF(ISBLANK(Games!B2),"",IF(Table13[[#This Row],[Side Result]]=Table13[[#This Row],[Model Predicted Side]], "Y", "N"))</f>
        <v>Y</v>
      </c>
      <c r="Q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N</v>
      </c>
      <c r="R2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14</v>
      </c>
      <c r="S2" s="24" t="n">
        <f>IF(ISBLANK(Table13[[#This Row],[Side Result]]), "",ABS(Table13[[#This Row],[Difference from Prediction]]))</f>
        <v>14</v>
      </c>
      <c r="T2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14.5</v>
      </c>
      <c r="U2" s="24" t="n">
        <f>IF(ISBLANK(Table13[[#This Row],[Side Result]]), "",ABS(Table13[[#This Row],[Difference from Market]]))</f>
        <v>14.5</v>
      </c>
      <c r="V2" s="23" t="str">
        <f>IF(OR(ISBLANK(Games!B2),ISBLANK(Table13[[#This Row],[Side Result]])), "",IF(OR(AND('Prediction Log'!D2&lt;0, 'Prediction Log'!I2='Prediction Log'!B2), AND('Prediction Log'!D2&gt;0, 'Prediction Log'!C2='Prediction Log'!I2)),"Y", IF(ISBLANK(Games!$B$2), "","N")))</f>
        <v>Y</v>
      </c>
      <c r="W2" s="23" t="str">
        <f>Table13[[#This Row],[Market Side and Spread  Correct]]</f>
        <v>N</v>
      </c>
      <c r="Y2" s="14" t="s">
        <v>16</v>
      </c>
      <c r="Z2" s="14" t="s">
        <v>17</v>
      </c>
      <c r="AA2" s="1" t="s">
        <v>18</v>
      </c>
      <c r="AB2" s="14" t="s">
        <v>21</v>
      </c>
      <c r="AC2" s="14" t="s">
        <v>22</v>
      </c>
      <c r="AD2" s="1" t="s">
        <v>23</v>
      </c>
      <c r="AF2" s="14" t="s">
        <v>16</v>
      </c>
      <c r="AG2" s="14" t="s">
        <v>17</v>
      </c>
      <c r="AH2" s="1" t="s">
        <v>18</v>
      </c>
      <c r="AI2" s="14" t="s">
        <v>21</v>
      </c>
      <c r="AJ2" s="14" t="s">
        <v>22</v>
      </c>
      <c r="AK2" s="1" t="s">
        <v>23</v>
      </c>
    </row>
    <row r="3">
      <c r="A3" s="2" t="n">
        <f>IF(ISBLANK(Games!$B3), "",Games!A3)</f>
        <v>45213</v>
      </c>
      <c r="B3" s="2" t="str">
        <f>IF(ISBLANK(Games!$B3), "",Games!B3)</f>
        <v>Michigan</v>
      </c>
      <c r="C3" s="2" t="str">
        <f>IF(ISBLANK(Games!$B3), "",Games!C3)</f>
        <v>Indiana</v>
      </c>
      <c r="D3" s="1" t="n">
        <f>IF(ISBLANK(Games!$B3), "",Games!D3)</f>
        <v>-34.5</v>
      </c>
      <c r="E3" s="1" t="n">
        <f>IF(ISBLANK(Games!$B3), "",Games!E3)</f>
        <v>-35.1</v>
      </c>
      <c r="F3" s="2" t="str">
        <f>IF(ISBLANK(Games!$B3), "",Games!F3)</f>
        <v>Michigan</v>
      </c>
      <c r="G3" s="2" t="str">
        <f>IF(ISBLANK(Games!$B3), "",Games!G3)</f>
        <v>Y</v>
      </c>
      <c r="H3" s="2" t="str">
        <f>IF(ISBLANK(Games!B3), "", IF(Table13[[#This Row],[Spread]]&lt;0, Table13[[#This Row],[Home]], Table13[[#This Row],[Away]]))</f>
        <v>Michigan</v>
      </c>
      <c r="I3" s="25" t="s">
        <v>47</v>
      </c>
      <c r="J3" s="25" t="n">
        <v>52</v>
      </c>
      <c r="K3" s="25" t="n">
        <v>7</v>
      </c>
      <c r="L3" s="25" t="n">
        <f>IF(ISBLANK(Table13[[#This Row],[Side Result]]), "",(-1*(Table13[[#This Row],[Home Final]]-Table13[[#This Row],[Away Final]])))</f>
        <v>-45</v>
      </c>
      <c r="M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Y</v>
      </c>
      <c r="N3" s="21" t="str">
        <f>IF(ISBLANK(Games!B3),"",IF(Table13[[#This Row],[Side Result]]=Table13[[#This Row],[Market Predicted Side]], "Y", "N"))</f>
        <v>Y</v>
      </c>
      <c r="O3" s="24" t="str">
        <f>IF(ISBLANK(Table13[[#This Row],[Side Result]]),"",IF(AND(Table13[[#This Row],[Market Side Correct (Y/N)]]="Y", Table13[[#This Row],[Market - Winning Team Covered (Y/N)]]="Y"), "Y", "N"))</f>
        <v>Y</v>
      </c>
      <c r="P3" s="24" t="str">
        <f>IF(ISBLANK(Games!B3),"",IF(Table13[[#This Row],[Side Result]]=Table13[[#This Row],[Model Predicted Side]], "Y", "N"))</f>
        <v>Y</v>
      </c>
      <c r="Q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Y</v>
      </c>
      <c r="R3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9.8999999999999986</v>
      </c>
      <c r="S3" s="24" t="n">
        <f>IF(ISBLANK(Table13[[#This Row],[Side Result]]), "",ABS(Table13[[#This Row],[Difference from Prediction]]))</f>
        <v>9.8999999999999986</v>
      </c>
      <c r="T3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10.5</v>
      </c>
      <c r="U3" s="24" t="n">
        <f>IF(ISBLANK(Table13[[#This Row],[Side Result]]), "",ABS(Table13[[#This Row],[Difference from Market]]))</f>
        <v>10.5</v>
      </c>
      <c r="V3" s="23" t="str">
        <f>IF(OR(ISBLANK(Games!B3),ISBLANK(Table13[[#This Row],[Side Result]])), "",IF(OR(AND('Prediction Log'!D3&lt;0, 'Prediction Log'!I3='Prediction Log'!B3), AND('Prediction Log'!D3&gt;0, 'Prediction Log'!C3='Prediction Log'!I3)),"Y", IF(ISBLANK(Games!$B$2), "","N")))</f>
        <v>Y</v>
      </c>
      <c r="W3" s="23" t="str">
        <f>Table13[[#This Row],[Market Side and Spread  Correct]]</f>
        <v>Y</v>
      </c>
      <c r="Y3" s="1" t="n">
        <f>COUNTIF($P$2:$P$1048576, "Y")</f>
        <v>18</v>
      </c>
      <c r="Z3" s="1" t="n">
        <f>COUNTIF($P$2:$P$1048576, "N")</f>
        <v>3</v>
      </c>
      <c r="AA3" s="1" t="n">
        <f>Y3/SUM(Y3:Z3)</f>
        <v>0.8571428571428571</v>
      </c>
      <c r="AB3" s="1" t="n">
        <f>COUNTIF($Q$2:$Q$1048576, "Y")</f>
        <v>15</v>
      </c>
      <c r="AC3" s="1" t="n">
        <f>COUNTIF($Q$2:$Q$1048576, "N")</f>
        <v>6</v>
      </c>
      <c r="AD3" s="1" t="n">
        <f>AB3/SUM(AB3:AC3)</f>
        <v>0.7142857142857143</v>
      </c>
      <c r="AF3" s="1" t="n">
        <f>COUNTIF($V$2:$V$1048576, "Y")</f>
        <v>17</v>
      </c>
      <c r="AG3" s="1" t="n">
        <f>COUNTIF($V$2:$V$1048576, "N")</f>
        <v>4</v>
      </c>
      <c r="AH3" s="1" t="n">
        <f>AF3/SUM(AF3:AG3)</f>
        <v>0.80952380952380953</v>
      </c>
      <c r="AI3" s="1" t="n">
        <f>COUNTIF($W$2:$W$1048576, "Y")</f>
        <v>12</v>
      </c>
      <c r="AJ3" s="1" t="n">
        <f>COUNTIF($W$2:$W$1048576, "N")</f>
        <v>9</v>
      </c>
      <c r="AK3" s="1" t="n">
        <f>AI3/SUM(AI3:AJ3)</f>
        <v>0.5714285714285714</v>
      </c>
    </row>
    <row r="4">
      <c r="A4" s="2" t="n">
        <f>IF(ISBLANK(Games!$B4), "",Games!A4)</f>
        <v>45213</v>
      </c>
      <c r="B4" s="2" t="str">
        <f>IF(ISBLANK(Games!$B4), "",Games!B4)</f>
        <v>Alabama</v>
      </c>
      <c r="C4" s="2" t="str">
        <f>IF(ISBLANK(Games!$B4), "",Games!C4)</f>
        <v>Arkansas</v>
      </c>
      <c r="D4" s="1" t="n">
        <f>IF(ISBLANK(Games!$B4), "",Games!D4)</f>
        <v>-19.5</v>
      </c>
      <c r="E4" s="1" t="n">
        <f>IF(ISBLANK(Games!$B4), "",Games!E4)</f>
        <v>-15.2</v>
      </c>
      <c r="F4" s="2" t="str">
        <f>IF(ISBLANK(Games!$B4), "",Games!F4)</f>
        <v>Alabama</v>
      </c>
      <c r="G4" s="2" t="str">
        <f>IF(ISBLANK(Games!$B4), "",Games!G4)</f>
        <v>N</v>
      </c>
      <c r="H4" s="2" t="str">
        <f>IF(ISBLANK(Games!B4), "", IF(Table13[[#This Row],[Spread]]&lt;0, Table13[[#This Row],[Home]], Table13[[#This Row],[Away]]))</f>
        <v>Alabama</v>
      </c>
      <c r="I4" s="25" t="s">
        <v>38</v>
      </c>
      <c r="J4" s="25" t="n">
        <v>24</v>
      </c>
      <c r="K4" s="25" t="n">
        <v>21</v>
      </c>
      <c r="L4" s="25" t="n">
        <f>IF(ISBLANK(Table13[[#This Row],[Side Result]]), "",(-1*(Table13[[#This Row],[Home Final]]-Table13[[#This Row],[Away Final]])))</f>
        <v>-3</v>
      </c>
      <c r="M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N</v>
      </c>
      <c r="N4" s="21" t="str">
        <f>IF(ISBLANK(Games!B4),"",IF(Table13[[#This Row],[Side Result]]=Table13[[#This Row],[Market Predicted Side]], "Y", "N"))</f>
        <v>Y</v>
      </c>
      <c r="O4" s="24" t="str">
        <f>IF(ISBLANK(Table13[[#This Row],[Side Result]]),"",IF(AND(Table13[[#This Row],[Market Side Correct (Y/N)]]="Y", Table13[[#This Row],[Market - Winning Team Covered (Y/N)]]="Y"), "Y", "N"))</f>
        <v>N</v>
      </c>
      <c r="P4" s="24" t="str">
        <f>IF(ISBLANK(Games!B4),"",IF(Table13[[#This Row],[Side Result]]=Table13[[#This Row],[Model Predicted Side]], "Y", "N"))</f>
        <v>Y</v>
      </c>
      <c r="Q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N</v>
      </c>
      <c r="R4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-12.2</v>
      </c>
      <c r="S4" s="24" t="n">
        <f>IF(ISBLANK(Table13[[#This Row],[Side Result]]), "",ABS(Table13[[#This Row],[Difference from Prediction]]))</f>
        <v>12.2</v>
      </c>
      <c r="T4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-16.5</v>
      </c>
      <c r="U4" s="24" t="n">
        <f>IF(ISBLANK(Table13[[#This Row],[Side Result]]), "",ABS(Table13[[#This Row],[Difference from Market]]))</f>
        <v>16.5</v>
      </c>
      <c r="V4" s="23" t="str">
        <f>IF(OR(ISBLANK(Games!B4),ISBLANK(Table13[[#This Row],[Side Result]])), "",IF(OR(AND('Prediction Log'!D4&lt;0, 'Prediction Log'!I4='Prediction Log'!B4), AND('Prediction Log'!D4&gt;0, 'Prediction Log'!C4='Prediction Log'!I4)),"Y", IF(ISBLANK(Games!$B$2), "","N")))</f>
        <v>Y</v>
      </c>
      <c r="W4" s="23" t="str">
        <f>Table13[[#This Row],[Market Side and Spread  Correct]]</f>
        <v>N</v>
      </c>
      <c r="Y4" s="16" t="s">
        <v>592</v>
      </c>
      <c r="Z4" s="16"/>
      <c r="AF4" s="16" t="s">
        <v>592</v>
      </c>
      <c r="AG4" s="16"/>
    </row>
    <row r="5">
      <c r="A5" s="2" t="n">
        <f>IF(ISBLANK(Games!$B5), "",Games!A5)</f>
        <v>45213</v>
      </c>
      <c r="B5" s="2" t="str">
        <f>IF(ISBLANK(Games!$B5), "",Games!B5)</f>
        <v>Utah</v>
      </c>
      <c r="C5" s="2" t="str">
        <f>IF(ISBLANK(Games!$B5), "",Games!C5)</f>
        <v>California</v>
      </c>
      <c r="D5" s="1" t="n">
        <f>IF(ISBLANK(Games!$B5), "",Games!D5)</f>
        <v>-13.5</v>
      </c>
      <c r="E5" s="1" t="n">
        <f>IF(ISBLANK(Games!$B5), "",Games!E5)</f>
        <v>-7.1</v>
      </c>
      <c r="F5" s="2" t="str">
        <f>IF(ISBLANK(Games!$B5), "",Games!F5)</f>
        <v>Utah</v>
      </c>
      <c r="G5" s="2" t="str">
        <f>IF(ISBLANK(Games!$B5), "",Games!G5)</f>
        <v>N</v>
      </c>
      <c r="H5" s="2" t="str">
        <f>IF(ISBLANK(Games!B5), "", IF(Table13[[#This Row],[Spread]]&lt;0, Table13[[#This Row],[Home]], Table13[[#This Row],[Away]]))</f>
        <v>Utah</v>
      </c>
      <c r="I5" s="25" t="s">
        <v>51</v>
      </c>
      <c r="J5" s="25" t="n">
        <v>34</v>
      </c>
      <c r="K5" s="25" t="n">
        <v>14</v>
      </c>
      <c r="L5" s="25" t="n">
        <f>IF(ISBLANK(Table13[[#This Row],[Side Result]]), "",(-1*(Table13[[#This Row],[Home Final]]-Table13[[#This Row],[Away Final]])))</f>
        <v>-20</v>
      </c>
      <c r="M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Y</v>
      </c>
      <c r="N5" s="21" t="str">
        <f>IF(ISBLANK(Games!B5),"",IF(Table13[[#This Row],[Side Result]]=Table13[[#This Row],[Market Predicted Side]], "Y", "N"))</f>
        <v>Y</v>
      </c>
      <c r="O5" s="24" t="str">
        <f>IF(ISBLANK(Table13[[#This Row],[Side Result]]),"",IF(AND(Table13[[#This Row],[Market Side Correct (Y/N)]]="Y", Table13[[#This Row],[Market - Winning Team Covered (Y/N)]]="Y"), "Y", "N"))</f>
        <v>Y</v>
      </c>
      <c r="P5" s="24" t="str">
        <f>IF(ISBLANK(Games!B5),"",IF(Table13[[#This Row],[Side Result]]=Table13[[#This Row],[Model Predicted Side]], "Y", "N"))</f>
        <v>Y</v>
      </c>
      <c r="Q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Y</v>
      </c>
      <c r="R5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12.9</v>
      </c>
      <c r="S5" s="24" t="n">
        <f>IF(ISBLANK(Table13[[#This Row],[Side Result]]), "",ABS(Table13[[#This Row],[Difference from Prediction]]))</f>
        <v>12.9</v>
      </c>
      <c r="T5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6.5</v>
      </c>
      <c r="U5" s="24" t="n">
        <f>IF(ISBLANK(Table13[[#This Row],[Side Result]]), "",ABS(Table13[[#This Row],[Difference from Market]]))</f>
        <v>6.5</v>
      </c>
      <c r="V5" s="23" t="str">
        <f>IF(OR(ISBLANK(Games!B5),ISBLANK(Table13[[#This Row],[Side Result]])), "",IF(OR(AND('Prediction Log'!D5&lt;0, 'Prediction Log'!I5='Prediction Log'!B5), AND('Prediction Log'!D5&gt;0, 'Prediction Log'!C5='Prediction Log'!I5)),"Y", IF(ISBLANK(Games!$B$2), "","N")))</f>
        <v>Y</v>
      </c>
      <c r="W5" s="23" t="str">
        <f>Table13[[#This Row],[Market Side and Spread  Correct]]</f>
        <v>Y</v>
      </c>
      <c r="Y5" s="15" t="n">
        <f>AVERAGE(S2:S1048576)</f>
        <v>10.304761904761907</v>
      </c>
      <c r="Z5" s="15"/>
      <c r="AF5" s="17" t="n">
        <f>AVERAGE(U2:U1048576)</f>
        <v>15.119047619047619</v>
      </c>
      <c r="AG5" s="17"/>
    </row>
    <row r="6">
      <c r="A6" s="2" t="n">
        <f>IF(ISBLANK(Games!$B6), "",Games!A6)</f>
        <v>45213</v>
      </c>
      <c r="B6" s="2" t="str">
        <f>IF(ISBLANK(Games!$B6), "",Games!B6)</f>
        <v>Washington</v>
      </c>
      <c r="C6" s="2" t="str">
        <f>IF(ISBLANK(Games!$B6), "",Games!C6)</f>
        <v>Oregon</v>
      </c>
      <c r="D6" s="1" t="n">
        <f>IF(ISBLANK(Games!$B6), "",Games!D6)</f>
        <v>-3.5</v>
      </c>
      <c r="E6" s="1" t="n">
        <f>IF(ISBLANK(Games!$B6), "",Games!E6)</f>
        <v>4</v>
      </c>
      <c r="F6" s="2" t="str">
        <f>IF(ISBLANK(Games!$B6), "",Games!F6)</f>
        <v>Oregon</v>
      </c>
      <c r="G6" s="2" t="str">
        <f>IF(ISBLANK(Games!$B6), "",Games!G6)</f>
        <v>Y</v>
      </c>
      <c r="H6" s="2" t="str">
        <f>IF(ISBLANK(Games!B6), "", IF(Table13[[#This Row],[Spread]]&lt;0, Table13[[#This Row],[Home]], Table13[[#This Row],[Away]]))</f>
        <v>Washington</v>
      </c>
      <c r="I6" s="25" t="s">
        <v>53</v>
      </c>
      <c r="J6" s="25" t="n">
        <v>36</v>
      </c>
      <c r="K6" s="25" t="n">
        <v>33</v>
      </c>
      <c r="L6" s="25" t="n">
        <f>IF(ISBLANK(Table13[[#This Row],[Side Result]]), "",(-1*(Table13[[#This Row],[Home Final]]-Table13[[#This Row],[Away Final]])))</f>
        <v>-3</v>
      </c>
      <c r="M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N</v>
      </c>
      <c r="N6" s="21" t="str">
        <f>IF(ISBLANK(Games!B6),"",IF(Table13[[#This Row],[Side Result]]=Table13[[#This Row],[Market Predicted Side]], "Y", "N"))</f>
        <v>Y</v>
      </c>
      <c r="O6" s="24" t="str">
        <f>IF(ISBLANK(Table13[[#This Row],[Side Result]]),"",IF(AND(Table13[[#This Row],[Market Side Correct (Y/N)]]="Y", Table13[[#This Row],[Market - Winning Team Covered (Y/N)]]="Y"), "Y", "N"))</f>
        <v>N</v>
      </c>
      <c r="P6" s="24" t="str">
        <f>IF(ISBLANK(Games!B6),"",IF(Table13[[#This Row],[Side Result]]=Table13[[#This Row],[Model Predicted Side]], "Y", "N"))</f>
        <v>N</v>
      </c>
      <c r="Q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N</v>
      </c>
      <c r="R6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7</v>
      </c>
      <c r="S6" s="24" t="n">
        <f>IF(ISBLANK(Table13[[#This Row],[Side Result]]), "",ABS(Table13[[#This Row],[Difference from Prediction]]))</f>
        <v>7</v>
      </c>
      <c r="T6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-0.5</v>
      </c>
      <c r="U6" s="24" t="n">
        <f>IF(ISBLANK(Table13[[#This Row],[Side Result]]), "",ABS(Table13[[#This Row],[Difference from Market]]))</f>
        <v>0.5</v>
      </c>
      <c r="V6" s="23" t="str">
        <f>IF(OR(ISBLANK(Games!B6),ISBLANK(Table13[[#This Row],[Side Result]])), "",IF(OR(AND('Prediction Log'!D6&lt;0, 'Prediction Log'!I6='Prediction Log'!B6), AND('Prediction Log'!D6&gt;0, 'Prediction Log'!C6='Prediction Log'!I6)),"Y", IF(ISBLANK(Games!$B$2), "","N")))</f>
        <v>Y</v>
      </c>
      <c r="W6" s="23" t="str">
        <f>Table13[[#This Row],[Market Side and Spread  Correct]]</f>
        <v>N</v>
      </c>
    </row>
    <row r="7">
      <c r="A7" s="2" t="n">
        <f>IF(ISBLANK(Games!$B7), "",Games!A7)</f>
        <v>45213</v>
      </c>
      <c r="B7" s="2" t="str">
        <f>IF(ISBLANK(Games!$B7), "",Games!B7)</f>
        <v>Penn State</v>
      </c>
      <c r="C7" s="2" t="str">
        <f>IF(ISBLANK(Games!$B7), "",Games!C7)</f>
        <v>Umass</v>
      </c>
      <c r="D7" s="1" t="n">
        <f>IF(ISBLANK(Games!$B7), "",Games!D7)</f>
        <v>-43.5</v>
      </c>
      <c r="E7" s="1" t="n">
        <f>IF(ISBLANK(Games!$B7), "",Games!E7)</f>
        <v>-55.7</v>
      </c>
      <c r="F7" s="2" t="str">
        <f>IF(ISBLANK(Games!$B7), "",Games!F7)</f>
        <v>Penn State</v>
      </c>
      <c r="G7" s="2" t="str">
        <f>IF(ISBLANK(Games!$B7), "",Games!G7)</f>
        <v>Y</v>
      </c>
      <c r="H7" s="2" t="str">
        <f>IF(ISBLANK(Games!B7), "", IF(Table13[[#This Row],[Spread]]&lt;0, Table13[[#This Row],[Home]], Table13[[#This Row],[Away]]))</f>
        <v>Penn State</v>
      </c>
      <c r="I7" s="25" t="s">
        <v>49</v>
      </c>
      <c r="J7" s="25" t="n">
        <v>63</v>
      </c>
      <c r="K7" s="25" t="n">
        <v>0</v>
      </c>
      <c r="L7" s="25" t="n">
        <f>IF(ISBLANK(Table13[[#This Row],[Side Result]]), "",(-1*(Table13[[#This Row],[Home Final]]-Table13[[#This Row],[Away Final]])))</f>
        <v>-63</v>
      </c>
      <c r="M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Y</v>
      </c>
      <c r="N7" s="21" t="str">
        <f>IF(ISBLANK(Games!B7),"",IF(Table13[[#This Row],[Side Result]]=Table13[[#This Row],[Market Predicted Side]], "Y", "N"))</f>
        <v>Y</v>
      </c>
      <c r="O7" s="24" t="str">
        <f>IF(ISBLANK(Table13[[#This Row],[Side Result]]),"",IF(AND(Table13[[#This Row],[Market Side Correct (Y/N)]]="Y", Table13[[#This Row],[Market - Winning Team Covered (Y/N)]]="Y"), "Y", "N"))</f>
        <v>Y</v>
      </c>
      <c r="P7" s="24" t="str">
        <f>IF(ISBLANK(Games!B7),"",IF(Table13[[#This Row],[Side Result]]=Table13[[#This Row],[Model Predicted Side]], "Y", "N"))</f>
        <v>Y</v>
      </c>
      <c r="Q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Y</v>
      </c>
      <c r="R7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7.2999999999999972</v>
      </c>
      <c r="S7" s="24" t="n">
        <f>IF(ISBLANK(Table13[[#This Row],[Side Result]]), "",ABS(Table13[[#This Row],[Difference from Prediction]]))</f>
        <v>7.2999999999999972</v>
      </c>
      <c r="T7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19.5</v>
      </c>
      <c r="U7" s="24" t="n">
        <f>IF(ISBLANK(Table13[[#This Row],[Side Result]]), "",ABS(Table13[[#This Row],[Difference from Market]]))</f>
        <v>19.5</v>
      </c>
      <c r="V7" s="23" t="str">
        <f>IF(OR(ISBLANK(Games!B7),ISBLANK(Table13[[#This Row],[Side Result]])), "",IF(OR(AND('Prediction Log'!D7&lt;0, 'Prediction Log'!I7='Prediction Log'!B7), AND('Prediction Log'!D7&gt;0, 'Prediction Log'!C7='Prediction Log'!I7)),"Y", IF(ISBLANK(Games!$B$2), "","N")))</f>
        <v>Y</v>
      </c>
      <c r="W7" s="23" t="str">
        <f>Table13[[#This Row],[Market Side and Spread  Correct]]</f>
        <v>Y</v>
      </c>
    </row>
    <row r="8">
      <c r="A8" s="2" t="n">
        <f>IF(ISBLANK(Games!$B8), "",Games!A8)</f>
        <v>45213</v>
      </c>
      <c r="B8" s="2" t="str">
        <f>IF(ISBLANK(Games!$B8), "",Games!B8)</f>
        <v>Pittsburgh</v>
      </c>
      <c r="C8" s="2" t="str">
        <f>IF(ISBLANK(Games!$B8), "",Games!C8)</f>
        <v>Louisville</v>
      </c>
      <c r="D8" s="1" t="n">
        <f>IF(ISBLANK(Games!$B8), "",Games!D8)</f>
        <v>8.5</v>
      </c>
      <c r="E8" s="1" t="n">
        <f>IF(ISBLANK(Games!$B8), "",Games!E8)</f>
        <v>-2.4</v>
      </c>
      <c r="F8" s="2" t="str">
        <f>IF(ISBLANK(Games!$B8), "",Games!F8)</f>
        <v>Pittsburgh</v>
      </c>
      <c r="G8" s="2" t="str">
        <f>IF(ISBLANK(Games!$B8), "",Games!G8)</f>
        <v>Y</v>
      </c>
      <c r="H8" s="2" t="str">
        <f>IF(ISBLANK(Games!B8), "", IF(Table13[[#This Row],[Spread]]&lt;0, Table13[[#This Row],[Home]], Table13[[#This Row],[Away]]))</f>
        <v>Louisville</v>
      </c>
      <c r="I8" s="25" t="s">
        <v>50</v>
      </c>
      <c r="J8" s="25" t="n">
        <v>38</v>
      </c>
      <c r="K8" s="25" t="n">
        <v>21</v>
      </c>
      <c r="L8" s="25" t="n">
        <f>IF(ISBLANK(Table13[[#This Row],[Side Result]]), "",(-1*(Table13[[#This Row],[Home Final]]-Table13[[#This Row],[Away Final]])))</f>
        <v>-17</v>
      </c>
      <c r="M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Y</v>
      </c>
      <c r="N8" s="21" t="str">
        <f>IF(ISBLANK(Games!B8),"",IF(Table13[[#This Row],[Side Result]]=Table13[[#This Row],[Market Predicted Side]], "Y", "N"))</f>
        <v>N</v>
      </c>
      <c r="O8" s="24" t="str">
        <f>IF(ISBLANK(Table13[[#This Row],[Side Result]]),"",IF(AND(Table13[[#This Row],[Market Side Correct (Y/N)]]="Y", Table13[[#This Row],[Market - Winning Team Covered (Y/N)]]="Y"), "Y", "N"))</f>
        <v>N</v>
      </c>
      <c r="P8" s="24" t="str">
        <f>IF(ISBLANK(Games!B8),"",IF(Table13[[#This Row],[Side Result]]=Table13[[#This Row],[Model Predicted Side]], "Y", "N"))</f>
        <v>Y</v>
      </c>
      <c r="Q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Y</v>
      </c>
      <c r="R8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14.6</v>
      </c>
      <c r="S8" s="24" t="n">
        <f>IF(ISBLANK(Table13[[#This Row],[Side Result]]), "",ABS(Table13[[#This Row],[Difference from Prediction]]))</f>
        <v>14.6</v>
      </c>
      <c r="T8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25.5</v>
      </c>
      <c r="U8" s="24" t="n">
        <f>IF(ISBLANK(Table13[[#This Row],[Side Result]]), "",ABS(Table13[[#This Row],[Difference from Market]]))</f>
        <v>25.5</v>
      </c>
      <c r="V8" s="23" t="str">
        <f>IF(OR(ISBLANK(Games!B8),ISBLANK(Table13[[#This Row],[Side Result]])), "",IF(OR(AND('Prediction Log'!D8&lt;0, 'Prediction Log'!I8='Prediction Log'!B8), AND('Prediction Log'!D8&gt;0, 'Prediction Log'!C8='Prediction Log'!I8)),"Y", IF(ISBLANK(Games!$B$2), "","N")))</f>
        <v>N</v>
      </c>
      <c r="W8" s="23" t="str">
        <f>Table13[[#This Row],[Market Side and Spread  Correct]]</f>
        <v>N</v>
      </c>
    </row>
    <row r="9">
      <c r="A9" s="2" t="n">
        <f>IF(ISBLANK(Games!$B9), "",Games!A9)</f>
        <v>45213</v>
      </c>
      <c r="B9" s="2" t="str">
        <f>IF(ISBLANK(Games!$B9), "",Games!B9)</f>
        <v>Air Force</v>
      </c>
      <c r="C9" s="2" t="str">
        <f>IF(ISBLANK(Games!$B9), "",Games!C9)</f>
        <v>Wyoming</v>
      </c>
      <c r="D9" s="1" t="n">
        <f>IF(ISBLANK(Games!$B9), "",Games!D9)</f>
        <v>-9.5</v>
      </c>
      <c r="E9" s="1" t="n">
        <f>IF(ISBLANK(Games!$B9), "",Games!E9)</f>
        <v>-6.2</v>
      </c>
      <c r="F9" s="2" t="str">
        <f>IF(ISBLANK(Games!$B9), "",Games!F9)</f>
        <v>Air Force</v>
      </c>
      <c r="G9" s="2" t="str">
        <f>IF(ISBLANK(Games!$B9), "",Games!G9)</f>
        <v>N</v>
      </c>
      <c r="H9" s="2" t="str">
        <f>IF(ISBLANK(Games!B9), "", IF(Table13[[#This Row],[Spread]]&lt;0, Table13[[#This Row],[Home]], Table13[[#This Row],[Away]]))</f>
        <v>Air Force</v>
      </c>
      <c r="I9" s="25" t="s">
        <v>37</v>
      </c>
      <c r="J9" s="25" t="n">
        <v>34</v>
      </c>
      <c r="K9" s="25" t="n">
        <v>27</v>
      </c>
      <c r="L9" s="25" t="n">
        <f>IF(ISBLANK(Table13[[#This Row],[Side Result]]), "",(-1*(Table13[[#This Row],[Home Final]]-Table13[[#This Row],[Away Final]])))</f>
        <v>-7</v>
      </c>
      <c r="M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N</v>
      </c>
      <c r="N9" s="21" t="str">
        <f>IF(ISBLANK(Games!B9),"",IF(Table13[[#This Row],[Side Result]]=Table13[[#This Row],[Market Predicted Side]], "Y", "N"))</f>
        <v>Y</v>
      </c>
      <c r="O9" s="24" t="str">
        <f>IF(ISBLANK(Table13[[#This Row],[Side Result]]),"",IF(AND(Table13[[#This Row],[Market Side Correct (Y/N)]]="Y", Table13[[#This Row],[Market - Winning Team Covered (Y/N)]]="Y"), "Y", "N"))</f>
        <v>N</v>
      </c>
      <c r="P9" s="24" t="str">
        <f>IF(ISBLANK(Games!B9),"",IF(Table13[[#This Row],[Side Result]]=Table13[[#This Row],[Model Predicted Side]], "Y", "N"))</f>
        <v>Y</v>
      </c>
      <c r="Q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Y</v>
      </c>
      <c r="R9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0.79999999999999982</v>
      </c>
      <c r="S9" s="24" t="n">
        <f>IF(ISBLANK(Table13[[#This Row],[Side Result]]), "",ABS(Table13[[#This Row],[Difference from Prediction]]))</f>
        <v>0.79999999999999982</v>
      </c>
      <c r="T9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-2.5</v>
      </c>
      <c r="U9" s="24" t="n">
        <f>IF(ISBLANK(Table13[[#This Row],[Side Result]]), "",ABS(Table13[[#This Row],[Difference from Market]]))</f>
        <v>2.5</v>
      </c>
      <c r="V9" s="23" t="str">
        <f>IF(OR(ISBLANK(Games!B9),ISBLANK(Table13[[#This Row],[Side Result]])), "",IF(OR(AND('Prediction Log'!D9&lt;0, 'Prediction Log'!I9='Prediction Log'!B9), AND('Prediction Log'!D9&gt;0, 'Prediction Log'!C9='Prediction Log'!I9)),"Y", IF(ISBLANK(Games!$B$2), "","N")))</f>
        <v>Y</v>
      </c>
      <c r="W9" s="23" t="str">
        <f>Table13[[#This Row],[Market Side and Spread  Correct]]</f>
        <v>N</v>
      </c>
    </row>
    <row r="10">
      <c r="A10" s="2" t="n">
        <f>IF(ISBLANK(Games!$B10), "",Games!A10)</f>
        <v>45213</v>
      </c>
      <c r="B10" s="2" t="str">
        <f>IF(ISBLANK(Games!$B10), "",Games!B10)</f>
        <v>Washington State</v>
      </c>
      <c r="C10" s="2" t="str">
        <f>IF(ISBLANK(Games!$B10), "",Games!C10)</f>
        <v>Arizona</v>
      </c>
      <c r="D10" s="1" t="n">
        <f>IF(ISBLANK(Games!$B10), "",Games!D10)</f>
        <v>-8.5</v>
      </c>
      <c r="E10" s="1" t="n">
        <f>IF(ISBLANK(Games!$B10), "",Games!E10)</f>
        <v>37.5</v>
      </c>
      <c r="F10" s="2" t="str">
        <f>IF(ISBLANK(Games!$B10), "",Games!F10)</f>
        <v>Arizona</v>
      </c>
      <c r="G10" s="2" t="str">
        <f>IF(ISBLANK(Games!$B10), "",Games!G10)</f>
        <v>Y</v>
      </c>
      <c r="H10" s="2" t="str">
        <f>IF(ISBLANK(Games!B10), "", IF(Table13[[#This Row],[Spread]]&lt;0, Table13[[#This Row],[Home]], Table13[[#This Row],[Away]]))</f>
        <v>Washington State</v>
      </c>
      <c r="I10" s="25" t="s">
        <v>39</v>
      </c>
      <c r="J10" s="25" t="n">
        <v>6</v>
      </c>
      <c r="K10" s="25" t="n">
        <v>44</v>
      </c>
      <c r="L10" s="25" t="n">
        <f>IF(ISBLANK(Table13[[#This Row],[Side Result]]), "",(-1*(Table13[[#This Row],[Home Final]]-Table13[[#This Row],[Away Final]])))</f>
        <v>38</v>
      </c>
      <c r="M1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Y</v>
      </c>
      <c r="N10" s="21" t="str">
        <f>IF(ISBLANK(Games!B10),"",IF(Table13[[#This Row],[Side Result]]=Table13[[#This Row],[Market Predicted Side]], "Y", "N"))</f>
        <v>N</v>
      </c>
      <c r="O10" s="24" t="str">
        <f>IF(ISBLANK(Table13[[#This Row],[Side Result]]),"",IF(AND(Table13[[#This Row],[Market Side Correct (Y/N)]]="Y", Table13[[#This Row],[Market - Winning Team Covered (Y/N)]]="Y"), "Y", "N"))</f>
        <v>N</v>
      </c>
      <c r="P10" s="24" t="str">
        <f>IF(ISBLANK(Games!B10),"",IF(Table13[[#This Row],[Side Result]]=Table13[[#This Row],[Model Predicted Side]], "Y", "N"))</f>
        <v>Y</v>
      </c>
      <c r="Q1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Y</v>
      </c>
      <c r="R10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-0.5</v>
      </c>
      <c r="S10" s="24" t="n">
        <f>IF(ISBLANK(Table13[[#This Row],[Side Result]]), "",ABS(Table13[[#This Row],[Difference from Prediction]]))</f>
        <v>0.5</v>
      </c>
      <c r="T10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-46.5</v>
      </c>
      <c r="U10" s="24" t="n">
        <f>IF(ISBLANK(Table13[[#This Row],[Side Result]]), "",ABS(Table13[[#This Row],[Difference from Market]]))</f>
        <v>46.5</v>
      </c>
      <c r="V10" s="23" t="str">
        <f>IF(OR(ISBLANK(Games!B10),ISBLANK(Table13[[#This Row],[Side Result]])), "",IF(OR(AND('Prediction Log'!D10&lt;0, 'Prediction Log'!I10='Prediction Log'!B10), AND('Prediction Log'!D10&gt;0, 'Prediction Log'!C10='Prediction Log'!I10)),"Y", IF(ISBLANK(Games!$B$2), "","N")))</f>
        <v>N</v>
      </c>
      <c r="W10" s="23" t="str">
        <f>Table13[[#This Row],[Market Side and Spread  Correct]]</f>
        <v>N</v>
      </c>
    </row>
    <row r="11">
      <c r="A11" s="2" t="n">
        <f>IF(ISBLANK(Games!$B11), "",Games!A11)</f>
        <v>45213</v>
      </c>
      <c r="B11" s="2" t="str">
        <f>IF(ISBLANK(Games!$B11), "",Games!B11)</f>
        <v>LSU</v>
      </c>
      <c r="C11" s="2" t="str">
        <f>IF(ISBLANK(Games!$B11), "",Games!C11)</f>
        <v>Auburn</v>
      </c>
      <c r="D11" s="1" t="n">
        <f>IF(ISBLANK(Games!$B11), "",Games!D11)</f>
        <v>-11.5</v>
      </c>
      <c r="E11" s="1" t="n">
        <f>IF(ISBLANK(Games!$B11), "",Games!E11)</f>
        <v>-12.8</v>
      </c>
      <c r="F11" s="2" t="str">
        <f>IF(ISBLANK(Games!$B11), "",Games!F11)</f>
        <v>LSU</v>
      </c>
      <c r="G11" s="2" t="str">
        <f>IF(ISBLANK(Games!$B11), "",Games!G11)</f>
        <v>Y</v>
      </c>
      <c r="H11" s="2" t="str">
        <f>IF(ISBLANK(Games!B11), "", IF(Table13[[#This Row],[Spread]]&lt;0, Table13[[#This Row],[Home]], Table13[[#This Row],[Away]]))</f>
        <v>LSU</v>
      </c>
      <c r="I11" s="25" t="s">
        <v>46</v>
      </c>
      <c r="J11" s="25" t="n">
        <v>48</v>
      </c>
      <c r="K11" s="25" t="n">
        <v>21</v>
      </c>
      <c r="L11" s="25" t="n">
        <f>IF(ISBLANK(Table13[[#This Row],[Side Result]]), "",(-1*(Table13[[#This Row],[Home Final]]-Table13[[#This Row],[Away Final]])))</f>
        <v>-27</v>
      </c>
      <c r="M1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Y</v>
      </c>
      <c r="N11" s="21" t="str">
        <f>IF(ISBLANK(Games!B11),"",IF(Table13[[#This Row],[Side Result]]=Table13[[#This Row],[Market Predicted Side]], "Y", "N"))</f>
        <v>Y</v>
      </c>
      <c r="O11" s="24" t="str">
        <f>IF(ISBLANK(Table13[[#This Row],[Side Result]]),"",IF(AND(Table13[[#This Row],[Market Side Correct (Y/N)]]="Y", Table13[[#This Row],[Market - Winning Team Covered (Y/N)]]="Y"), "Y", "N"))</f>
        <v>Y</v>
      </c>
      <c r="P11" s="24" t="str">
        <f>IF(ISBLANK(Games!B11),"",IF(Table13[[#This Row],[Side Result]]=Table13[[#This Row],[Model Predicted Side]], "Y", "N"))</f>
        <v>Y</v>
      </c>
      <c r="Q1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Y</v>
      </c>
      <c r="R11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14.2</v>
      </c>
      <c r="S11" s="24" t="n">
        <f>IF(ISBLANK(Table13[[#This Row],[Side Result]]), "",ABS(Table13[[#This Row],[Difference from Prediction]]))</f>
        <v>14.2</v>
      </c>
      <c r="T11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15.5</v>
      </c>
      <c r="U11" s="24" t="n">
        <f>IF(ISBLANK(Table13[[#This Row],[Side Result]]), "",ABS(Table13[[#This Row],[Difference from Market]]))</f>
        <v>15.5</v>
      </c>
      <c r="V11" s="23" t="str">
        <f>IF(OR(ISBLANK(Games!B11),ISBLANK(Table13[[#This Row],[Side Result]])), "",IF(OR(AND('Prediction Log'!D11&lt;0, 'Prediction Log'!I11='Prediction Log'!B11), AND('Prediction Log'!D11&gt;0, 'Prediction Log'!C11='Prediction Log'!I11)),"Y", IF(ISBLANK(Games!$B$2), "","N")))</f>
        <v>Y</v>
      </c>
      <c r="W11" s="23" t="str">
        <f>Table13[[#This Row],[Market Side and Spread  Correct]]</f>
        <v>Y</v>
      </c>
    </row>
    <row r="12">
      <c r="A12" s="2" t="n">
        <f>IF(ISBLANK(Games!$B12), "",Games!A12)</f>
        <v>45213</v>
      </c>
      <c r="B12" s="2" t="str">
        <f>IF(ISBLANK(Games!$B12), "",Games!B12)</f>
        <v>Houston</v>
      </c>
      <c r="C12" s="2" t="str">
        <f>IF(ISBLANK(Games!$B12), "",Games!C12)</f>
        <v>West Virginia</v>
      </c>
      <c r="D12" s="1" t="n">
        <f>IF(ISBLANK(Games!$B12), "",Games!D12)</f>
        <v>-3</v>
      </c>
      <c r="E12" s="1" t="n">
        <f>IF(ISBLANK(Games!$B12), "",Games!E12)</f>
        <v>1.6</v>
      </c>
      <c r="F12" s="2" t="str">
        <f>IF(ISBLANK(Games!$B12), "",Games!F12)</f>
        <v>West Virginia</v>
      </c>
      <c r="G12" s="2" t="str">
        <f>IF(ISBLANK(Games!$B12), "",Games!G12)</f>
        <v>Y</v>
      </c>
      <c r="H12" s="2" t="str">
        <f>IF(ISBLANK(Games!B12), "", IF(Table13[[#This Row],[Spread]]&lt;0, Table13[[#This Row],[Home]], Table13[[#This Row],[Away]]))</f>
        <v>Houston</v>
      </c>
      <c r="I12" s="25" t="s">
        <v>64</v>
      </c>
      <c r="J12" s="25" t="n">
        <v>41</v>
      </c>
      <c r="K12" s="25" t="n">
        <v>39</v>
      </c>
      <c r="L12" s="25" t="n">
        <f>IF(ISBLANK(Table13[[#This Row],[Side Result]]), "",(-1*(Table13[[#This Row],[Home Final]]-Table13[[#This Row],[Away Final]])))</f>
        <v>-2</v>
      </c>
      <c r="M1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N</v>
      </c>
      <c r="N12" s="21" t="str">
        <f>IF(ISBLANK(Games!B12),"",IF(Table13[[#This Row],[Side Result]]=Table13[[#This Row],[Market Predicted Side]], "Y", "N"))</f>
        <v>Y</v>
      </c>
      <c r="O12" s="24" t="str">
        <f>IF(ISBLANK(Table13[[#This Row],[Side Result]]),"",IF(AND(Table13[[#This Row],[Market Side Correct (Y/N)]]="Y", Table13[[#This Row],[Market - Winning Team Covered (Y/N)]]="Y"), "Y", "N"))</f>
        <v>N</v>
      </c>
      <c r="P12" s="24" t="str">
        <f>IF(ISBLANK(Games!B12),"",IF(Table13[[#This Row],[Side Result]]=Table13[[#This Row],[Model Predicted Side]], "Y", "N"))</f>
        <v>N</v>
      </c>
      <c r="Q1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N</v>
      </c>
      <c r="R12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3.6</v>
      </c>
      <c r="S12" s="24" t="n">
        <f>IF(ISBLANK(Table13[[#This Row],[Side Result]]), "",ABS(Table13[[#This Row],[Difference from Prediction]]))</f>
        <v>3.6</v>
      </c>
      <c r="T12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-1</v>
      </c>
      <c r="U12" s="24" t="n">
        <f>IF(ISBLANK(Table13[[#This Row],[Side Result]]), "",ABS(Table13[[#This Row],[Difference from Market]]))</f>
        <v>1</v>
      </c>
      <c r="V12" s="23" t="str">
        <f>IF(OR(ISBLANK(Games!B12),ISBLANK(Table13[[#This Row],[Side Result]])), "",IF(OR(AND('Prediction Log'!D12&lt;0, 'Prediction Log'!I12='Prediction Log'!B12), AND('Prediction Log'!D12&gt;0, 'Prediction Log'!C12='Prediction Log'!I12)),"Y", IF(ISBLANK(Games!$B$2), "","N")))</f>
        <v>Y</v>
      </c>
      <c r="W12" s="23" t="str">
        <f>Table13[[#This Row],[Market Side and Spread  Correct]]</f>
        <v>N</v>
      </c>
    </row>
    <row r="13">
      <c r="A13" s="2" t="n">
        <f>IF(ISBLANK(Games!$B13), "",Games!A13)</f>
        <v>45213</v>
      </c>
      <c r="B13" s="2" t="str">
        <f>IF(ISBLANK(Games!$B13), "",Games!B13)</f>
        <v>Florida State</v>
      </c>
      <c r="C13" s="2" t="str">
        <f>IF(ISBLANK(Games!$B13), "",Games!C13)</f>
        <v>Syracuse</v>
      </c>
      <c r="D13" s="1" t="n">
        <f>IF(ISBLANK(Games!$B13), "",Games!D13)</f>
        <v>-17.5</v>
      </c>
      <c r="E13" s="1" t="n">
        <f>IF(ISBLANK(Games!$B13), "",Games!E13)</f>
        <v>-19</v>
      </c>
      <c r="F13" s="2" t="str">
        <f>IF(ISBLANK(Games!$B13), "",Games!F13)</f>
        <v>Florida State</v>
      </c>
      <c r="G13" s="2" t="str">
        <f>IF(ISBLANK(Games!$B13), "",Games!G13)</f>
        <v>Y</v>
      </c>
      <c r="H13" s="2" t="str">
        <f>IF(ISBLANK(Games!B13), "", IF(Table13[[#This Row],[Spread]]&lt;0, Table13[[#This Row],[Home]], Table13[[#This Row],[Away]]))</f>
        <v>Florida State</v>
      </c>
      <c r="I13" s="25" t="s">
        <v>61</v>
      </c>
      <c r="J13" s="25" t="n">
        <v>49</v>
      </c>
      <c r="K13" s="25" t="n">
        <v>3</v>
      </c>
      <c r="L13" s="25" t="n">
        <f>IF(ISBLANK(Table13[[#This Row],[Side Result]]), "",(-1*(Table13[[#This Row],[Home Final]]-Table13[[#This Row],[Away Final]])))</f>
        <v>-46</v>
      </c>
      <c r="M1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Y</v>
      </c>
      <c r="N13" s="21" t="str">
        <f>IF(ISBLANK(Games!B13),"",IF(Table13[[#This Row],[Side Result]]=Table13[[#This Row],[Market Predicted Side]], "Y", "N"))</f>
        <v>Y</v>
      </c>
      <c r="O13" s="24" t="str">
        <f>IF(ISBLANK(Table13[[#This Row],[Side Result]]),"",IF(AND(Table13[[#This Row],[Market Side Correct (Y/N)]]="Y", Table13[[#This Row],[Market - Winning Team Covered (Y/N)]]="Y"), "Y", "N"))</f>
        <v>Y</v>
      </c>
      <c r="P13" s="24" t="str">
        <f>IF(ISBLANK(Games!B13),"",IF(Table13[[#This Row],[Side Result]]=Table13[[#This Row],[Model Predicted Side]], "Y", "N"))</f>
        <v>Y</v>
      </c>
      <c r="Q1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Y</v>
      </c>
      <c r="R13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27</v>
      </c>
      <c r="S13" s="24" t="n">
        <f>IF(ISBLANK(Table13[[#This Row],[Side Result]]), "",ABS(Table13[[#This Row],[Difference from Prediction]]))</f>
        <v>27</v>
      </c>
      <c r="T13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28.5</v>
      </c>
      <c r="U13" s="24" t="n">
        <f>IF(ISBLANK(Table13[[#This Row],[Side Result]]), "",ABS(Table13[[#This Row],[Difference from Market]]))</f>
        <v>28.5</v>
      </c>
      <c r="V13" s="23" t="str">
        <f>IF(OR(ISBLANK(Games!B13),ISBLANK(Table13[[#This Row],[Side Result]])), "",IF(OR(AND('Prediction Log'!D13&lt;0, 'Prediction Log'!I13='Prediction Log'!B13), AND('Prediction Log'!D13&gt;0, 'Prediction Log'!C13='Prediction Log'!I13)),"Y", IF(ISBLANK(Games!$B$2), "","N")))</f>
        <v>Y</v>
      </c>
      <c r="W13" s="23" t="str">
        <f>Table13[[#This Row],[Market Side and Spread  Correct]]</f>
        <v>Y</v>
      </c>
    </row>
    <row r="14">
      <c r="A14" s="2" t="n">
        <f>IF(ISBLANK(Games!$B14), "",Games!A14)</f>
        <v>45213</v>
      </c>
      <c r="B14" s="2" t="str">
        <f>IF(ISBLANK(Games!$B14), "",Games!B14)</f>
        <v>James Madison</v>
      </c>
      <c r="C14" s="2" t="str">
        <f>IF(ISBLANK(Games!$B14), "",Games!C14)</f>
        <v>Georgia Southern</v>
      </c>
      <c r="D14" s="1" t="n">
        <f>IF(ISBLANK(Games!$B14), "",Games!D14)</f>
        <v>-6</v>
      </c>
      <c r="E14" s="1" t="n">
        <f>IF(ISBLANK(Games!$B14), "",Games!E14)</f>
        <v>-4.3</v>
      </c>
      <c r="F14" s="2" t="str">
        <f>IF(ISBLANK(Games!$B14), "",Games!F14)</f>
        <v>James Madison</v>
      </c>
      <c r="G14" s="2" t="str">
        <f>IF(ISBLANK(Games!$B14), "",Games!G14)</f>
        <v>N</v>
      </c>
      <c r="H14" s="2" t="str">
        <f>IF(ISBLANK(Games!B14), "", IF(Table13[[#This Row],[Spread]]&lt;0, Table13[[#This Row],[Home]], Table13[[#This Row],[Away]]))</f>
        <v>James Madison</v>
      </c>
      <c r="I14" s="25" t="s">
        <v>65</v>
      </c>
      <c r="J14" s="25" t="n">
        <v>41</v>
      </c>
      <c r="K14" s="25" t="n">
        <v>13</v>
      </c>
      <c r="L14" s="25" t="n">
        <f>IF(ISBLANK(Table13[[#This Row],[Side Result]]), "",(-1*(Table13[[#This Row],[Home Final]]-Table13[[#This Row],[Away Final]])))</f>
        <v>-28</v>
      </c>
      <c r="M1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Y</v>
      </c>
      <c r="N14" s="21" t="str">
        <f>IF(ISBLANK(Games!B14),"",IF(Table13[[#This Row],[Side Result]]=Table13[[#This Row],[Market Predicted Side]], "Y", "N"))</f>
        <v>Y</v>
      </c>
      <c r="O14" s="24" t="str">
        <f>IF(ISBLANK(Table13[[#This Row],[Side Result]]),"",IF(AND(Table13[[#This Row],[Market Side Correct (Y/N)]]="Y", Table13[[#This Row],[Market - Winning Team Covered (Y/N)]]="Y"), "Y", "N"))</f>
        <v>Y</v>
      </c>
      <c r="P14" s="24" t="str">
        <f>IF(ISBLANK(Games!B14),"",IF(Table13[[#This Row],[Side Result]]=Table13[[#This Row],[Model Predicted Side]], "Y", "N"))</f>
        <v>Y</v>
      </c>
      <c r="Q1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Y</v>
      </c>
      <c r="R14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23.7</v>
      </c>
      <c r="S14" s="24" t="n">
        <f>IF(ISBLANK(Table13[[#This Row],[Side Result]]), "",ABS(Table13[[#This Row],[Difference from Prediction]]))</f>
        <v>23.7</v>
      </c>
      <c r="T14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22</v>
      </c>
      <c r="U14" s="24" t="n">
        <f>IF(ISBLANK(Table13[[#This Row],[Side Result]]), "",ABS(Table13[[#This Row],[Difference from Market]]))</f>
        <v>22</v>
      </c>
      <c r="V14" s="23" t="str">
        <f>IF(OR(ISBLANK(Games!B14),ISBLANK(Table13[[#This Row],[Side Result]])), "",IF(OR(AND('Prediction Log'!D14&lt;0, 'Prediction Log'!I14='Prediction Log'!B14), AND('Prediction Log'!D14&gt;0, 'Prediction Log'!C14='Prediction Log'!I14)),"Y", IF(ISBLANK(Games!$B$2), "","N")))</f>
        <v>Y</v>
      </c>
      <c r="W14" s="23" t="str">
        <f>Table13[[#This Row],[Market Side and Spread  Correct]]</f>
        <v>Y</v>
      </c>
    </row>
    <row r="15">
      <c r="A15" s="2" t="n">
        <f>IF(ISBLANK(Games!$B15), "",Games!A15)</f>
        <v>45213</v>
      </c>
      <c r="B15" s="2" t="str">
        <f>IF(ISBLANK(Games!$B15), "",Games!B15)</f>
        <v>Tennessee</v>
      </c>
      <c r="C15" s="2" t="str">
        <f>IF(ISBLANK(Games!$B15), "",Games!C15)</f>
        <v>Texas A&amp;M</v>
      </c>
      <c r="D15" s="1" t="n">
        <f>IF(ISBLANK(Games!$B15), "",Games!D15)</f>
        <v>-3</v>
      </c>
      <c r="E15" s="1" t="n">
        <f>IF(ISBLANK(Games!$B15), "",Games!E15)</f>
        <v>-2.6</v>
      </c>
      <c r="F15" s="2" t="str">
        <f>IF(ISBLANK(Games!$B15), "",Games!F15)</f>
        <v>Tennessee</v>
      </c>
      <c r="G15" s="2" t="str">
        <f>IF(ISBLANK(Games!$B15), "",Games!G15)</f>
        <v>N</v>
      </c>
      <c r="H15" s="2" t="str">
        <f>IF(ISBLANK(Games!B15), "", IF(Table13[[#This Row],[Spread]]&lt;0, Table13[[#This Row],[Home]], Table13[[#This Row],[Away]]))</f>
        <v>Tennessee</v>
      </c>
      <c r="I15" s="25" t="s">
        <v>77</v>
      </c>
      <c r="J15" s="25" t="n">
        <v>20</v>
      </c>
      <c r="K15" s="25" t="n">
        <v>13</v>
      </c>
      <c r="L15" s="25" t="n">
        <f>IF(ISBLANK(Table13[[#This Row],[Side Result]]), "",(-1*(Table13[[#This Row],[Home Final]]-Table13[[#This Row],[Away Final]])))</f>
        <v>-7</v>
      </c>
      <c r="M1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Y</v>
      </c>
      <c r="N15" s="21" t="str">
        <f>IF(ISBLANK(Games!B15),"",IF(Table13[[#This Row],[Side Result]]=Table13[[#This Row],[Market Predicted Side]], "Y", "N"))</f>
        <v>Y</v>
      </c>
      <c r="O15" s="24" t="str">
        <f>IF(ISBLANK(Table13[[#This Row],[Side Result]]),"",IF(AND(Table13[[#This Row],[Market Side Correct (Y/N)]]="Y", Table13[[#This Row],[Market - Winning Team Covered (Y/N)]]="Y"), "Y", "N"))</f>
        <v>Y</v>
      </c>
      <c r="P15" s="24" t="str">
        <f>IF(ISBLANK(Games!B15),"",IF(Table13[[#This Row],[Side Result]]=Table13[[#This Row],[Model Predicted Side]], "Y", "N"))</f>
        <v>Y</v>
      </c>
      <c r="Q1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Y</v>
      </c>
      <c r="R15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4.4000000000000004</v>
      </c>
      <c r="S15" s="24" t="n">
        <f>IF(ISBLANK(Table13[[#This Row],[Side Result]]), "",ABS(Table13[[#This Row],[Difference from Prediction]]))</f>
        <v>4.4000000000000004</v>
      </c>
      <c r="T15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4</v>
      </c>
      <c r="U15" s="24" t="n">
        <f>IF(ISBLANK(Table13[[#This Row],[Side Result]]), "",ABS(Table13[[#This Row],[Difference from Market]]))</f>
        <v>4</v>
      </c>
      <c r="V15" s="23" t="str">
        <f>IF(OR(ISBLANK(Games!B15),ISBLANK(Table13[[#This Row],[Side Result]])), "",IF(OR(AND('Prediction Log'!D15&lt;0, 'Prediction Log'!I15='Prediction Log'!B15), AND('Prediction Log'!D15&gt;0, 'Prediction Log'!C15='Prediction Log'!I15)),"Y", IF(ISBLANK(Games!$B$2), "","N")))</f>
        <v>Y</v>
      </c>
      <c r="W15" s="23" t="str">
        <f>Table13[[#This Row],[Market Side and Spread  Correct]]</f>
        <v>Y</v>
      </c>
    </row>
    <row r="16">
      <c r="A16" s="2" t="n">
        <f>IF(ISBLANK(Games!$B16), "",Games!A16)</f>
        <v>45213</v>
      </c>
      <c r="B16" s="2" t="str">
        <f>IF(ISBLANK(Games!$B16), "",Games!B16)</f>
        <v>Oklahoma State</v>
      </c>
      <c r="C16" s="2" t="str">
        <f>IF(ISBLANK(Games!$B16), "",Games!C16)</f>
        <v>Kansas</v>
      </c>
      <c r="D16" s="1" t="n">
        <f>IF(ISBLANK(Games!$B16), "",Games!D16)</f>
        <v>3</v>
      </c>
      <c r="E16" s="1" t="n">
        <f>IF(ISBLANK(Games!$B16), "",Games!E16)</f>
        <v>-7.8</v>
      </c>
      <c r="F16" s="2" t="str">
        <f>IF(ISBLANK(Games!$B16), "",Games!F16)</f>
        <v>Oklahoma State</v>
      </c>
      <c r="G16" s="2" t="str">
        <f>IF(ISBLANK(Games!$B16), "",Games!G16)</f>
        <v>Y</v>
      </c>
      <c r="H16" s="2" t="str">
        <f>IF(ISBLANK(Games!B16), "", IF(Table13[[#This Row],[Spread]]&lt;0, Table13[[#This Row],[Home]], Table13[[#This Row],[Away]]))</f>
        <v>Kansas</v>
      </c>
      <c r="I16" s="25" t="s">
        <v>74</v>
      </c>
      <c r="J16" s="25" t="n">
        <v>39</v>
      </c>
      <c r="K16" s="25" t="n">
        <v>32</v>
      </c>
      <c r="L16" s="25" t="n">
        <f>IF(ISBLANK(Table13[[#This Row],[Side Result]]), "",(-1*(Table13[[#This Row],[Home Final]]-Table13[[#This Row],[Away Final]])))</f>
        <v>-7</v>
      </c>
      <c r="M1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Y</v>
      </c>
      <c r="N16" s="21" t="str">
        <f>IF(ISBLANK(Games!B16),"",IF(Table13[[#This Row],[Side Result]]=Table13[[#This Row],[Market Predicted Side]], "Y", "N"))</f>
        <v>N</v>
      </c>
      <c r="O16" s="24" t="str">
        <f>IF(ISBLANK(Table13[[#This Row],[Side Result]]),"",IF(AND(Table13[[#This Row],[Market Side Correct (Y/N)]]="Y", Table13[[#This Row],[Market - Winning Team Covered (Y/N)]]="Y"), "Y", "N"))</f>
        <v>N</v>
      </c>
      <c r="P16" s="24" t="str">
        <f>IF(ISBLANK(Games!B16),"",IF(Table13[[#This Row],[Side Result]]=Table13[[#This Row],[Model Predicted Side]], "Y", "N"))</f>
        <v>Y</v>
      </c>
      <c r="Q1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N</v>
      </c>
      <c r="R16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-0.79999999999999982</v>
      </c>
      <c r="S16" s="24" t="n">
        <f>IF(ISBLANK(Table13[[#This Row],[Side Result]]), "",ABS(Table13[[#This Row],[Difference from Prediction]]))</f>
        <v>0.79999999999999982</v>
      </c>
      <c r="T16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10</v>
      </c>
      <c r="U16" s="24" t="n">
        <f>IF(ISBLANK(Table13[[#This Row],[Side Result]]), "",ABS(Table13[[#This Row],[Difference from Market]]))</f>
        <v>10</v>
      </c>
      <c r="V16" s="23" t="str">
        <f>IF(OR(ISBLANK(Games!B16),ISBLANK(Table13[[#This Row],[Side Result]])), "",IF(OR(AND('Prediction Log'!D16&lt;0, 'Prediction Log'!I16='Prediction Log'!B16), AND('Prediction Log'!D16&gt;0, 'Prediction Log'!C16='Prediction Log'!I16)),"Y", IF(ISBLANK(Games!$B$2), "","N")))</f>
        <v>N</v>
      </c>
      <c r="W16" s="23" t="str">
        <f>Table13[[#This Row],[Market Side and Spread  Correct]]</f>
        <v>N</v>
      </c>
    </row>
    <row r="17">
      <c r="A17" s="2" t="n">
        <f>IF(ISBLANK(Games!$B17), "",Games!A17)</f>
        <v>45213</v>
      </c>
      <c r="B17" s="2" t="str">
        <f>IF(ISBLANK(Games!$B17), "",Games!B17)</f>
        <v>Georgia State</v>
      </c>
      <c r="C17" s="2" t="str">
        <f>IF(ISBLANK(Games!$B17), "",Games!C17)</f>
        <v>Marshall</v>
      </c>
      <c r="D17" s="1" t="n">
        <f>IF(ISBLANK(Games!$B17), "",Games!D17)</f>
        <v>-1</v>
      </c>
      <c r="E17" s="1" t="n">
        <f>IF(ISBLANK(Games!$B17), "",Games!E17)</f>
        <v>4.2</v>
      </c>
      <c r="F17" s="2" t="str">
        <f>IF(ISBLANK(Games!$B17), "",Games!F17)</f>
        <v>Marshall</v>
      </c>
      <c r="G17" s="2" t="str">
        <f>IF(ISBLANK(Games!$B17), "",Games!G17)</f>
        <v>Y</v>
      </c>
      <c r="H17" s="2" t="str">
        <f>IF(ISBLANK(Games!B17), "", IF(Table13[[#This Row],[Spread]]&lt;0, Table13[[#This Row],[Home]], Table13[[#This Row],[Away]]))</f>
        <v>Georgia State</v>
      </c>
      <c r="I17" s="25" t="s">
        <v>63</v>
      </c>
      <c r="J17" s="25" t="n">
        <v>41</v>
      </c>
      <c r="K17" s="25" t="n">
        <v>24</v>
      </c>
      <c r="L17" s="25" t="n">
        <f>IF(ISBLANK(Table13[[#This Row],[Side Result]]), "",(-1*(Table13[[#This Row],[Home Final]]-Table13[[#This Row],[Away Final]])))</f>
        <v>-17</v>
      </c>
      <c r="M1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Y</v>
      </c>
      <c r="N17" s="21" t="str">
        <f>IF(ISBLANK(Games!B17),"",IF(Table13[[#This Row],[Side Result]]=Table13[[#This Row],[Market Predicted Side]], "Y", "N"))</f>
        <v>Y</v>
      </c>
      <c r="O17" s="24" t="str">
        <f>IF(ISBLANK(Table13[[#This Row],[Side Result]]),"",IF(AND(Table13[[#This Row],[Market Side Correct (Y/N)]]="Y", Table13[[#This Row],[Market - Winning Team Covered (Y/N)]]="Y"), "Y", "N"))</f>
        <v>Y</v>
      </c>
      <c r="P17" s="24" t="str">
        <f>IF(ISBLANK(Games!B17),"",IF(Table13[[#This Row],[Side Result]]=Table13[[#This Row],[Model Predicted Side]], "Y", "N"))</f>
        <v>N</v>
      </c>
      <c r="Q1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N</v>
      </c>
      <c r="R17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21.2</v>
      </c>
      <c r="S17" s="24" t="n">
        <f>IF(ISBLANK(Table13[[#This Row],[Side Result]]), "",ABS(Table13[[#This Row],[Difference from Prediction]]))</f>
        <v>21.2</v>
      </c>
      <c r="T17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16</v>
      </c>
      <c r="U17" s="24" t="n">
        <f>IF(ISBLANK(Table13[[#This Row],[Side Result]]), "",ABS(Table13[[#This Row],[Difference from Market]]))</f>
        <v>16</v>
      </c>
      <c r="V17" s="23" t="str">
        <f>IF(OR(ISBLANK(Games!B17),ISBLANK(Table13[[#This Row],[Side Result]])), "",IF(OR(AND('Prediction Log'!D17&lt;0, 'Prediction Log'!I17='Prediction Log'!B17), AND('Prediction Log'!D17&gt;0, 'Prediction Log'!C17='Prediction Log'!I17)),"Y", IF(ISBLANK(Games!$B$2), "","N")))</f>
        <v>Y</v>
      </c>
      <c r="W17" s="23" t="str">
        <f>Table13[[#This Row],[Market Side and Spread  Correct]]</f>
        <v>Y</v>
      </c>
    </row>
    <row r="18">
      <c r="A18" s="2" t="n">
        <f>IF(ISBLANK(Games!$B18), "",Games!A18)</f>
        <v>45213</v>
      </c>
      <c r="B18" s="2" t="str">
        <f>IF(ISBLANK(Games!$B18), "",Games!B18)</f>
        <v>Notre Dame</v>
      </c>
      <c r="C18" s="2" t="str">
        <f>IF(ISBLANK(Games!$B18), "",Games!C18)</f>
        <v>USC</v>
      </c>
      <c r="D18" s="1" t="n">
        <f>IF(ISBLANK(Games!$B18), "",Games!D18)</f>
        <v>-2.5</v>
      </c>
      <c r="E18" s="1" t="n">
        <f>IF(ISBLANK(Games!$B18), "",Games!E18)</f>
        <v>-4.5</v>
      </c>
      <c r="F18" s="2" t="str">
        <f>IF(ISBLANK(Games!$B18), "",Games!F18)</f>
        <v>Notre Dame</v>
      </c>
      <c r="G18" s="2" t="str">
        <f>IF(ISBLANK(Games!$B18), "",Games!G18)</f>
        <v>Y</v>
      </c>
      <c r="H18" s="2" t="str">
        <f>IF(ISBLANK(Games!B18), "", IF(Table13[[#This Row],[Spread]]&lt;0, Table13[[#This Row],[Home]], Table13[[#This Row],[Away]]))</f>
        <v>Notre Dame</v>
      </c>
      <c r="I18" s="25" t="s">
        <v>73</v>
      </c>
      <c r="J18" s="25" t="n">
        <v>48</v>
      </c>
      <c r="K18" s="25" t="n">
        <v>20</v>
      </c>
      <c r="L18" s="25" t="n">
        <f>IF(ISBLANK(Table13[[#This Row],[Side Result]]), "",(-1*(Table13[[#This Row],[Home Final]]-Table13[[#This Row],[Away Final]])))</f>
        <v>-28</v>
      </c>
      <c r="M1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Y</v>
      </c>
      <c r="N18" s="21" t="str">
        <f>IF(ISBLANK(Games!B18),"",IF(Table13[[#This Row],[Side Result]]=Table13[[#This Row],[Market Predicted Side]], "Y", "N"))</f>
        <v>Y</v>
      </c>
      <c r="O18" s="24" t="str">
        <f>IF(ISBLANK(Table13[[#This Row],[Side Result]]),"",IF(AND(Table13[[#This Row],[Market Side Correct (Y/N)]]="Y", Table13[[#This Row],[Market - Winning Team Covered (Y/N)]]="Y"), "Y", "N"))</f>
        <v>Y</v>
      </c>
      <c r="P18" s="24" t="str">
        <f>IF(ISBLANK(Games!B18),"",IF(Table13[[#This Row],[Side Result]]=Table13[[#This Row],[Model Predicted Side]], "Y", "N"))</f>
        <v>Y</v>
      </c>
      <c r="Q1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Y</v>
      </c>
      <c r="R18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23.5</v>
      </c>
      <c r="S18" s="24" t="n">
        <f>IF(ISBLANK(Table13[[#This Row],[Side Result]]), "",ABS(Table13[[#This Row],[Difference from Prediction]]))</f>
        <v>23.5</v>
      </c>
      <c r="T18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25.5</v>
      </c>
      <c r="U18" s="24" t="n">
        <f>IF(ISBLANK(Table13[[#This Row],[Side Result]]), "",ABS(Table13[[#This Row],[Difference from Market]]))</f>
        <v>25.5</v>
      </c>
      <c r="V18" s="23" t="str">
        <f>IF(OR(ISBLANK(Games!B18),ISBLANK(Table13[[#This Row],[Side Result]])), "",IF(OR(AND('Prediction Log'!D18&lt;0, 'Prediction Log'!I18='Prediction Log'!B18), AND('Prediction Log'!D18&gt;0, 'Prediction Log'!C18='Prediction Log'!I18)),"Y", IF(ISBLANK(Games!$B$2), "","N")))</f>
        <v>Y</v>
      </c>
      <c r="W18" s="23" t="str">
        <f>Table13[[#This Row],[Market Side and Spread  Correct]]</f>
        <v>Y</v>
      </c>
    </row>
    <row r="19">
      <c r="A19" s="2" t="n">
        <f>IF(ISBLANK(Games!$B19), "",Games!A19)</f>
        <v>45213</v>
      </c>
      <c r="B19" s="2" t="str">
        <f>IF(ISBLANK(Games!$B19), "",Games!B19)</f>
        <v>North Carolina</v>
      </c>
      <c r="C19" s="2" t="str">
        <f>IF(ISBLANK(Games!$B19), "",Games!C19)</f>
        <v>Miami</v>
      </c>
      <c r="D19" s="1" t="n">
        <f>IF(ISBLANK(Games!$B19), "",Games!D19)</f>
        <v>-3</v>
      </c>
      <c r="E19" s="1" t="n">
        <f>IF(ISBLANK(Games!$B19), "",Games!E19)</f>
        <v>-8.6999999999999993</v>
      </c>
      <c r="F19" s="2" t="str">
        <f>IF(ISBLANK(Games!$B19), "",Games!F19)</f>
        <v>North Carolina</v>
      </c>
      <c r="G19" s="2" t="str">
        <f>IF(ISBLANK(Games!$B19), "",Games!G19)</f>
        <v>Y</v>
      </c>
      <c r="H19" s="2" t="str">
        <f>IF(ISBLANK(Games!B19), "", IF(Table13[[#This Row],[Spread]]&lt;0, Table13[[#This Row],[Home]], Table13[[#This Row],[Away]]))</f>
        <v>North Carolina</v>
      </c>
      <c r="I19" s="25" t="s">
        <v>72</v>
      </c>
      <c r="J19" s="25" t="n">
        <v>41</v>
      </c>
      <c r="K19" s="25" t="n">
        <v>31</v>
      </c>
      <c r="L19" s="25" t="n">
        <f>IF(ISBLANK(Table13[[#This Row],[Side Result]]), "",(-1*(Table13[[#This Row],[Home Final]]-Table13[[#This Row],[Away Final]])))</f>
        <v>-10</v>
      </c>
      <c r="M1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Y</v>
      </c>
      <c r="N19" s="21" t="str">
        <f>IF(ISBLANK(Games!B19),"",IF(Table13[[#This Row],[Side Result]]=Table13[[#This Row],[Market Predicted Side]], "Y", "N"))</f>
        <v>Y</v>
      </c>
      <c r="O19" s="24" t="str">
        <f>IF(ISBLANK(Table13[[#This Row],[Side Result]]),"",IF(AND(Table13[[#This Row],[Market Side Correct (Y/N)]]="Y", Table13[[#This Row],[Market - Winning Team Covered (Y/N)]]="Y"), "Y", "N"))</f>
        <v>Y</v>
      </c>
      <c r="P19" s="24" t="str">
        <f>IF(ISBLANK(Games!B19),"",IF(Table13[[#This Row],[Side Result]]=Table13[[#This Row],[Model Predicted Side]], "Y", "N"))</f>
        <v>Y</v>
      </c>
      <c r="Q1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Y</v>
      </c>
      <c r="R19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1.3000000000000007</v>
      </c>
      <c r="S19" s="24" t="n">
        <f>IF(ISBLANK(Table13[[#This Row],[Side Result]]), "",ABS(Table13[[#This Row],[Difference from Prediction]]))</f>
        <v>1.3000000000000007</v>
      </c>
      <c r="T19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7</v>
      </c>
      <c r="U19" s="24" t="n">
        <f>IF(ISBLANK(Table13[[#This Row],[Side Result]]), "",ABS(Table13[[#This Row],[Difference from Market]]))</f>
        <v>7</v>
      </c>
      <c r="V19" s="23" t="str">
        <f>IF(OR(ISBLANK(Games!B19),ISBLANK(Table13[[#This Row],[Side Result]])), "",IF(OR(AND('Prediction Log'!D19&lt;0, 'Prediction Log'!I19='Prediction Log'!B19), AND('Prediction Log'!D19&gt;0, 'Prediction Log'!C19='Prediction Log'!I19)),"Y", IF(ISBLANK(Games!$B$2), "","N")))</f>
        <v>Y</v>
      </c>
      <c r="W19" s="23" t="str">
        <f>Table13[[#This Row],[Market Side and Spread  Correct]]</f>
        <v>Y</v>
      </c>
    </row>
    <row r="20">
      <c r="A20" s="2" t="n">
        <f>IF(ISBLANK(Games!$B20), "",Games!A20)</f>
        <v>45213</v>
      </c>
      <c r="B20" s="2" t="str">
        <f>IF(ISBLANK(Games!$B20), "",Games!B20)</f>
        <v>Kentucky</v>
      </c>
      <c r="C20" s="2" t="str">
        <f>IF(ISBLANK(Games!$B20), "",Games!C20)</f>
        <v>Missouri</v>
      </c>
      <c r="D20" s="1" t="n">
        <f>IF(ISBLANK(Games!$B20), "",Games!D20)</f>
        <v>-2.5</v>
      </c>
      <c r="E20" s="1" t="n">
        <f>IF(ISBLANK(Games!$B20), "",Games!E20)</f>
        <v>7.7</v>
      </c>
      <c r="F20" s="2" t="str">
        <f>IF(ISBLANK(Games!$B20), "",Games!F20)</f>
        <v>Missouri</v>
      </c>
      <c r="G20" s="2" t="str">
        <f>IF(ISBLANK(Games!$B20), "",Games!G20)</f>
        <v>Y</v>
      </c>
      <c r="H20" s="2" t="str">
        <f>IF(ISBLANK(Games!B20), "", IF(Table13[[#This Row],[Spread]]&lt;0, Table13[[#This Row],[Home]], Table13[[#This Row],[Away]]))</f>
        <v>Kentucky</v>
      </c>
      <c r="I20" s="25" t="s">
        <v>70</v>
      </c>
      <c r="J20" s="25" t="n">
        <v>21</v>
      </c>
      <c r="K20" s="25" t="n">
        <v>38</v>
      </c>
      <c r="L20" s="25" t="n">
        <f>IF(ISBLANK(Table13[[#This Row],[Side Result]]), "",(-1*(Table13[[#This Row],[Home Final]]-Table13[[#This Row],[Away Final]])))</f>
        <v>17</v>
      </c>
      <c r="M2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Y</v>
      </c>
      <c r="N20" s="21" t="str">
        <f>IF(ISBLANK(Games!B20),"",IF(Table13[[#This Row],[Side Result]]=Table13[[#This Row],[Market Predicted Side]], "Y", "N"))</f>
        <v>N</v>
      </c>
      <c r="O20" s="24" t="str">
        <f>IF(ISBLANK(Table13[[#This Row],[Side Result]]),"",IF(AND(Table13[[#This Row],[Market Side Correct (Y/N)]]="Y", Table13[[#This Row],[Market - Winning Team Covered (Y/N)]]="Y"), "Y", "N"))</f>
        <v>N</v>
      </c>
      <c r="P20" s="24" t="str">
        <f>IF(ISBLANK(Games!B20),"",IF(Table13[[#This Row],[Side Result]]=Table13[[#This Row],[Model Predicted Side]], "Y", "N"))</f>
        <v>Y</v>
      </c>
      <c r="Q2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Y</v>
      </c>
      <c r="R20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-9.3000000000000007</v>
      </c>
      <c r="S20" s="24" t="n">
        <f>IF(ISBLANK(Table13[[#This Row],[Side Result]]), "",ABS(Table13[[#This Row],[Difference from Prediction]]))</f>
        <v>9.3000000000000007</v>
      </c>
      <c r="T20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-19.5</v>
      </c>
      <c r="U20" s="24" t="n">
        <f>IF(ISBLANK(Table13[[#This Row],[Side Result]]), "",ABS(Table13[[#This Row],[Difference from Market]]))</f>
        <v>19.5</v>
      </c>
      <c r="V20" s="23" t="str">
        <f>IF(OR(ISBLANK(Games!B20),ISBLANK(Table13[[#This Row],[Side Result]])), "",IF(OR(AND('Prediction Log'!D20&lt;0, 'Prediction Log'!I20='Prediction Log'!B20), AND('Prediction Log'!D20&gt;0, 'Prediction Log'!C20='Prediction Log'!I20)),"Y", IF(ISBLANK(Games!$B$2), "","N")))</f>
        <v>N</v>
      </c>
      <c r="W20" s="23" t="str">
        <f>Table13[[#This Row],[Market Side and Spread  Correct]]</f>
        <v>N</v>
      </c>
    </row>
    <row r="21">
      <c r="A21" s="2" t="n">
        <f>IF(ISBLANK(Games!$B21), "",Games!A21)</f>
        <v>45213</v>
      </c>
      <c r="B21" s="2" t="str">
        <f>IF(ISBLANK(Games!$B21), "",Games!B21)</f>
        <v>Duke</v>
      </c>
      <c r="C21" s="2" t="str">
        <f>IF(ISBLANK(Games!$B21), "",Games!C21)</f>
        <v>NC State</v>
      </c>
      <c r="D21" s="1" t="n">
        <f>IF(ISBLANK(Games!$B21), "",Games!D21)</f>
        <v>-3.5</v>
      </c>
      <c r="E21" s="1" t="n">
        <f>IF(ISBLANK(Games!$B21), "",Games!E21)</f>
        <v>-17.100000000000001</v>
      </c>
      <c r="F21" s="2" t="str">
        <f>IF(ISBLANK(Games!$B21), "",Games!F21)</f>
        <v>Duke</v>
      </c>
      <c r="G21" s="2" t="str">
        <f>IF(ISBLANK(Games!$B21), "",Games!G21)</f>
        <v>Y</v>
      </c>
      <c r="H21" s="2" t="str">
        <f>IF(ISBLANK(Games!B21), "", IF(Table13[[#This Row],[Spread]]&lt;0, Table13[[#This Row],[Home]], Table13[[#This Row],[Away]]))</f>
        <v>Duke</v>
      </c>
      <c r="I21" s="25" t="s">
        <v>60</v>
      </c>
      <c r="J21" s="25" t="n">
        <v>24</v>
      </c>
      <c r="K21" s="25" t="n">
        <v>3</v>
      </c>
      <c r="L21" s="25" t="n">
        <f>IF(ISBLANK(Table13[[#This Row],[Side Result]]), "",(-1*(Table13[[#This Row],[Home Final]]-Table13[[#This Row],[Away Final]])))</f>
        <v>-21</v>
      </c>
      <c r="M2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Y</v>
      </c>
      <c r="N21" s="21" t="str">
        <f>IF(ISBLANK(Games!B21),"",IF(Table13[[#This Row],[Side Result]]=Table13[[#This Row],[Market Predicted Side]], "Y", "N"))</f>
        <v>Y</v>
      </c>
      <c r="O21" s="24" t="str">
        <f>IF(ISBLANK(Table13[[#This Row],[Side Result]]),"",IF(AND(Table13[[#This Row],[Market Side Correct (Y/N)]]="Y", Table13[[#This Row],[Market - Winning Team Covered (Y/N)]]="Y"), "Y", "N"))</f>
        <v>Y</v>
      </c>
      <c r="P21" s="24" t="str">
        <f>IF(ISBLANK(Games!B21),"",IF(Table13[[#This Row],[Side Result]]=Table13[[#This Row],[Model Predicted Side]], "Y", "N"))</f>
        <v>Y</v>
      </c>
      <c r="Q2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Y</v>
      </c>
      <c r="R21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3.8999999999999986</v>
      </c>
      <c r="S21" s="24" t="n">
        <f>IF(ISBLANK(Table13[[#This Row],[Side Result]]), "",ABS(Table13[[#This Row],[Difference from Prediction]]))</f>
        <v>3.8999999999999986</v>
      </c>
      <c r="T21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17.5</v>
      </c>
      <c r="U21" s="24" t="n">
        <f>IF(ISBLANK(Table13[[#This Row],[Side Result]]), "",ABS(Table13[[#This Row],[Difference from Market]]))</f>
        <v>17.5</v>
      </c>
      <c r="V21" s="23" t="str">
        <f>IF(OR(ISBLANK(Games!B21),ISBLANK(Table13[[#This Row],[Side Result]])), "",IF(OR(AND('Prediction Log'!D21&lt;0, 'Prediction Log'!I21='Prediction Log'!B21), AND('Prediction Log'!D21&gt;0, 'Prediction Log'!C21='Prediction Log'!I21)),"Y", IF(ISBLANK(Games!$B$2), "","N")))</f>
        <v>Y</v>
      </c>
      <c r="W21" s="23" t="str">
        <f>Table13[[#This Row],[Market Side and Spread  Correct]]</f>
        <v>Y</v>
      </c>
    </row>
    <row r="22">
      <c r="A22" s="2" t="n">
        <f>IF(ISBLANK(Games!$B22), "",Games!A22)</f>
        <v>45213</v>
      </c>
      <c r="B22" s="2" t="str">
        <f>IF(ISBLANK(Games!$B22), "",Games!B22)</f>
        <v>Oregon State</v>
      </c>
      <c r="C22" s="2" t="str">
        <f>IF(ISBLANK(Games!$B22), "",Games!C22)</f>
        <v>UCLA</v>
      </c>
      <c r="D22" s="1" t="n">
        <f>IF(ISBLANK(Games!$B22), "",Games!D22)</f>
        <v>-3.5</v>
      </c>
      <c r="E22" s="1" t="n">
        <f>IF(ISBLANK(Games!$B22), "",Games!E22)</f>
        <v>-7.7</v>
      </c>
      <c r="F22" s="2" t="str">
        <f>IF(ISBLANK(Games!$B22), "",Games!F22)</f>
        <v>Oregon State</v>
      </c>
      <c r="G22" s="2" t="str">
        <f>IF(ISBLANK(Games!$B22), "",Games!G22)</f>
        <v>Y</v>
      </c>
      <c r="H22" s="2" t="str">
        <f>IF(ISBLANK(Games!B22), "", IF(Table13[[#This Row],[Spread]]&lt;0, Table13[[#This Row],[Home]], Table13[[#This Row],[Away]]))</f>
        <v>Oregon State</v>
      </c>
      <c r="I22" s="25" t="s">
        <v>75</v>
      </c>
      <c r="J22" s="25" t="n">
        <v>36</v>
      </c>
      <c r="K22" s="25" t="n">
        <v>24</v>
      </c>
      <c r="L22" s="25" t="n">
        <f>IF(ISBLANK(Table13[[#This Row],[Side Result]]), "",(-1*(Table13[[#This Row],[Home Final]]-Table13[[#This Row],[Away Final]])))</f>
        <v>-12</v>
      </c>
      <c r="M2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  <v>Y</v>
      </c>
      <c r="N22" s="21" t="str">
        <f>IF(ISBLANK(Games!B22),"",IF(Table13[[#This Row],[Side Result]]=Table13[[#This Row],[Market Predicted Side]], "Y", "N"))</f>
        <v>Y</v>
      </c>
      <c r="O22" s="24" t="str">
        <f>IF(ISBLANK(Table13[[#This Row],[Side Result]]),"",IF(AND(Table13[[#This Row],[Market Side Correct (Y/N)]]="Y", Table13[[#This Row],[Market - Winning Team Covered (Y/N)]]="Y"), "Y", "N"))</f>
        <v>Y</v>
      </c>
      <c r="P22" s="24" t="str">
        <f>IF(ISBLANK(Games!B22),"",IF(Table13[[#This Row],[Side Result]]=Table13[[#This Row],[Model Predicted Side]], "Y", "N"))</f>
        <v>Y</v>
      </c>
      <c r="Q2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  <v>Y</v>
      </c>
      <c r="R22" s="24" t="n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  <v>4.3</v>
      </c>
      <c r="S22" s="24" t="n">
        <f>IF(ISBLANK(Table13[[#This Row],[Side Result]]), "",ABS(Table13[[#This Row],[Difference from Prediction]]))</f>
        <v>4.3</v>
      </c>
      <c r="T22" s="24" t="n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  <v>8.5</v>
      </c>
      <c r="U22" s="24" t="n">
        <f>IF(ISBLANK(Table13[[#This Row],[Side Result]]), "",ABS(Table13[[#This Row],[Difference from Market]]))</f>
        <v>8.5</v>
      </c>
      <c r="V22" s="23" t="str">
        <f>IF(OR(ISBLANK(Games!B22),ISBLANK(Table13[[#This Row],[Side Result]])), "",IF(OR(AND('Prediction Log'!D22&lt;0, 'Prediction Log'!I22='Prediction Log'!B22), AND('Prediction Log'!D22&gt;0, 'Prediction Log'!C22='Prediction Log'!I22)),"Y", IF(ISBLANK(Games!$B$2), "","N")))</f>
        <v>Y</v>
      </c>
      <c r="W22" s="23" t="str">
        <f>Table13[[#This Row],[Market Side and Spread  Correct]]</f>
        <v>Y</v>
      </c>
    </row>
    <row r="23">
      <c r="A23" s="2" t="str">
        <f>IF(ISBLANK(Games!$B23), "",Games!A23)</f>
      </c>
      <c r="B23" s="2" t="str">
        <f>IF(ISBLANK(Games!$B23), "",Games!B23)</f>
      </c>
      <c r="C23" s="2" t="str">
        <f>IF(ISBLANK(Games!$B23), "",Games!C23)</f>
      </c>
      <c r="D23" s="1" t="str">
        <f>IF(ISBLANK(Games!$B23), "",Games!D23)</f>
      </c>
      <c r="E23" s="1" t="str">
        <f>IF(ISBLANK(Games!$B23), "",Games!E23)</f>
      </c>
      <c r="F23" s="2" t="str">
        <f>IF(ISBLANK(Games!$B23), "",Games!F23)</f>
      </c>
      <c r="G23" s="2" t="str">
        <f>IF(ISBLANK(Games!$B23), "",Games!G23)</f>
      </c>
      <c r="H23" s="2" t="str">
        <f>IF(ISBLANK(Games!B23), "", IF(Table13[[#This Row],[Spread]]&lt;0, Table13[[#This Row],[Home]], Table13[[#This Row],[Away]]))</f>
      </c>
      <c r="I23" s="25"/>
      <c r="J23" s="25"/>
      <c r="K23" s="25"/>
      <c r="L23" s="25" t="str">
        <f>IF(ISBLANK(Table13[[#This Row],[Side Result]]), "",(-1*(Table13[[#This Row],[Home Final]]-Table13[[#This Row],[Away Final]])))</f>
      </c>
      <c r="M2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3" s="21" t="str">
        <f>IF(ISBLANK(Games!B23),"",IF(Table13[[#This Row],[Side Result]]=Table13[[#This Row],[Market Predicted Side]], "Y", "N"))</f>
      </c>
      <c r="O23" s="24" t="str">
        <f>IF(ISBLANK(Table13[[#This Row],[Side Result]]),"",IF(AND(Table13[[#This Row],[Market Side Correct (Y/N)]]="Y", Table13[[#This Row],[Market - Winning Team Covered (Y/N)]]="Y"), "Y", "N"))</f>
      </c>
      <c r="P23" s="24" t="str">
        <f>IF(ISBLANK(Games!B23),"",IF(Table13[[#This Row],[Side Result]]=Table13[[#This Row],[Model Predicted Side]], "Y", "N"))</f>
      </c>
      <c r="Q2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3" s="24" t="str">
        <f>IF(ISBLANK(Table13[[#This Row],[Side Result]]), "",ABS(Table13[[#This Row],[Difference from Prediction]]))</f>
      </c>
      <c r="T2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3" s="24" t="str">
        <f>IF(ISBLANK(Table13[[#This Row],[Side Result]]), "",ABS(Table13[[#This Row],[Difference from Market]]))</f>
      </c>
      <c r="V23" s="23" t="str">
        <f>IF(OR(ISBLANK(Games!B23),ISBLANK(Table13[[#This Row],[Side Result]])), "",IF(OR(AND('Prediction Log'!D23&lt;0, 'Prediction Log'!I23='Prediction Log'!B23), AND('Prediction Log'!D23&gt;0, 'Prediction Log'!C23='Prediction Log'!I23)),"Y", IF(ISBLANK(Games!$B$2), "","N")))</f>
      </c>
      <c r="W23" s="23" t="str">
        <f>Table13[[#This Row],[Market Side and Spread  Correct]]</f>
      </c>
    </row>
    <row r="24">
      <c r="A24" s="2" t="str">
        <f>IF(ISBLANK(Games!$B24), "",Games!A24)</f>
      </c>
      <c r="B24" s="2" t="str">
        <f>IF(ISBLANK(Games!$B24), "",Games!B24)</f>
      </c>
      <c r="C24" s="2" t="str">
        <f>IF(ISBLANK(Games!$B24), "",Games!C24)</f>
      </c>
      <c r="D24" s="1" t="str">
        <f>IF(ISBLANK(Games!$B24), "",Games!D24)</f>
      </c>
      <c r="E24" s="1" t="str">
        <f>IF(ISBLANK(Games!$B24), "",Games!E24)</f>
      </c>
      <c r="F24" s="2" t="str">
        <f>IF(ISBLANK(Games!$B24), "",Games!F24)</f>
      </c>
      <c r="G24" s="2" t="str">
        <f>IF(ISBLANK(Games!$B24), "",Games!G24)</f>
      </c>
      <c r="H24" s="2" t="str">
        <f>IF(ISBLANK(Games!B24), "", IF(Table13[[#This Row],[Spread]]&lt;0, Table13[[#This Row],[Home]], Table13[[#This Row],[Away]]))</f>
      </c>
      <c r="I24" s="25"/>
      <c r="J24" s="25"/>
      <c r="K24" s="25"/>
      <c r="L24" s="25" t="str">
        <f>IF(ISBLANK(Table13[[#This Row],[Side Result]]), "",(-1*(Table13[[#This Row],[Home Final]]-Table13[[#This Row],[Away Final]])))</f>
      </c>
      <c r="M2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4" s="21" t="str">
        <f>IF(ISBLANK(Games!B24),"",IF(Table13[[#This Row],[Side Result]]=Table13[[#This Row],[Market Predicted Side]], "Y", "N"))</f>
      </c>
      <c r="O24" s="24" t="str">
        <f>IF(ISBLANK(Table13[[#This Row],[Side Result]]),"",IF(AND(Table13[[#This Row],[Market Side Correct (Y/N)]]="Y", Table13[[#This Row],[Market - Winning Team Covered (Y/N)]]="Y"), "Y", "N"))</f>
      </c>
      <c r="P24" s="24" t="str">
        <f>IF(ISBLANK(Games!B24),"",IF(Table13[[#This Row],[Side Result]]=Table13[[#This Row],[Model Predicted Side]], "Y", "N"))</f>
      </c>
      <c r="Q2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4" s="24" t="str">
        <f>IF(ISBLANK(Table13[[#This Row],[Side Result]]), "",ABS(Table13[[#This Row],[Difference from Prediction]]))</f>
      </c>
      <c r="T2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4" s="24" t="str">
        <f>IF(ISBLANK(Table13[[#This Row],[Side Result]]), "",ABS(Table13[[#This Row],[Difference from Market]]))</f>
      </c>
      <c r="V24" s="23" t="str">
        <f>IF(OR(ISBLANK(Games!B24),ISBLANK(Table13[[#This Row],[Side Result]])), "",IF(OR(AND('Prediction Log'!D24&lt;0, 'Prediction Log'!I24='Prediction Log'!B24), AND('Prediction Log'!D24&gt;0, 'Prediction Log'!C24='Prediction Log'!I24)),"Y", IF(ISBLANK(Games!$B$2), "","N")))</f>
      </c>
      <c r="W24" s="23" t="str">
        <f>Table13[[#This Row],[Market Side and Spread  Correct]]</f>
      </c>
    </row>
    <row r="25">
      <c r="A25" s="2" t="str">
        <f>IF(ISBLANK(Games!$B25), "",Games!A25)</f>
      </c>
      <c r="B25" s="2" t="str">
        <f>IF(ISBLANK(Games!$B25), "",Games!B25)</f>
      </c>
      <c r="C25" s="2" t="str">
        <f>IF(ISBLANK(Games!$B25), "",Games!C25)</f>
      </c>
      <c r="D25" s="1" t="str">
        <f>IF(ISBLANK(Games!$B25), "",Games!D25)</f>
      </c>
      <c r="E25" s="1" t="str">
        <f>IF(ISBLANK(Games!$B25), "",Games!E25)</f>
      </c>
      <c r="F25" s="2" t="str">
        <f>IF(ISBLANK(Games!$B25), "",Games!F25)</f>
      </c>
      <c r="G25" s="2" t="str">
        <f>IF(ISBLANK(Games!$B25), "",Games!G25)</f>
      </c>
      <c r="H25" s="2" t="str">
        <f>IF(ISBLANK(Games!B25), "", IF(Table13[[#This Row],[Spread]]&lt;0, Table13[[#This Row],[Home]], Table13[[#This Row],[Away]]))</f>
      </c>
      <c r="I25" s="25"/>
      <c r="J25" s="25"/>
      <c r="K25" s="25"/>
      <c r="L25" s="25" t="str">
        <f>IF(ISBLANK(Table13[[#This Row],[Side Result]]), "",(-1*(Table13[[#This Row],[Home Final]]-Table13[[#This Row],[Away Final]])))</f>
      </c>
      <c r="M2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5" s="21" t="str">
        <f>IF(ISBLANK(Games!B25),"",IF(Table13[[#This Row],[Side Result]]=Table13[[#This Row],[Market Predicted Side]], "Y", "N"))</f>
      </c>
      <c r="O25" s="24" t="str">
        <f>IF(ISBLANK(Table13[[#This Row],[Side Result]]),"",IF(AND(Table13[[#This Row],[Market Side Correct (Y/N)]]="Y", Table13[[#This Row],[Market - Winning Team Covered (Y/N)]]="Y"), "Y", "N"))</f>
      </c>
      <c r="P25" s="24" t="str">
        <f>IF(ISBLANK(Games!B25),"",IF(Table13[[#This Row],[Side Result]]=Table13[[#This Row],[Model Predicted Side]], "Y", "N"))</f>
      </c>
      <c r="Q2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5" s="24" t="str">
        <f>IF(ISBLANK(Table13[[#This Row],[Side Result]]), "",ABS(Table13[[#This Row],[Difference from Prediction]]))</f>
      </c>
      <c r="T2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5" s="24" t="str">
        <f>IF(ISBLANK(Table13[[#This Row],[Side Result]]), "",ABS(Table13[[#This Row],[Difference from Market]]))</f>
      </c>
      <c r="V25" s="23" t="str">
        <f>IF(OR(ISBLANK(Games!B25),ISBLANK(Table13[[#This Row],[Side Result]])), "",IF(OR(AND('Prediction Log'!D25&lt;0, 'Prediction Log'!I25='Prediction Log'!B25), AND('Prediction Log'!D25&gt;0, 'Prediction Log'!C25='Prediction Log'!I25)),"Y", IF(ISBLANK(Games!$B$2), "","N")))</f>
      </c>
      <c r="W25" s="23" t="str">
        <f>Table13[[#This Row],[Market Side and Spread  Correct]]</f>
      </c>
    </row>
    <row r="26">
      <c r="A26" s="2" t="str">
        <f>IF(ISBLANK(Games!$B26), "",Games!A26)</f>
      </c>
      <c r="B26" s="2" t="str">
        <f>IF(ISBLANK(Games!$B26), "",Games!B26)</f>
      </c>
      <c r="C26" s="2" t="str">
        <f>IF(ISBLANK(Games!$B26), "",Games!C26)</f>
      </c>
      <c r="D26" s="1" t="str">
        <f>IF(ISBLANK(Games!$B26), "",Games!D26)</f>
      </c>
      <c r="E26" s="1" t="str">
        <f>IF(ISBLANK(Games!$B26), "",Games!E26)</f>
      </c>
      <c r="F26" s="2" t="str">
        <f>IF(ISBLANK(Games!$B26), "",Games!F26)</f>
      </c>
      <c r="G26" s="2" t="str">
        <f>IF(ISBLANK(Games!$B26), "",Games!G26)</f>
      </c>
      <c r="H26" s="2" t="str">
        <f>IF(ISBLANK(Games!B26), "", IF(Table13[[#This Row],[Spread]]&lt;0, Table13[[#This Row],[Home]], Table13[[#This Row],[Away]]))</f>
      </c>
      <c r="I26" s="25"/>
      <c r="J26" s="25"/>
      <c r="K26" s="25"/>
      <c r="L26" s="25" t="str">
        <f>IF(ISBLANK(Table13[[#This Row],[Side Result]]), "",(-1*(Table13[[#This Row],[Home Final]]-Table13[[#This Row],[Away Final]])))</f>
      </c>
      <c r="M2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6" s="21" t="str">
        <f>IF(ISBLANK(Games!B26),"",IF(Table13[[#This Row],[Side Result]]=Table13[[#This Row],[Market Predicted Side]], "Y", "N"))</f>
      </c>
      <c r="O26" s="24" t="str">
        <f>IF(ISBLANK(Table13[[#This Row],[Side Result]]),"",IF(AND(Table13[[#This Row],[Market Side Correct (Y/N)]]="Y", Table13[[#This Row],[Market - Winning Team Covered (Y/N)]]="Y"), "Y", "N"))</f>
      </c>
      <c r="P26" s="24" t="str">
        <f>IF(ISBLANK(Games!B26),"",IF(Table13[[#This Row],[Side Result]]=Table13[[#This Row],[Model Predicted Side]], "Y", "N"))</f>
      </c>
      <c r="Q2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6" s="24" t="str">
        <f>IF(ISBLANK(Table13[[#This Row],[Side Result]]), "",ABS(Table13[[#This Row],[Difference from Prediction]]))</f>
      </c>
      <c r="T2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6" s="24" t="str">
        <f>IF(ISBLANK(Table13[[#This Row],[Side Result]]), "",ABS(Table13[[#This Row],[Difference from Market]]))</f>
      </c>
      <c r="V26" s="23" t="str">
        <f>IF(OR(ISBLANK(Games!B26),ISBLANK(Table13[[#This Row],[Side Result]])), "",IF(OR(AND('Prediction Log'!D26&lt;0, 'Prediction Log'!I26='Prediction Log'!B26), AND('Prediction Log'!D26&gt;0, 'Prediction Log'!C26='Prediction Log'!I26)),"Y", IF(ISBLANK(Games!$B$2), "","N")))</f>
      </c>
      <c r="W26" s="23" t="str">
        <f>Table13[[#This Row],[Market Side and Spread  Correct]]</f>
      </c>
    </row>
    <row r="27">
      <c r="A27" s="2" t="str">
        <f>IF(ISBLANK(Games!$B27), "",Games!A27)</f>
      </c>
      <c r="B27" s="2" t="str">
        <f>IF(ISBLANK(Games!$B27), "",Games!B27)</f>
      </c>
      <c r="C27" s="2" t="str">
        <f>IF(ISBLANK(Games!$B27), "",Games!C27)</f>
      </c>
      <c r="D27" s="1" t="str">
        <f>IF(ISBLANK(Games!$B27), "",Games!D27)</f>
      </c>
      <c r="E27" s="1" t="str">
        <f>IF(ISBLANK(Games!$B27), "",Games!E27)</f>
      </c>
      <c r="F27" s="2" t="str">
        <f>IF(ISBLANK(Games!$B27), "",Games!F27)</f>
      </c>
      <c r="G27" s="2" t="str">
        <f>IF(ISBLANK(Games!$B27), "",Games!G27)</f>
      </c>
      <c r="H27" s="2" t="str">
        <f>IF(ISBLANK(Games!B27), "", IF(Table13[[#This Row],[Spread]]&lt;0, Table13[[#This Row],[Home]], Table13[[#This Row],[Away]]))</f>
      </c>
      <c r="I27" s="25"/>
      <c r="J27" s="25"/>
      <c r="K27" s="25"/>
      <c r="L27" s="25" t="str">
        <f>IF(ISBLANK(Table13[[#This Row],[Side Result]]), "",(-1*(Table13[[#This Row],[Home Final]]-Table13[[#This Row],[Away Final]])))</f>
      </c>
      <c r="M2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7" s="21" t="str">
        <f>IF(ISBLANK(Games!B27),"",IF(Table13[[#This Row],[Side Result]]=Table13[[#This Row],[Market Predicted Side]], "Y", "N"))</f>
      </c>
      <c r="O27" s="24" t="str">
        <f>IF(ISBLANK(Table13[[#This Row],[Side Result]]),"",IF(AND(Table13[[#This Row],[Market Side Correct (Y/N)]]="Y", Table13[[#This Row],[Market - Winning Team Covered (Y/N)]]="Y"), "Y", "N"))</f>
      </c>
      <c r="P27" s="24" t="str">
        <f>IF(ISBLANK(Games!B27),"",IF(Table13[[#This Row],[Side Result]]=Table13[[#This Row],[Model Predicted Side]], "Y", "N"))</f>
      </c>
      <c r="Q2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7" s="24" t="str">
        <f>IF(ISBLANK(Table13[[#This Row],[Side Result]]), "",ABS(Table13[[#This Row],[Difference from Prediction]]))</f>
      </c>
      <c r="T2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7" s="24" t="str">
        <f>IF(ISBLANK(Table13[[#This Row],[Side Result]]), "",ABS(Table13[[#This Row],[Difference from Market]]))</f>
      </c>
      <c r="V27" s="23" t="str">
        <f>IF(OR(ISBLANK(Games!B27),ISBLANK(Table13[[#This Row],[Side Result]])), "",IF(OR(AND('Prediction Log'!D27&lt;0, 'Prediction Log'!I27='Prediction Log'!B27), AND('Prediction Log'!D27&gt;0, 'Prediction Log'!C27='Prediction Log'!I27)),"Y", IF(ISBLANK(Games!$B$2), "","N")))</f>
      </c>
      <c r="W27" s="23" t="str">
        <f>Table13[[#This Row],[Market Side and Spread  Correct]]</f>
      </c>
    </row>
    <row r="28">
      <c r="A28" s="2" t="str">
        <f>IF(ISBLANK(Games!$B28), "",Games!A28)</f>
      </c>
      <c r="B28" s="2" t="str">
        <f>IF(ISBLANK(Games!$B28), "",Games!B28)</f>
      </c>
      <c r="C28" s="2" t="str">
        <f>IF(ISBLANK(Games!$B28), "",Games!C28)</f>
      </c>
      <c r="D28" s="1" t="str">
        <f>IF(ISBLANK(Games!$B28), "",Games!D28)</f>
      </c>
      <c r="E28" s="1" t="str">
        <f>IF(ISBLANK(Games!$B28), "",Games!E28)</f>
      </c>
      <c r="F28" s="2" t="str">
        <f>IF(ISBLANK(Games!$B28), "",Games!F28)</f>
      </c>
      <c r="G28" s="2" t="str">
        <f>IF(ISBLANK(Games!$B28), "",Games!G28)</f>
      </c>
      <c r="H28" s="2" t="str">
        <f>IF(ISBLANK(Games!B28), "", IF(Table13[[#This Row],[Spread]]&lt;0, Table13[[#This Row],[Home]], Table13[[#This Row],[Away]]))</f>
      </c>
      <c r="I28" s="25"/>
      <c r="J28" s="25"/>
      <c r="K28" s="25"/>
      <c r="L28" s="25" t="str">
        <f>IF(ISBLANK(Table13[[#This Row],[Side Result]]), "",(-1*(Table13[[#This Row],[Home Final]]-Table13[[#This Row],[Away Final]])))</f>
      </c>
      <c r="M2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8" s="21" t="str">
        <f>IF(ISBLANK(Games!B28),"",IF(Table13[[#This Row],[Side Result]]=Table13[[#This Row],[Market Predicted Side]], "Y", "N"))</f>
      </c>
      <c r="O28" s="24" t="str">
        <f>IF(ISBLANK(Table13[[#This Row],[Side Result]]),"",IF(AND(Table13[[#This Row],[Market Side Correct (Y/N)]]="Y", Table13[[#This Row],[Market - Winning Team Covered (Y/N)]]="Y"), "Y", "N"))</f>
      </c>
      <c r="P28" s="24" t="str">
        <f>IF(ISBLANK(Games!B28),"",IF(Table13[[#This Row],[Side Result]]=Table13[[#This Row],[Model Predicted Side]], "Y", "N"))</f>
      </c>
      <c r="Q2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8" s="24" t="str">
        <f>IF(ISBLANK(Table13[[#This Row],[Side Result]]), "",ABS(Table13[[#This Row],[Difference from Prediction]]))</f>
      </c>
      <c r="T2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8" s="24" t="str">
        <f>IF(ISBLANK(Table13[[#This Row],[Side Result]]), "",ABS(Table13[[#This Row],[Difference from Market]]))</f>
      </c>
      <c r="V28" s="23" t="str">
        <f>IF(OR(ISBLANK(Games!B28),ISBLANK(Table13[[#This Row],[Side Result]])), "",IF(OR(AND('Prediction Log'!D28&lt;0, 'Prediction Log'!I28='Prediction Log'!B28), AND('Prediction Log'!D28&gt;0, 'Prediction Log'!C28='Prediction Log'!I28)),"Y", IF(ISBLANK(Games!$B$2), "","N")))</f>
      </c>
      <c r="W28" s="23" t="str">
        <f>Table13[[#This Row],[Market Side and Spread  Correct]]</f>
      </c>
    </row>
    <row r="29">
      <c r="A29" s="2" t="str">
        <f>IF(ISBLANK(Games!$B29), "",Games!A29)</f>
      </c>
      <c r="B29" s="2" t="str">
        <f>IF(ISBLANK(Games!$B29), "",Games!B29)</f>
      </c>
      <c r="C29" s="2" t="str">
        <f>IF(ISBLANK(Games!$B29), "",Games!C29)</f>
      </c>
      <c r="D29" s="1" t="str">
        <f>IF(ISBLANK(Games!$B29), "",Games!D29)</f>
      </c>
      <c r="E29" s="1" t="str">
        <f>IF(ISBLANK(Games!$B29), "",Games!E29)</f>
      </c>
      <c r="F29" s="2" t="str">
        <f>IF(ISBLANK(Games!$B29), "",Games!F29)</f>
      </c>
      <c r="G29" s="2" t="str">
        <f>IF(ISBLANK(Games!$B29), "",Games!G29)</f>
      </c>
      <c r="H29" s="2" t="str">
        <f>IF(ISBLANK(Games!B29), "", IF(Table13[[#This Row],[Spread]]&lt;0, Table13[[#This Row],[Home]], Table13[[#This Row],[Away]]))</f>
      </c>
      <c r="I29" s="25"/>
      <c r="J29" s="25"/>
      <c r="K29" s="25"/>
      <c r="L29" s="25" t="str">
        <f>IF(ISBLANK(Table13[[#This Row],[Side Result]]), "",(-1*(Table13[[#This Row],[Home Final]]-Table13[[#This Row],[Away Final]])))</f>
      </c>
      <c r="M2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9" s="21" t="str">
        <f>IF(ISBLANK(Games!B29),"",IF(Table13[[#This Row],[Side Result]]=Table13[[#This Row],[Market Predicted Side]], "Y", "N"))</f>
      </c>
      <c r="O29" s="24" t="str">
        <f>IF(ISBLANK(Table13[[#This Row],[Side Result]]),"",IF(AND(Table13[[#This Row],[Market Side Correct (Y/N)]]="Y", Table13[[#This Row],[Market - Winning Team Covered (Y/N)]]="Y"), "Y", "N"))</f>
      </c>
      <c r="P29" s="24" t="str">
        <f>IF(ISBLANK(Games!B29),"",IF(Table13[[#This Row],[Side Result]]=Table13[[#This Row],[Model Predicted Side]], "Y", "N"))</f>
      </c>
      <c r="Q2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9" s="24" t="str">
        <f>IF(ISBLANK(Table13[[#This Row],[Side Result]]), "",ABS(Table13[[#This Row],[Difference from Prediction]]))</f>
      </c>
      <c r="T2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9" s="24" t="str">
        <f>IF(ISBLANK(Table13[[#This Row],[Side Result]]), "",ABS(Table13[[#This Row],[Difference from Market]]))</f>
      </c>
      <c r="V29" s="23" t="str">
        <f>IF(OR(ISBLANK(Games!B29),ISBLANK(Table13[[#This Row],[Side Result]])), "",IF(OR(AND('Prediction Log'!D29&lt;0, 'Prediction Log'!I29='Prediction Log'!B29), AND('Prediction Log'!D29&gt;0, 'Prediction Log'!C29='Prediction Log'!I29)),"Y", IF(ISBLANK(Games!$B$2), "","N")))</f>
      </c>
      <c r="W29" s="23" t="str">
        <f>Table13[[#This Row],[Market Side and Spread  Correct]]</f>
      </c>
    </row>
    <row r="30">
      <c r="A30" s="2" t="str">
        <f>IF(ISBLANK(Games!$B30), "",Games!A30)</f>
      </c>
      <c r="B30" s="2" t="str">
        <f>IF(ISBLANK(Games!$B30), "",Games!B30)</f>
      </c>
      <c r="C30" s="2" t="str">
        <f>IF(ISBLANK(Games!$B30), "",Games!C30)</f>
      </c>
      <c r="D30" s="1" t="str">
        <f>IF(ISBLANK(Games!$B30), "",Games!D30)</f>
      </c>
      <c r="E30" s="1" t="str">
        <f>IF(ISBLANK(Games!$B30), "",Games!E30)</f>
      </c>
      <c r="F30" s="2" t="str">
        <f>IF(ISBLANK(Games!$B30), "",Games!F30)</f>
      </c>
      <c r="G30" s="2" t="str">
        <f>IF(ISBLANK(Games!$B30), "",Games!G30)</f>
      </c>
      <c r="H30" s="2" t="str">
        <f>IF(ISBLANK(Games!B30), "", IF(Table13[[#This Row],[Spread]]&lt;0, Table13[[#This Row],[Home]], Table13[[#This Row],[Away]]))</f>
      </c>
      <c r="I30" s="25"/>
      <c r="J30" s="25"/>
      <c r="K30" s="25"/>
      <c r="L30" s="25" t="str">
        <f>IF(ISBLANK(Table13[[#This Row],[Side Result]]), "",(-1*(Table13[[#This Row],[Home Final]]-Table13[[#This Row],[Away Final]])))</f>
      </c>
      <c r="M3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0" s="21" t="str">
        <f>IF(ISBLANK(Games!B30),"",IF(Table13[[#This Row],[Side Result]]=Table13[[#This Row],[Market Predicted Side]], "Y", "N"))</f>
      </c>
      <c r="O30" s="24" t="str">
        <f>IF(ISBLANK(Table13[[#This Row],[Side Result]]),"",IF(AND(Table13[[#This Row],[Market Side Correct (Y/N)]]="Y", Table13[[#This Row],[Market - Winning Team Covered (Y/N)]]="Y"), "Y", "N"))</f>
      </c>
      <c r="P30" s="24" t="str">
        <f>IF(ISBLANK(Games!B30),"",IF(Table13[[#This Row],[Side Result]]=Table13[[#This Row],[Model Predicted Side]], "Y", "N"))</f>
      </c>
      <c r="Q3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0" s="24" t="str">
        <f>IF(ISBLANK(Table13[[#This Row],[Side Result]]), "",ABS(Table13[[#This Row],[Difference from Prediction]]))</f>
      </c>
      <c r="T3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0" s="24" t="str">
        <f>IF(ISBLANK(Table13[[#This Row],[Side Result]]), "",ABS(Table13[[#This Row],[Difference from Market]]))</f>
      </c>
      <c r="V30" s="23" t="str">
        <f>IF(OR(ISBLANK(Games!B30),ISBLANK(Table13[[#This Row],[Side Result]])), "",IF(OR(AND('Prediction Log'!D30&lt;0, 'Prediction Log'!I30='Prediction Log'!B30), AND('Prediction Log'!D30&gt;0, 'Prediction Log'!C30='Prediction Log'!I30)),"Y", IF(ISBLANK(Games!$B$2), "","N")))</f>
      </c>
      <c r="W30" s="23" t="str">
        <f>Table13[[#This Row],[Market Side and Spread  Correct]]</f>
      </c>
    </row>
    <row r="31">
      <c r="A31" s="2" t="str">
        <f>IF(ISBLANK(Games!$B31), "",Games!A31)</f>
      </c>
      <c r="B31" s="2" t="str">
        <f>IF(ISBLANK(Games!$B31), "",Games!B31)</f>
      </c>
      <c r="C31" s="2" t="str">
        <f>IF(ISBLANK(Games!$B31), "",Games!C31)</f>
      </c>
      <c r="D31" s="1" t="str">
        <f>IF(ISBLANK(Games!$B31), "",Games!D31)</f>
      </c>
      <c r="E31" s="1" t="str">
        <f>IF(ISBLANK(Games!$B31), "",Games!E31)</f>
      </c>
      <c r="F31" s="2" t="str">
        <f>IF(ISBLANK(Games!$B31), "",Games!F31)</f>
      </c>
      <c r="G31" s="2" t="str">
        <f>IF(ISBLANK(Games!$B31), "",Games!G31)</f>
      </c>
      <c r="H31" s="2" t="str">
        <f>IF(ISBLANK(Games!B31), "", IF(Table13[[#This Row],[Spread]]&lt;0, Table13[[#This Row],[Home]], Table13[[#This Row],[Away]]))</f>
      </c>
      <c r="I31" s="25"/>
      <c r="J31" s="25"/>
      <c r="K31" s="25"/>
      <c r="L31" s="25" t="str">
        <f>IF(ISBLANK(Table13[[#This Row],[Side Result]]), "",(-1*(Table13[[#This Row],[Home Final]]-Table13[[#This Row],[Away Final]])))</f>
      </c>
      <c r="M3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1" s="21" t="str">
        <f>IF(ISBLANK(Games!B31),"",IF(Table13[[#This Row],[Side Result]]=Table13[[#This Row],[Market Predicted Side]], "Y", "N"))</f>
      </c>
      <c r="O31" s="24" t="str">
        <f>IF(ISBLANK(Table13[[#This Row],[Side Result]]),"",IF(AND(Table13[[#This Row],[Market Side Correct (Y/N)]]="Y", Table13[[#This Row],[Market - Winning Team Covered (Y/N)]]="Y"), "Y", "N"))</f>
      </c>
      <c r="P31" s="24" t="str">
        <f>IF(ISBLANK(Games!B31),"",IF(Table13[[#This Row],[Side Result]]=Table13[[#This Row],[Model Predicted Side]], "Y", "N"))</f>
      </c>
      <c r="Q3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1" s="24" t="str">
        <f>IF(ISBLANK(Table13[[#This Row],[Side Result]]), "",ABS(Table13[[#This Row],[Difference from Prediction]]))</f>
      </c>
      <c r="T3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1" s="24" t="str">
        <f>IF(ISBLANK(Table13[[#This Row],[Side Result]]), "",ABS(Table13[[#This Row],[Difference from Market]]))</f>
      </c>
      <c r="V31" s="23" t="str">
        <f>IF(OR(ISBLANK(Games!B31),ISBLANK(Table13[[#This Row],[Side Result]])), "",IF(OR(AND('Prediction Log'!D31&lt;0, 'Prediction Log'!I31='Prediction Log'!B31), AND('Prediction Log'!D31&gt;0, 'Prediction Log'!C31='Prediction Log'!I31)),"Y", IF(ISBLANK(Games!$B$2), "","N")))</f>
      </c>
      <c r="W31" s="23" t="str">
        <f>Table13[[#This Row],[Market Side and Spread  Correct]]</f>
      </c>
    </row>
    <row r="32">
      <c r="A32" s="2" t="str">
        <f>IF(ISBLANK(Games!$B32), "",Games!A32)</f>
      </c>
      <c r="B32" s="2" t="str">
        <f>IF(ISBLANK(Games!$B32), "",Games!B32)</f>
      </c>
      <c r="C32" s="2" t="str">
        <f>IF(ISBLANK(Games!$B32), "",Games!C32)</f>
      </c>
      <c r="D32" s="1" t="str">
        <f>IF(ISBLANK(Games!$B32), "",Games!D32)</f>
      </c>
      <c r="E32" s="1" t="str">
        <f>IF(ISBLANK(Games!$B32), "",Games!E32)</f>
      </c>
      <c r="F32" s="2" t="str">
        <f>IF(ISBLANK(Games!$B32), "",Games!F32)</f>
      </c>
      <c r="G32" s="2" t="str">
        <f>IF(ISBLANK(Games!$B32), "",Games!G32)</f>
      </c>
      <c r="H32" s="2" t="str">
        <f>IF(ISBLANK(Games!B32), "", IF(Table13[[#This Row],[Spread]]&lt;0, Table13[[#This Row],[Home]], Table13[[#This Row],[Away]]))</f>
      </c>
      <c r="I32" s="25"/>
      <c r="J32" s="25"/>
      <c r="K32" s="25"/>
      <c r="L32" s="25" t="str">
        <f>IF(ISBLANK(Table13[[#This Row],[Side Result]]), "",(-1*(Table13[[#This Row],[Home Final]]-Table13[[#This Row],[Away Final]])))</f>
      </c>
      <c r="M3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2" s="21" t="str">
        <f>IF(ISBLANK(Games!B32),"",IF(Table13[[#This Row],[Side Result]]=Table13[[#This Row],[Market Predicted Side]], "Y", "N"))</f>
      </c>
      <c r="O32" s="24" t="str">
        <f>IF(ISBLANK(Table13[[#This Row],[Side Result]]),"",IF(AND(Table13[[#This Row],[Market Side Correct (Y/N)]]="Y", Table13[[#This Row],[Market - Winning Team Covered (Y/N)]]="Y"), "Y", "N"))</f>
      </c>
      <c r="P32" s="24" t="str">
        <f>IF(ISBLANK(Games!B32),"",IF(Table13[[#This Row],[Side Result]]=Table13[[#This Row],[Model Predicted Side]], "Y", "N"))</f>
      </c>
      <c r="Q3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2" s="24" t="str">
        <f>IF(ISBLANK(Table13[[#This Row],[Side Result]]), "",ABS(Table13[[#This Row],[Difference from Prediction]]))</f>
      </c>
      <c r="T3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2" s="24" t="str">
        <f>IF(ISBLANK(Table13[[#This Row],[Side Result]]), "",ABS(Table13[[#This Row],[Difference from Market]]))</f>
      </c>
      <c r="V32" s="23" t="str">
        <f>IF(OR(ISBLANK(Games!B32),ISBLANK(Table13[[#This Row],[Side Result]])), "",IF(OR(AND('Prediction Log'!D32&lt;0, 'Prediction Log'!I32='Prediction Log'!B32), AND('Prediction Log'!D32&gt;0, 'Prediction Log'!C32='Prediction Log'!I32)),"Y", IF(ISBLANK(Games!$B$2), "","N")))</f>
      </c>
      <c r="W32" s="23" t="str">
        <f>Table13[[#This Row],[Market Side and Spread  Correct]]</f>
      </c>
    </row>
    <row r="33">
      <c r="A33" s="2" t="str">
        <f>IF(ISBLANK(Games!$B33), "",Games!A33)</f>
      </c>
      <c r="B33" s="2" t="str">
        <f>IF(ISBLANK(Games!$B33), "",Games!B33)</f>
      </c>
      <c r="C33" s="2" t="str">
        <f>IF(ISBLANK(Games!$B33), "",Games!C33)</f>
      </c>
      <c r="D33" s="1" t="str">
        <f>IF(ISBLANK(Games!$B33), "",Games!D33)</f>
      </c>
      <c r="E33" s="1" t="str">
        <f>IF(ISBLANK(Games!$B33), "",Games!E33)</f>
      </c>
      <c r="F33" s="2" t="str">
        <f>IF(ISBLANK(Games!$B33), "",Games!F33)</f>
      </c>
      <c r="G33" s="2" t="str">
        <f>IF(ISBLANK(Games!$B33), "",Games!G33)</f>
      </c>
      <c r="H33" s="2" t="str">
        <f>IF(ISBLANK(Games!B33), "", IF(Table13[[#This Row],[Spread]]&lt;0, Table13[[#This Row],[Home]], Table13[[#This Row],[Away]]))</f>
      </c>
      <c r="I33" s="25"/>
      <c r="J33" s="25"/>
      <c r="K33" s="25"/>
      <c r="L33" s="25" t="str">
        <f>IF(ISBLANK(Table13[[#This Row],[Side Result]]), "",(-1*(Table13[[#This Row],[Home Final]]-Table13[[#This Row],[Away Final]])))</f>
      </c>
      <c r="M3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3" s="21" t="str">
        <f>IF(ISBLANK(Games!B33),"",IF(Table13[[#This Row],[Side Result]]=Table13[[#This Row],[Market Predicted Side]], "Y", "N"))</f>
      </c>
      <c r="O33" s="24" t="str">
        <f>IF(ISBLANK(Table13[[#This Row],[Side Result]]),"",IF(AND(Table13[[#This Row],[Market Side Correct (Y/N)]]="Y", Table13[[#This Row],[Market - Winning Team Covered (Y/N)]]="Y"), "Y", "N"))</f>
      </c>
      <c r="P33" s="24" t="str">
        <f>IF(ISBLANK(Games!B33),"",IF(Table13[[#This Row],[Side Result]]=Table13[[#This Row],[Model Predicted Side]], "Y", "N"))</f>
      </c>
      <c r="Q3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3" s="24" t="str">
        <f>IF(ISBLANK(Table13[[#This Row],[Side Result]]), "",ABS(Table13[[#This Row],[Difference from Prediction]]))</f>
      </c>
      <c r="T3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3" s="24" t="str">
        <f>IF(ISBLANK(Table13[[#This Row],[Side Result]]), "",ABS(Table13[[#This Row],[Difference from Market]]))</f>
      </c>
      <c r="V33" s="23" t="str">
        <f>IF(OR(ISBLANK(Games!B33),ISBLANK(Table13[[#This Row],[Side Result]])), "",IF(OR(AND('Prediction Log'!D33&lt;0, 'Prediction Log'!I33='Prediction Log'!B33), AND('Prediction Log'!D33&gt;0, 'Prediction Log'!C33='Prediction Log'!I33)),"Y", IF(ISBLANK(Games!$B$2), "","N")))</f>
      </c>
      <c r="W33" s="23" t="str">
        <f>Table13[[#This Row],[Market Side and Spread  Correct]]</f>
      </c>
    </row>
    <row r="34">
      <c r="A34" s="2" t="str">
        <f>IF(ISBLANK(Games!$B34), "",Games!A34)</f>
      </c>
      <c r="B34" s="2" t="str">
        <f>IF(ISBLANK(Games!$B34), "",Games!B34)</f>
      </c>
      <c r="C34" s="2" t="str">
        <f>IF(ISBLANK(Games!$B34), "",Games!C34)</f>
      </c>
      <c r="D34" s="1" t="str">
        <f>IF(ISBLANK(Games!$B34), "",Games!D34)</f>
      </c>
      <c r="E34" s="1" t="str">
        <f>IF(ISBLANK(Games!$B34), "",Games!E34)</f>
      </c>
      <c r="F34" s="2" t="str">
        <f>IF(ISBLANK(Games!$B34), "",Games!F34)</f>
      </c>
      <c r="G34" s="2" t="str">
        <f>IF(ISBLANK(Games!$B34), "",Games!G34)</f>
      </c>
      <c r="H34" s="2" t="str">
        <f>IF(ISBLANK(Games!B34), "", IF(Table13[[#This Row],[Spread]]&lt;0, Table13[[#This Row],[Home]], Table13[[#This Row],[Away]]))</f>
      </c>
      <c r="I34" s="25"/>
      <c r="J34" s="25"/>
      <c r="K34" s="25"/>
      <c r="L34" s="25" t="str">
        <f>IF(ISBLANK(Table13[[#This Row],[Side Result]]), "",(-1*(Table13[[#This Row],[Home Final]]-Table13[[#This Row],[Away Final]])))</f>
      </c>
      <c r="M3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4" s="21" t="str">
        <f>IF(ISBLANK(Games!B34),"",IF(Table13[[#This Row],[Side Result]]=Table13[[#This Row],[Market Predicted Side]], "Y", "N"))</f>
      </c>
      <c r="O34" s="24" t="str">
        <f>IF(ISBLANK(Table13[[#This Row],[Side Result]]),"",IF(AND(Table13[[#This Row],[Market Side Correct (Y/N)]]="Y", Table13[[#This Row],[Market - Winning Team Covered (Y/N)]]="Y"), "Y", "N"))</f>
      </c>
      <c r="P34" s="24" t="str">
        <f>IF(ISBLANK(Games!B34),"",IF(Table13[[#This Row],[Side Result]]=Table13[[#This Row],[Model Predicted Side]], "Y", "N"))</f>
      </c>
      <c r="Q3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4" s="24" t="str">
        <f>IF(ISBLANK(Table13[[#This Row],[Side Result]]), "",ABS(Table13[[#This Row],[Difference from Prediction]]))</f>
      </c>
      <c r="T3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4" s="24" t="str">
        <f>IF(ISBLANK(Table13[[#This Row],[Side Result]]), "",ABS(Table13[[#This Row],[Difference from Market]]))</f>
      </c>
      <c r="V34" s="23" t="str">
        <f>IF(OR(ISBLANK(Games!B34),ISBLANK(Table13[[#This Row],[Side Result]])), "",IF(OR(AND('Prediction Log'!D34&lt;0, 'Prediction Log'!I34='Prediction Log'!B34), AND('Prediction Log'!D34&gt;0, 'Prediction Log'!C34='Prediction Log'!I34)),"Y", IF(ISBLANK(Games!$B$2), "","N")))</f>
      </c>
      <c r="W34" s="23" t="str">
        <f>Table13[[#This Row],[Market Side and Spread  Correct]]</f>
      </c>
    </row>
    <row r="35">
      <c r="A35" s="2" t="str">
        <f>IF(ISBLANK(Games!$B35), "",Games!A35)</f>
      </c>
      <c r="B35" s="2" t="str">
        <f>IF(ISBLANK(Games!$B35), "",Games!B35)</f>
      </c>
      <c r="C35" s="2" t="str">
        <f>IF(ISBLANK(Games!$B35), "",Games!C35)</f>
      </c>
      <c r="D35" s="1" t="str">
        <f>IF(ISBLANK(Games!$B35), "",Games!D35)</f>
      </c>
      <c r="E35" s="1" t="str">
        <f>IF(ISBLANK(Games!$B35), "",Games!E35)</f>
      </c>
      <c r="F35" s="2" t="str">
        <f>IF(ISBLANK(Games!$B35), "",Games!F35)</f>
      </c>
      <c r="G35" s="2" t="str">
        <f>IF(ISBLANK(Games!$B35), "",Games!G35)</f>
      </c>
      <c r="H35" s="2" t="str">
        <f>IF(ISBLANK(Games!B35), "", IF(Table13[[#This Row],[Spread]]&lt;0, Table13[[#This Row],[Home]], Table13[[#This Row],[Away]]))</f>
      </c>
      <c r="I35" s="25"/>
      <c r="J35" s="25"/>
      <c r="K35" s="25"/>
      <c r="L35" s="25" t="str">
        <f>IF(ISBLANK(Table13[[#This Row],[Side Result]]), "",(-1*(Table13[[#This Row],[Home Final]]-Table13[[#This Row],[Away Final]])))</f>
      </c>
      <c r="M3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5" s="21" t="str">
        <f>IF(ISBLANK(Games!B35),"",IF(Table13[[#This Row],[Side Result]]=Table13[[#This Row],[Market Predicted Side]], "Y", "N"))</f>
      </c>
      <c r="O35" s="24" t="str">
        <f>IF(ISBLANK(Table13[[#This Row],[Side Result]]),"",IF(AND(Table13[[#This Row],[Market Side Correct (Y/N)]]="Y", Table13[[#This Row],[Market - Winning Team Covered (Y/N)]]="Y"), "Y", "N"))</f>
      </c>
      <c r="P35" s="24" t="str">
        <f>IF(ISBLANK(Games!B35),"",IF(Table13[[#This Row],[Side Result]]=Table13[[#This Row],[Model Predicted Side]], "Y", "N"))</f>
      </c>
      <c r="Q3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5" s="24" t="str">
        <f>IF(ISBLANK(Table13[[#This Row],[Side Result]]), "",ABS(Table13[[#This Row],[Difference from Prediction]]))</f>
      </c>
      <c r="T3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5" s="24" t="str">
        <f>IF(ISBLANK(Table13[[#This Row],[Side Result]]), "",ABS(Table13[[#This Row],[Difference from Market]]))</f>
      </c>
      <c r="V35" s="23" t="str">
        <f>IF(OR(ISBLANK(Games!B35),ISBLANK(Table13[[#This Row],[Side Result]])), "",IF(OR(AND('Prediction Log'!D35&lt;0, 'Prediction Log'!I35='Prediction Log'!B35), AND('Prediction Log'!D35&gt;0, 'Prediction Log'!C35='Prediction Log'!I35)),"Y", IF(ISBLANK(Games!$B$2), "","N")))</f>
      </c>
      <c r="W35" s="23" t="str">
        <f>Table13[[#This Row],[Market Side and Spread  Correct]]</f>
      </c>
    </row>
    <row r="36">
      <c r="A36" s="2" t="str">
        <f>IF(ISBLANK(Games!$B36), "",Games!A36)</f>
      </c>
      <c r="B36" s="2" t="str">
        <f>IF(ISBLANK(Games!$B36), "",Games!B36)</f>
      </c>
      <c r="C36" s="2" t="str">
        <f>IF(ISBLANK(Games!$B36), "",Games!C36)</f>
      </c>
      <c r="D36" s="1" t="str">
        <f>IF(ISBLANK(Games!$B36), "",Games!D36)</f>
      </c>
      <c r="E36" s="1" t="str">
        <f>IF(ISBLANK(Games!$B36), "",Games!E36)</f>
      </c>
      <c r="F36" s="2" t="str">
        <f>IF(ISBLANK(Games!$B36), "",Games!F36)</f>
      </c>
      <c r="G36" s="2" t="str">
        <f>IF(ISBLANK(Games!$B36), "",Games!G36)</f>
      </c>
      <c r="H36" s="2" t="str">
        <f>IF(ISBLANK(Games!B36), "", IF(Table13[[#This Row],[Spread]]&lt;0, Table13[[#This Row],[Home]], Table13[[#This Row],[Away]]))</f>
      </c>
      <c r="I36" s="25"/>
      <c r="J36" s="25"/>
      <c r="K36" s="25"/>
      <c r="L36" s="25" t="str">
        <f>IF(ISBLANK(Table13[[#This Row],[Side Result]]), "",(-1*(Table13[[#This Row],[Home Final]]-Table13[[#This Row],[Away Final]])))</f>
      </c>
      <c r="M3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6" s="21" t="str">
        <f>IF(ISBLANK(Games!B36),"",IF(Table13[[#This Row],[Side Result]]=Table13[[#This Row],[Market Predicted Side]], "Y", "N"))</f>
      </c>
      <c r="O36" s="24" t="str">
        <f>IF(ISBLANK(Table13[[#This Row],[Side Result]]),"",IF(AND(Table13[[#This Row],[Market Side Correct (Y/N)]]="Y", Table13[[#This Row],[Market - Winning Team Covered (Y/N)]]="Y"), "Y", "N"))</f>
      </c>
      <c r="P36" s="24" t="str">
        <f>IF(ISBLANK(Games!B36),"",IF(Table13[[#This Row],[Side Result]]=Table13[[#This Row],[Model Predicted Side]], "Y", "N"))</f>
      </c>
      <c r="Q3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6" s="24" t="str">
        <f>IF(ISBLANK(Table13[[#This Row],[Side Result]]), "",ABS(Table13[[#This Row],[Difference from Prediction]]))</f>
      </c>
      <c r="T3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6" s="24" t="str">
        <f>IF(ISBLANK(Table13[[#This Row],[Side Result]]), "",ABS(Table13[[#This Row],[Difference from Market]]))</f>
      </c>
      <c r="V36" s="23" t="str">
        <f>IF(OR(ISBLANK(Games!B36),ISBLANK(Table13[[#This Row],[Side Result]])), "",IF(OR(AND('Prediction Log'!D36&lt;0, 'Prediction Log'!I36='Prediction Log'!B36), AND('Prediction Log'!D36&gt;0, 'Prediction Log'!C36='Prediction Log'!I36)),"Y", IF(ISBLANK(Games!$B$2), "","N")))</f>
      </c>
      <c r="W36" s="23" t="str">
        <f>Table13[[#This Row],[Market Side and Spread  Correct]]</f>
      </c>
    </row>
    <row r="37">
      <c r="A37" s="2" t="str">
        <f>IF(ISBLANK(Games!$B37), "",Games!A37)</f>
      </c>
      <c r="B37" s="2" t="str">
        <f>IF(ISBLANK(Games!$B37), "",Games!B37)</f>
      </c>
      <c r="C37" s="2" t="str">
        <f>IF(ISBLANK(Games!$B37), "",Games!C37)</f>
      </c>
      <c r="D37" s="1" t="str">
        <f>IF(ISBLANK(Games!$B37), "",Games!D37)</f>
      </c>
      <c r="E37" s="1" t="str">
        <f>IF(ISBLANK(Games!$B37), "",Games!E37)</f>
      </c>
      <c r="F37" s="2" t="str">
        <f>IF(ISBLANK(Games!$B37), "",Games!F37)</f>
      </c>
      <c r="G37" s="2" t="str">
        <f>IF(ISBLANK(Games!$B37), "",Games!G37)</f>
      </c>
      <c r="H37" s="2" t="str">
        <f>IF(ISBLANK(Games!B37), "", IF(Table13[[#This Row],[Spread]]&lt;0, Table13[[#This Row],[Home]], Table13[[#This Row],[Away]]))</f>
      </c>
      <c r="I37" s="25"/>
      <c r="J37" s="25"/>
      <c r="K37" s="25"/>
      <c r="L37" s="25" t="str">
        <f>IF(ISBLANK(Table13[[#This Row],[Side Result]]), "",(-1*(Table13[[#This Row],[Home Final]]-Table13[[#This Row],[Away Final]])))</f>
      </c>
      <c r="M3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7" s="21" t="str">
        <f>IF(ISBLANK(Games!B37),"",IF(Table13[[#This Row],[Side Result]]=Table13[[#This Row],[Market Predicted Side]], "Y", "N"))</f>
      </c>
      <c r="O37" s="24" t="str">
        <f>IF(ISBLANK(Table13[[#This Row],[Side Result]]),"",IF(AND(Table13[[#This Row],[Market Side Correct (Y/N)]]="Y", Table13[[#This Row],[Market - Winning Team Covered (Y/N)]]="Y"), "Y", "N"))</f>
      </c>
      <c r="P37" s="24" t="str">
        <f>IF(ISBLANK(Games!B37),"",IF(Table13[[#This Row],[Side Result]]=Table13[[#This Row],[Model Predicted Side]], "Y", "N"))</f>
      </c>
      <c r="Q3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7" s="24" t="str">
        <f>IF(ISBLANK(Table13[[#This Row],[Side Result]]), "",ABS(Table13[[#This Row],[Difference from Prediction]]))</f>
      </c>
      <c r="T3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7" s="24" t="str">
        <f>IF(ISBLANK(Table13[[#This Row],[Side Result]]), "",ABS(Table13[[#This Row],[Difference from Market]]))</f>
      </c>
      <c r="V37" s="23" t="str">
        <f>IF(OR(ISBLANK(Games!B37),ISBLANK(Table13[[#This Row],[Side Result]])), "",IF(OR(AND('Prediction Log'!D37&lt;0, 'Prediction Log'!I37='Prediction Log'!B37), AND('Prediction Log'!D37&gt;0, 'Prediction Log'!C37='Prediction Log'!I37)),"Y", IF(ISBLANK(Games!$B$2), "","N")))</f>
      </c>
      <c r="W37" s="23" t="str">
        <f>Table13[[#This Row],[Market Side and Spread  Correct]]</f>
      </c>
    </row>
    <row r="38">
      <c r="A38" s="2" t="str">
        <f>IF(ISBLANK(Games!$B38), "",Games!A38)</f>
      </c>
      <c r="B38" s="2" t="str">
        <f>IF(ISBLANK(Games!$B38), "",Games!B38)</f>
      </c>
      <c r="C38" s="2" t="str">
        <f>IF(ISBLANK(Games!$B38), "",Games!C38)</f>
      </c>
      <c r="D38" s="1" t="str">
        <f>IF(ISBLANK(Games!$B38), "",Games!D38)</f>
      </c>
      <c r="E38" s="1" t="str">
        <f>IF(ISBLANK(Games!$B38), "",Games!E38)</f>
      </c>
      <c r="F38" s="2" t="str">
        <f>IF(ISBLANK(Games!$B38), "",Games!F38)</f>
      </c>
      <c r="G38" s="2" t="str">
        <f>IF(ISBLANK(Games!$B38), "",Games!G38)</f>
      </c>
      <c r="H38" s="2" t="str">
        <f>IF(ISBLANK(Games!B38), "", IF(Table13[[#This Row],[Spread]]&lt;0, Table13[[#This Row],[Home]], Table13[[#This Row],[Away]]))</f>
      </c>
      <c r="I38" s="25"/>
      <c r="J38" s="25"/>
      <c r="K38" s="25"/>
      <c r="L38" s="25" t="str">
        <f>IF(ISBLANK(Table13[[#This Row],[Side Result]]), "",(-1*(Table13[[#This Row],[Home Final]]-Table13[[#This Row],[Away Final]])))</f>
      </c>
      <c r="M3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8" s="21" t="str">
        <f>IF(ISBLANK(Games!B38),"",IF(Table13[[#This Row],[Side Result]]=Table13[[#This Row],[Market Predicted Side]], "Y", "N"))</f>
      </c>
      <c r="O38" s="24" t="str">
        <f>IF(ISBLANK(Table13[[#This Row],[Side Result]]),"",IF(AND(Table13[[#This Row],[Market Side Correct (Y/N)]]="Y", Table13[[#This Row],[Market - Winning Team Covered (Y/N)]]="Y"), "Y", "N"))</f>
      </c>
      <c r="P38" s="24" t="str">
        <f>IF(ISBLANK(Games!B38),"",IF(Table13[[#This Row],[Side Result]]=Table13[[#This Row],[Model Predicted Side]], "Y", "N"))</f>
      </c>
      <c r="Q3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8" s="24" t="str">
        <f>IF(ISBLANK(Table13[[#This Row],[Side Result]]), "",ABS(Table13[[#This Row],[Difference from Prediction]]))</f>
      </c>
      <c r="T3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8" s="24" t="str">
        <f>IF(ISBLANK(Table13[[#This Row],[Side Result]]), "",ABS(Table13[[#This Row],[Difference from Market]]))</f>
      </c>
      <c r="V38" s="23" t="str">
        <f>IF(OR(ISBLANK(Games!B38),ISBLANK(Table13[[#This Row],[Side Result]])), "",IF(OR(AND('Prediction Log'!D38&lt;0, 'Prediction Log'!I38='Prediction Log'!B38), AND('Prediction Log'!D38&gt;0, 'Prediction Log'!C38='Prediction Log'!I38)),"Y", IF(ISBLANK(Games!$B$2), "","N")))</f>
      </c>
      <c r="W38" s="23" t="str">
        <f>Table13[[#This Row],[Market Side and Spread  Correct]]</f>
      </c>
    </row>
    <row r="39">
      <c r="A39" s="2" t="str">
        <f>IF(ISBLANK(Games!$B39), "",Games!A39)</f>
      </c>
      <c r="B39" s="2" t="str">
        <f>IF(ISBLANK(Games!$B39), "",Games!B39)</f>
      </c>
      <c r="C39" s="2" t="str">
        <f>IF(ISBLANK(Games!$B39), "",Games!C39)</f>
      </c>
      <c r="D39" s="1" t="str">
        <f>IF(ISBLANK(Games!$B39), "",Games!D39)</f>
      </c>
      <c r="E39" s="1" t="str">
        <f>IF(ISBLANK(Games!$B39), "",Games!E39)</f>
      </c>
      <c r="F39" s="2" t="str">
        <f>IF(ISBLANK(Games!$B39), "",Games!F39)</f>
      </c>
      <c r="G39" s="2" t="str">
        <f>IF(ISBLANK(Games!$B39), "",Games!G39)</f>
      </c>
      <c r="H39" s="2" t="str">
        <f>IF(ISBLANK(Games!B39), "", IF(Table13[[#This Row],[Spread]]&lt;0, Table13[[#This Row],[Home]], Table13[[#This Row],[Away]]))</f>
      </c>
      <c r="I39" s="25"/>
      <c r="J39" s="25"/>
      <c r="K39" s="25"/>
      <c r="L39" s="25" t="str">
        <f>IF(ISBLANK(Table13[[#This Row],[Side Result]]), "",(-1*(Table13[[#This Row],[Home Final]]-Table13[[#This Row],[Away Final]])))</f>
      </c>
      <c r="M3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9" s="21" t="str">
        <f>IF(ISBLANK(Games!B39),"",IF(Table13[[#This Row],[Side Result]]=Table13[[#This Row],[Market Predicted Side]], "Y", "N"))</f>
      </c>
      <c r="O39" s="24" t="str">
        <f>IF(ISBLANK(Table13[[#This Row],[Side Result]]),"",IF(AND(Table13[[#This Row],[Market Side Correct (Y/N)]]="Y", Table13[[#This Row],[Market - Winning Team Covered (Y/N)]]="Y"), "Y", "N"))</f>
      </c>
      <c r="P39" s="24" t="str">
        <f>IF(ISBLANK(Games!B39),"",IF(Table13[[#This Row],[Side Result]]=Table13[[#This Row],[Model Predicted Side]], "Y", "N"))</f>
      </c>
      <c r="Q3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9" s="24" t="str">
        <f>IF(ISBLANK(Table13[[#This Row],[Side Result]]), "",ABS(Table13[[#This Row],[Difference from Prediction]]))</f>
      </c>
      <c r="T3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9" s="24" t="str">
        <f>IF(ISBLANK(Table13[[#This Row],[Side Result]]), "",ABS(Table13[[#This Row],[Difference from Market]]))</f>
      </c>
      <c r="V39" s="23" t="str">
        <f>IF(OR(ISBLANK(Games!B39),ISBLANK(Table13[[#This Row],[Side Result]])), "",IF(OR(AND('Prediction Log'!D39&lt;0, 'Prediction Log'!I39='Prediction Log'!B39), AND('Prediction Log'!D39&gt;0, 'Prediction Log'!C39='Prediction Log'!I39)),"Y", IF(ISBLANK(Games!$B$2), "","N")))</f>
      </c>
      <c r="W39" s="23" t="str">
        <f>Table13[[#This Row],[Market Side and Spread  Correct]]</f>
      </c>
    </row>
    <row r="40">
      <c r="A40" s="2" t="str">
        <f>IF(ISBLANK(Games!$B40), "",Games!A40)</f>
      </c>
      <c r="B40" s="2" t="str">
        <f>IF(ISBLANK(Games!$B40), "",Games!B40)</f>
      </c>
      <c r="C40" s="2" t="str">
        <f>IF(ISBLANK(Games!$B40), "",Games!C40)</f>
      </c>
      <c r="D40" s="1" t="str">
        <f>IF(ISBLANK(Games!$B40), "",Games!D40)</f>
      </c>
      <c r="E40" s="1" t="str">
        <f>IF(ISBLANK(Games!$B40), "",Games!E40)</f>
      </c>
      <c r="F40" s="2" t="str">
        <f>IF(ISBLANK(Games!$B40), "",Games!F40)</f>
      </c>
      <c r="G40" s="2" t="str">
        <f>IF(ISBLANK(Games!$B40), "",Games!G40)</f>
      </c>
      <c r="H40" s="2" t="str">
        <f>IF(ISBLANK(Games!B40), "", IF(Table13[[#This Row],[Spread]]&lt;0, Table13[[#This Row],[Home]], Table13[[#This Row],[Away]]))</f>
      </c>
      <c r="I40" s="25"/>
      <c r="J40" s="25"/>
      <c r="K40" s="25"/>
      <c r="L40" s="25" t="str">
        <f>IF(ISBLANK(Table13[[#This Row],[Side Result]]), "",(-1*(Table13[[#This Row],[Home Final]]-Table13[[#This Row],[Away Final]])))</f>
      </c>
      <c r="M4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0" s="21" t="str">
        <f>IF(ISBLANK(Games!B40),"",IF(Table13[[#This Row],[Side Result]]=Table13[[#This Row],[Market Predicted Side]], "Y", "N"))</f>
      </c>
      <c r="O40" s="24" t="str">
        <f>IF(ISBLANK(Table13[[#This Row],[Side Result]]),"",IF(AND(Table13[[#This Row],[Market Side Correct (Y/N)]]="Y", Table13[[#This Row],[Market - Winning Team Covered (Y/N)]]="Y"), "Y", "N"))</f>
      </c>
      <c r="P40" s="24" t="str">
        <f>IF(ISBLANK(Games!B40),"",IF(Table13[[#This Row],[Side Result]]=Table13[[#This Row],[Model Predicted Side]], "Y", "N"))</f>
      </c>
      <c r="Q4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0" s="24" t="str">
        <f>IF(ISBLANK(Table13[[#This Row],[Side Result]]), "",ABS(Table13[[#This Row],[Difference from Prediction]]))</f>
      </c>
      <c r="T4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0" s="24" t="str">
        <f>IF(ISBLANK(Table13[[#This Row],[Side Result]]), "",ABS(Table13[[#This Row],[Difference from Market]]))</f>
      </c>
      <c r="V40" s="23" t="str">
        <f>IF(OR(ISBLANK(Games!B40),ISBLANK(Table13[[#This Row],[Side Result]])), "",IF(OR(AND('Prediction Log'!D40&lt;0, 'Prediction Log'!I40='Prediction Log'!B40), AND('Prediction Log'!D40&gt;0, 'Prediction Log'!C40='Prediction Log'!I40)),"Y", IF(ISBLANK(Games!$B$2), "","N")))</f>
      </c>
      <c r="W40" s="23" t="str">
        <f>Table13[[#This Row],[Market Side and Spread  Correct]]</f>
      </c>
    </row>
    <row r="41">
      <c r="A41" s="2" t="str">
        <f>IF(ISBLANK(Games!$B41), "",Games!A41)</f>
      </c>
      <c r="B41" s="2" t="str">
        <f>IF(ISBLANK(Games!$B41), "",Games!B41)</f>
      </c>
      <c r="C41" s="2" t="str">
        <f>IF(ISBLANK(Games!$B41), "",Games!C41)</f>
      </c>
      <c r="D41" s="1" t="str">
        <f>IF(ISBLANK(Games!$B41), "",Games!D41)</f>
      </c>
      <c r="E41" s="1" t="str">
        <f>IF(ISBLANK(Games!$B41), "",Games!E41)</f>
      </c>
      <c r="F41" s="2" t="str">
        <f>IF(ISBLANK(Games!$B41), "",Games!F41)</f>
      </c>
      <c r="G41" s="2" t="str">
        <f>IF(ISBLANK(Games!$B41), "",Games!G41)</f>
      </c>
      <c r="H41" s="2" t="str">
        <f>IF(ISBLANK(Games!B41), "", IF(Table13[[#This Row],[Spread]]&lt;0, Table13[[#This Row],[Home]], Table13[[#This Row],[Away]]))</f>
      </c>
      <c r="I41" s="25"/>
      <c r="J41" s="25"/>
      <c r="K41" s="25"/>
      <c r="L41" s="25" t="str">
        <f>IF(ISBLANK(Table13[[#This Row],[Side Result]]), "",(-1*(Table13[[#This Row],[Home Final]]-Table13[[#This Row],[Away Final]])))</f>
      </c>
      <c r="M4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1" s="21" t="str">
        <f>IF(ISBLANK(Games!B41),"",IF(Table13[[#This Row],[Side Result]]=Table13[[#This Row],[Market Predicted Side]], "Y", "N"))</f>
      </c>
      <c r="O41" s="24" t="str">
        <f>IF(ISBLANK(Table13[[#This Row],[Side Result]]),"",IF(AND(Table13[[#This Row],[Market Side Correct (Y/N)]]="Y", Table13[[#This Row],[Market - Winning Team Covered (Y/N)]]="Y"), "Y", "N"))</f>
      </c>
      <c r="P41" s="24" t="str">
        <f>IF(ISBLANK(Games!B41),"",IF(Table13[[#This Row],[Side Result]]=Table13[[#This Row],[Model Predicted Side]], "Y", "N"))</f>
      </c>
      <c r="Q4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1" s="24" t="str">
        <f>IF(ISBLANK(Table13[[#This Row],[Side Result]]), "",ABS(Table13[[#This Row],[Difference from Prediction]]))</f>
      </c>
      <c r="T4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1" s="24" t="str">
        <f>IF(ISBLANK(Table13[[#This Row],[Side Result]]), "",ABS(Table13[[#This Row],[Difference from Market]]))</f>
      </c>
      <c r="V41" s="23" t="str">
        <f>IF(OR(ISBLANK(Games!B41),ISBLANK(Table13[[#This Row],[Side Result]])), "",IF(OR(AND('Prediction Log'!D41&lt;0, 'Prediction Log'!I41='Prediction Log'!B41), AND('Prediction Log'!D41&gt;0, 'Prediction Log'!C41='Prediction Log'!I41)),"Y", IF(ISBLANK(Games!$B$2), "","N")))</f>
      </c>
      <c r="W41" s="23" t="str">
        <f>Table13[[#This Row],[Market Side and Spread  Correct]]</f>
      </c>
    </row>
    <row r="42">
      <c r="A42" s="2" t="str">
        <f>IF(ISBLANK(Games!$B42), "",Games!A42)</f>
      </c>
      <c r="B42" s="2" t="str">
        <f>IF(ISBLANK(Games!$B42), "",Games!B42)</f>
      </c>
      <c r="C42" s="2" t="str">
        <f>IF(ISBLANK(Games!$B42), "",Games!C42)</f>
      </c>
      <c r="D42" s="1" t="str">
        <f>IF(ISBLANK(Games!$B42), "",Games!D42)</f>
      </c>
      <c r="E42" s="1" t="str">
        <f>IF(ISBLANK(Games!$B42), "",Games!E42)</f>
      </c>
      <c r="F42" s="2" t="str">
        <f>IF(ISBLANK(Games!$B42), "",Games!F42)</f>
      </c>
      <c r="G42" s="2" t="str">
        <f>IF(ISBLANK(Games!$B42), "",Games!G42)</f>
      </c>
      <c r="H42" s="2" t="str">
        <f>IF(ISBLANK(Games!B42), "", IF(Table13[[#This Row],[Spread]]&lt;0, Table13[[#This Row],[Home]], Table13[[#This Row],[Away]]))</f>
      </c>
      <c r="I42" s="25"/>
      <c r="J42" s="25"/>
      <c r="K42" s="25"/>
      <c r="L42" s="25" t="str">
        <f>IF(ISBLANK(Table13[[#This Row],[Side Result]]), "",(-1*(Table13[[#This Row],[Home Final]]-Table13[[#This Row],[Away Final]])))</f>
      </c>
      <c r="M4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2" s="21" t="str">
        <f>IF(ISBLANK(Games!B42),"",IF(Table13[[#This Row],[Side Result]]=Table13[[#This Row],[Market Predicted Side]], "Y", "N"))</f>
      </c>
      <c r="O42" s="24" t="str">
        <f>IF(ISBLANK(Table13[[#This Row],[Side Result]]),"",IF(AND(Table13[[#This Row],[Market Side Correct (Y/N)]]="Y", Table13[[#This Row],[Market - Winning Team Covered (Y/N)]]="Y"), "Y", "N"))</f>
      </c>
      <c r="P42" s="24" t="str">
        <f>IF(ISBLANK(Games!B42),"",IF(Table13[[#This Row],[Side Result]]=Table13[[#This Row],[Model Predicted Side]], "Y", "N"))</f>
      </c>
      <c r="Q4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2" s="24" t="str">
        <f>IF(ISBLANK(Table13[[#This Row],[Side Result]]), "",ABS(Table13[[#This Row],[Difference from Prediction]]))</f>
      </c>
      <c r="T4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2" s="24" t="str">
        <f>IF(ISBLANK(Table13[[#This Row],[Side Result]]), "",ABS(Table13[[#This Row],[Difference from Market]]))</f>
      </c>
      <c r="V42" s="23" t="str">
        <f>IF(OR(ISBLANK(Games!B42),ISBLANK(Table13[[#This Row],[Side Result]])), "",IF(OR(AND('Prediction Log'!D42&lt;0, 'Prediction Log'!I42='Prediction Log'!B42), AND('Prediction Log'!D42&gt;0, 'Prediction Log'!C42='Prediction Log'!I42)),"Y", IF(ISBLANK(Games!$B$2), "","N")))</f>
      </c>
      <c r="W42" s="23" t="str">
        <f>Table13[[#This Row],[Market Side and Spread  Correct]]</f>
      </c>
    </row>
    <row r="43">
      <c r="A43" s="2" t="str">
        <f>IF(ISBLANK(Games!$B43), "",Games!A43)</f>
      </c>
      <c r="B43" s="2" t="str">
        <f>IF(ISBLANK(Games!$B43), "",Games!B43)</f>
      </c>
      <c r="C43" s="2" t="str">
        <f>IF(ISBLANK(Games!$B43), "",Games!C43)</f>
      </c>
      <c r="D43" s="1" t="str">
        <f>IF(ISBLANK(Games!$B43), "",Games!D43)</f>
      </c>
      <c r="E43" s="1" t="str">
        <f>IF(ISBLANK(Games!$B43), "",Games!E43)</f>
      </c>
      <c r="F43" s="2" t="str">
        <f>IF(ISBLANK(Games!$B43), "",Games!F43)</f>
      </c>
      <c r="G43" s="2" t="str">
        <f>IF(ISBLANK(Games!$B43), "",Games!G43)</f>
      </c>
      <c r="H43" s="2" t="str">
        <f>IF(ISBLANK(Games!B43), "", IF(Table13[[#This Row],[Spread]]&lt;0, Table13[[#This Row],[Home]], Table13[[#This Row],[Away]]))</f>
      </c>
      <c r="I43" s="25"/>
      <c r="J43" s="25"/>
      <c r="K43" s="25"/>
      <c r="L43" s="25" t="str">
        <f>IF(ISBLANK(Table13[[#This Row],[Side Result]]), "",(-1*(Table13[[#This Row],[Home Final]]-Table13[[#This Row],[Away Final]])))</f>
      </c>
      <c r="M4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3" s="21" t="str">
        <f>IF(ISBLANK(Games!B43),"",IF(Table13[[#This Row],[Side Result]]=Table13[[#This Row],[Market Predicted Side]], "Y", "N"))</f>
      </c>
      <c r="O43" s="24" t="str">
        <f>IF(ISBLANK(Table13[[#This Row],[Side Result]]),"",IF(AND(Table13[[#This Row],[Market Side Correct (Y/N)]]="Y", Table13[[#This Row],[Market - Winning Team Covered (Y/N)]]="Y"), "Y", "N"))</f>
      </c>
      <c r="P43" s="24" t="str">
        <f>IF(ISBLANK(Games!B43),"",IF(Table13[[#This Row],[Side Result]]=Table13[[#This Row],[Model Predicted Side]], "Y", "N"))</f>
      </c>
      <c r="Q4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3" s="24" t="str">
        <f>IF(ISBLANK(Table13[[#This Row],[Side Result]]), "",ABS(Table13[[#This Row],[Difference from Prediction]]))</f>
      </c>
      <c r="T4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3" s="24" t="str">
        <f>IF(ISBLANK(Table13[[#This Row],[Side Result]]), "",ABS(Table13[[#This Row],[Difference from Market]]))</f>
      </c>
      <c r="V43" s="23" t="str">
        <f>IF(OR(ISBLANK(Games!B43),ISBLANK(Table13[[#This Row],[Side Result]])), "",IF(OR(AND('Prediction Log'!D43&lt;0, 'Prediction Log'!I43='Prediction Log'!B43), AND('Prediction Log'!D43&gt;0, 'Prediction Log'!C43='Prediction Log'!I43)),"Y", IF(ISBLANK(Games!$B$2), "","N")))</f>
      </c>
      <c r="W43" s="23" t="str">
        <f>Table13[[#This Row],[Market Side and Spread  Correct]]</f>
      </c>
    </row>
    <row r="44">
      <c r="A44" s="2" t="str">
        <f>IF(ISBLANK(Games!$B44), "",Games!A44)</f>
      </c>
      <c r="B44" s="2" t="str">
        <f>IF(ISBLANK(Games!$B44), "",Games!B44)</f>
      </c>
      <c r="C44" s="2" t="str">
        <f>IF(ISBLANK(Games!$B44), "",Games!C44)</f>
      </c>
      <c r="D44" s="1" t="str">
        <f>IF(ISBLANK(Games!$B44), "",Games!D44)</f>
      </c>
      <c r="E44" s="1" t="str">
        <f>IF(ISBLANK(Games!$B44), "",Games!E44)</f>
      </c>
      <c r="F44" s="2" t="str">
        <f>IF(ISBLANK(Games!$B44), "",Games!F44)</f>
      </c>
      <c r="G44" s="2" t="str">
        <f>IF(ISBLANK(Games!$B44), "",Games!G44)</f>
      </c>
      <c r="H44" s="2" t="str">
        <f>IF(ISBLANK(Games!B44), "", IF(Table13[[#This Row],[Spread]]&lt;0, Table13[[#This Row],[Home]], Table13[[#This Row],[Away]]))</f>
      </c>
      <c r="I44" s="25"/>
      <c r="J44" s="25"/>
      <c r="K44" s="25"/>
      <c r="L44" s="25" t="str">
        <f>IF(ISBLANK(Table13[[#This Row],[Side Result]]), "",(-1*(Table13[[#This Row],[Home Final]]-Table13[[#This Row],[Away Final]])))</f>
      </c>
      <c r="M4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4" s="21" t="str">
        <f>IF(ISBLANK(Games!B44),"",IF(Table13[[#This Row],[Side Result]]=Table13[[#This Row],[Market Predicted Side]], "Y", "N"))</f>
      </c>
      <c r="O44" s="24" t="str">
        <f>IF(ISBLANK(Table13[[#This Row],[Side Result]]),"",IF(AND(Table13[[#This Row],[Market Side Correct (Y/N)]]="Y", Table13[[#This Row],[Market - Winning Team Covered (Y/N)]]="Y"), "Y", "N"))</f>
      </c>
      <c r="P44" s="24" t="str">
        <f>IF(ISBLANK(Games!B44),"",IF(Table13[[#This Row],[Side Result]]=Table13[[#This Row],[Model Predicted Side]], "Y", "N"))</f>
      </c>
      <c r="Q4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4" s="24" t="str">
        <f>IF(ISBLANK(Table13[[#This Row],[Side Result]]), "",ABS(Table13[[#This Row],[Difference from Prediction]]))</f>
      </c>
      <c r="T4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4" s="24" t="str">
        <f>IF(ISBLANK(Table13[[#This Row],[Side Result]]), "",ABS(Table13[[#This Row],[Difference from Market]]))</f>
      </c>
      <c r="V44" s="23" t="str">
        <f>IF(OR(ISBLANK(Games!B44),ISBLANK(Table13[[#This Row],[Side Result]])), "",IF(OR(AND('Prediction Log'!D44&lt;0, 'Prediction Log'!I44='Prediction Log'!B44), AND('Prediction Log'!D44&gt;0, 'Prediction Log'!C44='Prediction Log'!I44)),"Y", IF(ISBLANK(Games!$B$2), "","N")))</f>
      </c>
      <c r="W44" s="23" t="str">
        <f>Table13[[#This Row],[Market Side and Spread  Correct]]</f>
      </c>
    </row>
    <row r="45">
      <c r="A45" s="2" t="str">
        <f>IF(ISBLANK(Games!$B45), "",Games!A45)</f>
      </c>
      <c r="B45" s="2" t="str">
        <f>IF(ISBLANK(Games!$B45), "",Games!B45)</f>
      </c>
      <c r="C45" s="2" t="str">
        <f>IF(ISBLANK(Games!$B45), "",Games!C45)</f>
      </c>
      <c r="D45" s="1" t="str">
        <f>IF(ISBLANK(Games!$B45), "",Games!D45)</f>
      </c>
      <c r="E45" s="1" t="str">
        <f>IF(ISBLANK(Games!$B45), "",Games!E45)</f>
      </c>
      <c r="F45" s="2" t="str">
        <f>IF(ISBLANK(Games!$B45), "",Games!F45)</f>
      </c>
      <c r="G45" s="2" t="str">
        <f>IF(ISBLANK(Games!$B45), "",Games!G45)</f>
      </c>
      <c r="H45" s="2" t="str">
        <f>IF(ISBLANK(Games!B45), "", IF(Table13[[#This Row],[Spread]]&lt;0, Table13[[#This Row],[Home]], Table13[[#This Row],[Away]]))</f>
      </c>
      <c r="I45" s="25"/>
      <c r="J45" s="25"/>
      <c r="K45" s="25"/>
      <c r="L45" s="25" t="str">
        <f>IF(ISBLANK(Table13[[#This Row],[Side Result]]), "",(-1*(Table13[[#This Row],[Home Final]]-Table13[[#This Row],[Away Final]])))</f>
      </c>
      <c r="M4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5" s="21" t="str">
        <f>IF(ISBLANK(Games!B45),"",IF(Table13[[#This Row],[Side Result]]=Table13[[#This Row],[Market Predicted Side]], "Y", "N"))</f>
      </c>
      <c r="O45" s="24" t="str">
        <f>IF(ISBLANK(Table13[[#This Row],[Side Result]]),"",IF(AND(Table13[[#This Row],[Market Side Correct (Y/N)]]="Y", Table13[[#This Row],[Market - Winning Team Covered (Y/N)]]="Y"), "Y", "N"))</f>
      </c>
      <c r="P45" s="24" t="str">
        <f>IF(ISBLANK(Games!B45),"",IF(Table13[[#This Row],[Side Result]]=Table13[[#This Row],[Model Predicted Side]], "Y", "N"))</f>
      </c>
      <c r="Q4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5" s="24" t="str">
        <f>IF(ISBLANK(Table13[[#This Row],[Side Result]]), "",ABS(Table13[[#This Row],[Difference from Prediction]]))</f>
      </c>
      <c r="T4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5" s="24" t="str">
        <f>IF(ISBLANK(Table13[[#This Row],[Side Result]]), "",ABS(Table13[[#This Row],[Difference from Market]]))</f>
      </c>
      <c r="V45" s="23" t="str">
        <f>IF(OR(ISBLANK(Games!B45),ISBLANK(Table13[[#This Row],[Side Result]])), "",IF(OR(AND('Prediction Log'!D45&lt;0, 'Prediction Log'!I45='Prediction Log'!B45), AND('Prediction Log'!D45&gt;0, 'Prediction Log'!C45='Prediction Log'!I45)),"Y", IF(ISBLANK(Games!$B$2), "","N")))</f>
      </c>
      <c r="W45" s="23" t="str">
        <f>Table13[[#This Row],[Market Side and Spread  Correct]]</f>
      </c>
    </row>
    <row r="46">
      <c r="A46" s="2" t="str">
        <f>IF(ISBLANK(Games!$B46), "",Games!A46)</f>
      </c>
      <c r="B46" s="2" t="str">
        <f>IF(ISBLANK(Games!$B46), "",Games!B46)</f>
      </c>
      <c r="C46" s="2" t="str">
        <f>IF(ISBLANK(Games!$B46), "",Games!C46)</f>
      </c>
      <c r="D46" s="1" t="str">
        <f>IF(ISBLANK(Games!$B46), "",Games!D46)</f>
      </c>
      <c r="E46" s="1" t="str">
        <f>IF(ISBLANK(Games!$B46), "",Games!E46)</f>
      </c>
      <c r="F46" s="2" t="str">
        <f>IF(ISBLANK(Games!$B46), "",Games!F46)</f>
      </c>
      <c r="G46" s="2" t="str">
        <f>IF(ISBLANK(Games!$B46), "",Games!G46)</f>
      </c>
      <c r="H46" s="2" t="str">
        <f>IF(ISBLANK(Games!B46), "", IF(Table13[[#This Row],[Spread]]&lt;0, Table13[[#This Row],[Home]], Table13[[#This Row],[Away]]))</f>
      </c>
      <c r="I46" s="25"/>
      <c r="J46" s="25"/>
      <c r="K46" s="25"/>
      <c r="L46" s="25" t="str">
        <f>IF(ISBLANK(Table13[[#This Row],[Side Result]]), "",(-1*(Table13[[#This Row],[Home Final]]-Table13[[#This Row],[Away Final]])))</f>
      </c>
      <c r="M4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6" s="21" t="str">
        <f>IF(ISBLANK(Games!B46),"",IF(Table13[[#This Row],[Side Result]]=Table13[[#This Row],[Market Predicted Side]], "Y", "N"))</f>
      </c>
      <c r="O46" s="24" t="str">
        <f>IF(ISBLANK(Table13[[#This Row],[Side Result]]),"",IF(AND(Table13[[#This Row],[Market Side Correct (Y/N)]]="Y", Table13[[#This Row],[Market - Winning Team Covered (Y/N)]]="Y"), "Y", "N"))</f>
      </c>
      <c r="P46" s="24" t="str">
        <f>IF(ISBLANK(Games!B46),"",IF(Table13[[#This Row],[Side Result]]=Table13[[#This Row],[Model Predicted Side]], "Y", "N"))</f>
      </c>
      <c r="Q4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6" s="24" t="str">
        <f>IF(ISBLANK(Table13[[#This Row],[Side Result]]), "",ABS(Table13[[#This Row],[Difference from Prediction]]))</f>
      </c>
      <c r="T4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6" s="24" t="str">
        <f>IF(ISBLANK(Table13[[#This Row],[Side Result]]), "",ABS(Table13[[#This Row],[Difference from Market]]))</f>
      </c>
      <c r="V46" s="23" t="str">
        <f>IF(OR(ISBLANK(Games!B46),ISBLANK(Table13[[#This Row],[Side Result]])), "",IF(OR(AND('Prediction Log'!D46&lt;0, 'Prediction Log'!I46='Prediction Log'!B46), AND('Prediction Log'!D46&gt;0, 'Prediction Log'!C46='Prediction Log'!I46)),"Y", IF(ISBLANK(Games!$B$2), "","N")))</f>
      </c>
      <c r="W46" s="23" t="str">
        <f>Table13[[#This Row],[Market Side and Spread  Correct]]</f>
      </c>
    </row>
    <row r="47">
      <c r="A47" s="2" t="str">
        <f>IF(ISBLANK(Games!$B47), "",Games!A47)</f>
      </c>
      <c r="B47" s="2" t="str">
        <f>IF(ISBLANK(Games!$B47), "",Games!B47)</f>
      </c>
      <c r="C47" s="2" t="str">
        <f>IF(ISBLANK(Games!$B47), "",Games!C47)</f>
      </c>
      <c r="D47" s="1" t="str">
        <f>IF(ISBLANK(Games!$B47), "",Games!D47)</f>
      </c>
      <c r="E47" s="1" t="str">
        <f>IF(ISBLANK(Games!$B47), "",Games!E47)</f>
      </c>
      <c r="F47" s="2" t="str">
        <f>IF(ISBLANK(Games!$B47), "",Games!F47)</f>
      </c>
      <c r="G47" s="2" t="str">
        <f>IF(ISBLANK(Games!$B47), "",Games!G47)</f>
      </c>
      <c r="H47" s="2" t="str">
        <f>IF(ISBLANK(Games!B47), "", IF(Table13[[#This Row],[Spread]]&lt;0, Table13[[#This Row],[Home]], Table13[[#This Row],[Away]]))</f>
      </c>
      <c r="I47" s="25"/>
      <c r="J47" s="25"/>
      <c r="K47" s="25"/>
      <c r="L47" s="25" t="str">
        <f>IF(ISBLANK(Table13[[#This Row],[Side Result]]), "",(-1*(Table13[[#This Row],[Home Final]]-Table13[[#This Row],[Away Final]])))</f>
      </c>
      <c r="M4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7" s="21" t="str">
        <f>IF(ISBLANK(Games!B47),"",IF(Table13[[#This Row],[Side Result]]=Table13[[#This Row],[Market Predicted Side]], "Y", "N"))</f>
      </c>
      <c r="O47" s="24" t="str">
        <f>IF(ISBLANK(Table13[[#This Row],[Side Result]]),"",IF(AND(Table13[[#This Row],[Market Side Correct (Y/N)]]="Y", Table13[[#This Row],[Market - Winning Team Covered (Y/N)]]="Y"), "Y", "N"))</f>
      </c>
      <c r="P47" s="24" t="str">
        <f>IF(ISBLANK(Games!B47),"",IF(Table13[[#This Row],[Side Result]]=Table13[[#This Row],[Model Predicted Side]], "Y", "N"))</f>
      </c>
      <c r="Q4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7" s="24" t="str">
        <f>IF(ISBLANK(Table13[[#This Row],[Side Result]]), "",ABS(Table13[[#This Row],[Difference from Prediction]]))</f>
      </c>
      <c r="T4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7" s="24" t="str">
        <f>IF(ISBLANK(Table13[[#This Row],[Side Result]]), "",ABS(Table13[[#This Row],[Difference from Market]]))</f>
      </c>
      <c r="V47" s="23" t="str">
        <f>IF(OR(ISBLANK(Games!B47),ISBLANK(Table13[[#This Row],[Side Result]])), "",IF(OR(AND('Prediction Log'!D47&lt;0, 'Prediction Log'!I47='Prediction Log'!B47), AND('Prediction Log'!D47&gt;0, 'Prediction Log'!C47='Prediction Log'!I47)),"Y", IF(ISBLANK(Games!$B$2), "","N")))</f>
      </c>
      <c r="W47" s="23" t="str">
        <f>Table13[[#This Row],[Market Side and Spread  Correct]]</f>
      </c>
    </row>
    <row r="48">
      <c r="A48" s="2" t="str">
        <f>IF(ISBLANK(Games!$B48), "",Games!A48)</f>
      </c>
      <c r="B48" s="2" t="str">
        <f>IF(ISBLANK(Games!$B48), "",Games!B48)</f>
      </c>
      <c r="C48" s="2" t="str">
        <f>IF(ISBLANK(Games!$B48), "",Games!C48)</f>
      </c>
      <c r="D48" s="1" t="str">
        <f>IF(ISBLANK(Games!$B48), "",Games!D48)</f>
      </c>
      <c r="E48" s="1" t="str">
        <f>IF(ISBLANK(Games!$B48), "",Games!E48)</f>
      </c>
      <c r="F48" s="2" t="str">
        <f>IF(ISBLANK(Games!$B48), "",Games!F48)</f>
      </c>
      <c r="G48" s="2" t="str">
        <f>IF(ISBLANK(Games!$B48), "",Games!G48)</f>
      </c>
      <c r="H48" s="2" t="str">
        <f>IF(ISBLANK(Games!B48), "", IF(Table13[[#This Row],[Spread]]&lt;0, Table13[[#This Row],[Home]], Table13[[#This Row],[Away]]))</f>
      </c>
      <c r="I48" s="25"/>
      <c r="J48" s="25"/>
      <c r="K48" s="25"/>
      <c r="L48" s="25" t="str">
        <f>IF(ISBLANK(Table13[[#This Row],[Side Result]]), "",(-1*(Table13[[#This Row],[Home Final]]-Table13[[#This Row],[Away Final]])))</f>
      </c>
      <c r="M4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8" s="21" t="str">
        <f>IF(ISBLANK(Games!B48),"",IF(Table13[[#This Row],[Side Result]]=Table13[[#This Row],[Market Predicted Side]], "Y", "N"))</f>
      </c>
      <c r="O48" s="24" t="str">
        <f>IF(ISBLANK(Table13[[#This Row],[Side Result]]),"",IF(AND(Table13[[#This Row],[Market Side Correct (Y/N)]]="Y", Table13[[#This Row],[Market - Winning Team Covered (Y/N)]]="Y"), "Y", "N"))</f>
      </c>
      <c r="P48" s="24" t="str">
        <f>IF(ISBLANK(Games!B48),"",IF(Table13[[#This Row],[Side Result]]=Table13[[#This Row],[Model Predicted Side]], "Y", "N"))</f>
      </c>
      <c r="Q4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8" s="24" t="str">
        <f>IF(ISBLANK(Table13[[#This Row],[Side Result]]), "",ABS(Table13[[#This Row],[Difference from Prediction]]))</f>
      </c>
      <c r="T4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8" s="24" t="str">
        <f>IF(ISBLANK(Table13[[#This Row],[Side Result]]), "",ABS(Table13[[#This Row],[Difference from Market]]))</f>
      </c>
      <c r="V48" s="23" t="str">
        <f>IF(OR(ISBLANK(Games!B48),ISBLANK(Table13[[#This Row],[Side Result]])), "",IF(OR(AND('Prediction Log'!D48&lt;0, 'Prediction Log'!I48='Prediction Log'!B48), AND('Prediction Log'!D48&gt;0, 'Prediction Log'!C48='Prediction Log'!I48)),"Y", IF(ISBLANK(Games!$B$2), "","N")))</f>
      </c>
      <c r="W48" s="23" t="str">
        <f>Table13[[#This Row],[Market Side and Spread  Correct]]</f>
      </c>
    </row>
    <row r="49">
      <c r="A49" s="2" t="str">
        <f>IF(ISBLANK(Games!$B49), "",Games!A49)</f>
      </c>
      <c r="B49" s="2" t="str">
        <f>IF(ISBLANK(Games!$B49), "",Games!B49)</f>
      </c>
      <c r="C49" s="2" t="str">
        <f>IF(ISBLANK(Games!$B49), "",Games!C49)</f>
      </c>
      <c r="D49" s="1" t="str">
        <f>IF(ISBLANK(Games!$B49), "",Games!D49)</f>
      </c>
      <c r="E49" s="1" t="str">
        <f>IF(ISBLANK(Games!$B49), "",Games!E49)</f>
      </c>
      <c r="F49" s="2" t="str">
        <f>IF(ISBLANK(Games!$B49), "",Games!F49)</f>
      </c>
      <c r="G49" s="2" t="str">
        <f>IF(ISBLANK(Games!$B49), "",Games!G49)</f>
      </c>
      <c r="H49" s="2" t="str">
        <f>IF(ISBLANK(Games!B49), "", IF(Table13[[#This Row],[Spread]]&lt;0, Table13[[#This Row],[Home]], Table13[[#This Row],[Away]]))</f>
      </c>
      <c r="I49" s="25"/>
      <c r="J49" s="25"/>
      <c r="K49" s="25"/>
      <c r="L49" s="25" t="str">
        <f>IF(ISBLANK(Table13[[#This Row],[Side Result]]), "",(-1*(Table13[[#This Row],[Home Final]]-Table13[[#This Row],[Away Final]])))</f>
      </c>
      <c r="M4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9" s="21" t="str">
        <f>IF(ISBLANK(Games!B49),"",IF(Table13[[#This Row],[Side Result]]=Table13[[#This Row],[Market Predicted Side]], "Y", "N"))</f>
      </c>
      <c r="O49" s="24" t="str">
        <f>IF(ISBLANK(Table13[[#This Row],[Side Result]]),"",IF(AND(Table13[[#This Row],[Market Side Correct (Y/N)]]="Y", Table13[[#This Row],[Market - Winning Team Covered (Y/N)]]="Y"), "Y", "N"))</f>
      </c>
      <c r="P49" s="24" t="str">
        <f>IF(ISBLANK(Games!B49),"",IF(Table13[[#This Row],[Side Result]]=Table13[[#This Row],[Model Predicted Side]], "Y", "N"))</f>
      </c>
      <c r="Q4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9" s="24" t="str">
        <f>IF(ISBLANK(Table13[[#This Row],[Side Result]]), "",ABS(Table13[[#This Row],[Difference from Prediction]]))</f>
      </c>
      <c r="T4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9" s="24" t="str">
        <f>IF(ISBLANK(Table13[[#This Row],[Side Result]]), "",ABS(Table13[[#This Row],[Difference from Market]]))</f>
      </c>
      <c r="V49" s="23" t="str">
        <f>IF(OR(ISBLANK(Games!B49),ISBLANK(Table13[[#This Row],[Side Result]])), "",IF(OR(AND('Prediction Log'!D49&lt;0, 'Prediction Log'!I49='Prediction Log'!B49), AND('Prediction Log'!D49&gt;0, 'Prediction Log'!C49='Prediction Log'!I49)),"Y", IF(ISBLANK(Games!$B$2), "","N")))</f>
      </c>
      <c r="W49" s="23" t="str">
        <f>Table13[[#This Row],[Market Side and Spread  Correct]]</f>
      </c>
    </row>
    <row r="50">
      <c r="A50" s="2" t="str">
        <f>IF(ISBLANK(Games!$B50), "",Games!A50)</f>
      </c>
      <c r="B50" s="2" t="str">
        <f>IF(ISBLANK(Games!$B50), "",Games!B50)</f>
      </c>
      <c r="C50" s="2" t="str">
        <f>IF(ISBLANK(Games!$B50), "",Games!C50)</f>
      </c>
      <c r="D50" s="1" t="str">
        <f>IF(ISBLANK(Games!$B50), "",Games!D50)</f>
      </c>
      <c r="E50" s="1" t="str">
        <f>IF(ISBLANK(Games!$B50), "",Games!E50)</f>
      </c>
      <c r="F50" s="2" t="str">
        <f>IF(ISBLANK(Games!$B50), "",Games!F50)</f>
      </c>
      <c r="G50" s="2" t="str">
        <f>IF(ISBLANK(Games!$B50), "",Games!G50)</f>
      </c>
      <c r="H50" s="2" t="str">
        <f>IF(ISBLANK(Games!B50), "", IF(Table13[[#This Row],[Spread]]&lt;0, Table13[[#This Row],[Home]], Table13[[#This Row],[Away]]))</f>
      </c>
      <c r="I50" s="25"/>
      <c r="J50" s="25"/>
      <c r="K50" s="25"/>
      <c r="L50" s="25" t="str">
        <f>IF(ISBLANK(Table13[[#This Row],[Side Result]]), "",(-1*(Table13[[#This Row],[Home Final]]-Table13[[#This Row],[Away Final]])))</f>
      </c>
      <c r="M5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0" s="21" t="str">
        <f>IF(ISBLANK(Games!B50),"",IF(Table13[[#This Row],[Side Result]]=Table13[[#This Row],[Market Predicted Side]], "Y", "N"))</f>
      </c>
      <c r="O50" s="24" t="str">
        <f>IF(ISBLANK(Table13[[#This Row],[Side Result]]),"",IF(AND(Table13[[#This Row],[Market Side Correct (Y/N)]]="Y", Table13[[#This Row],[Market - Winning Team Covered (Y/N)]]="Y"), "Y", "N"))</f>
      </c>
      <c r="P50" s="24" t="str">
        <f>IF(ISBLANK(Games!B50),"",IF(Table13[[#This Row],[Side Result]]=Table13[[#This Row],[Model Predicted Side]], "Y", "N"))</f>
      </c>
      <c r="Q5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0" s="24" t="str">
        <f>IF(ISBLANK(Table13[[#This Row],[Side Result]]), "",ABS(Table13[[#This Row],[Difference from Prediction]]))</f>
      </c>
      <c r="T5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0" s="24" t="str">
        <f>IF(ISBLANK(Table13[[#This Row],[Side Result]]), "",ABS(Table13[[#This Row],[Difference from Market]]))</f>
      </c>
      <c r="V50" s="23" t="str">
        <f>IF(OR(ISBLANK(Games!B50),ISBLANK(Table13[[#This Row],[Side Result]])), "",IF(OR(AND('Prediction Log'!D50&lt;0, 'Prediction Log'!I50='Prediction Log'!B50), AND('Prediction Log'!D50&gt;0, 'Prediction Log'!C50='Prediction Log'!I50)),"Y", IF(ISBLANK(Games!$B$2), "","N")))</f>
      </c>
      <c r="W50" s="23" t="str">
        <f>Table13[[#This Row],[Market Side and Spread  Correct]]</f>
      </c>
    </row>
    <row r="51">
      <c r="A51" s="2" t="str">
        <f>IF(ISBLANK(Games!$B51), "",Games!A51)</f>
      </c>
      <c r="B51" s="2" t="str">
        <f>IF(ISBLANK(Games!$B51), "",Games!B51)</f>
      </c>
      <c r="C51" s="2" t="str">
        <f>IF(ISBLANK(Games!$B51), "",Games!C51)</f>
      </c>
      <c r="D51" s="1" t="str">
        <f>IF(ISBLANK(Games!$B51), "",Games!D51)</f>
      </c>
      <c r="E51" s="1" t="str">
        <f>IF(ISBLANK(Games!$B51), "",Games!E51)</f>
      </c>
      <c r="F51" s="2" t="str">
        <f>IF(ISBLANK(Games!$B51), "",Games!F51)</f>
      </c>
      <c r="G51" s="2" t="str">
        <f>IF(ISBLANK(Games!$B51), "",Games!G51)</f>
      </c>
      <c r="H51" s="2" t="str">
        <f>IF(ISBLANK(Games!B51), "", IF(Table13[[#This Row],[Spread]]&lt;0, Table13[[#This Row],[Home]], Table13[[#This Row],[Away]]))</f>
      </c>
      <c r="I51" s="25"/>
      <c r="J51" s="25"/>
      <c r="K51" s="25"/>
      <c r="L51" s="25" t="str">
        <f>IF(ISBLANK(Table13[[#This Row],[Side Result]]), "",(-1*(Table13[[#This Row],[Home Final]]-Table13[[#This Row],[Away Final]])))</f>
      </c>
      <c r="M5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1" s="21" t="str">
        <f>IF(ISBLANK(Games!B51),"",IF(Table13[[#This Row],[Side Result]]=Table13[[#This Row],[Market Predicted Side]], "Y", "N"))</f>
      </c>
      <c r="O51" s="24" t="str">
        <f>IF(ISBLANK(Table13[[#This Row],[Side Result]]),"",IF(AND(Table13[[#This Row],[Market Side Correct (Y/N)]]="Y", Table13[[#This Row],[Market - Winning Team Covered (Y/N)]]="Y"), "Y", "N"))</f>
      </c>
      <c r="P51" s="24" t="str">
        <f>IF(ISBLANK(Games!B51),"",IF(Table13[[#This Row],[Side Result]]=Table13[[#This Row],[Model Predicted Side]], "Y", "N"))</f>
      </c>
      <c r="Q5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1" s="24" t="str">
        <f>IF(ISBLANK(Table13[[#This Row],[Side Result]]), "",ABS(Table13[[#This Row],[Difference from Prediction]]))</f>
      </c>
      <c r="T5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1" s="24" t="str">
        <f>IF(ISBLANK(Table13[[#This Row],[Side Result]]), "",ABS(Table13[[#This Row],[Difference from Market]]))</f>
      </c>
      <c r="V51" s="23" t="str">
        <f>IF(OR(ISBLANK(Games!B51),ISBLANK(Table13[[#This Row],[Side Result]])), "",IF(OR(AND('Prediction Log'!D51&lt;0, 'Prediction Log'!I51='Prediction Log'!B51), AND('Prediction Log'!D51&gt;0, 'Prediction Log'!C51='Prediction Log'!I51)),"Y", IF(ISBLANK(Games!$B$2), "","N")))</f>
      </c>
      <c r="W51" s="23" t="str">
        <f>Table13[[#This Row],[Market Side and Spread  Correct]]</f>
      </c>
    </row>
    <row r="52">
      <c r="A52" s="2" t="str">
        <f>IF(ISBLANK(Games!$B52), "",Games!A52)</f>
      </c>
      <c r="B52" s="2" t="str">
        <f>IF(ISBLANK(Games!$B52), "",Games!B52)</f>
      </c>
      <c r="C52" s="2" t="str">
        <f>IF(ISBLANK(Games!$B52), "",Games!C52)</f>
      </c>
      <c r="D52" s="1" t="str">
        <f>IF(ISBLANK(Games!$B52), "",Games!D52)</f>
      </c>
      <c r="E52" s="1" t="str">
        <f>IF(ISBLANK(Games!$B52), "",Games!E52)</f>
      </c>
      <c r="F52" s="2" t="str">
        <f>IF(ISBLANK(Games!$B52), "",Games!F52)</f>
      </c>
      <c r="G52" s="2" t="str">
        <f>IF(ISBLANK(Games!$B52), "",Games!G52)</f>
      </c>
      <c r="H52" s="2" t="str">
        <f>IF(ISBLANK(Games!B52), "", IF(Table13[[#This Row],[Spread]]&lt;0, Table13[[#This Row],[Home]], Table13[[#This Row],[Away]]))</f>
      </c>
      <c r="I52" s="25"/>
      <c r="J52" s="25"/>
      <c r="K52" s="25"/>
      <c r="L52" s="25" t="str">
        <f>IF(ISBLANK(Table13[[#This Row],[Side Result]]), "",(-1*(Table13[[#This Row],[Home Final]]-Table13[[#This Row],[Away Final]])))</f>
      </c>
      <c r="M5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2" s="21" t="str">
        <f>IF(ISBLANK(Games!B52),"",IF(Table13[[#This Row],[Side Result]]=Table13[[#This Row],[Market Predicted Side]], "Y", "N"))</f>
      </c>
      <c r="O52" s="24" t="str">
        <f>IF(ISBLANK(Table13[[#This Row],[Side Result]]),"",IF(AND(Table13[[#This Row],[Market Side Correct (Y/N)]]="Y", Table13[[#This Row],[Market - Winning Team Covered (Y/N)]]="Y"), "Y", "N"))</f>
      </c>
      <c r="P52" s="24" t="str">
        <f>IF(ISBLANK(Games!B52),"",IF(Table13[[#This Row],[Side Result]]=Table13[[#This Row],[Model Predicted Side]], "Y", "N"))</f>
      </c>
      <c r="Q5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2" s="24" t="str">
        <f>IF(ISBLANK(Table13[[#This Row],[Side Result]]), "",ABS(Table13[[#This Row],[Difference from Prediction]]))</f>
      </c>
      <c r="T5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2" s="24" t="str">
        <f>IF(ISBLANK(Table13[[#This Row],[Side Result]]), "",ABS(Table13[[#This Row],[Difference from Market]]))</f>
      </c>
      <c r="V52" s="23" t="str">
        <f>IF(OR(ISBLANK(Games!B52),ISBLANK(Table13[[#This Row],[Side Result]])), "",IF(OR(AND('Prediction Log'!D52&lt;0, 'Prediction Log'!I52='Prediction Log'!B52), AND('Prediction Log'!D52&gt;0, 'Prediction Log'!C52='Prediction Log'!I52)),"Y", IF(ISBLANK(Games!$B$2), "","N")))</f>
      </c>
      <c r="W52" s="23" t="str">
        <f>Table13[[#This Row],[Market Side and Spread  Correct]]</f>
      </c>
    </row>
    <row r="53">
      <c r="A53" s="2" t="str">
        <f>IF(ISBLANK(Games!$B53), "",Games!A53)</f>
      </c>
      <c r="B53" s="2" t="str">
        <f>IF(ISBLANK(Games!$B53), "",Games!B53)</f>
      </c>
      <c r="C53" s="2" t="str">
        <f>IF(ISBLANK(Games!$B53), "",Games!C53)</f>
      </c>
      <c r="D53" s="1" t="str">
        <f>IF(ISBLANK(Games!$B53), "",Games!D53)</f>
      </c>
      <c r="E53" s="1" t="str">
        <f>IF(ISBLANK(Games!$B53), "",Games!E53)</f>
      </c>
      <c r="F53" s="2" t="str">
        <f>IF(ISBLANK(Games!$B53), "",Games!F53)</f>
      </c>
      <c r="G53" s="2" t="str">
        <f>IF(ISBLANK(Games!$B53), "",Games!G53)</f>
      </c>
      <c r="H53" s="2" t="str">
        <f>IF(ISBLANK(Games!B53), "", IF(Table13[[#This Row],[Spread]]&lt;0, Table13[[#This Row],[Home]], Table13[[#This Row],[Away]]))</f>
      </c>
      <c r="I53" s="25"/>
      <c r="J53" s="25"/>
      <c r="K53" s="25"/>
      <c r="L53" s="25" t="str">
        <f>IF(ISBLANK(Table13[[#This Row],[Side Result]]), "",(-1*(Table13[[#This Row],[Home Final]]-Table13[[#This Row],[Away Final]])))</f>
      </c>
      <c r="M5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3" s="21" t="str">
        <f>IF(ISBLANK(Games!B53),"",IF(Table13[[#This Row],[Side Result]]=Table13[[#This Row],[Market Predicted Side]], "Y", "N"))</f>
      </c>
      <c r="O53" s="24" t="str">
        <f>IF(ISBLANK(Table13[[#This Row],[Side Result]]),"",IF(AND(Table13[[#This Row],[Market Side Correct (Y/N)]]="Y", Table13[[#This Row],[Market - Winning Team Covered (Y/N)]]="Y"), "Y", "N"))</f>
      </c>
      <c r="P53" s="24" t="str">
        <f>IF(ISBLANK(Games!B53),"",IF(Table13[[#This Row],[Side Result]]=Table13[[#This Row],[Model Predicted Side]], "Y", "N"))</f>
      </c>
      <c r="Q5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3" s="24" t="str">
        <f>IF(ISBLANK(Table13[[#This Row],[Side Result]]), "",ABS(Table13[[#This Row],[Difference from Prediction]]))</f>
      </c>
      <c r="T5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3" s="24" t="str">
        <f>IF(ISBLANK(Table13[[#This Row],[Side Result]]), "",ABS(Table13[[#This Row],[Difference from Market]]))</f>
      </c>
      <c r="V53" s="23" t="str">
        <f>IF(OR(ISBLANK(Games!B53),ISBLANK(Table13[[#This Row],[Side Result]])), "",IF(OR(AND('Prediction Log'!D53&lt;0, 'Prediction Log'!I53='Prediction Log'!B53), AND('Prediction Log'!D53&gt;0, 'Prediction Log'!C53='Prediction Log'!I53)),"Y", IF(ISBLANK(Games!$B$2), "","N")))</f>
      </c>
      <c r="W53" s="23" t="str">
        <f>Table13[[#This Row],[Market Side and Spread  Correct]]</f>
      </c>
    </row>
    <row r="54">
      <c r="A54" s="2" t="str">
        <f>IF(ISBLANK(Games!$B54), "",Games!A54)</f>
      </c>
      <c r="B54" s="2" t="str">
        <f>IF(ISBLANK(Games!$B54), "",Games!B54)</f>
      </c>
      <c r="C54" s="2" t="str">
        <f>IF(ISBLANK(Games!$B54), "",Games!C54)</f>
      </c>
      <c r="D54" s="1" t="str">
        <f>IF(ISBLANK(Games!$B54), "",Games!D54)</f>
      </c>
      <c r="E54" s="1" t="str">
        <f>IF(ISBLANK(Games!$B54), "",Games!E54)</f>
      </c>
      <c r="F54" s="2" t="str">
        <f>IF(ISBLANK(Games!$B54), "",Games!F54)</f>
      </c>
      <c r="G54" s="2" t="str">
        <f>IF(ISBLANK(Games!$B54), "",Games!G54)</f>
      </c>
      <c r="H54" s="2" t="str">
        <f>IF(ISBLANK(Games!B54), "", IF(Table13[[#This Row],[Spread]]&lt;0, Table13[[#This Row],[Home]], Table13[[#This Row],[Away]]))</f>
      </c>
      <c r="I54" s="25"/>
      <c r="J54" s="25"/>
      <c r="K54" s="25"/>
      <c r="L54" s="25" t="str">
        <f>IF(ISBLANK(Table13[[#This Row],[Side Result]]), "",(-1*(Table13[[#This Row],[Home Final]]-Table13[[#This Row],[Away Final]])))</f>
      </c>
      <c r="M5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4" s="21" t="str">
        <f>IF(ISBLANK(Games!B54),"",IF(Table13[[#This Row],[Side Result]]=Table13[[#This Row],[Market Predicted Side]], "Y", "N"))</f>
      </c>
      <c r="O54" s="24" t="str">
        <f>IF(ISBLANK(Table13[[#This Row],[Side Result]]),"",IF(AND(Table13[[#This Row],[Market Side Correct (Y/N)]]="Y", Table13[[#This Row],[Market - Winning Team Covered (Y/N)]]="Y"), "Y", "N"))</f>
      </c>
      <c r="P54" s="24" t="str">
        <f>IF(ISBLANK(Games!B54),"",IF(Table13[[#This Row],[Side Result]]=Table13[[#This Row],[Model Predicted Side]], "Y", "N"))</f>
      </c>
      <c r="Q5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4" s="24" t="str">
        <f>IF(ISBLANK(Table13[[#This Row],[Side Result]]), "",ABS(Table13[[#This Row],[Difference from Prediction]]))</f>
      </c>
      <c r="T5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4" s="24" t="str">
        <f>IF(ISBLANK(Table13[[#This Row],[Side Result]]), "",ABS(Table13[[#This Row],[Difference from Market]]))</f>
      </c>
      <c r="V54" s="23" t="str">
        <f>IF(OR(ISBLANK(Games!B54),ISBLANK(Table13[[#This Row],[Side Result]])), "",IF(OR(AND('Prediction Log'!D54&lt;0, 'Prediction Log'!I54='Prediction Log'!B54), AND('Prediction Log'!D54&gt;0, 'Prediction Log'!C54='Prediction Log'!I54)),"Y", IF(ISBLANK(Games!$B$2), "","N")))</f>
      </c>
      <c r="W54" s="23" t="str">
        <f>Table13[[#This Row],[Market Side and Spread  Correct]]</f>
      </c>
    </row>
    <row r="55">
      <c r="A55" s="2" t="str">
        <f>IF(ISBLANK(Games!$B55), "",Games!A55)</f>
      </c>
      <c r="B55" s="2" t="str">
        <f>IF(ISBLANK(Games!$B55), "",Games!B55)</f>
      </c>
      <c r="C55" s="2" t="str">
        <f>IF(ISBLANK(Games!$B55), "",Games!C55)</f>
      </c>
      <c r="D55" s="1" t="str">
        <f>IF(ISBLANK(Games!$B55), "",Games!D55)</f>
      </c>
      <c r="E55" s="1" t="str">
        <f>IF(ISBLANK(Games!$B55), "",Games!E55)</f>
      </c>
      <c r="F55" s="2" t="str">
        <f>IF(ISBLANK(Games!$B55), "",Games!F55)</f>
      </c>
      <c r="G55" s="2" t="str">
        <f>IF(ISBLANK(Games!$B55), "",Games!G55)</f>
      </c>
      <c r="H55" s="2" t="str">
        <f>IF(ISBLANK(Games!B55), "", IF(Table13[[#This Row],[Spread]]&lt;0, Table13[[#This Row],[Home]], Table13[[#This Row],[Away]]))</f>
      </c>
      <c r="I55" s="25"/>
      <c r="J55" s="25"/>
      <c r="K55" s="25"/>
      <c r="L55" s="25" t="str">
        <f>IF(ISBLANK(Table13[[#This Row],[Side Result]]), "",(-1*(Table13[[#This Row],[Home Final]]-Table13[[#This Row],[Away Final]])))</f>
      </c>
      <c r="M5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5" s="21" t="str">
        <f>IF(ISBLANK(Games!B55),"",IF(Table13[[#This Row],[Side Result]]=Table13[[#This Row],[Market Predicted Side]], "Y", "N"))</f>
      </c>
      <c r="O55" s="24" t="str">
        <f>IF(ISBLANK(Table13[[#This Row],[Side Result]]),"",IF(AND(Table13[[#This Row],[Market Side Correct (Y/N)]]="Y", Table13[[#This Row],[Market - Winning Team Covered (Y/N)]]="Y"), "Y", "N"))</f>
      </c>
      <c r="P55" s="24" t="str">
        <f>IF(ISBLANK(Games!B55),"",IF(Table13[[#This Row],[Side Result]]=Table13[[#This Row],[Model Predicted Side]], "Y", "N"))</f>
      </c>
      <c r="Q5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5" s="24" t="str">
        <f>IF(ISBLANK(Table13[[#This Row],[Side Result]]), "",ABS(Table13[[#This Row],[Difference from Prediction]]))</f>
      </c>
      <c r="T5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5" s="24" t="str">
        <f>IF(ISBLANK(Table13[[#This Row],[Side Result]]), "",ABS(Table13[[#This Row],[Difference from Market]]))</f>
      </c>
      <c r="V55" s="23" t="str">
        <f>IF(OR(ISBLANK(Games!B55),ISBLANK(Table13[[#This Row],[Side Result]])), "",IF(OR(AND('Prediction Log'!D55&lt;0, 'Prediction Log'!I55='Prediction Log'!B55), AND('Prediction Log'!D55&gt;0, 'Prediction Log'!C55='Prediction Log'!I55)),"Y", IF(ISBLANK(Games!$B$2), "","N")))</f>
      </c>
      <c r="W55" s="23" t="str">
        <f>Table13[[#This Row],[Market Side and Spread  Correct]]</f>
      </c>
    </row>
    <row r="56">
      <c r="A56" s="2" t="str">
        <f>IF(ISBLANK(Games!$B56), "",Games!A56)</f>
      </c>
      <c r="B56" s="2" t="str">
        <f>IF(ISBLANK(Games!$B56), "",Games!B56)</f>
      </c>
      <c r="C56" s="2" t="str">
        <f>IF(ISBLANK(Games!$B56), "",Games!C56)</f>
      </c>
      <c r="D56" s="1" t="str">
        <f>IF(ISBLANK(Games!$B56), "",Games!D56)</f>
      </c>
      <c r="E56" s="1" t="str">
        <f>IF(ISBLANK(Games!$B56), "",Games!E56)</f>
      </c>
      <c r="F56" s="2" t="str">
        <f>IF(ISBLANK(Games!$B56), "",Games!F56)</f>
      </c>
      <c r="G56" s="2" t="str">
        <f>IF(ISBLANK(Games!$B56), "",Games!G56)</f>
      </c>
      <c r="H56" s="2" t="str">
        <f>IF(ISBLANK(Games!B56), "", IF(Table13[[#This Row],[Spread]]&lt;0, Table13[[#This Row],[Home]], Table13[[#This Row],[Away]]))</f>
      </c>
      <c r="I56" s="25"/>
      <c r="J56" s="25"/>
      <c r="K56" s="25"/>
      <c r="L56" s="25" t="str">
        <f>IF(ISBLANK(Table13[[#This Row],[Side Result]]), "",(-1*(Table13[[#This Row],[Home Final]]-Table13[[#This Row],[Away Final]])))</f>
      </c>
      <c r="M5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6" s="21" t="str">
        <f>IF(ISBLANK(Games!B56),"",IF(Table13[[#This Row],[Side Result]]=Table13[[#This Row],[Market Predicted Side]], "Y", "N"))</f>
      </c>
      <c r="O56" s="24" t="str">
        <f>IF(ISBLANK(Table13[[#This Row],[Side Result]]),"",IF(AND(Table13[[#This Row],[Market Side Correct (Y/N)]]="Y", Table13[[#This Row],[Market - Winning Team Covered (Y/N)]]="Y"), "Y", "N"))</f>
      </c>
      <c r="P56" s="24" t="str">
        <f>IF(ISBLANK(Games!B56),"",IF(Table13[[#This Row],[Side Result]]=Table13[[#This Row],[Model Predicted Side]], "Y", "N"))</f>
      </c>
      <c r="Q5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6" s="24" t="str">
        <f>IF(ISBLANK(Table13[[#This Row],[Side Result]]), "",ABS(Table13[[#This Row],[Difference from Prediction]]))</f>
      </c>
      <c r="T5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6" s="24" t="str">
        <f>IF(ISBLANK(Table13[[#This Row],[Side Result]]), "",ABS(Table13[[#This Row],[Difference from Market]]))</f>
      </c>
      <c r="V56" s="23" t="str">
        <f>IF(OR(ISBLANK(Games!B56),ISBLANK(Table13[[#This Row],[Side Result]])), "",IF(OR(AND('Prediction Log'!D56&lt;0, 'Prediction Log'!I56='Prediction Log'!B56), AND('Prediction Log'!D56&gt;0, 'Prediction Log'!C56='Prediction Log'!I56)),"Y", IF(ISBLANK(Games!$B$2), "","N")))</f>
      </c>
      <c r="W56" s="23" t="str">
        <f>Table13[[#This Row],[Market Side and Spread  Correct]]</f>
      </c>
    </row>
    <row r="57">
      <c r="A57" s="2" t="str">
        <f>IF(ISBLANK(Games!$B57), "",Games!A57)</f>
      </c>
      <c r="B57" s="2" t="str">
        <f>IF(ISBLANK(Games!$B57), "",Games!B57)</f>
      </c>
      <c r="C57" s="2" t="str">
        <f>IF(ISBLANK(Games!$B57), "",Games!C57)</f>
      </c>
      <c r="D57" s="1" t="str">
        <f>IF(ISBLANK(Games!$B57), "",Games!D57)</f>
      </c>
      <c r="E57" s="1" t="str">
        <f>IF(ISBLANK(Games!$B57), "",Games!E57)</f>
      </c>
      <c r="F57" s="2" t="str">
        <f>IF(ISBLANK(Games!$B57), "",Games!F57)</f>
      </c>
      <c r="G57" s="2" t="str">
        <f>IF(ISBLANK(Games!$B57), "",Games!G57)</f>
      </c>
      <c r="H57" s="2" t="str">
        <f>IF(ISBLANK(Games!B57), "", IF(Table13[[#This Row],[Spread]]&lt;0, Table13[[#This Row],[Home]], Table13[[#This Row],[Away]]))</f>
      </c>
      <c r="I57" s="25"/>
      <c r="J57" s="25"/>
      <c r="K57" s="25"/>
      <c r="L57" s="25" t="str">
        <f>IF(ISBLANK(Table13[[#This Row],[Side Result]]), "",(-1*(Table13[[#This Row],[Home Final]]-Table13[[#This Row],[Away Final]])))</f>
      </c>
      <c r="M5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7" s="21" t="str">
        <f>IF(ISBLANK(Games!B57),"",IF(Table13[[#This Row],[Side Result]]=Table13[[#This Row],[Market Predicted Side]], "Y", "N"))</f>
      </c>
      <c r="O57" s="24" t="str">
        <f>IF(ISBLANK(Table13[[#This Row],[Side Result]]),"",IF(AND(Table13[[#This Row],[Market Side Correct (Y/N)]]="Y", Table13[[#This Row],[Market - Winning Team Covered (Y/N)]]="Y"), "Y", "N"))</f>
      </c>
      <c r="P57" s="24" t="str">
        <f>IF(ISBLANK(Games!B57),"",IF(Table13[[#This Row],[Side Result]]=Table13[[#This Row],[Model Predicted Side]], "Y", "N"))</f>
      </c>
      <c r="Q5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7" s="24" t="str">
        <f>IF(ISBLANK(Table13[[#This Row],[Side Result]]), "",ABS(Table13[[#This Row],[Difference from Prediction]]))</f>
      </c>
      <c r="T5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7" s="24" t="str">
        <f>IF(ISBLANK(Table13[[#This Row],[Side Result]]), "",ABS(Table13[[#This Row],[Difference from Market]]))</f>
      </c>
      <c r="V57" s="23" t="str">
        <f>IF(OR(ISBLANK(Games!B57),ISBLANK(Table13[[#This Row],[Side Result]])), "",IF(OR(AND('Prediction Log'!D57&lt;0, 'Prediction Log'!I57='Prediction Log'!B57), AND('Prediction Log'!D57&gt;0, 'Prediction Log'!C57='Prediction Log'!I57)),"Y", IF(ISBLANK(Games!$B$2), "","N")))</f>
      </c>
      <c r="W57" s="23" t="str">
        <f>Table13[[#This Row],[Market Side and Spread  Correct]]</f>
      </c>
    </row>
    <row r="58">
      <c r="A58" s="2" t="str">
        <f>IF(ISBLANK(Games!$B58), "",Games!A58)</f>
      </c>
      <c r="B58" s="2" t="str">
        <f>IF(ISBLANK(Games!$B58), "",Games!B58)</f>
      </c>
      <c r="C58" s="2" t="str">
        <f>IF(ISBLANK(Games!$B58), "",Games!C58)</f>
      </c>
      <c r="D58" s="1" t="str">
        <f>IF(ISBLANK(Games!$B58), "",Games!D58)</f>
      </c>
      <c r="E58" s="1" t="str">
        <f>IF(ISBLANK(Games!$B58), "",Games!E58)</f>
      </c>
      <c r="F58" s="2" t="str">
        <f>IF(ISBLANK(Games!$B58), "",Games!F58)</f>
      </c>
      <c r="G58" s="2" t="str">
        <f>IF(ISBLANK(Games!$B58), "",Games!G58)</f>
      </c>
      <c r="H58" s="2" t="str">
        <f>IF(ISBLANK(Games!B58), "", IF(Table13[[#This Row],[Spread]]&lt;0, Table13[[#This Row],[Home]], Table13[[#This Row],[Away]]))</f>
      </c>
      <c r="I58" s="25"/>
      <c r="J58" s="25"/>
      <c r="K58" s="25"/>
      <c r="L58" s="25" t="str">
        <f>IF(ISBLANK(Table13[[#This Row],[Side Result]]), "",(-1*(Table13[[#This Row],[Home Final]]-Table13[[#This Row],[Away Final]])))</f>
      </c>
      <c r="M5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8" s="21" t="str">
        <f>IF(ISBLANK(Games!B58),"",IF(Table13[[#This Row],[Side Result]]=Table13[[#This Row],[Market Predicted Side]], "Y", "N"))</f>
      </c>
      <c r="O58" s="24" t="str">
        <f>IF(ISBLANK(Table13[[#This Row],[Side Result]]),"",IF(AND(Table13[[#This Row],[Market Side Correct (Y/N)]]="Y", Table13[[#This Row],[Market - Winning Team Covered (Y/N)]]="Y"), "Y", "N"))</f>
      </c>
      <c r="P58" s="24" t="str">
        <f>IF(ISBLANK(Games!B58),"",IF(Table13[[#This Row],[Side Result]]=Table13[[#This Row],[Model Predicted Side]], "Y", "N"))</f>
      </c>
      <c r="Q5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8" s="24" t="str">
        <f>IF(ISBLANK(Table13[[#This Row],[Side Result]]), "",ABS(Table13[[#This Row],[Difference from Prediction]]))</f>
      </c>
      <c r="T5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8" s="24" t="str">
        <f>IF(ISBLANK(Table13[[#This Row],[Side Result]]), "",ABS(Table13[[#This Row],[Difference from Market]]))</f>
      </c>
      <c r="V58" s="23" t="str">
        <f>IF(OR(ISBLANK(Games!B58),ISBLANK(Table13[[#This Row],[Side Result]])), "",IF(OR(AND('Prediction Log'!D58&lt;0, 'Prediction Log'!I58='Prediction Log'!B58), AND('Prediction Log'!D58&gt;0, 'Prediction Log'!C58='Prediction Log'!I58)),"Y", IF(ISBLANK(Games!$B$2), "","N")))</f>
      </c>
      <c r="W58" s="23" t="str">
        <f>Table13[[#This Row],[Market Side and Spread  Correct]]</f>
      </c>
    </row>
    <row r="59">
      <c r="A59" s="2" t="str">
        <f>IF(ISBLANK(Games!$B59), "",Games!A59)</f>
      </c>
      <c r="B59" s="2" t="str">
        <f>IF(ISBLANK(Games!$B59), "",Games!B59)</f>
      </c>
      <c r="C59" s="2" t="str">
        <f>IF(ISBLANK(Games!$B59), "",Games!C59)</f>
      </c>
      <c r="D59" s="1" t="str">
        <f>IF(ISBLANK(Games!$B59), "",Games!D59)</f>
      </c>
      <c r="E59" s="1" t="str">
        <f>IF(ISBLANK(Games!$B59), "",Games!E59)</f>
      </c>
      <c r="F59" s="2" t="str">
        <f>IF(ISBLANK(Games!$B59), "",Games!F59)</f>
      </c>
      <c r="G59" s="2" t="str">
        <f>IF(ISBLANK(Games!$B59), "",Games!G59)</f>
      </c>
      <c r="H59" s="2" t="str">
        <f>IF(ISBLANK(Games!B59), "", IF(Table13[[#This Row],[Spread]]&lt;0, Table13[[#This Row],[Home]], Table13[[#This Row],[Away]]))</f>
      </c>
      <c r="I59" s="25"/>
      <c r="J59" s="25"/>
      <c r="K59" s="25"/>
      <c r="L59" s="25" t="str">
        <f>IF(ISBLANK(Table13[[#This Row],[Side Result]]), "",(-1*(Table13[[#This Row],[Home Final]]-Table13[[#This Row],[Away Final]])))</f>
      </c>
      <c r="M5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9" s="21" t="str">
        <f>IF(ISBLANK(Games!B59),"",IF(Table13[[#This Row],[Side Result]]=Table13[[#This Row],[Market Predicted Side]], "Y", "N"))</f>
      </c>
      <c r="O59" s="24" t="str">
        <f>IF(ISBLANK(Table13[[#This Row],[Side Result]]),"",IF(AND(Table13[[#This Row],[Market Side Correct (Y/N)]]="Y", Table13[[#This Row],[Market - Winning Team Covered (Y/N)]]="Y"), "Y", "N"))</f>
      </c>
      <c r="P59" s="24" t="str">
        <f>IF(ISBLANK(Games!B59),"",IF(Table13[[#This Row],[Side Result]]=Table13[[#This Row],[Model Predicted Side]], "Y", "N"))</f>
      </c>
      <c r="Q5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9" s="24" t="str">
        <f>IF(ISBLANK(Table13[[#This Row],[Side Result]]), "",ABS(Table13[[#This Row],[Difference from Prediction]]))</f>
      </c>
      <c r="T5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9" s="24" t="str">
        <f>IF(ISBLANK(Table13[[#This Row],[Side Result]]), "",ABS(Table13[[#This Row],[Difference from Market]]))</f>
      </c>
      <c r="V59" s="23" t="str">
        <f>IF(OR(ISBLANK(Games!B59),ISBLANK(Table13[[#This Row],[Side Result]])), "",IF(OR(AND('Prediction Log'!D59&lt;0, 'Prediction Log'!I59='Prediction Log'!B59), AND('Prediction Log'!D59&gt;0, 'Prediction Log'!C59='Prediction Log'!I59)),"Y", IF(ISBLANK(Games!$B$2), "","N")))</f>
      </c>
      <c r="W59" s="23" t="str">
        <f>Table13[[#This Row],[Market Side and Spread  Correct]]</f>
      </c>
    </row>
    <row r="60">
      <c r="A60" s="2" t="str">
        <f>IF(ISBLANK(Games!$B60), "",Games!A60)</f>
      </c>
      <c r="B60" s="2" t="str">
        <f>IF(ISBLANK(Games!$B60), "",Games!B60)</f>
      </c>
      <c r="C60" s="2" t="str">
        <f>IF(ISBLANK(Games!$B60), "",Games!C60)</f>
      </c>
      <c r="D60" s="1" t="str">
        <f>IF(ISBLANK(Games!$B60), "",Games!D60)</f>
      </c>
      <c r="E60" s="1" t="str">
        <f>IF(ISBLANK(Games!$B60), "",Games!E60)</f>
      </c>
      <c r="F60" s="2" t="str">
        <f>IF(ISBLANK(Games!$B60), "",Games!F60)</f>
      </c>
      <c r="G60" s="2" t="str">
        <f>IF(ISBLANK(Games!$B60), "",Games!G60)</f>
      </c>
      <c r="H60" s="2" t="str">
        <f>IF(ISBLANK(Games!B60), "", IF(Table13[[#This Row],[Spread]]&lt;0, Table13[[#This Row],[Home]], Table13[[#This Row],[Away]]))</f>
      </c>
      <c r="I60" s="25"/>
      <c r="J60" s="25"/>
      <c r="K60" s="25"/>
      <c r="L60" s="25" t="str">
        <f>IF(ISBLANK(Table13[[#This Row],[Side Result]]), "",(-1*(Table13[[#This Row],[Home Final]]-Table13[[#This Row],[Away Final]])))</f>
      </c>
      <c r="M6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0" s="21" t="str">
        <f>IF(ISBLANK(Games!B60),"",IF(Table13[[#This Row],[Side Result]]=Table13[[#This Row],[Market Predicted Side]], "Y", "N"))</f>
      </c>
      <c r="O60" s="24" t="str">
        <f>IF(ISBLANK(Table13[[#This Row],[Side Result]]),"",IF(AND(Table13[[#This Row],[Market Side Correct (Y/N)]]="Y", Table13[[#This Row],[Market - Winning Team Covered (Y/N)]]="Y"), "Y", "N"))</f>
      </c>
      <c r="P60" s="24" t="str">
        <f>IF(ISBLANK(Games!B60),"",IF(Table13[[#This Row],[Side Result]]=Table13[[#This Row],[Model Predicted Side]], "Y", "N"))</f>
      </c>
      <c r="Q6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0" s="24" t="str">
        <f>IF(ISBLANK(Table13[[#This Row],[Side Result]]), "",ABS(Table13[[#This Row],[Difference from Prediction]]))</f>
      </c>
      <c r="T6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0" s="24" t="str">
        <f>IF(ISBLANK(Table13[[#This Row],[Side Result]]), "",ABS(Table13[[#This Row],[Difference from Market]]))</f>
      </c>
      <c r="V60" s="23" t="str">
        <f>IF(OR(ISBLANK(Games!B60),ISBLANK(Table13[[#This Row],[Side Result]])), "",IF(OR(AND('Prediction Log'!D60&lt;0, 'Prediction Log'!I60='Prediction Log'!B60), AND('Prediction Log'!D60&gt;0, 'Prediction Log'!C60='Prediction Log'!I60)),"Y", IF(ISBLANK(Games!$B$2), "","N")))</f>
      </c>
      <c r="W60" s="23" t="str">
        <f>Table13[[#This Row],[Market Side and Spread  Correct]]</f>
      </c>
    </row>
    <row r="61">
      <c r="A61" s="2" t="str">
        <f>IF(ISBLANK(Games!$B61), "",Games!A61)</f>
      </c>
      <c r="B61" s="2" t="str">
        <f>IF(ISBLANK(Games!$B61), "",Games!B61)</f>
      </c>
      <c r="C61" s="2" t="str">
        <f>IF(ISBLANK(Games!$B61), "",Games!C61)</f>
      </c>
      <c r="D61" s="1" t="str">
        <f>IF(ISBLANK(Games!$B61), "",Games!D61)</f>
      </c>
      <c r="E61" s="1" t="str">
        <f>IF(ISBLANK(Games!$B61), "",Games!E61)</f>
      </c>
      <c r="F61" s="2" t="str">
        <f>IF(ISBLANK(Games!$B61), "",Games!F61)</f>
      </c>
      <c r="G61" s="2" t="str">
        <f>IF(ISBLANK(Games!$B61), "",Games!G61)</f>
      </c>
      <c r="H61" s="2" t="str">
        <f>IF(ISBLANK(Games!B61), "", IF(Table13[[#This Row],[Spread]]&lt;0, Table13[[#This Row],[Home]], Table13[[#This Row],[Away]]))</f>
      </c>
      <c r="I61" s="25"/>
      <c r="J61" s="25"/>
      <c r="K61" s="25"/>
      <c r="L61" s="25" t="str">
        <f>IF(ISBLANK(Table13[[#This Row],[Side Result]]), "",(-1*(Table13[[#This Row],[Home Final]]-Table13[[#This Row],[Away Final]])))</f>
      </c>
      <c r="M6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1" s="21" t="str">
        <f>IF(ISBLANK(Games!B61),"",IF(Table13[[#This Row],[Side Result]]=Table13[[#This Row],[Market Predicted Side]], "Y", "N"))</f>
      </c>
      <c r="O61" s="24" t="str">
        <f>IF(ISBLANK(Table13[[#This Row],[Side Result]]),"",IF(AND(Table13[[#This Row],[Market Side Correct (Y/N)]]="Y", Table13[[#This Row],[Market - Winning Team Covered (Y/N)]]="Y"), "Y", "N"))</f>
      </c>
      <c r="P61" s="24" t="str">
        <f>IF(ISBLANK(Games!B61),"",IF(Table13[[#This Row],[Side Result]]=Table13[[#This Row],[Model Predicted Side]], "Y", "N"))</f>
      </c>
      <c r="Q6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1" s="24" t="str">
        <f>IF(ISBLANK(Table13[[#This Row],[Side Result]]), "",ABS(Table13[[#This Row],[Difference from Prediction]]))</f>
      </c>
      <c r="T6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1" s="24" t="str">
        <f>IF(ISBLANK(Table13[[#This Row],[Side Result]]), "",ABS(Table13[[#This Row],[Difference from Market]]))</f>
      </c>
      <c r="V61" s="23" t="str">
        <f>IF(OR(ISBLANK(Games!B61),ISBLANK(Table13[[#This Row],[Side Result]])), "",IF(OR(AND('Prediction Log'!D61&lt;0, 'Prediction Log'!I61='Prediction Log'!B61), AND('Prediction Log'!D61&gt;0, 'Prediction Log'!C61='Prediction Log'!I61)),"Y", IF(ISBLANK(Games!$B$2), "","N")))</f>
      </c>
      <c r="W61" s="23" t="str">
        <f>Table13[[#This Row],[Market Side and Spread  Correct]]</f>
      </c>
    </row>
    <row r="62">
      <c r="A62" s="2" t="str">
        <f>IF(ISBLANK(Games!$B62), "",Games!A62)</f>
      </c>
      <c r="B62" s="2" t="str">
        <f>IF(ISBLANK(Games!$B62), "",Games!B62)</f>
      </c>
      <c r="C62" s="2" t="str">
        <f>IF(ISBLANK(Games!$B62), "",Games!C62)</f>
      </c>
      <c r="D62" s="1" t="str">
        <f>IF(ISBLANK(Games!$B62), "",Games!D62)</f>
      </c>
      <c r="E62" s="1" t="str">
        <f>IF(ISBLANK(Games!$B62), "",Games!E62)</f>
      </c>
      <c r="F62" s="2" t="str">
        <f>IF(ISBLANK(Games!$B62), "",Games!F62)</f>
      </c>
      <c r="G62" s="2" t="str">
        <f>IF(ISBLANK(Games!$B62), "",Games!G62)</f>
      </c>
      <c r="H62" s="2" t="str">
        <f>IF(ISBLANK(Games!B62), "", IF(Table13[[#This Row],[Spread]]&lt;0, Table13[[#This Row],[Home]], Table13[[#This Row],[Away]]))</f>
      </c>
      <c r="I62" s="25"/>
      <c r="J62" s="25"/>
      <c r="K62" s="25"/>
      <c r="L62" s="25" t="str">
        <f>IF(ISBLANK(Table13[[#This Row],[Side Result]]), "",(-1*(Table13[[#This Row],[Home Final]]-Table13[[#This Row],[Away Final]])))</f>
      </c>
      <c r="M6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2" s="21" t="str">
        <f>IF(ISBLANK(Games!B62),"",IF(Table13[[#This Row],[Side Result]]=Table13[[#This Row],[Market Predicted Side]], "Y", "N"))</f>
      </c>
      <c r="O62" s="24" t="str">
        <f>IF(ISBLANK(Table13[[#This Row],[Side Result]]),"",IF(AND(Table13[[#This Row],[Market Side Correct (Y/N)]]="Y", Table13[[#This Row],[Market - Winning Team Covered (Y/N)]]="Y"), "Y", "N"))</f>
      </c>
      <c r="P62" s="24" t="str">
        <f>IF(ISBLANK(Games!B62),"",IF(Table13[[#This Row],[Side Result]]=Table13[[#This Row],[Model Predicted Side]], "Y", "N"))</f>
      </c>
      <c r="Q6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2" s="24" t="str">
        <f>IF(ISBLANK(Table13[[#This Row],[Side Result]]), "",ABS(Table13[[#This Row],[Difference from Prediction]]))</f>
      </c>
      <c r="T6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2" s="24" t="str">
        <f>IF(ISBLANK(Table13[[#This Row],[Side Result]]), "",ABS(Table13[[#This Row],[Difference from Market]]))</f>
      </c>
      <c r="V62" s="23" t="str">
        <f>IF(OR(ISBLANK(Games!B62),ISBLANK(Table13[[#This Row],[Side Result]])), "",IF(OR(AND('Prediction Log'!D62&lt;0, 'Prediction Log'!I62='Prediction Log'!B62), AND('Prediction Log'!D62&gt;0, 'Prediction Log'!C62='Prediction Log'!I62)),"Y", IF(ISBLANK(Games!$B$2), "","N")))</f>
      </c>
      <c r="W62" s="23" t="str">
        <f>Table13[[#This Row],[Market Side and Spread  Correct]]</f>
      </c>
    </row>
    <row r="63">
      <c r="A63" s="2" t="str">
        <f>IF(ISBLANK(Games!$B63), "",Games!A63)</f>
      </c>
      <c r="B63" s="2" t="str">
        <f>IF(ISBLANK(Games!$B63), "",Games!B63)</f>
      </c>
      <c r="C63" s="2" t="str">
        <f>IF(ISBLANK(Games!$B63), "",Games!C63)</f>
      </c>
      <c r="D63" s="1" t="str">
        <f>IF(ISBLANK(Games!$B63), "",Games!D63)</f>
      </c>
      <c r="E63" s="1" t="str">
        <f>IF(ISBLANK(Games!$B63), "",Games!E63)</f>
      </c>
      <c r="F63" s="2" t="str">
        <f>IF(ISBLANK(Games!$B63), "",Games!F63)</f>
      </c>
      <c r="G63" s="2" t="str">
        <f>IF(ISBLANK(Games!$B63), "",Games!G63)</f>
      </c>
      <c r="H63" s="2" t="str">
        <f>IF(ISBLANK(Games!B63), "", IF(Table13[[#This Row],[Spread]]&lt;0, Table13[[#This Row],[Home]], Table13[[#This Row],[Away]]))</f>
      </c>
      <c r="I63" s="25"/>
      <c r="J63" s="25"/>
      <c r="K63" s="25"/>
      <c r="L63" s="25" t="str">
        <f>IF(ISBLANK(Table13[[#This Row],[Side Result]]), "",(-1*(Table13[[#This Row],[Home Final]]-Table13[[#This Row],[Away Final]])))</f>
      </c>
      <c r="M6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3" s="21" t="str">
        <f>IF(ISBLANK(Games!B63),"",IF(Table13[[#This Row],[Side Result]]=Table13[[#This Row],[Market Predicted Side]], "Y", "N"))</f>
      </c>
      <c r="O63" s="24" t="str">
        <f>IF(ISBLANK(Table13[[#This Row],[Side Result]]),"",IF(AND(Table13[[#This Row],[Market Side Correct (Y/N)]]="Y", Table13[[#This Row],[Market - Winning Team Covered (Y/N)]]="Y"), "Y", "N"))</f>
      </c>
      <c r="P63" s="24" t="str">
        <f>IF(ISBLANK(Games!B63),"",IF(Table13[[#This Row],[Side Result]]=Table13[[#This Row],[Model Predicted Side]], "Y", "N"))</f>
      </c>
      <c r="Q6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3" s="24" t="str">
        <f>IF(ISBLANK(Table13[[#This Row],[Side Result]]), "",ABS(Table13[[#This Row],[Difference from Prediction]]))</f>
      </c>
      <c r="T6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3" s="24" t="str">
        <f>IF(ISBLANK(Table13[[#This Row],[Side Result]]), "",ABS(Table13[[#This Row],[Difference from Market]]))</f>
      </c>
      <c r="V63" s="23" t="str">
        <f>IF(OR(ISBLANK(Games!B63),ISBLANK(Table13[[#This Row],[Side Result]])), "",IF(OR(AND('Prediction Log'!D63&lt;0, 'Prediction Log'!I63='Prediction Log'!B63), AND('Prediction Log'!D63&gt;0, 'Prediction Log'!C63='Prediction Log'!I63)),"Y", IF(ISBLANK(Games!$B$2), "","N")))</f>
      </c>
      <c r="W63" s="23" t="str">
        <f>Table13[[#This Row],[Market Side and Spread  Correct]]</f>
      </c>
    </row>
    <row r="64">
      <c r="A64" s="2" t="str">
        <f>IF(ISBLANK(Games!$B64), "",Games!A64)</f>
      </c>
      <c r="B64" s="2" t="str">
        <f>IF(ISBLANK(Games!$B64), "",Games!B64)</f>
      </c>
      <c r="C64" s="2" t="str">
        <f>IF(ISBLANK(Games!$B64), "",Games!C64)</f>
      </c>
      <c r="D64" s="1" t="str">
        <f>IF(ISBLANK(Games!$B64), "",Games!D64)</f>
      </c>
      <c r="E64" s="1" t="str">
        <f>IF(ISBLANK(Games!$B64), "",Games!E64)</f>
      </c>
      <c r="F64" s="2" t="str">
        <f>IF(ISBLANK(Games!$B64), "",Games!F64)</f>
      </c>
      <c r="G64" s="2" t="str">
        <f>IF(ISBLANK(Games!$B64), "",Games!G64)</f>
      </c>
      <c r="H64" s="2" t="str">
        <f>IF(ISBLANK(Games!B64), "", IF(Table13[[#This Row],[Spread]]&lt;0, Table13[[#This Row],[Home]], Table13[[#This Row],[Away]]))</f>
      </c>
      <c r="I64" s="25"/>
      <c r="J64" s="25"/>
      <c r="K64" s="25"/>
      <c r="L64" s="25" t="str">
        <f>IF(ISBLANK(Table13[[#This Row],[Side Result]]), "",(-1*(Table13[[#This Row],[Home Final]]-Table13[[#This Row],[Away Final]])))</f>
      </c>
      <c r="M6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4" s="21" t="str">
        <f>IF(ISBLANK(Games!B64),"",IF(Table13[[#This Row],[Side Result]]=Table13[[#This Row],[Market Predicted Side]], "Y", "N"))</f>
      </c>
      <c r="O64" s="24" t="str">
        <f>IF(ISBLANK(Table13[[#This Row],[Side Result]]),"",IF(AND(Table13[[#This Row],[Market Side Correct (Y/N)]]="Y", Table13[[#This Row],[Market - Winning Team Covered (Y/N)]]="Y"), "Y", "N"))</f>
      </c>
      <c r="P64" s="24" t="str">
        <f>IF(ISBLANK(Games!B64),"",IF(Table13[[#This Row],[Side Result]]=Table13[[#This Row],[Model Predicted Side]], "Y", "N"))</f>
      </c>
      <c r="Q6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4" s="24" t="str">
        <f>IF(ISBLANK(Table13[[#This Row],[Side Result]]), "",ABS(Table13[[#This Row],[Difference from Prediction]]))</f>
      </c>
      <c r="T6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4" s="24" t="str">
        <f>IF(ISBLANK(Table13[[#This Row],[Side Result]]), "",ABS(Table13[[#This Row],[Difference from Market]]))</f>
      </c>
      <c r="V64" s="23" t="str">
        <f>IF(OR(ISBLANK(Games!B64),ISBLANK(Table13[[#This Row],[Side Result]])), "",IF(OR(AND('Prediction Log'!D64&lt;0, 'Prediction Log'!I64='Prediction Log'!B64), AND('Prediction Log'!D64&gt;0, 'Prediction Log'!C64='Prediction Log'!I64)),"Y", IF(ISBLANK(Games!$B$2), "","N")))</f>
      </c>
      <c r="W64" s="23" t="str">
        <f>Table13[[#This Row],[Market Side and Spread  Correct]]</f>
      </c>
    </row>
    <row r="65">
      <c r="A65" s="2" t="str">
        <f>IF(ISBLANK(Games!$B65), "",Games!A65)</f>
      </c>
      <c r="B65" s="2" t="str">
        <f>IF(ISBLANK(Games!$B65), "",Games!B65)</f>
      </c>
      <c r="C65" s="2" t="str">
        <f>IF(ISBLANK(Games!$B65), "",Games!C65)</f>
      </c>
      <c r="D65" s="1" t="str">
        <f>IF(ISBLANK(Games!$B65), "",Games!D65)</f>
      </c>
      <c r="E65" s="1" t="str">
        <f>IF(ISBLANK(Games!$B65), "",Games!E65)</f>
      </c>
      <c r="F65" s="2" t="str">
        <f>IF(ISBLANK(Games!$B65), "",Games!F65)</f>
      </c>
      <c r="G65" s="2" t="str">
        <f>IF(ISBLANK(Games!$B65), "",Games!G65)</f>
      </c>
      <c r="H65" s="2" t="str">
        <f>IF(ISBLANK(Games!B65), "", IF(Table13[[#This Row],[Spread]]&lt;0, Table13[[#This Row],[Home]], Table13[[#This Row],[Away]]))</f>
      </c>
      <c r="I65" s="25"/>
      <c r="J65" s="25"/>
      <c r="K65" s="25"/>
      <c r="L65" s="25" t="str">
        <f>IF(ISBLANK(Table13[[#This Row],[Side Result]]), "",(-1*(Table13[[#This Row],[Home Final]]-Table13[[#This Row],[Away Final]])))</f>
      </c>
      <c r="M6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5" s="21" t="str">
        <f>IF(ISBLANK(Games!B65),"",IF(Table13[[#This Row],[Side Result]]=Table13[[#This Row],[Market Predicted Side]], "Y", "N"))</f>
      </c>
      <c r="O65" s="24" t="str">
        <f>IF(ISBLANK(Table13[[#This Row],[Side Result]]),"",IF(AND(Table13[[#This Row],[Market Side Correct (Y/N)]]="Y", Table13[[#This Row],[Market - Winning Team Covered (Y/N)]]="Y"), "Y", "N"))</f>
      </c>
      <c r="P65" s="24" t="str">
        <f>IF(ISBLANK(Games!B65),"",IF(Table13[[#This Row],[Side Result]]=Table13[[#This Row],[Model Predicted Side]], "Y", "N"))</f>
      </c>
      <c r="Q6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5" s="24" t="str">
        <f>IF(ISBLANK(Table13[[#This Row],[Side Result]]), "",ABS(Table13[[#This Row],[Difference from Prediction]]))</f>
      </c>
      <c r="T6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5" s="24" t="str">
        <f>IF(ISBLANK(Table13[[#This Row],[Side Result]]), "",ABS(Table13[[#This Row],[Difference from Market]]))</f>
      </c>
      <c r="V65" s="23" t="str">
        <f>IF(OR(ISBLANK(Games!B65),ISBLANK(Table13[[#This Row],[Side Result]])), "",IF(OR(AND('Prediction Log'!D65&lt;0, 'Prediction Log'!I65='Prediction Log'!B65), AND('Prediction Log'!D65&gt;0, 'Prediction Log'!C65='Prediction Log'!I65)),"Y", IF(ISBLANK(Games!$B$2), "","N")))</f>
      </c>
      <c r="W65" s="23" t="str">
        <f>Table13[[#This Row],[Market Side and Spread  Correct]]</f>
      </c>
    </row>
    <row r="66">
      <c r="A66" s="2" t="str">
        <f>IF(ISBLANK(Games!$B66), "",Games!A66)</f>
      </c>
      <c r="B66" s="2" t="str">
        <f>IF(ISBLANK(Games!$B66), "",Games!B66)</f>
      </c>
      <c r="C66" s="2" t="str">
        <f>IF(ISBLANK(Games!$B66), "",Games!C66)</f>
      </c>
      <c r="D66" s="1" t="str">
        <f>IF(ISBLANK(Games!$B66), "",Games!D66)</f>
      </c>
      <c r="E66" s="1" t="str">
        <f>IF(ISBLANK(Games!$B66), "",Games!E66)</f>
      </c>
      <c r="F66" s="2" t="str">
        <f>IF(ISBLANK(Games!$B66), "",Games!F66)</f>
      </c>
      <c r="G66" s="2" t="str">
        <f>IF(ISBLANK(Games!$B66), "",Games!G66)</f>
      </c>
      <c r="H66" s="2" t="str">
        <f>IF(ISBLANK(Games!B66), "", IF(Table13[[#This Row],[Spread]]&lt;0, Table13[[#This Row],[Home]], Table13[[#This Row],[Away]]))</f>
      </c>
      <c r="I66" s="25"/>
      <c r="J66" s="25"/>
      <c r="K66" s="25"/>
      <c r="L66" s="25" t="str">
        <f>IF(ISBLANK(Table13[[#This Row],[Side Result]]), "",(-1*(Table13[[#This Row],[Home Final]]-Table13[[#This Row],[Away Final]])))</f>
      </c>
      <c r="M6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6" s="21" t="str">
        <f>IF(ISBLANK(Games!B66),"",IF(Table13[[#This Row],[Side Result]]=Table13[[#This Row],[Market Predicted Side]], "Y", "N"))</f>
      </c>
      <c r="O66" s="24" t="str">
        <f>IF(ISBLANK(Table13[[#This Row],[Side Result]]),"",IF(AND(Table13[[#This Row],[Market Side Correct (Y/N)]]="Y", Table13[[#This Row],[Market - Winning Team Covered (Y/N)]]="Y"), "Y", "N"))</f>
      </c>
      <c r="P66" s="24" t="str">
        <f>IF(ISBLANK(Games!B66),"",IF(Table13[[#This Row],[Side Result]]=Table13[[#This Row],[Model Predicted Side]], "Y", "N"))</f>
      </c>
      <c r="Q6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6" s="24" t="str">
        <f>IF(ISBLANK(Table13[[#This Row],[Side Result]]), "",ABS(Table13[[#This Row],[Difference from Prediction]]))</f>
      </c>
      <c r="T6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6" s="24" t="str">
        <f>IF(ISBLANK(Table13[[#This Row],[Side Result]]), "",ABS(Table13[[#This Row],[Difference from Market]]))</f>
      </c>
      <c r="V66" s="23" t="str">
        <f>IF(OR(ISBLANK(Games!B66),ISBLANK(Table13[[#This Row],[Side Result]])), "",IF(OR(AND('Prediction Log'!D66&lt;0, 'Prediction Log'!I66='Prediction Log'!B66), AND('Prediction Log'!D66&gt;0, 'Prediction Log'!C66='Prediction Log'!I66)),"Y", IF(ISBLANK(Games!$B$2), "","N")))</f>
      </c>
      <c r="W66" s="23" t="str">
        <f>Table13[[#This Row],[Market Side and Spread  Correct]]</f>
      </c>
    </row>
    <row r="67">
      <c r="A67" s="2" t="str">
        <f>IF(ISBLANK(Games!$B67), "",Games!A67)</f>
      </c>
      <c r="B67" s="2" t="str">
        <f>IF(ISBLANK(Games!$B67), "",Games!B67)</f>
      </c>
      <c r="C67" s="2" t="str">
        <f>IF(ISBLANK(Games!$B67), "",Games!C67)</f>
      </c>
      <c r="D67" s="1" t="str">
        <f>IF(ISBLANK(Games!$B67), "",Games!D67)</f>
      </c>
      <c r="E67" s="1" t="str">
        <f>IF(ISBLANK(Games!$B67), "",Games!E67)</f>
      </c>
      <c r="F67" s="2" t="str">
        <f>IF(ISBLANK(Games!$B67), "",Games!F67)</f>
      </c>
      <c r="G67" s="2" t="str">
        <f>IF(ISBLANK(Games!$B67), "",Games!G67)</f>
      </c>
      <c r="H67" s="2" t="str">
        <f>IF(ISBLANK(Games!B67), "", IF(Table13[[#This Row],[Spread]]&lt;0, Table13[[#This Row],[Home]], Table13[[#This Row],[Away]]))</f>
      </c>
      <c r="I67" s="25"/>
      <c r="J67" s="25"/>
      <c r="K67" s="25"/>
      <c r="L67" s="25" t="str">
        <f>IF(ISBLANK(Table13[[#This Row],[Side Result]]), "",(-1*(Table13[[#This Row],[Home Final]]-Table13[[#This Row],[Away Final]])))</f>
      </c>
      <c r="M6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7" s="21" t="str">
        <f>IF(ISBLANK(Games!B67),"",IF(Table13[[#This Row],[Side Result]]=Table13[[#This Row],[Market Predicted Side]], "Y", "N"))</f>
      </c>
      <c r="O67" s="24" t="str">
        <f>IF(ISBLANK(Table13[[#This Row],[Side Result]]),"",IF(AND(Table13[[#This Row],[Market Side Correct (Y/N)]]="Y", Table13[[#This Row],[Market - Winning Team Covered (Y/N)]]="Y"), "Y", "N"))</f>
      </c>
      <c r="P67" s="24" t="str">
        <f>IF(ISBLANK(Games!B67),"",IF(Table13[[#This Row],[Side Result]]=Table13[[#This Row],[Model Predicted Side]], "Y", "N"))</f>
      </c>
      <c r="Q6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7" s="24" t="str">
        <f>IF(ISBLANK(Table13[[#This Row],[Side Result]]), "",ABS(Table13[[#This Row],[Difference from Prediction]]))</f>
      </c>
      <c r="T6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7" s="24" t="str">
        <f>IF(ISBLANK(Table13[[#This Row],[Side Result]]), "",ABS(Table13[[#This Row],[Difference from Market]]))</f>
      </c>
      <c r="V67" s="23" t="str">
        <f>IF(OR(ISBLANK(Games!B67),ISBLANK(Table13[[#This Row],[Side Result]])), "",IF(OR(AND('Prediction Log'!D67&lt;0, 'Prediction Log'!I67='Prediction Log'!B67), AND('Prediction Log'!D67&gt;0, 'Prediction Log'!C67='Prediction Log'!I67)),"Y", IF(ISBLANK(Games!$B$2), "","N")))</f>
      </c>
      <c r="W67" s="23" t="str">
        <f>Table13[[#This Row],[Market Side and Spread  Correct]]</f>
      </c>
    </row>
    <row r="68">
      <c r="A68" s="2" t="str">
        <f>IF(ISBLANK(Games!$B68), "",Games!A68)</f>
      </c>
      <c r="B68" s="2" t="str">
        <f>IF(ISBLANK(Games!$B68), "",Games!B68)</f>
      </c>
      <c r="C68" s="2" t="str">
        <f>IF(ISBLANK(Games!$B68), "",Games!C68)</f>
      </c>
      <c r="D68" s="1" t="str">
        <f>IF(ISBLANK(Games!$B68), "",Games!D68)</f>
      </c>
      <c r="E68" s="1" t="str">
        <f>IF(ISBLANK(Games!$B68), "",Games!E68)</f>
      </c>
      <c r="F68" s="2" t="str">
        <f>IF(ISBLANK(Games!$B68), "",Games!F68)</f>
      </c>
      <c r="G68" s="2" t="str">
        <f>IF(ISBLANK(Games!$B68), "",Games!G68)</f>
      </c>
      <c r="H68" s="2" t="str">
        <f>IF(ISBLANK(Games!B68), "", IF(Table13[[#This Row],[Spread]]&lt;0, Table13[[#This Row],[Home]], Table13[[#This Row],[Away]]))</f>
      </c>
      <c r="I68" s="25"/>
      <c r="J68" s="25"/>
      <c r="K68" s="25"/>
      <c r="L68" s="25" t="str">
        <f>IF(ISBLANK(Table13[[#This Row],[Side Result]]), "",(-1*(Table13[[#This Row],[Home Final]]-Table13[[#This Row],[Away Final]])))</f>
      </c>
      <c r="M6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8" s="21" t="str">
        <f>IF(ISBLANK(Games!B68),"",IF(Table13[[#This Row],[Side Result]]=Table13[[#This Row],[Market Predicted Side]], "Y", "N"))</f>
      </c>
      <c r="O68" s="24" t="str">
        <f>IF(ISBLANK(Table13[[#This Row],[Side Result]]),"",IF(AND(Table13[[#This Row],[Market Side Correct (Y/N)]]="Y", Table13[[#This Row],[Market - Winning Team Covered (Y/N)]]="Y"), "Y", "N"))</f>
      </c>
      <c r="P68" s="24" t="str">
        <f>IF(ISBLANK(Games!B68),"",IF(Table13[[#This Row],[Side Result]]=Table13[[#This Row],[Model Predicted Side]], "Y", "N"))</f>
      </c>
      <c r="Q6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8" s="24" t="str">
        <f>IF(ISBLANK(Table13[[#This Row],[Side Result]]), "",ABS(Table13[[#This Row],[Difference from Prediction]]))</f>
      </c>
      <c r="T6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8" s="24" t="str">
        <f>IF(ISBLANK(Table13[[#This Row],[Side Result]]), "",ABS(Table13[[#This Row],[Difference from Market]]))</f>
      </c>
      <c r="V68" s="23" t="str">
        <f>IF(OR(ISBLANK(Games!B68),ISBLANK(Table13[[#This Row],[Side Result]])), "",IF(OR(AND('Prediction Log'!D68&lt;0, 'Prediction Log'!I68='Prediction Log'!B68), AND('Prediction Log'!D68&gt;0, 'Prediction Log'!C68='Prediction Log'!I68)),"Y", IF(ISBLANK(Games!$B$2), "","N")))</f>
      </c>
      <c r="W68" s="23" t="str">
        <f>Table13[[#This Row],[Market Side and Spread  Correct]]</f>
      </c>
    </row>
    <row r="69">
      <c r="A69" s="2" t="str">
        <f>IF(ISBLANK(Games!$B69), "",Games!A69)</f>
      </c>
      <c r="B69" s="2" t="str">
        <f>IF(ISBLANK(Games!$B69), "",Games!B69)</f>
      </c>
      <c r="C69" s="2" t="str">
        <f>IF(ISBLANK(Games!$B69), "",Games!C69)</f>
      </c>
      <c r="D69" s="1" t="str">
        <f>IF(ISBLANK(Games!$B69), "",Games!D69)</f>
      </c>
      <c r="E69" s="1" t="str">
        <f>IF(ISBLANK(Games!$B69), "",Games!E69)</f>
      </c>
      <c r="F69" s="2" t="str">
        <f>IF(ISBLANK(Games!$B69), "",Games!F69)</f>
      </c>
      <c r="G69" s="2" t="str">
        <f>IF(ISBLANK(Games!$B69), "",Games!G69)</f>
      </c>
      <c r="H69" s="2" t="str">
        <f>IF(ISBLANK(Games!B69), "", IF(Table13[[#This Row],[Spread]]&lt;0, Table13[[#This Row],[Home]], Table13[[#This Row],[Away]]))</f>
      </c>
      <c r="I69" s="25"/>
      <c r="J69" s="25"/>
      <c r="K69" s="25"/>
      <c r="L69" s="25" t="str">
        <f>IF(ISBLANK(Table13[[#This Row],[Side Result]]), "",(-1*(Table13[[#This Row],[Home Final]]-Table13[[#This Row],[Away Final]])))</f>
      </c>
      <c r="M6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9" s="21" t="str">
        <f>IF(ISBLANK(Games!B69),"",IF(Table13[[#This Row],[Side Result]]=Table13[[#This Row],[Market Predicted Side]], "Y", "N"))</f>
      </c>
      <c r="O69" s="24" t="str">
        <f>IF(ISBLANK(Table13[[#This Row],[Side Result]]),"",IF(AND(Table13[[#This Row],[Market Side Correct (Y/N)]]="Y", Table13[[#This Row],[Market - Winning Team Covered (Y/N)]]="Y"), "Y", "N"))</f>
      </c>
      <c r="P69" s="24" t="str">
        <f>IF(ISBLANK(Games!B69),"",IF(Table13[[#This Row],[Side Result]]=Table13[[#This Row],[Model Predicted Side]], "Y", "N"))</f>
      </c>
      <c r="Q6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9" s="24" t="str">
        <f>IF(ISBLANK(Table13[[#This Row],[Side Result]]), "",ABS(Table13[[#This Row],[Difference from Prediction]]))</f>
      </c>
      <c r="T6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9" s="24" t="str">
        <f>IF(ISBLANK(Table13[[#This Row],[Side Result]]), "",ABS(Table13[[#This Row],[Difference from Market]]))</f>
      </c>
      <c r="V69" s="23" t="str">
        <f>IF(OR(ISBLANK(Games!B69),ISBLANK(Table13[[#This Row],[Side Result]])), "",IF(OR(AND('Prediction Log'!D69&lt;0, 'Prediction Log'!I69='Prediction Log'!B69), AND('Prediction Log'!D69&gt;0, 'Prediction Log'!C69='Prediction Log'!I69)),"Y", IF(ISBLANK(Games!$B$2), "","N")))</f>
      </c>
      <c r="W69" s="23" t="str">
        <f>Table13[[#This Row],[Market Side and Spread  Correct]]</f>
      </c>
    </row>
    <row r="70">
      <c r="A70" s="2" t="str">
        <f>IF(ISBLANK(Games!$B70), "",Games!A70)</f>
      </c>
      <c r="B70" s="2" t="str">
        <f>IF(ISBLANK(Games!$B70), "",Games!B70)</f>
      </c>
      <c r="C70" s="2" t="str">
        <f>IF(ISBLANK(Games!$B70), "",Games!C70)</f>
      </c>
      <c r="D70" s="1" t="str">
        <f>IF(ISBLANK(Games!$B70), "",Games!D70)</f>
      </c>
      <c r="E70" s="1" t="str">
        <f>IF(ISBLANK(Games!$B70), "",Games!E70)</f>
      </c>
      <c r="F70" s="2" t="str">
        <f>IF(ISBLANK(Games!$B70), "",Games!F70)</f>
      </c>
      <c r="G70" s="2" t="str">
        <f>IF(ISBLANK(Games!$B70), "",Games!G70)</f>
      </c>
      <c r="H70" s="2" t="str">
        <f>IF(ISBLANK(Games!B70), "", IF(Table13[[#This Row],[Spread]]&lt;0, Table13[[#This Row],[Home]], Table13[[#This Row],[Away]]))</f>
      </c>
      <c r="I70" s="25"/>
      <c r="J70" s="25"/>
      <c r="K70" s="25"/>
      <c r="L70" s="25" t="str">
        <f>IF(ISBLANK(Table13[[#This Row],[Side Result]]), "",(-1*(Table13[[#This Row],[Home Final]]-Table13[[#This Row],[Away Final]])))</f>
      </c>
      <c r="M7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0" s="21" t="str">
        <f>IF(ISBLANK(Games!B70),"",IF(Table13[[#This Row],[Side Result]]=Table13[[#This Row],[Market Predicted Side]], "Y", "N"))</f>
      </c>
      <c r="O70" s="24" t="str">
        <f>IF(ISBLANK(Table13[[#This Row],[Side Result]]),"",IF(AND(Table13[[#This Row],[Market Side Correct (Y/N)]]="Y", Table13[[#This Row],[Market - Winning Team Covered (Y/N)]]="Y"), "Y", "N"))</f>
      </c>
      <c r="P70" s="24" t="str">
        <f>IF(ISBLANK(Games!B70),"",IF(Table13[[#This Row],[Side Result]]=Table13[[#This Row],[Model Predicted Side]], "Y", "N"))</f>
      </c>
      <c r="Q7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0" s="24" t="str">
        <f>IF(ISBLANK(Table13[[#This Row],[Side Result]]), "",ABS(Table13[[#This Row],[Difference from Prediction]]))</f>
      </c>
      <c r="T7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0" s="24" t="str">
        <f>IF(ISBLANK(Table13[[#This Row],[Side Result]]), "",ABS(Table13[[#This Row],[Difference from Market]]))</f>
      </c>
      <c r="V70" s="23" t="str">
        <f>IF(OR(ISBLANK(Games!B70),ISBLANK(Table13[[#This Row],[Side Result]])), "",IF(OR(AND('Prediction Log'!D70&lt;0, 'Prediction Log'!I70='Prediction Log'!B70), AND('Prediction Log'!D70&gt;0, 'Prediction Log'!C70='Prediction Log'!I70)),"Y", IF(ISBLANK(Games!$B$2), "","N")))</f>
      </c>
      <c r="W70" s="23" t="str">
        <f>Table13[[#This Row],[Market Side and Spread  Correct]]</f>
      </c>
    </row>
    <row r="71">
      <c r="A71" s="2" t="str">
        <f>IF(ISBLANK(Games!$B71), "",Games!A71)</f>
      </c>
      <c r="B71" s="2" t="str">
        <f>IF(ISBLANK(Games!$B71), "",Games!B71)</f>
      </c>
      <c r="C71" s="2" t="str">
        <f>IF(ISBLANK(Games!$B71), "",Games!C71)</f>
      </c>
      <c r="D71" s="1" t="str">
        <f>IF(ISBLANK(Games!$B71), "",Games!D71)</f>
      </c>
      <c r="E71" s="1" t="str">
        <f>IF(ISBLANK(Games!$B71), "",Games!E71)</f>
      </c>
      <c r="F71" s="2" t="str">
        <f>IF(ISBLANK(Games!$B71), "",Games!F71)</f>
      </c>
      <c r="G71" s="2" t="str">
        <f>IF(ISBLANK(Games!$B71), "",Games!G71)</f>
      </c>
      <c r="H71" s="2" t="str">
        <f>IF(ISBLANK(Games!B71), "", IF(Table13[[#This Row],[Spread]]&lt;0, Table13[[#This Row],[Home]], Table13[[#This Row],[Away]]))</f>
      </c>
      <c r="I71" s="25"/>
      <c r="J71" s="25"/>
      <c r="K71" s="25"/>
      <c r="L71" s="25" t="str">
        <f>IF(ISBLANK(Table13[[#This Row],[Side Result]]), "",(-1*(Table13[[#This Row],[Home Final]]-Table13[[#This Row],[Away Final]])))</f>
      </c>
      <c r="M7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1" s="21" t="str">
        <f>IF(ISBLANK(Games!B71),"",IF(Table13[[#This Row],[Side Result]]=Table13[[#This Row],[Market Predicted Side]], "Y", "N"))</f>
      </c>
      <c r="O71" s="24" t="str">
        <f>IF(ISBLANK(Table13[[#This Row],[Side Result]]),"",IF(AND(Table13[[#This Row],[Market Side Correct (Y/N)]]="Y", Table13[[#This Row],[Market - Winning Team Covered (Y/N)]]="Y"), "Y", "N"))</f>
      </c>
      <c r="P71" s="24" t="str">
        <f>IF(ISBLANK(Games!B71),"",IF(Table13[[#This Row],[Side Result]]=Table13[[#This Row],[Model Predicted Side]], "Y", "N"))</f>
      </c>
      <c r="Q7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1" s="24" t="str">
        <f>IF(ISBLANK(Table13[[#This Row],[Side Result]]), "",ABS(Table13[[#This Row],[Difference from Prediction]]))</f>
      </c>
      <c r="T7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1" s="24" t="str">
        <f>IF(ISBLANK(Table13[[#This Row],[Side Result]]), "",ABS(Table13[[#This Row],[Difference from Market]]))</f>
      </c>
      <c r="V71" s="23" t="str">
        <f>IF(OR(ISBLANK(Games!B71),ISBLANK(Table13[[#This Row],[Side Result]])), "",IF(OR(AND('Prediction Log'!D71&lt;0, 'Prediction Log'!I71='Prediction Log'!B71), AND('Prediction Log'!D71&gt;0, 'Prediction Log'!C71='Prediction Log'!I71)),"Y", IF(ISBLANK(Games!$B$2), "","N")))</f>
      </c>
      <c r="W71" s="23" t="str">
        <f>Table13[[#This Row],[Market Side and Spread  Correct]]</f>
      </c>
    </row>
    <row r="72">
      <c r="A72" s="2" t="str">
        <f>IF(ISBLANK(Games!$B72), "",Games!A72)</f>
      </c>
      <c r="B72" s="2" t="str">
        <f>IF(ISBLANK(Games!$B72), "",Games!B72)</f>
      </c>
      <c r="C72" s="2" t="str">
        <f>IF(ISBLANK(Games!$B72), "",Games!C72)</f>
      </c>
      <c r="D72" s="1" t="str">
        <f>IF(ISBLANK(Games!$B72), "",Games!D72)</f>
      </c>
      <c r="E72" s="1" t="str">
        <f>IF(ISBLANK(Games!$B72), "",Games!E72)</f>
      </c>
      <c r="F72" s="2" t="str">
        <f>IF(ISBLANK(Games!$B72), "",Games!F72)</f>
      </c>
      <c r="G72" s="2" t="str">
        <f>IF(ISBLANK(Games!$B72), "",Games!G72)</f>
      </c>
      <c r="H72" s="2" t="str">
        <f>IF(ISBLANK(Games!B72), "", IF(Table13[[#This Row],[Spread]]&lt;0, Table13[[#This Row],[Home]], Table13[[#This Row],[Away]]))</f>
      </c>
      <c r="I72" s="25"/>
      <c r="J72" s="25"/>
      <c r="K72" s="25"/>
      <c r="L72" s="25" t="str">
        <f>IF(ISBLANK(Table13[[#This Row],[Side Result]]), "",(-1*(Table13[[#This Row],[Home Final]]-Table13[[#This Row],[Away Final]])))</f>
      </c>
      <c r="M7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2" s="21" t="str">
        <f>IF(ISBLANK(Games!B72),"",IF(Table13[[#This Row],[Side Result]]=Table13[[#This Row],[Market Predicted Side]], "Y", "N"))</f>
      </c>
      <c r="O72" s="24" t="str">
        <f>IF(ISBLANK(Table13[[#This Row],[Side Result]]),"",IF(AND(Table13[[#This Row],[Market Side Correct (Y/N)]]="Y", Table13[[#This Row],[Market - Winning Team Covered (Y/N)]]="Y"), "Y", "N"))</f>
      </c>
      <c r="P72" s="24" t="str">
        <f>IF(ISBLANK(Games!B72),"",IF(Table13[[#This Row],[Side Result]]=Table13[[#This Row],[Model Predicted Side]], "Y", "N"))</f>
      </c>
      <c r="Q7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2" s="24" t="str">
        <f>IF(ISBLANK(Table13[[#This Row],[Side Result]]), "",ABS(Table13[[#This Row],[Difference from Prediction]]))</f>
      </c>
      <c r="T7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2" s="24" t="str">
        <f>IF(ISBLANK(Table13[[#This Row],[Side Result]]), "",ABS(Table13[[#This Row],[Difference from Market]]))</f>
      </c>
      <c r="V72" s="23" t="str">
        <f>IF(OR(ISBLANK(Games!B72),ISBLANK(Table13[[#This Row],[Side Result]])), "",IF(OR(AND('Prediction Log'!D72&lt;0, 'Prediction Log'!I72='Prediction Log'!B72), AND('Prediction Log'!D72&gt;0, 'Prediction Log'!C72='Prediction Log'!I72)),"Y", IF(ISBLANK(Games!$B$2), "","N")))</f>
      </c>
      <c r="W72" s="23" t="str">
        <f>Table13[[#This Row],[Market Side and Spread  Correct]]</f>
      </c>
    </row>
    <row r="73">
      <c r="A73" s="2" t="str">
        <f>IF(ISBLANK(Games!$B73), "",Games!A73)</f>
      </c>
      <c r="B73" s="2" t="str">
        <f>IF(ISBLANK(Games!$B73), "",Games!B73)</f>
      </c>
      <c r="C73" s="2" t="str">
        <f>IF(ISBLANK(Games!$B73), "",Games!C73)</f>
      </c>
      <c r="D73" s="1" t="str">
        <f>IF(ISBLANK(Games!$B73), "",Games!D73)</f>
      </c>
      <c r="E73" s="1" t="str">
        <f>IF(ISBLANK(Games!$B73), "",Games!E73)</f>
      </c>
      <c r="F73" s="2" t="str">
        <f>IF(ISBLANK(Games!$B73), "",Games!F73)</f>
      </c>
      <c r="G73" s="2" t="str">
        <f>IF(ISBLANK(Games!$B73), "",Games!G73)</f>
      </c>
      <c r="H73" s="2" t="str">
        <f>IF(ISBLANK(Games!B73), "", IF(Table13[[#This Row],[Spread]]&lt;0, Table13[[#This Row],[Home]], Table13[[#This Row],[Away]]))</f>
      </c>
      <c r="I73" s="25"/>
      <c r="J73" s="25"/>
      <c r="K73" s="25"/>
      <c r="L73" s="25" t="str">
        <f>IF(ISBLANK(Table13[[#This Row],[Side Result]]), "",(-1*(Table13[[#This Row],[Home Final]]-Table13[[#This Row],[Away Final]])))</f>
      </c>
      <c r="M7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3" s="21" t="str">
        <f>IF(ISBLANK(Games!B73),"",IF(Table13[[#This Row],[Side Result]]=Table13[[#This Row],[Market Predicted Side]], "Y", "N"))</f>
      </c>
      <c r="O73" s="24" t="str">
        <f>IF(ISBLANK(Table13[[#This Row],[Side Result]]),"",IF(AND(Table13[[#This Row],[Market Side Correct (Y/N)]]="Y", Table13[[#This Row],[Market - Winning Team Covered (Y/N)]]="Y"), "Y", "N"))</f>
      </c>
      <c r="P73" s="24" t="str">
        <f>IF(ISBLANK(Games!B73),"",IF(Table13[[#This Row],[Side Result]]=Table13[[#This Row],[Model Predicted Side]], "Y", "N"))</f>
      </c>
      <c r="Q7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3" s="24" t="str">
        <f>IF(ISBLANK(Table13[[#This Row],[Side Result]]), "",ABS(Table13[[#This Row],[Difference from Prediction]]))</f>
      </c>
      <c r="T7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3" s="24" t="str">
        <f>IF(ISBLANK(Table13[[#This Row],[Side Result]]), "",ABS(Table13[[#This Row],[Difference from Market]]))</f>
      </c>
      <c r="V73" s="23" t="str">
        <f>IF(OR(ISBLANK(Games!B73),ISBLANK(Table13[[#This Row],[Side Result]])), "",IF(OR(AND('Prediction Log'!D73&lt;0, 'Prediction Log'!I73='Prediction Log'!B73), AND('Prediction Log'!D73&gt;0, 'Prediction Log'!C73='Prediction Log'!I73)),"Y", IF(ISBLANK(Games!$B$2), "","N")))</f>
      </c>
      <c r="W73" s="23" t="str">
        <f>Table13[[#This Row],[Market Side and Spread  Correct]]</f>
      </c>
    </row>
    <row r="74">
      <c r="A74" s="2" t="str">
        <f>IF(ISBLANK(Games!$B74), "",Games!A74)</f>
      </c>
      <c r="B74" s="2" t="str">
        <f>IF(ISBLANK(Games!$B74), "",Games!B74)</f>
      </c>
      <c r="C74" s="2" t="str">
        <f>IF(ISBLANK(Games!$B74), "",Games!C74)</f>
      </c>
      <c r="D74" s="1" t="str">
        <f>IF(ISBLANK(Games!$B74), "",Games!D74)</f>
      </c>
      <c r="E74" s="1" t="str">
        <f>IF(ISBLANK(Games!$B74), "",Games!E74)</f>
      </c>
      <c r="F74" s="2" t="str">
        <f>IF(ISBLANK(Games!$B74), "",Games!F74)</f>
      </c>
      <c r="G74" s="2" t="str">
        <f>IF(ISBLANK(Games!$B74), "",Games!G74)</f>
      </c>
      <c r="H74" s="2" t="str">
        <f>IF(ISBLANK(Games!B74), "", IF(Table13[[#This Row],[Spread]]&lt;0, Table13[[#This Row],[Home]], Table13[[#This Row],[Away]]))</f>
      </c>
      <c r="I74" s="25"/>
      <c r="J74" s="25"/>
      <c r="K74" s="25"/>
      <c r="L74" s="25" t="str">
        <f>IF(ISBLANK(Table13[[#This Row],[Side Result]]), "",(-1*(Table13[[#This Row],[Home Final]]-Table13[[#This Row],[Away Final]])))</f>
      </c>
      <c r="M7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4" s="21" t="str">
        <f>IF(ISBLANK(Games!B74),"",IF(Table13[[#This Row],[Side Result]]=Table13[[#This Row],[Market Predicted Side]], "Y", "N"))</f>
      </c>
      <c r="O74" s="24" t="str">
        <f>IF(ISBLANK(Table13[[#This Row],[Side Result]]),"",IF(AND(Table13[[#This Row],[Market Side Correct (Y/N)]]="Y", Table13[[#This Row],[Market - Winning Team Covered (Y/N)]]="Y"), "Y", "N"))</f>
      </c>
      <c r="P74" s="24" t="str">
        <f>IF(ISBLANK(Games!B74),"",IF(Table13[[#This Row],[Side Result]]=Table13[[#This Row],[Model Predicted Side]], "Y", "N"))</f>
      </c>
      <c r="Q7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4" s="24" t="str">
        <f>IF(ISBLANK(Table13[[#This Row],[Side Result]]), "",ABS(Table13[[#This Row],[Difference from Prediction]]))</f>
      </c>
      <c r="T7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4" s="24" t="str">
        <f>IF(ISBLANK(Table13[[#This Row],[Side Result]]), "",ABS(Table13[[#This Row],[Difference from Market]]))</f>
      </c>
      <c r="V74" s="23" t="str">
        <f>IF(OR(ISBLANK(Games!B74),ISBLANK(Table13[[#This Row],[Side Result]])), "",IF(OR(AND('Prediction Log'!D74&lt;0, 'Prediction Log'!I74='Prediction Log'!B74), AND('Prediction Log'!D74&gt;0, 'Prediction Log'!C74='Prediction Log'!I74)),"Y", IF(ISBLANK(Games!$B$2), "","N")))</f>
      </c>
      <c r="W74" s="23" t="str">
        <f>Table13[[#This Row],[Market Side and Spread  Correct]]</f>
      </c>
    </row>
    <row r="75">
      <c r="A75" s="2" t="str">
        <f>IF(ISBLANK(Games!$B75), "",Games!A75)</f>
      </c>
      <c r="B75" s="2" t="str">
        <f>IF(ISBLANK(Games!$B75), "",Games!B75)</f>
      </c>
      <c r="C75" s="2" t="str">
        <f>IF(ISBLANK(Games!$B75), "",Games!C75)</f>
      </c>
      <c r="D75" s="1" t="str">
        <f>IF(ISBLANK(Games!$B75), "",Games!D75)</f>
      </c>
      <c r="E75" s="1" t="str">
        <f>IF(ISBLANK(Games!$B75), "",Games!E75)</f>
      </c>
      <c r="F75" s="2" t="str">
        <f>IF(ISBLANK(Games!$B75), "",Games!F75)</f>
      </c>
      <c r="G75" s="2" t="str">
        <f>IF(ISBLANK(Games!$B75), "",Games!G75)</f>
      </c>
      <c r="H75" s="2" t="str">
        <f>IF(ISBLANK(Games!B75), "", IF(Table13[[#This Row],[Spread]]&lt;0, Table13[[#This Row],[Home]], Table13[[#This Row],[Away]]))</f>
      </c>
      <c r="I75" s="25"/>
      <c r="J75" s="25"/>
      <c r="K75" s="25"/>
      <c r="L75" s="25" t="str">
        <f>IF(ISBLANK(Table13[[#This Row],[Side Result]]), "",(-1*(Table13[[#This Row],[Home Final]]-Table13[[#This Row],[Away Final]])))</f>
      </c>
      <c r="M7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5" s="21" t="str">
        <f>IF(ISBLANK(Games!B75),"",IF(Table13[[#This Row],[Side Result]]=Table13[[#This Row],[Market Predicted Side]], "Y", "N"))</f>
      </c>
      <c r="O75" s="24" t="str">
        <f>IF(ISBLANK(Table13[[#This Row],[Side Result]]),"",IF(AND(Table13[[#This Row],[Market Side Correct (Y/N)]]="Y", Table13[[#This Row],[Market - Winning Team Covered (Y/N)]]="Y"), "Y", "N"))</f>
      </c>
      <c r="P75" s="24" t="str">
        <f>IF(ISBLANK(Games!B75),"",IF(Table13[[#This Row],[Side Result]]=Table13[[#This Row],[Model Predicted Side]], "Y", "N"))</f>
      </c>
      <c r="Q7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5" s="24" t="str">
        <f>IF(ISBLANK(Table13[[#This Row],[Side Result]]), "",ABS(Table13[[#This Row],[Difference from Prediction]]))</f>
      </c>
      <c r="T7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5" s="24" t="str">
        <f>IF(ISBLANK(Table13[[#This Row],[Side Result]]), "",ABS(Table13[[#This Row],[Difference from Market]]))</f>
      </c>
      <c r="V75" s="23" t="str">
        <f>IF(OR(ISBLANK(Games!B75),ISBLANK(Table13[[#This Row],[Side Result]])), "",IF(OR(AND('Prediction Log'!D75&lt;0, 'Prediction Log'!I75='Prediction Log'!B75), AND('Prediction Log'!D75&gt;0, 'Prediction Log'!C75='Prediction Log'!I75)),"Y", IF(ISBLANK(Games!$B$2), "","N")))</f>
      </c>
      <c r="W75" s="23" t="str">
        <f>Table13[[#This Row],[Market Side and Spread  Correct]]</f>
      </c>
    </row>
    <row r="76">
      <c r="A76" s="2" t="str">
        <f>IF(ISBLANK(Games!$B76), "",Games!A76)</f>
      </c>
      <c r="B76" s="2" t="str">
        <f>IF(ISBLANK(Games!$B76), "",Games!B76)</f>
      </c>
      <c r="C76" s="2" t="str">
        <f>IF(ISBLANK(Games!$B76), "",Games!C76)</f>
      </c>
      <c r="D76" s="1" t="str">
        <f>IF(ISBLANK(Games!$B76), "",Games!D76)</f>
      </c>
      <c r="E76" s="1" t="str">
        <f>IF(ISBLANK(Games!$B76), "",Games!E76)</f>
      </c>
      <c r="F76" s="2" t="str">
        <f>IF(ISBLANK(Games!$B76), "",Games!F76)</f>
      </c>
      <c r="G76" s="2" t="str">
        <f>IF(ISBLANK(Games!$B76), "",Games!G76)</f>
      </c>
      <c r="H76" s="2" t="str">
        <f>IF(ISBLANK(Games!B76), "", IF(Table13[[#This Row],[Spread]]&lt;0, Table13[[#This Row],[Home]], Table13[[#This Row],[Away]]))</f>
      </c>
      <c r="I76" s="25"/>
      <c r="J76" s="25"/>
      <c r="K76" s="25"/>
      <c r="L76" s="25" t="str">
        <f>IF(ISBLANK(Table13[[#This Row],[Side Result]]), "",(-1*(Table13[[#This Row],[Home Final]]-Table13[[#This Row],[Away Final]])))</f>
      </c>
      <c r="M7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6" s="21" t="str">
        <f>IF(ISBLANK(Games!B76),"",IF(Table13[[#This Row],[Side Result]]=Table13[[#This Row],[Market Predicted Side]], "Y", "N"))</f>
      </c>
      <c r="O76" s="24" t="str">
        <f>IF(ISBLANK(Table13[[#This Row],[Side Result]]),"",IF(AND(Table13[[#This Row],[Market Side Correct (Y/N)]]="Y", Table13[[#This Row],[Market - Winning Team Covered (Y/N)]]="Y"), "Y", "N"))</f>
      </c>
      <c r="P76" s="24" t="str">
        <f>IF(ISBLANK(Games!B76),"",IF(Table13[[#This Row],[Side Result]]=Table13[[#This Row],[Model Predicted Side]], "Y", "N"))</f>
      </c>
      <c r="Q7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6" s="24" t="str">
        <f>IF(ISBLANK(Table13[[#This Row],[Side Result]]), "",ABS(Table13[[#This Row],[Difference from Prediction]]))</f>
      </c>
      <c r="T7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6" s="24" t="str">
        <f>IF(ISBLANK(Table13[[#This Row],[Side Result]]), "",ABS(Table13[[#This Row],[Difference from Market]]))</f>
      </c>
      <c r="V76" s="23" t="str">
        <f>IF(OR(ISBLANK(Games!B76),ISBLANK(Table13[[#This Row],[Side Result]])), "",IF(OR(AND('Prediction Log'!D76&lt;0, 'Prediction Log'!I76='Prediction Log'!B76), AND('Prediction Log'!D76&gt;0, 'Prediction Log'!C76='Prediction Log'!I76)),"Y", IF(ISBLANK(Games!$B$2), "","N")))</f>
      </c>
      <c r="W76" s="23" t="str">
        <f>Table13[[#This Row],[Market Side and Spread  Correct]]</f>
      </c>
    </row>
    <row r="77">
      <c r="A77" s="2" t="str">
        <f>IF(ISBLANK(Games!$B77), "",Games!A77)</f>
      </c>
      <c r="B77" s="2" t="str">
        <f>IF(ISBLANK(Games!$B77), "",Games!B77)</f>
      </c>
      <c r="C77" s="2" t="str">
        <f>IF(ISBLANK(Games!$B77), "",Games!C77)</f>
      </c>
      <c r="D77" s="1" t="str">
        <f>IF(ISBLANK(Games!$B77), "",Games!D77)</f>
      </c>
      <c r="E77" s="1" t="str">
        <f>IF(ISBLANK(Games!$B77), "",Games!E77)</f>
      </c>
      <c r="F77" s="2" t="str">
        <f>IF(ISBLANK(Games!$B77), "",Games!F77)</f>
      </c>
      <c r="G77" s="2" t="str">
        <f>IF(ISBLANK(Games!$B77), "",Games!G77)</f>
      </c>
      <c r="H77" s="2" t="str">
        <f>IF(ISBLANK(Games!B77), "", IF(Table13[[#This Row],[Spread]]&lt;0, Table13[[#This Row],[Home]], Table13[[#This Row],[Away]]))</f>
      </c>
      <c r="I77" s="25"/>
      <c r="J77" s="25"/>
      <c r="K77" s="25"/>
      <c r="L77" s="25" t="str">
        <f>IF(ISBLANK(Table13[[#This Row],[Side Result]]), "",(-1*(Table13[[#This Row],[Home Final]]-Table13[[#This Row],[Away Final]])))</f>
      </c>
      <c r="M7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7" s="21" t="str">
        <f>IF(ISBLANK(Games!B77),"",IF(Table13[[#This Row],[Side Result]]=Table13[[#This Row],[Market Predicted Side]], "Y", "N"))</f>
      </c>
      <c r="O77" s="24" t="str">
        <f>IF(ISBLANK(Table13[[#This Row],[Side Result]]),"",IF(AND(Table13[[#This Row],[Market Side Correct (Y/N)]]="Y", Table13[[#This Row],[Market - Winning Team Covered (Y/N)]]="Y"), "Y", "N"))</f>
      </c>
      <c r="P77" s="24" t="str">
        <f>IF(ISBLANK(Games!B77),"",IF(Table13[[#This Row],[Side Result]]=Table13[[#This Row],[Model Predicted Side]], "Y", "N"))</f>
      </c>
      <c r="Q7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7" s="24" t="str">
        <f>IF(ISBLANK(Table13[[#This Row],[Side Result]]), "",ABS(Table13[[#This Row],[Difference from Prediction]]))</f>
      </c>
      <c r="T7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7" s="24" t="str">
        <f>IF(ISBLANK(Table13[[#This Row],[Side Result]]), "",ABS(Table13[[#This Row],[Difference from Market]]))</f>
      </c>
      <c r="V77" s="23" t="str">
        <f>IF(OR(ISBLANK(Games!B77),ISBLANK(Table13[[#This Row],[Side Result]])), "",IF(OR(AND('Prediction Log'!D77&lt;0, 'Prediction Log'!I77='Prediction Log'!B77), AND('Prediction Log'!D77&gt;0, 'Prediction Log'!C77='Prediction Log'!I77)),"Y", IF(ISBLANK(Games!$B$2), "","N")))</f>
      </c>
      <c r="W77" s="23" t="str">
        <f>Table13[[#This Row],[Market Side and Spread  Correct]]</f>
      </c>
    </row>
    <row r="78">
      <c r="A78" s="2" t="str">
        <f>IF(ISBLANK(Games!$B78), "",Games!A78)</f>
      </c>
      <c r="B78" s="2" t="str">
        <f>IF(ISBLANK(Games!$B78), "",Games!B78)</f>
      </c>
      <c r="C78" s="2" t="str">
        <f>IF(ISBLANK(Games!$B78), "",Games!C78)</f>
      </c>
      <c r="D78" s="1" t="str">
        <f>IF(ISBLANK(Games!$B78), "",Games!D78)</f>
      </c>
      <c r="E78" s="1" t="str">
        <f>IF(ISBLANK(Games!$B78), "",Games!E78)</f>
      </c>
      <c r="F78" s="2" t="str">
        <f>IF(ISBLANK(Games!$B78), "",Games!F78)</f>
      </c>
      <c r="G78" s="2" t="str">
        <f>IF(ISBLANK(Games!$B78), "",Games!G78)</f>
      </c>
      <c r="H78" s="2" t="str">
        <f>IF(ISBLANK(Games!B78), "", IF(Table13[[#This Row],[Spread]]&lt;0, Table13[[#This Row],[Home]], Table13[[#This Row],[Away]]))</f>
      </c>
      <c r="I78" s="25"/>
      <c r="J78" s="25"/>
      <c r="K78" s="25"/>
      <c r="L78" s="25" t="str">
        <f>IF(ISBLANK(Table13[[#This Row],[Side Result]]), "",(-1*(Table13[[#This Row],[Home Final]]-Table13[[#This Row],[Away Final]])))</f>
      </c>
      <c r="M7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8" s="21" t="str">
        <f>IF(ISBLANK(Games!B78),"",IF(Table13[[#This Row],[Side Result]]=Table13[[#This Row],[Market Predicted Side]], "Y", "N"))</f>
      </c>
      <c r="O78" s="24" t="str">
        <f>IF(ISBLANK(Table13[[#This Row],[Side Result]]),"",IF(AND(Table13[[#This Row],[Market Side Correct (Y/N)]]="Y", Table13[[#This Row],[Market - Winning Team Covered (Y/N)]]="Y"), "Y", "N"))</f>
      </c>
      <c r="P78" s="24" t="str">
        <f>IF(ISBLANK(Games!B78),"",IF(Table13[[#This Row],[Side Result]]=Table13[[#This Row],[Model Predicted Side]], "Y", "N"))</f>
      </c>
      <c r="Q7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8" s="24" t="str">
        <f>IF(ISBLANK(Table13[[#This Row],[Side Result]]), "",ABS(Table13[[#This Row],[Difference from Prediction]]))</f>
      </c>
      <c r="T7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8" s="24" t="str">
        <f>IF(ISBLANK(Table13[[#This Row],[Side Result]]), "",ABS(Table13[[#This Row],[Difference from Market]]))</f>
      </c>
      <c r="V78" s="23" t="str">
        <f>IF(OR(ISBLANK(Games!B78),ISBLANK(Table13[[#This Row],[Side Result]])), "",IF(OR(AND('Prediction Log'!D78&lt;0, 'Prediction Log'!I78='Prediction Log'!B78), AND('Prediction Log'!D78&gt;0, 'Prediction Log'!C78='Prediction Log'!I78)),"Y", IF(ISBLANK(Games!$B$2), "","N")))</f>
      </c>
      <c r="W78" s="23" t="str">
        <f>Table13[[#This Row],[Market Side and Spread  Correct]]</f>
      </c>
    </row>
    <row r="79">
      <c r="A79" s="2" t="str">
        <f>IF(ISBLANK(Games!$B79), "",Games!A79)</f>
      </c>
      <c r="B79" s="2" t="str">
        <f>IF(ISBLANK(Games!$B79), "",Games!B79)</f>
      </c>
      <c r="C79" s="2" t="str">
        <f>IF(ISBLANK(Games!$B79), "",Games!C79)</f>
      </c>
      <c r="D79" s="1" t="str">
        <f>IF(ISBLANK(Games!$B79), "",Games!D79)</f>
      </c>
      <c r="E79" s="1" t="str">
        <f>IF(ISBLANK(Games!$B79), "",Games!E79)</f>
      </c>
      <c r="F79" s="2" t="str">
        <f>IF(ISBLANK(Games!$B79), "",Games!F79)</f>
      </c>
      <c r="G79" s="2" t="str">
        <f>IF(ISBLANK(Games!$B79), "",Games!G79)</f>
      </c>
      <c r="H79" s="2" t="str">
        <f>IF(ISBLANK(Games!B79), "", IF(Table13[[#This Row],[Spread]]&lt;0, Table13[[#This Row],[Home]], Table13[[#This Row],[Away]]))</f>
      </c>
      <c r="I79" s="25"/>
      <c r="J79" s="25"/>
      <c r="K79" s="25"/>
      <c r="L79" s="25" t="str">
        <f>IF(ISBLANK(Table13[[#This Row],[Side Result]]), "",(-1*(Table13[[#This Row],[Home Final]]-Table13[[#This Row],[Away Final]])))</f>
      </c>
      <c r="M7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9" s="21" t="str">
        <f>IF(ISBLANK(Games!B79),"",IF(Table13[[#This Row],[Side Result]]=Table13[[#This Row],[Market Predicted Side]], "Y", "N"))</f>
      </c>
      <c r="O79" s="24" t="str">
        <f>IF(ISBLANK(Table13[[#This Row],[Side Result]]),"",IF(AND(Table13[[#This Row],[Market Side Correct (Y/N)]]="Y", Table13[[#This Row],[Market - Winning Team Covered (Y/N)]]="Y"), "Y", "N"))</f>
      </c>
      <c r="P79" s="24" t="str">
        <f>IF(ISBLANK(Games!B79),"",IF(Table13[[#This Row],[Side Result]]=Table13[[#This Row],[Model Predicted Side]], "Y", "N"))</f>
      </c>
      <c r="Q7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9" s="24" t="str">
        <f>IF(ISBLANK(Table13[[#This Row],[Side Result]]), "",ABS(Table13[[#This Row],[Difference from Prediction]]))</f>
      </c>
      <c r="T7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9" s="24" t="str">
        <f>IF(ISBLANK(Table13[[#This Row],[Side Result]]), "",ABS(Table13[[#This Row],[Difference from Market]]))</f>
      </c>
      <c r="V79" s="23" t="str">
        <f>IF(OR(ISBLANK(Games!B79),ISBLANK(Table13[[#This Row],[Side Result]])), "",IF(OR(AND('Prediction Log'!D79&lt;0, 'Prediction Log'!I79='Prediction Log'!B79), AND('Prediction Log'!D79&gt;0, 'Prediction Log'!C79='Prediction Log'!I79)),"Y", IF(ISBLANK(Games!$B$2), "","N")))</f>
      </c>
      <c r="W79" s="23" t="str">
        <f>Table13[[#This Row],[Market Side and Spread  Correct]]</f>
      </c>
    </row>
    <row r="80">
      <c r="A80" s="2" t="str">
        <f>IF(ISBLANK(Games!$B80), "",Games!A80)</f>
      </c>
      <c r="B80" s="2" t="str">
        <f>IF(ISBLANK(Games!$B80), "",Games!B80)</f>
      </c>
      <c r="C80" s="2" t="str">
        <f>IF(ISBLANK(Games!$B80), "",Games!C80)</f>
      </c>
      <c r="D80" s="1" t="str">
        <f>IF(ISBLANK(Games!$B80), "",Games!D80)</f>
      </c>
      <c r="E80" s="1" t="str">
        <f>IF(ISBLANK(Games!$B80), "",Games!E80)</f>
      </c>
      <c r="F80" s="2" t="str">
        <f>IF(ISBLANK(Games!$B80), "",Games!F80)</f>
      </c>
      <c r="G80" s="2" t="str">
        <f>IF(ISBLANK(Games!$B80), "",Games!G80)</f>
      </c>
      <c r="H80" s="2" t="str">
        <f>IF(ISBLANK(Games!B80), "", IF(Table13[[#This Row],[Spread]]&lt;0, Table13[[#This Row],[Home]], Table13[[#This Row],[Away]]))</f>
      </c>
      <c r="I80" s="25"/>
      <c r="J80" s="25"/>
      <c r="K80" s="25"/>
      <c r="L80" s="25" t="str">
        <f>IF(ISBLANK(Table13[[#This Row],[Side Result]]), "",(-1*(Table13[[#This Row],[Home Final]]-Table13[[#This Row],[Away Final]])))</f>
      </c>
      <c r="M8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0" s="21" t="str">
        <f>IF(ISBLANK(Games!B80),"",IF(Table13[[#This Row],[Side Result]]=Table13[[#This Row],[Market Predicted Side]], "Y", "N"))</f>
      </c>
      <c r="O80" s="24" t="str">
        <f>IF(ISBLANK(Table13[[#This Row],[Side Result]]),"",IF(AND(Table13[[#This Row],[Market Side Correct (Y/N)]]="Y", Table13[[#This Row],[Market - Winning Team Covered (Y/N)]]="Y"), "Y", "N"))</f>
      </c>
      <c r="P80" s="24" t="str">
        <f>IF(ISBLANK(Games!B80),"",IF(Table13[[#This Row],[Side Result]]=Table13[[#This Row],[Model Predicted Side]], "Y", "N"))</f>
      </c>
      <c r="Q8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0" s="24" t="str">
        <f>IF(ISBLANK(Table13[[#This Row],[Side Result]]), "",ABS(Table13[[#This Row],[Difference from Prediction]]))</f>
      </c>
      <c r="T8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0" s="24" t="str">
        <f>IF(ISBLANK(Table13[[#This Row],[Side Result]]), "",ABS(Table13[[#This Row],[Difference from Market]]))</f>
      </c>
      <c r="V80" s="23" t="str">
        <f>IF(OR(ISBLANK(Games!B80),ISBLANK(Table13[[#This Row],[Side Result]])), "",IF(OR(AND('Prediction Log'!D80&lt;0, 'Prediction Log'!I80='Prediction Log'!B80), AND('Prediction Log'!D80&gt;0, 'Prediction Log'!C80='Prediction Log'!I80)),"Y", IF(ISBLANK(Games!$B$2), "","N")))</f>
      </c>
      <c r="W80" s="23" t="str">
        <f>Table13[[#This Row],[Market Side and Spread  Correct]]</f>
      </c>
    </row>
    <row r="81">
      <c r="A81" s="2" t="str">
        <f>IF(ISBLANK(Games!$B81), "",Games!A81)</f>
      </c>
      <c r="B81" s="2" t="str">
        <f>IF(ISBLANK(Games!$B81), "",Games!B81)</f>
      </c>
      <c r="C81" s="2" t="str">
        <f>IF(ISBLANK(Games!$B81), "",Games!C81)</f>
      </c>
      <c r="D81" s="1" t="str">
        <f>IF(ISBLANK(Games!$B81), "",Games!D81)</f>
      </c>
      <c r="E81" s="1" t="str">
        <f>IF(ISBLANK(Games!$B81), "",Games!E81)</f>
      </c>
      <c r="F81" s="2" t="str">
        <f>IF(ISBLANK(Games!$B81), "",Games!F81)</f>
      </c>
      <c r="G81" s="2" t="str">
        <f>IF(ISBLANK(Games!$B81), "",Games!G81)</f>
      </c>
      <c r="H81" s="2" t="str">
        <f>IF(ISBLANK(Games!B81), "", IF(Table13[[#This Row],[Spread]]&lt;0, Table13[[#This Row],[Home]], Table13[[#This Row],[Away]]))</f>
      </c>
      <c r="I81" s="25"/>
      <c r="J81" s="25"/>
      <c r="K81" s="25"/>
      <c r="L81" s="25" t="str">
        <f>IF(ISBLANK(Table13[[#This Row],[Side Result]]), "",(-1*(Table13[[#This Row],[Home Final]]-Table13[[#This Row],[Away Final]])))</f>
      </c>
      <c r="M8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1" s="21" t="str">
        <f>IF(ISBLANK(Games!B81),"",IF(Table13[[#This Row],[Side Result]]=Table13[[#This Row],[Market Predicted Side]], "Y", "N"))</f>
      </c>
      <c r="O81" s="24" t="str">
        <f>IF(ISBLANK(Table13[[#This Row],[Side Result]]),"",IF(AND(Table13[[#This Row],[Market Side Correct (Y/N)]]="Y", Table13[[#This Row],[Market - Winning Team Covered (Y/N)]]="Y"), "Y", "N"))</f>
      </c>
      <c r="P81" s="24" t="str">
        <f>IF(ISBLANK(Games!B81),"",IF(Table13[[#This Row],[Side Result]]=Table13[[#This Row],[Model Predicted Side]], "Y", "N"))</f>
      </c>
      <c r="Q8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1" s="24" t="str">
        <f>IF(ISBLANK(Table13[[#This Row],[Side Result]]), "",ABS(Table13[[#This Row],[Difference from Prediction]]))</f>
      </c>
      <c r="T8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1" s="24" t="str">
        <f>IF(ISBLANK(Table13[[#This Row],[Side Result]]), "",ABS(Table13[[#This Row],[Difference from Market]]))</f>
      </c>
      <c r="V81" s="23" t="str">
        <f>IF(OR(ISBLANK(Games!B81),ISBLANK(Table13[[#This Row],[Side Result]])), "",IF(OR(AND('Prediction Log'!D81&lt;0, 'Prediction Log'!I81='Prediction Log'!B81), AND('Prediction Log'!D81&gt;0, 'Prediction Log'!C81='Prediction Log'!I81)),"Y", IF(ISBLANK(Games!$B$2), "","N")))</f>
      </c>
      <c r="W81" s="23" t="str">
        <f>Table13[[#This Row],[Market Side and Spread  Correct]]</f>
      </c>
    </row>
    <row r="82">
      <c r="A82" s="2" t="str">
        <f>IF(ISBLANK(Games!$B82), "",Games!A82)</f>
      </c>
      <c r="B82" s="2" t="str">
        <f>IF(ISBLANK(Games!$B82), "",Games!B82)</f>
      </c>
      <c r="C82" s="2" t="str">
        <f>IF(ISBLANK(Games!$B82), "",Games!C82)</f>
      </c>
      <c r="D82" s="1" t="str">
        <f>IF(ISBLANK(Games!$B82), "",Games!D82)</f>
      </c>
      <c r="E82" s="1" t="str">
        <f>IF(ISBLANK(Games!$B82), "",Games!E82)</f>
      </c>
      <c r="F82" s="2" t="str">
        <f>IF(ISBLANK(Games!$B82), "",Games!F82)</f>
      </c>
      <c r="G82" s="2" t="str">
        <f>IF(ISBLANK(Games!$B82), "",Games!G82)</f>
      </c>
      <c r="H82" s="2" t="str">
        <f>IF(ISBLANK(Games!B82), "", IF(Table13[[#This Row],[Spread]]&lt;0, Table13[[#This Row],[Home]], Table13[[#This Row],[Away]]))</f>
      </c>
      <c r="I82" s="25"/>
      <c r="J82" s="25"/>
      <c r="K82" s="25"/>
      <c r="L82" s="25" t="str">
        <f>IF(ISBLANK(Table13[[#This Row],[Side Result]]), "",(-1*(Table13[[#This Row],[Home Final]]-Table13[[#This Row],[Away Final]])))</f>
      </c>
      <c r="M8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2" s="21" t="str">
        <f>IF(ISBLANK(Games!B82),"",IF(Table13[[#This Row],[Side Result]]=Table13[[#This Row],[Market Predicted Side]], "Y", "N"))</f>
      </c>
      <c r="O82" s="24" t="str">
        <f>IF(ISBLANK(Table13[[#This Row],[Side Result]]),"",IF(AND(Table13[[#This Row],[Market Side Correct (Y/N)]]="Y", Table13[[#This Row],[Market - Winning Team Covered (Y/N)]]="Y"), "Y", "N"))</f>
      </c>
      <c r="P82" s="24" t="str">
        <f>IF(ISBLANK(Games!B82),"",IF(Table13[[#This Row],[Side Result]]=Table13[[#This Row],[Model Predicted Side]], "Y", "N"))</f>
      </c>
      <c r="Q8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2" s="24" t="str">
        <f>IF(ISBLANK(Table13[[#This Row],[Side Result]]), "",ABS(Table13[[#This Row],[Difference from Prediction]]))</f>
      </c>
      <c r="T8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2" s="24" t="str">
        <f>IF(ISBLANK(Table13[[#This Row],[Side Result]]), "",ABS(Table13[[#This Row],[Difference from Market]]))</f>
      </c>
      <c r="V82" s="23" t="str">
        <f>IF(OR(ISBLANK(Games!B82),ISBLANK(Table13[[#This Row],[Side Result]])), "",IF(OR(AND('Prediction Log'!D82&lt;0, 'Prediction Log'!I82='Prediction Log'!B82), AND('Prediction Log'!D82&gt;0, 'Prediction Log'!C82='Prediction Log'!I82)),"Y", IF(ISBLANK(Games!$B$2), "","N")))</f>
      </c>
      <c r="W82" s="23" t="str">
        <f>Table13[[#This Row],[Market Side and Spread  Correct]]</f>
      </c>
    </row>
    <row r="83">
      <c r="A83" s="2" t="str">
        <f>IF(ISBLANK(Games!$B83), "",Games!A83)</f>
      </c>
      <c r="B83" s="2" t="str">
        <f>IF(ISBLANK(Games!$B83), "",Games!B83)</f>
      </c>
      <c r="C83" s="2" t="str">
        <f>IF(ISBLANK(Games!$B83), "",Games!C83)</f>
      </c>
      <c r="D83" s="1" t="str">
        <f>IF(ISBLANK(Games!$B83), "",Games!D83)</f>
      </c>
      <c r="E83" s="1" t="str">
        <f>IF(ISBLANK(Games!$B83), "",Games!E83)</f>
      </c>
      <c r="F83" s="2" t="str">
        <f>IF(ISBLANK(Games!$B83), "",Games!F83)</f>
      </c>
      <c r="G83" s="2" t="str">
        <f>IF(ISBLANK(Games!$B83), "",Games!G83)</f>
      </c>
      <c r="H83" s="2" t="str">
        <f>IF(ISBLANK(Games!B83), "", IF(Table13[[#This Row],[Spread]]&lt;0, Table13[[#This Row],[Home]], Table13[[#This Row],[Away]]))</f>
      </c>
      <c r="I83" s="25"/>
      <c r="J83" s="25"/>
      <c r="K83" s="25"/>
      <c r="L83" s="25" t="str">
        <f>IF(ISBLANK(Table13[[#This Row],[Side Result]]), "",(-1*(Table13[[#This Row],[Home Final]]-Table13[[#This Row],[Away Final]])))</f>
      </c>
      <c r="M8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3" s="21" t="str">
        <f>IF(ISBLANK(Games!B83),"",IF(Table13[[#This Row],[Side Result]]=Table13[[#This Row],[Market Predicted Side]], "Y", "N"))</f>
      </c>
      <c r="O83" s="24" t="str">
        <f>IF(ISBLANK(Table13[[#This Row],[Side Result]]),"",IF(AND(Table13[[#This Row],[Market Side Correct (Y/N)]]="Y", Table13[[#This Row],[Market - Winning Team Covered (Y/N)]]="Y"), "Y", "N"))</f>
      </c>
      <c r="P83" s="24" t="str">
        <f>IF(ISBLANK(Games!B83),"",IF(Table13[[#This Row],[Side Result]]=Table13[[#This Row],[Model Predicted Side]], "Y", "N"))</f>
      </c>
      <c r="Q8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3" s="24" t="str">
        <f>IF(ISBLANK(Table13[[#This Row],[Side Result]]), "",ABS(Table13[[#This Row],[Difference from Prediction]]))</f>
      </c>
      <c r="T8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3" s="24" t="str">
        <f>IF(ISBLANK(Table13[[#This Row],[Side Result]]), "",ABS(Table13[[#This Row],[Difference from Market]]))</f>
      </c>
      <c r="V83" s="23" t="str">
        <f>IF(OR(ISBLANK(Games!B83),ISBLANK(Table13[[#This Row],[Side Result]])), "",IF(OR(AND('Prediction Log'!D83&lt;0, 'Prediction Log'!I83='Prediction Log'!B83), AND('Prediction Log'!D83&gt;0, 'Prediction Log'!C83='Prediction Log'!I83)),"Y", IF(ISBLANK(Games!$B$2), "","N")))</f>
      </c>
      <c r="W83" s="23" t="str">
        <f>Table13[[#This Row],[Market Side and Spread  Correct]]</f>
      </c>
    </row>
    <row r="84">
      <c r="A84" s="2" t="str">
        <f>IF(ISBLANK(Games!$B84), "",Games!A84)</f>
      </c>
      <c r="B84" s="2" t="str">
        <f>IF(ISBLANK(Games!$B84), "",Games!B84)</f>
      </c>
      <c r="C84" s="2" t="str">
        <f>IF(ISBLANK(Games!$B84), "",Games!C84)</f>
      </c>
      <c r="D84" s="1" t="str">
        <f>IF(ISBLANK(Games!$B84), "",Games!D84)</f>
      </c>
      <c r="E84" s="1" t="str">
        <f>IF(ISBLANK(Games!$B84), "",Games!E84)</f>
      </c>
      <c r="F84" s="2" t="str">
        <f>IF(ISBLANK(Games!$B84), "",Games!F84)</f>
      </c>
      <c r="G84" s="2" t="str">
        <f>IF(ISBLANK(Games!$B84), "",Games!G84)</f>
      </c>
      <c r="H84" s="2" t="str">
        <f>IF(ISBLANK(Games!B84), "", IF(Table13[[#This Row],[Spread]]&lt;0, Table13[[#This Row],[Home]], Table13[[#This Row],[Away]]))</f>
      </c>
      <c r="I84" s="25"/>
      <c r="J84" s="25"/>
      <c r="K84" s="25"/>
      <c r="L84" s="25" t="str">
        <f>IF(ISBLANK(Table13[[#This Row],[Side Result]]), "",(-1*(Table13[[#This Row],[Home Final]]-Table13[[#This Row],[Away Final]])))</f>
      </c>
      <c r="M8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4" s="21" t="str">
        <f>IF(ISBLANK(Games!B84),"",IF(Table13[[#This Row],[Side Result]]=Table13[[#This Row],[Market Predicted Side]], "Y", "N"))</f>
      </c>
      <c r="O84" s="24" t="str">
        <f>IF(ISBLANK(Table13[[#This Row],[Side Result]]),"",IF(AND(Table13[[#This Row],[Market Side Correct (Y/N)]]="Y", Table13[[#This Row],[Market - Winning Team Covered (Y/N)]]="Y"), "Y", "N"))</f>
      </c>
      <c r="P84" s="24" t="str">
        <f>IF(ISBLANK(Games!B84),"",IF(Table13[[#This Row],[Side Result]]=Table13[[#This Row],[Model Predicted Side]], "Y", "N"))</f>
      </c>
      <c r="Q8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4" s="24" t="str">
        <f>IF(ISBLANK(Table13[[#This Row],[Side Result]]), "",ABS(Table13[[#This Row],[Difference from Prediction]]))</f>
      </c>
      <c r="T8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4" s="24" t="str">
        <f>IF(ISBLANK(Table13[[#This Row],[Side Result]]), "",ABS(Table13[[#This Row],[Difference from Market]]))</f>
      </c>
      <c r="V84" s="23" t="str">
        <f>IF(OR(ISBLANK(Games!B84),ISBLANK(Table13[[#This Row],[Side Result]])), "",IF(OR(AND('Prediction Log'!D84&lt;0, 'Prediction Log'!I84='Prediction Log'!B84), AND('Prediction Log'!D84&gt;0, 'Prediction Log'!C84='Prediction Log'!I84)),"Y", IF(ISBLANK(Games!$B$2), "","N")))</f>
      </c>
      <c r="W84" s="23" t="str">
        <f>Table13[[#This Row],[Market Side and Spread  Correct]]</f>
      </c>
    </row>
    <row r="85">
      <c r="A85" s="2" t="str">
        <f>IF(ISBLANK(Games!$B85), "",Games!A85)</f>
      </c>
      <c r="B85" s="2" t="str">
        <f>IF(ISBLANK(Games!$B85), "",Games!B85)</f>
      </c>
      <c r="C85" s="2" t="str">
        <f>IF(ISBLANK(Games!$B85), "",Games!C85)</f>
      </c>
      <c r="D85" s="1" t="str">
        <f>IF(ISBLANK(Games!$B85), "",Games!D85)</f>
      </c>
      <c r="E85" s="1" t="str">
        <f>IF(ISBLANK(Games!$B85), "",Games!E85)</f>
      </c>
      <c r="F85" s="2" t="str">
        <f>IF(ISBLANK(Games!$B85), "",Games!F85)</f>
      </c>
      <c r="G85" s="2" t="str">
        <f>IF(ISBLANK(Games!$B85), "",Games!G85)</f>
      </c>
      <c r="H85" s="2" t="str">
        <f>IF(ISBLANK(Games!B85), "", IF(Table13[[#This Row],[Spread]]&lt;0, Table13[[#This Row],[Home]], Table13[[#This Row],[Away]]))</f>
      </c>
      <c r="I85" s="25"/>
      <c r="J85" s="25"/>
      <c r="K85" s="25"/>
      <c r="L85" s="25" t="str">
        <f>IF(ISBLANK(Table13[[#This Row],[Side Result]]), "",(-1*(Table13[[#This Row],[Home Final]]-Table13[[#This Row],[Away Final]])))</f>
      </c>
      <c r="M8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5" s="21" t="str">
        <f>IF(ISBLANK(Games!B85),"",IF(Table13[[#This Row],[Side Result]]=Table13[[#This Row],[Market Predicted Side]], "Y", "N"))</f>
      </c>
      <c r="O85" s="24" t="str">
        <f>IF(ISBLANK(Table13[[#This Row],[Side Result]]),"",IF(AND(Table13[[#This Row],[Market Side Correct (Y/N)]]="Y", Table13[[#This Row],[Market - Winning Team Covered (Y/N)]]="Y"), "Y", "N"))</f>
      </c>
      <c r="P85" s="24" t="str">
        <f>IF(ISBLANK(Games!B85),"",IF(Table13[[#This Row],[Side Result]]=Table13[[#This Row],[Model Predicted Side]], "Y", "N"))</f>
      </c>
      <c r="Q8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5" s="24" t="str">
        <f>IF(ISBLANK(Table13[[#This Row],[Side Result]]), "",ABS(Table13[[#This Row],[Difference from Prediction]]))</f>
      </c>
      <c r="T8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5" s="24" t="str">
        <f>IF(ISBLANK(Table13[[#This Row],[Side Result]]), "",ABS(Table13[[#This Row],[Difference from Market]]))</f>
      </c>
      <c r="V85" s="23" t="str">
        <f>IF(OR(ISBLANK(Games!B85),ISBLANK(Table13[[#This Row],[Side Result]])), "",IF(OR(AND('Prediction Log'!D85&lt;0, 'Prediction Log'!I85='Prediction Log'!B85), AND('Prediction Log'!D85&gt;0, 'Prediction Log'!C85='Prediction Log'!I85)),"Y", IF(ISBLANK(Games!$B$2), "","N")))</f>
      </c>
      <c r="W85" s="23" t="str">
        <f>Table13[[#This Row],[Market Side and Spread  Correct]]</f>
      </c>
    </row>
    <row r="86">
      <c r="A86" s="2" t="str">
        <f>IF(ISBLANK(Games!$B86), "",Games!A86)</f>
      </c>
      <c r="B86" s="2" t="str">
        <f>IF(ISBLANK(Games!$B86), "",Games!B86)</f>
      </c>
      <c r="C86" s="2" t="str">
        <f>IF(ISBLANK(Games!$B86), "",Games!C86)</f>
      </c>
      <c r="D86" s="1" t="str">
        <f>IF(ISBLANK(Games!$B86), "",Games!D86)</f>
      </c>
      <c r="E86" s="1" t="str">
        <f>IF(ISBLANK(Games!$B86), "",Games!E86)</f>
      </c>
      <c r="F86" s="2" t="str">
        <f>IF(ISBLANK(Games!$B86), "",Games!F86)</f>
      </c>
      <c r="G86" s="2" t="str">
        <f>IF(ISBLANK(Games!$B86), "",Games!G86)</f>
      </c>
      <c r="H86" s="2" t="str">
        <f>IF(ISBLANK(Games!B86), "", IF(Table13[[#This Row],[Spread]]&lt;0, Table13[[#This Row],[Home]], Table13[[#This Row],[Away]]))</f>
      </c>
      <c r="I86" s="25"/>
      <c r="J86" s="25"/>
      <c r="K86" s="25"/>
      <c r="L86" s="25" t="str">
        <f>IF(ISBLANK(Table13[[#This Row],[Side Result]]), "",(-1*(Table13[[#This Row],[Home Final]]-Table13[[#This Row],[Away Final]])))</f>
      </c>
      <c r="M8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6" s="21" t="str">
        <f>IF(ISBLANK(Games!B86),"",IF(Table13[[#This Row],[Side Result]]=Table13[[#This Row],[Market Predicted Side]], "Y", "N"))</f>
      </c>
      <c r="O86" s="24" t="str">
        <f>IF(ISBLANK(Table13[[#This Row],[Side Result]]),"",IF(AND(Table13[[#This Row],[Market Side Correct (Y/N)]]="Y", Table13[[#This Row],[Market - Winning Team Covered (Y/N)]]="Y"), "Y", "N"))</f>
      </c>
      <c r="P86" s="24" t="str">
        <f>IF(ISBLANK(Games!B86),"",IF(Table13[[#This Row],[Side Result]]=Table13[[#This Row],[Model Predicted Side]], "Y", "N"))</f>
      </c>
      <c r="Q8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6" s="24" t="str">
        <f>IF(ISBLANK(Table13[[#This Row],[Side Result]]), "",ABS(Table13[[#This Row],[Difference from Prediction]]))</f>
      </c>
      <c r="T8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6" s="24" t="str">
        <f>IF(ISBLANK(Table13[[#This Row],[Side Result]]), "",ABS(Table13[[#This Row],[Difference from Market]]))</f>
      </c>
      <c r="V86" s="23" t="str">
        <f>IF(OR(ISBLANK(Games!B86),ISBLANK(Table13[[#This Row],[Side Result]])), "",IF(OR(AND('Prediction Log'!D86&lt;0, 'Prediction Log'!I86='Prediction Log'!B86), AND('Prediction Log'!D86&gt;0, 'Prediction Log'!C86='Prediction Log'!I86)),"Y", IF(ISBLANK(Games!$B$2), "","N")))</f>
      </c>
      <c r="W86" s="23" t="str">
        <f>Table13[[#This Row],[Market Side and Spread  Correct]]</f>
      </c>
    </row>
    <row r="87">
      <c r="A87" s="2" t="str">
        <f>IF(ISBLANK(Games!$B87), "",Games!A87)</f>
      </c>
      <c r="B87" s="2" t="str">
        <f>IF(ISBLANK(Games!$B87), "",Games!B87)</f>
      </c>
      <c r="C87" s="2" t="str">
        <f>IF(ISBLANK(Games!$B87), "",Games!C87)</f>
      </c>
      <c r="D87" s="1" t="str">
        <f>IF(ISBLANK(Games!$B87), "",Games!D87)</f>
      </c>
      <c r="E87" s="1" t="str">
        <f>IF(ISBLANK(Games!$B87), "",Games!E87)</f>
      </c>
      <c r="F87" s="2" t="str">
        <f>IF(ISBLANK(Games!$B87), "",Games!F87)</f>
      </c>
      <c r="G87" s="2" t="str">
        <f>IF(ISBLANK(Games!$B87), "",Games!G87)</f>
      </c>
      <c r="H87" s="2" t="str">
        <f>IF(ISBLANK(Games!B87), "", IF(Table13[[#This Row],[Spread]]&lt;0, Table13[[#This Row],[Home]], Table13[[#This Row],[Away]]))</f>
      </c>
      <c r="I87" s="25"/>
      <c r="J87" s="25"/>
      <c r="K87" s="25"/>
      <c r="L87" s="25" t="str">
        <f>IF(ISBLANK(Table13[[#This Row],[Side Result]]), "",(-1*(Table13[[#This Row],[Home Final]]-Table13[[#This Row],[Away Final]])))</f>
      </c>
      <c r="M8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7" s="21" t="str">
        <f>IF(ISBLANK(Games!B87),"",IF(Table13[[#This Row],[Side Result]]=Table13[[#This Row],[Market Predicted Side]], "Y", "N"))</f>
      </c>
      <c r="O87" s="24" t="str">
        <f>IF(ISBLANK(Table13[[#This Row],[Side Result]]),"",IF(AND(Table13[[#This Row],[Market Side Correct (Y/N)]]="Y", Table13[[#This Row],[Market - Winning Team Covered (Y/N)]]="Y"), "Y", "N"))</f>
      </c>
      <c r="P87" s="24" t="str">
        <f>IF(ISBLANK(Games!B87),"",IF(Table13[[#This Row],[Side Result]]=Table13[[#This Row],[Model Predicted Side]], "Y", "N"))</f>
      </c>
      <c r="Q8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7" s="24" t="str">
        <f>IF(ISBLANK(Table13[[#This Row],[Side Result]]), "",ABS(Table13[[#This Row],[Difference from Prediction]]))</f>
      </c>
      <c r="T8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7" s="24" t="str">
        <f>IF(ISBLANK(Table13[[#This Row],[Side Result]]), "",ABS(Table13[[#This Row],[Difference from Market]]))</f>
      </c>
      <c r="V87" s="23" t="str">
        <f>IF(OR(ISBLANK(Games!B87),ISBLANK(Table13[[#This Row],[Side Result]])), "",IF(OR(AND('Prediction Log'!D87&lt;0, 'Prediction Log'!I87='Prediction Log'!B87), AND('Prediction Log'!D87&gt;0, 'Prediction Log'!C87='Prediction Log'!I87)),"Y", IF(ISBLANK(Games!$B$2), "","N")))</f>
      </c>
      <c r="W87" s="23" t="str">
        <f>Table13[[#This Row],[Market Side and Spread  Correct]]</f>
      </c>
    </row>
    <row r="88">
      <c r="A88" s="2" t="str">
        <f>IF(ISBLANK(Games!$B88), "",Games!A88)</f>
      </c>
      <c r="B88" s="2" t="str">
        <f>IF(ISBLANK(Games!$B88), "",Games!B88)</f>
      </c>
      <c r="C88" s="2" t="str">
        <f>IF(ISBLANK(Games!$B88), "",Games!C88)</f>
      </c>
      <c r="D88" s="1" t="str">
        <f>IF(ISBLANK(Games!$B88), "",Games!D88)</f>
      </c>
      <c r="E88" s="1" t="str">
        <f>IF(ISBLANK(Games!$B88), "",Games!E88)</f>
      </c>
      <c r="F88" s="2" t="str">
        <f>IF(ISBLANK(Games!$B88), "",Games!F88)</f>
      </c>
      <c r="G88" s="2" t="str">
        <f>IF(ISBLANK(Games!$B88), "",Games!G88)</f>
      </c>
      <c r="H88" s="2" t="str">
        <f>IF(ISBLANK(Games!B88), "", IF(Table13[[#This Row],[Spread]]&lt;0, Table13[[#This Row],[Home]], Table13[[#This Row],[Away]]))</f>
      </c>
      <c r="I88" s="25"/>
      <c r="J88" s="25"/>
      <c r="K88" s="25"/>
      <c r="L88" s="25" t="str">
        <f>IF(ISBLANK(Table13[[#This Row],[Side Result]]), "",(-1*(Table13[[#This Row],[Home Final]]-Table13[[#This Row],[Away Final]])))</f>
      </c>
      <c r="M8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8" s="21" t="str">
        <f>IF(ISBLANK(Games!B88),"",IF(Table13[[#This Row],[Side Result]]=Table13[[#This Row],[Market Predicted Side]], "Y", "N"))</f>
      </c>
      <c r="O88" s="24" t="str">
        <f>IF(ISBLANK(Table13[[#This Row],[Side Result]]),"",IF(AND(Table13[[#This Row],[Market Side Correct (Y/N)]]="Y", Table13[[#This Row],[Market - Winning Team Covered (Y/N)]]="Y"), "Y", "N"))</f>
      </c>
      <c r="P88" s="24" t="str">
        <f>IF(ISBLANK(Games!B88),"",IF(Table13[[#This Row],[Side Result]]=Table13[[#This Row],[Model Predicted Side]], "Y", "N"))</f>
      </c>
      <c r="Q8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8" s="24" t="str">
        <f>IF(ISBLANK(Table13[[#This Row],[Side Result]]), "",ABS(Table13[[#This Row],[Difference from Prediction]]))</f>
      </c>
      <c r="T8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8" s="24" t="str">
        <f>IF(ISBLANK(Table13[[#This Row],[Side Result]]), "",ABS(Table13[[#This Row],[Difference from Market]]))</f>
      </c>
      <c r="V88" s="23" t="str">
        <f>IF(OR(ISBLANK(Games!B88),ISBLANK(Table13[[#This Row],[Side Result]])), "",IF(OR(AND('Prediction Log'!D88&lt;0, 'Prediction Log'!I88='Prediction Log'!B88), AND('Prediction Log'!D88&gt;0, 'Prediction Log'!C88='Prediction Log'!I88)),"Y", IF(ISBLANK(Games!$B$2), "","N")))</f>
      </c>
      <c r="W88" s="23" t="str">
        <f>Table13[[#This Row],[Market Side and Spread  Correct]]</f>
      </c>
    </row>
    <row r="89">
      <c r="A89" s="2" t="str">
        <f>IF(ISBLANK(Games!$B89), "",Games!A89)</f>
      </c>
      <c r="B89" s="2" t="str">
        <f>IF(ISBLANK(Games!$B89), "",Games!B89)</f>
      </c>
      <c r="C89" s="2" t="str">
        <f>IF(ISBLANK(Games!$B89), "",Games!C89)</f>
      </c>
      <c r="D89" s="1" t="str">
        <f>IF(ISBLANK(Games!$B89), "",Games!D89)</f>
      </c>
      <c r="E89" s="1" t="str">
        <f>IF(ISBLANK(Games!$B89), "",Games!E89)</f>
      </c>
      <c r="F89" s="2" t="str">
        <f>IF(ISBLANK(Games!$B89), "",Games!F89)</f>
      </c>
      <c r="G89" s="2" t="str">
        <f>IF(ISBLANK(Games!$B89), "",Games!G89)</f>
      </c>
      <c r="H89" s="2" t="str">
        <f>IF(ISBLANK(Games!B89), "", IF(Table13[[#This Row],[Spread]]&lt;0, Table13[[#This Row],[Home]], Table13[[#This Row],[Away]]))</f>
      </c>
      <c r="I89" s="25"/>
      <c r="J89" s="25"/>
      <c r="K89" s="25"/>
      <c r="L89" s="25" t="str">
        <f>IF(ISBLANK(Table13[[#This Row],[Side Result]]), "",(-1*(Table13[[#This Row],[Home Final]]-Table13[[#This Row],[Away Final]])))</f>
      </c>
      <c r="M8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9" s="21" t="str">
        <f>IF(ISBLANK(Games!B89),"",IF(Table13[[#This Row],[Side Result]]=Table13[[#This Row],[Market Predicted Side]], "Y", "N"))</f>
      </c>
      <c r="O89" s="24" t="str">
        <f>IF(ISBLANK(Table13[[#This Row],[Side Result]]),"",IF(AND(Table13[[#This Row],[Market Side Correct (Y/N)]]="Y", Table13[[#This Row],[Market - Winning Team Covered (Y/N)]]="Y"), "Y", "N"))</f>
      </c>
      <c r="P89" s="24" t="str">
        <f>IF(ISBLANK(Games!B89),"",IF(Table13[[#This Row],[Side Result]]=Table13[[#This Row],[Model Predicted Side]], "Y", "N"))</f>
      </c>
      <c r="Q8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9" s="24" t="str">
        <f>IF(ISBLANK(Table13[[#This Row],[Side Result]]), "",ABS(Table13[[#This Row],[Difference from Prediction]]))</f>
      </c>
      <c r="T8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9" s="24" t="str">
        <f>IF(ISBLANK(Table13[[#This Row],[Side Result]]), "",ABS(Table13[[#This Row],[Difference from Market]]))</f>
      </c>
      <c r="V89" s="23" t="str">
        <f>IF(OR(ISBLANK(Games!B89),ISBLANK(Table13[[#This Row],[Side Result]])), "",IF(OR(AND('Prediction Log'!D89&lt;0, 'Prediction Log'!I89='Prediction Log'!B89), AND('Prediction Log'!D89&gt;0, 'Prediction Log'!C89='Prediction Log'!I89)),"Y", IF(ISBLANK(Games!$B$2), "","N")))</f>
      </c>
      <c r="W89" s="23" t="str">
        <f>Table13[[#This Row],[Market Side and Spread  Correct]]</f>
      </c>
    </row>
    <row r="90">
      <c r="A90" s="2" t="str">
        <f>IF(ISBLANK(Games!$B90), "",Games!A90)</f>
      </c>
      <c r="B90" s="2" t="str">
        <f>IF(ISBLANK(Games!$B90), "",Games!B90)</f>
      </c>
      <c r="C90" s="2" t="str">
        <f>IF(ISBLANK(Games!$B90), "",Games!C90)</f>
      </c>
      <c r="D90" s="1" t="str">
        <f>IF(ISBLANK(Games!$B90), "",Games!D90)</f>
      </c>
      <c r="E90" s="1" t="str">
        <f>IF(ISBLANK(Games!$B90), "",Games!E90)</f>
      </c>
      <c r="F90" s="2" t="str">
        <f>IF(ISBLANK(Games!$B90), "",Games!F90)</f>
      </c>
      <c r="G90" s="2" t="str">
        <f>IF(ISBLANK(Games!$B90), "",Games!G90)</f>
      </c>
      <c r="H90" s="2" t="str">
        <f>IF(ISBLANK(Games!B90), "", IF(Table13[[#This Row],[Spread]]&lt;0, Table13[[#This Row],[Home]], Table13[[#This Row],[Away]]))</f>
      </c>
      <c r="I90" s="25"/>
      <c r="J90" s="25"/>
      <c r="K90" s="25"/>
      <c r="L90" s="25" t="str">
        <f>IF(ISBLANK(Table13[[#This Row],[Side Result]]), "",(-1*(Table13[[#This Row],[Home Final]]-Table13[[#This Row],[Away Final]])))</f>
      </c>
      <c r="M9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0" s="21" t="str">
        <f>IF(ISBLANK(Games!B90),"",IF(Table13[[#This Row],[Side Result]]=Table13[[#This Row],[Market Predicted Side]], "Y", "N"))</f>
      </c>
      <c r="O90" s="24" t="str">
        <f>IF(ISBLANK(Table13[[#This Row],[Side Result]]),"",IF(AND(Table13[[#This Row],[Market Side Correct (Y/N)]]="Y", Table13[[#This Row],[Market - Winning Team Covered (Y/N)]]="Y"), "Y", "N"))</f>
      </c>
      <c r="P90" s="24" t="str">
        <f>IF(ISBLANK(Games!B90),"",IF(Table13[[#This Row],[Side Result]]=Table13[[#This Row],[Model Predicted Side]], "Y", "N"))</f>
      </c>
      <c r="Q9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0" s="24" t="str">
        <f>IF(ISBLANK(Table13[[#This Row],[Side Result]]), "",ABS(Table13[[#This Row],[Difference from Prediction]]))</f>
      </c>
      <c r="T9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0" s="24" t="str">
        <f>IF(ISBLANK(Table13[[#This Row],[Side Result]]), "",ABS(Table13[[#This Row],[Difference from Market]]))</f>
      </c>
      <c r="V90" s="23" t="str">
        <f>IF(OR(ISBLANK(Games!B90),ISBLANK(Table13[[#This Row],[Side Result]])), "",IF(OR(AND('Prediction Log'!D90&lt;0, 'Prediction Log'!I90='Prediction Log'!B90), AND('Prediction Log'!D90&gt;0, 'Prediction Log'!C90='Prediction Log'!I90)),"Y", IF(ISBLANK(Games!$B$2), "","N")))</f>
      </c>
      <c r="W90" s="23" t="str">
        <f>Table13[[#This Row],[Market Side and Spread  Correct]]</f>
      </c>
    </row>
    <row r="91">
      <c r="A91" s="2" t="str">
        <f>IF(ISBLANK(Games!$B91), "",Games!A91)</f>
      </c>
      <c r="B91" s="2" t="str">
        <f>IF(ISBLANK(Games!$B91), "",Games!B91)</f>
      </c>
      <c r="C91" s="2" t="str">
        <f>IF(ISBLANK(Games!$B91), "",Games!C91)</f>
      </c>
      <c r="D91" s="1" t="str">
        <f>IF(ISBLANK(Games!$B91), "",Games!D91)</f>
      </c>
      <c r="E91" s="1" t="str">
        <f>IF(ISBLANK(Games!$B91), "",Games!E91)</f>
      </c>
      <c r="F91" s="2" t="str">
        <f>IF(ISBLANK(Games!$B91), "",Games!F91)</f>
      </c>
      <c r="G91" s="2" t="str">
        <f>IF(ISBLANK(Games!$B91), "",Games!G91)</f>
      </c>
      <c r="H91" s="2" t="str">
        <f>IF(ISBLANK(Games!B91), "", IF(Table13[[#This Row],[Spread]]&lt;0, Table13[[#This Row],[Home]], Table13[[#This Row],[Away]]))</f>
      </c>
      <c r="I91" s="25"/>
      <c r="J91" s="25"/>
      <c r="K91" s="25"/>
      <c r="L91" s="25" t="str">
        <f>IF(ISBLANK(Table13[[#This Row],[Side Result]]), "",(-1*(Table13[[#This Row],[Home Final]]-Table13[[#This Row],[Away Final]])))</f>
      </c>
      <c r="M9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1" s="21" t="str">
        <f>IF(ISBLANK(Games!B91),"",IF(Table13[[#This Row],[Side Result]]=Table13[[#This Row],[Market Predicted Side]], "Y", "N"))</f>
      </c>
      <c r="O91" s="24" t="str">
        <f>IF(ISBLANK(Table13[[#This Row],[Side Result]]),"",IF(AND(Table13[[#This Row],[Market Side Correct (Y/N)]]="Y", Table13[[#This Row],[Market - Winning Team Covered (Y/N)]]="Y"), "Y", "N"))</f>
      </c>
      <c r="P91" s="24" t="str">
        <f>IF(ISBLANK(Games!B91),"",IF(Table13[[#This Row],[Side Result]]=Table13[[#This Row],[Model Predicted Side]], "Y", "N"))</f>
      </c>
      <c r="Q9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1" s="24" t="str">
        <f>IF(ISBLANK(Table13[[#This Row],[Side Result]]), "",ABS(Table13[[#This Row],[Difference from Prediction]]))</f>
      </c>
      <c r="T9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1" s="24" t="str">
        <f>IF(ISBLANK(Table13[[#This Row],[Side Result]]), "",ABS(Table13[[#This Row],[Difference from Market]]))</f>
      </c>
      <c r="V91" s="23" t="str">
        <f>IF(OR(ISBLANK(Games!B91),ISBLANK(Table13[[#This Row],[Side Result]])), "",IF(OR(AND('Prediction Log'!D91&lt;0, 'Prediction Log'!I91='Prediction Log'!B91), AND('Prediction Log'!D91&gt;0, 'Prediction Log'!C91='Prediction Log'!I91)),"Y", IF(ISBLANK(Games!$B$2), "","N")))</f>
      </c>
      <c r="W91" s="23" t="str">
        <f>Table13[[#This Row],[Market Side and Spread  Correct]]</f>
      </c>
    </row>
    <row r="92">
      <c r="A92" s="2" t="str">
        <f>IF(ISBLANK(Games!$B92), "",Games!A92)</f>
      </c>
      <c r="B92" s="2" t="str">
        <f>IF(ISBLANK(Games!$B92), "",Games!B92)</f>
      </c>
      <c r="C92" s="2" t="str">
        <f>IF(ISBLANK(Games!$B92), "",Games!C92)</f>
      </c>
      <c r="D92" s="1" t="str">
        <f>IF(ISBLANK(Games!$B92), "",Games!D92)</f>
      </c>
      <c r="E92" s="1" t="str">
        <f>IF(ISBLANK(Games!$B92), "",Games!E92)</f>
      </c>
      <c r="F92" s="2" t="str">
        <f>IF(ISBLANK(Games!$B92), "",Games!F92)</f>
      </c>
      <c r="G92" s="2" t="str">
        <f>IF(ISBLANK(Games!$B92), "",Games!G92)</f>
      </c>
      <c r="H92" s="2" t="str">
        <f>IF(ISBLANK(Games!B92), "", IF(Table13[[#This Row],[Spread]]&lt;0, Table13[[#This Row],[Home]], Table13[[#This Row],[Away]]))</f>
      </c>
      <c r="I92" s="25"/>
      <c r="J92" s="25"/>
      <c r="K92" s="25"/>
      <c r="L92" s="25" t="str">
        <f>IF(ISBLANK(Table13[[#This Row],[Side Result]]), "",(-1*(Table13[[#This Row],[Home Final]]-Table13[[#This Row],[Away Final]])))</f>
      </c>
      <c r="M9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2" s="21" t="str">
        <f>IF(ISBLANK(Games!B92),"",IF(Table13[[#This Row],[Side Result]]=Table13[[#This Row],[Market Predicted Side]], "Y", "N"))</f>
      </c>
      <c r="O92" s="24" t="str">
        <f>IF(ISBLANK(Table13[[#This Row],[Side Result]]),"",IF(AND(Table13[[#This Row],[Market Side Correct (Y/N)]]="Y", Table13[[#This Row],[Market - Winning Team Covered (Y/N)]]="Y"), "Y", "N"))</f>
      </c>
      <c r="P92" s="24" t="str">
        <f>IF(ISBLANK(Games!B92),"",IF(Table13[[#This Row],[Side Result]]=Table13[[#This Row],[Model Predicted Side]], "Y", "N"))</f>
      </c>
      <c r="Q9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2" s="24" t="str">
        <f>IF(ISBLANK(Table13[[#This Row],[Side Result]]), "",ABS(Table13[[#This Row],[Difference from Prediction]]))</f>
      </c>
      <c r="T9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2" s="24" t="str">
        <f>IF(ISBLANK(Table13[[#This Row],[Side Result]]), "",ABS(Table13[[#This Row],[Difference from Market]]))</f>
      </c>
      <c r="V92" s="23" t="str">
        <f>IF(OR(ISBLANK(Games!B92),ISBLANK(Table13[[#This Row],[Side Result]])), "",IF(OR(AND('Prediction Log'!D92&lt;0, 'Prediction Log'!I92='Prediction Log'!B92), AND('Prediction Log'!D92&gt;0, 'Prediction Log'!C92='Prediction Log'!I92)),"Y", IF(ISBLANK(Games!$B$2), "","N")))</f>
      </c>
      <c r="W92" s="23" t="str">
        <f>Table13[[#This Row],[Market Side and Spread  Correct]]</f>
      </c>
    </row>
    <row r="93">
      <c r="A93" s="2" t="str">
        <f>IF(ISBLANK(Games!$B93), "",Games!A93)</f>
      </c>
      <c r="B93" s="2" t="str">
        <f>IF(ISBLANK(Games!$B93), "",Games!B93)</f>
      </c>
      <c r="C93" s="2" t="str">
        <f>IF(ISBLANK(Games!$B93), "",Games!C93)</f>
      </c>
      <c r="D93" s="1" t="str">
        <f>IF(ISBLANK(Games!$B93), "",Games!D93)</f>
      </c>
      <c r="E93" s="1" t="str">
        <f>IF(ISBLANK(Games!$B93), "",Games!E93)</f>
      </c>
      <c r="F93" s="2" t="str">
        <f>IF(ISBLANK(Games!$B93), "",Games!F93)</f>
      </c>
      <c r="G93" s="2" t="str">
        <f>IF(ISBLANK(Games!$B93), "",Games!G93)</f>
      </c>
      <c r="H93" s="2" t="str">
        <f>IF(ISBLANK(Games!B93), "", IF(Table13[[#This Row],[Spread]]&lt;0, Table13[[#This Row],[Home]], Table13[[#This Row],[Away]]))</f>
      </c>
      <c r="I93" s="25"/>
      <c r="J93" s="25"/>
      <c r="K93" s="25"/>
      <c r="L93" s="25" t="str">
        <f>IF(ISBLANK(Table13[[#This Row],[Side Result]]), "",(-1*(Table13[[#This Row],[Home Final]]-Table13[[#This Row],[Away Final]])))</f>
      </c>
      <c r="M9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3" s="21" t="str">
        <f>IF(ISBLANK(Games!B93),"",IF(Table13[[#This Row],[Side Result]]=Table13[[#This Row],[Market Predicted Side]], "Y", "N"))</f>
      </c>
      <c r="O93" s="24" t="str">
        <f>IF(ISBLANK(Table13[[#This Row],[Side Result]]),"",IF(AND(Table13[[#This Row],[Market Side Correct (Y/N)]]="Y", Table13[[#This Row],[Market - Winning Team Covered (Y/N)]]="Y"), "Y", "N"))</f>
      </c>
      <c r="P93" s="24" t="str">
        <f>IF(ISBLANK(Games!B93),"",IF(Table13[[#This Row],[Side Result]]=Table13[[#This Row],[Model Predicted Side]], "Y", "N"))</f>
      </c>
      <c r="Q9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3" s="24" t="str">
        <f>IF(ISBLANK(Table13[[#This Row],[Side Result]]), "",ABS(Table13[[#This Row],[Difference from Prediction]]))</f>
      </c>
      <c r="T9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3" s="24" t="str">
        <f>IF(ISBLANK(Table13[[#This Row],[Side Result]]), "",ABS(Table13[[#This Row],[Difference from Market]]))</f>
      </c>
      <c r="V93" s="23" t="str">
        <f>IF(OR(ISBLANK(Games!B93),ISBLANK(Table13[[#This Row],[Side Result]])), "",IF(OR(AND('Prediction Log'!D93&lt;0, 'Prediction Log'!I93='Prediction Log'!B93), AND('Prediction Log'!D93&gt;0, 'Prediction Log'!C93='Prediction Log'!I93)),"Y", IF(ISBLANK(Games!$B$2), "","N")))</f>
      </c>
      <c r="W93" s="23" t="str">
        <f>Table13[[#This Row],[Market Side and Spread  Correct]]</f>
      </c>
    </row>
    <row r="94">
      <c r="A94" s="2" t="str">
        <f>IF(ISBLANK(Games!$B94), "",Games!A94)</f>
      </c>
      <c r="B94" s="2" t="str">
        <f>IF(ISBLANK(Games!$B94), "",Games!B94)</f>
      </c>
      <c r="C94" s="2" t="str">
        <f>IF(ISBLANK(Games!$B94), "",Games!C94)</f>
      </c>
      <c r="D94" s="1" t="str">
        <f>IF(ISBLANK(Games!$B94), "",Games!D94)</f>
      </c>
      <c r="E94" s="1" t="str">
        <f>IF(ISBLANK(Games!$B94), "",Games!E94)</f>
      </c>
      <c r="F94" s="2" t="str">
        <f>IF(ISBLANK(Games!$B94), "",Games!F94)</f>
      </c>
      <c r="G94" s="2" t="str">
        <f>IF(ISBLANK(Games!$B94), "",Games!G94)</f>
      </c>
      <c r="H94" s="2" t="str">
        <f>IF(ISBLANK(Games!B94), "", IF(Table13[[#This Row],[Spread]]&lt;0, Table13[[#This Row],[Home]], Table13[[#This Row],[Away]]))</f>
      </c>
      <c r="I94" s="25"/>
      <c r="J94" s="25"/>
      <c r="K94" s="25"/>
      <c r="L94" s="25" t="str">
        <f>IF(ISBLANK(Table13[[#This Row],[Side Result]]), "",(-1*(Table13[[#This Row],[Home Final]]-Table13[[#This Row],[Away Final]])))</f>
      </c>
      <c r="M9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4" s="21" t="str">
        <f>IF(ISBLANK(Games!B94),"",IF(Table13[[#This Row],[Side Result]]=Table13[[#This Row],[Market Predicted Side]], "Y", "N"))</f>
      </c>
      <c r="O94" s="24" t="str">
        <f>IF(ISBLANK(Table13[[#This Row],[Side Result]]),"",IF(AND(Table13[[#This Row],[Market Side Correct (Y/N)]]="Y", Table13[[#This Row],[Market - Winning Team Covered (Y/N)]]="Y"), "Y", "N"))</f>
      </c>
      <c r="P94" s="24" t="str">
        <f>IF(ISBLANK(Games!B94),"",IF(Table13[[#This Row],[Side Result]]=Table13[[#This Row],[Model Predicted Side]], "Y", "N"))</f>
      </c>
      <c r="Q9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4" s="24" t="str">
        <f>IF(ISBLANK(Table13[[#This Row],[Side Result]]), "",ABS(Table13[[#This Row],[Difference from Prediction]]))</f>
      </c>
      <c r="T9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4" s="24" t="str">
        <f>IF(ISBLANK(Table13[[#This Row],[Side Result]]), "",ABS(Table13[[#This Row],[Difference from Market]]))</f>
      </c>
      <c r="V94" s="23" t="str">
        <f>IF(OR(ISBLANK(Games!B94),ISBLANK(Table13[[#This Row],[Side Result]])), "",IF(OR(AND('Prediction Log'!D94&lt;0, 'Prediction Log'!I94='Prediction Log'!B94), AND('Prediction Log'!D94&gt;0, 'Prediction Log'!C94='Prediction Log'!I94)),"Y", IF(ISBLANK(Games!$B$2), "","N")))</f>
      </c>
      <c r="W94" s="23" t="str">
        <f>Table13[[#This Row],[Market Side and Spread  Correct]]</f>
      </c>
    </row>
    <row r="95">
      <c r="A95" s="2" t="str">
        <f>IF(ISBLANK(Games!$B95), "",Games!A95)</f>
      </c>
      <c r="B95" s="2" t="str">
        <f>IF(ISBLANK(Games!$B95), "",Games!B95)</f>
      </c>
      <c r="C95" s="2" t="str">
        <f>IF(ISBLANK(Games!$B95), "",Games!C95)</f>
      </c>
      <c r="D95" s="1" t="str">
        <f>IF(ISBLANK(Games!$B95), "",Games!D95)</f>
      </c>
      <c r="E95" s="1" t="str">
        <f>IF(ISBLANK(Games!$B95), "",Games!E95)</f>
      </c>
      <c r="F95" s="2" t="str">
        <f>IF(ISBLANK(Games!$B95), "",Games!F95)</f>
      </c>
      <c r="G95" s="2" t="str">
        <f>IF(ISBLANK(Games!$B95), "",Games!G95)</f>
      </c>
      <c r="H95" s="2" t="str">
        <f>IF(ISBLANK(Games!B95), "", IF(Table13[[#This Row],[Spread]]&lt;0, Table13[[#This Row],[Home]], Table13[[#This Row],[Away]]))</f>
      </c>
      <c r="I95" s="25"/>
      <c r="J95" s="25"/>
      <c r="K95" s="25"/>
      <c r="L95" s="25" t="str">
        <f>IF(ISBLANK(Table13[[#This Row],[Side Result]]), "",(-1*(Table13[[#This Row],[Home Final]]-Table13[[#This Row],[Away Final]])))</f>
      </c>
      <c r="M9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5" s="21" t="str">
        <f>IF(ISBLANK(Games!B95),"",IF(Table13[[#This Row],[Side Result]]=Table13[[#This Row],[Market Predicted Side]], "Y", "N"))</f>
      </c>
      <c r="O95" s="24" t="str">
        <f>IF(ISBLANK(Table13[[#This Row],[Side Result]]),"",IF(AND(Table13[[#This Row],[Market Side Correct (Y/N)]]="Y", Table13[[#This Row],[Market - Winning Team Covered (Y/N)]]="Y"), "Y", "N"))</f>
      </c>
      <c r="P95" s="24" t="str">
        <f>IF(ISBLANK(Games!B95),"",IF(Table13[[#This Row],[Side Result]]=Table13[[#This Row],[Model Predicted Side]], "Y", "N"))</f>
      </c>
      <c r="Q9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5" s="24" t="str">
        <f>IF(ISBLANK(Table13[[#This Row],[Side Result]]), "",ABS(Table13[[#This Row],[Difference from Prediction]]))</f>
      </c>
      <c r="T9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5" s="24" t="str">
        <f>IF(ISBLANK(Table13[[#This Row],[Side Result]]), "",ABS(Table13[[#This Row],[Difference from Market]]))</f>
      </c>
      <c r="V95" s="23" t="str">
        <f>IF(OR(ISBLANK(Games!B95),ISBLANK(Table13[[#This Row],[Side Result]])), "",IF(OR(AND('Prediction Log'!D95&lt;0, 'Prediction Log'!I95='Prediction Log'!B95), AND('Prediction Log'!D95&gt;0, 'Prediction Log'!C95='Prediction Log'!I95)),"Y", IF(ISBLANK(Games!$B$2), "","N")))</f>
      </c>
      <c r="W95" s="23" t="str">
        <f>Table13[[#This Row],[Market Side and Spread  Correct]]</f>
      </c>
    </row>
    <row r="96">
      <c r="A96" s="2" t="str">
        <f>IF(ISBLANK(Games!$B96), "",Games!A96)</f>
      </c>
      <c r="B96" s="2" t="str">
        <f>IF(ISBLANK(Games!$B96), "",Games!B96)</f>
      </c>
      <c r="C96" s="2" t="str">
        <f>IF(ISBLANK(Games!$B96), "",Games!C96)</f>
      </c>
      <c r="D96" s="1" t="str">
        <f>IF(ISBLANK(Games!$B96), "",Games!D96)</f>
      </c>
      <c r="E96" s="1" t="str">
        <f>IF(ISBLANK(Games!$B96), "",Games!E96)</f>
      </c>
      <c r="F96" s="2" t="str">
        <f>IF(ISBLANK(Games!$B96), "",Games!F96)</f>
      </c>
      <c r="G96" s="2" t="str">
        <f>IF(ISBLANK(Games!$B96), "",Games!G96)</f>
      </c>
      <c r="H96" s="2" t="str">
        <f>IF(ISBLANK(Games!B96), "", IF(Table13[[#This Row],[Spread]]&lt;0, Table13[[#This Row],[Home]], Table13[[#This Row],[Away]]))</f>
      </c>
      <c r="I96" s="25"/>
      <c r="J96" s="25"/>
      <c r="K96" s="25"/>
      <c r="L96" s="25" t="str">
        <f>IF(ISBLANK(Table13[[#This Row],[Side Result]]), "",(-1*(Table13[[#This Row],[Home Final]]-Table13[[#This Row],[Away Final]])))</f>
      </c>
      <c r="M9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6" s="21" t="str">
        <f>IF(ISBLANK(Games!B96),"",IF(Table13[[#This Row],[Side Result]]=Table13[[#This Row],[Market Predicted Side]], "Y", "N"))</f>
      </c>
      <c r="O96" s="24" t="str">
        <f>IF(ISBLANK(Table13[[#This Row],[Side Result]]),"",IF(AND(Table13[[#This Row],[Market Side Correct (Y/N)]]="Y", Table13[[#This Row],[Market - Winning Team Covered (Y/N)]]="Y"), "Y", "N"))</f>
      </c>
      <c r="P96" s="24" t="str">
        <f>IF(ISBLANK(Games!B96),"",IF(Table13[[#This Row],[Side Result]]=Table13[[#This Row],[Model Predicted Side]], "Y", "N"))</f>
      </c>
      <c r="Q9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6" s="24" t="str">
        <f>IF(ISBLANK(Table13[[#This Row],[Side Result]]), "",ABS(Table13[[#This Row],[Difference from Prediction]]))</f>
      </c>
      <c r="T9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6" s="24" t="str">
        <f>IF(ISBLANK(Table13[[#This Row],[Side Result]]), "",ABS(Table13[[#This Row],[Difference from Market]]))</f>
      </c>
      <c r="V96" s="23" t="str">
        <f>IF(OR(ISBLANK(Games!B96),ISBLANK(Table13[[#This Row],[Side Result]])), "",IF(OR(AND('Prediction Log'!D96&lt;0, 'Prediction Log'!I96='Prediction Log'!B96), AND('Prediction Log'!D96&gt;0, 'Prediction Log'!C96='Prediction Log'!I96)),"Y", IF(ISBLANK(Games!$B$2), "","N")))</f>
      </c>
      <c r="W96" s="23" t="str">
        <f>Table13[[#This Row],[Market Side and Spread  Correct]]</f>
      </c>
    </row>
    <row r="97">
      <c r="A97" s="2" t="str">
        <f>IF(ISBLANK(Games!$B97), "",Games!A97)</f>
      </c>
      <c r="B97" s="2" t="str">
        <f>IF(ISBLANK(Games!$B97), "",Games!B97)</f>
      </c>
      <c r="C97" s="2" t="str">
        <f>IF(ISBLANK(Games!$B97), "",Games!C97)</f>
      </c>
      <c r="D97" s="1" t="str">
        <f>IF(ISBLANK(Games!$B97), "",Games!D97)</f>
      </c>
      <c r="E97" s="1" t="str">
        <f>IF(ISBLANK(Games!$B97), "",Games!E97)</f>
      </c>
      <c r="F97" s="2" t="str">
        <f>IF(ISBLANK(Games!$B97), "",Games!F97)</f>
      </c>
      <c r="G97" s="2" t="str">
        <f>IF(ISBLANK(Games!$B97), "",Games!G97)</f>
      </c>
      <c r="H97" s="2" t="str">
        <f>IF(ISBLANK(Games!B97), "", IF(Table13[[#This Row],[Spread]]&lt;0, Table13[[#This Row],[Home]], Table13[[#This Row],[Away]]))</f>
      </c>
      <c r="I97" s="25"/>
      <c r="J97" s="25"/>
      <c r="K97" s="25"/>
      <c r="L97" s="25" t="str">
        <f>IF(ISBLANK(Table13[[#This Row],[Side Result]]), "",(-1*(Table13[[#This Row],[Home Final]]-Table13[[#This Row],[Away Final]])))</f>
      </c>
      <c r="M9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7" s="21" t="str">
        <f>IF(ISBLANK(Games!B97),"",IF(Table13[[#This Row],[Side Result]]=Table13[[#This Row],[Market Predicted Side]], "Y", "N"))</f>
      </c>
      <c r="O97" s="24" t="str">
        <f>IF(ISBLANK(Table13[[#This Row],[Side Result]]),"",IF(AND(Table13[[#This Row],[Market Side Correct (Y/N)]]="Y", Table13[[#This Row],[Market - Winning Team Covered (Y/N)]]="Y"), "Y", "N"))</f>
      </c>
      <c r="P97" s="24" t="str">
        <f>IF(ISBLANK(Games!B97),"",IF(Table13[[#This Row],[Side Result]]=Table13[[#This Row],[Model Predicted Side]], "Y", "N"))</f>
      </c>
      <c r="Q9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7" s="24" t="str">
        <f>IF(ISBLANK(Table13[[#This Row],[Side Result]]), "",ABS(Table13[[#This Row],[Difference from Prediction]]))</f>
      </c>
      <c r="T9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7" s="24" t="str">
        <f>IF(ISBLANK(Table13[[#This Row],[Side Result]]), "",ABS(Table13[[#This Row],[Difference from Market]]))</f>
      </c>
      <c r="V97" s="23" t="str">
        <f>IF(OR(ISBLANK(Games!B97),ISBLANK(Table13[[#This Row],[Side Result]])), "",IF(OR(AND('Prediction Log'!D97&lt;0, 'Prediction Log'!I97='Prediction Log'!B97), AND('Prediction Log'!D97&gt;0, 'Prediction Log'!C97='Prediction Log'!I97)),"Y", IF(ISBLANK(Games!$B$2), "","N")))</f>
      </c>
      <c r="W97" s="23" t="str">
        <f>Table13[[#This Row],[Market Side and Spread  Correct]]</f>
      </c>
    </row>
    <row r="98">
      <c r="A98" s="2" t="str">
        <f>IF(ISBLANK(Games!$B98), "",Games!A98)</f>
      </c>
      <c r="B98" s="2" t="str">
        <f>IF(ISBLANK(Games!$B98), "",Games!B98)</f>
      </c>
      <c r="C98" s="2" t="str">
        <f>IF(ISBLANK(Games!$B98), "",Games!C98)</f>
      </c>
      <c r="D98" s="1" t="str">
        <f>IF(ISBLANK(Games!$B98), "",Games!D98)</f>
      </c>
      <c r="E98" s="1" t="str">
        <f>IF(ISBLANK(Games!$B98), "",Games!E98)</f>
      </c>
      <c r="F98" s="2" t="str">
        <f>IF(ISBLANK(Games!$B98), "",Games!F98)</f>
      </c>
      <c r="G98" s="2" t="str">
        <f>IF(ISBLANK(Games!$B98), "",Games!G98)</f>
      </c>
      <c r="H98" s="2" t="str">
        <f>IF(ISBLANK(Games!B98), "", IF(Table13[[#This Row],[Spread]]&lt;0, Table13[[#This Row],[Home]], Table13[[#This Row],[Away]]))</f>
      </c>
      <c r="I98" s="25"/>
      <c r="J98" s="25"/>
      <c r="K98" s="25"/>
      <c r="L98" s="25" t="str">
        <f>IF(ISBLANK(Table13[[#This Row],[Side Result]]), "",(-1*(Table13[[#This Row],[Home Final]]-Table13[[#This Row],[Away Final]])))</f>
      </c>
      <c r="M9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8" s="21" t="str">
        <f>IF(ISBLANK(Games!B98),"",IF(Table13[[#This Row],[Side Result]]=Table13[[#This Row],[Market Predicted Side]], "Y", "N"))</f>
      </c>
      <c r="O98" s="24" t="str">
        <f>IF(ISBLANK(Table13[[#This Row],[Side Result]]),"",IF(AND(Table13[[#This Row],[Market Side Correct (Y/N)]]="Y", Table13[[#This Row],[Market - Winning Team Covered (Y/N)]]="Y"), "Y", "N"))</f>
      </c>
      <c r="P98" s="24" t="str">
        <f>IF(ISBLANK(Games!B98),"",IF(Table13[[#This Row],[Side Result]]=Table13[[#This Row],[Model Predicted Side]], "Y", "N"))</f>
      </c>
      <c r="Q9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8" s="24" t="str">
        <f>IF(ISBLANK(Table13[[#This Row],[Side Result]]), "",ABS(Table13[[#This Row],[Difference from Prediction]]))</f>
      </c>
      <c r="T9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8" s="24" t="str">
        <f>IF(ISBLANK(Table13[[#This Row],[Side Result]]), "",ABS(Table13[[#This Row],[Difference from Market]]))</f>
      </c>
      <c r="V98" s="23" t="str">
        <f>IF(OR(ISBLANK(Games!B98),ISBLANK(Table13[[#This Row],[Side Result]])), "",IF(OR(AND('Prediction Log'!D98&lt;0, 'Prediction Log'!I98='Prediction Log'!B98), AND('Prediction Log'!D98&gt;0, 'Prediction Log'!C98='Prediction Log'!I98)),"Y", IF(ISBLANK(Games!$B$2), "","N")))</f>
      </c>
      <c r="W98" s="23" t="str">
        <f>Table13[[#This Row],[Market Side and Spread  Correct]]</f>
      </c>
    </row>
    <row r="99">
      <c r="A99" s="2" t="str">
        <f>IF(ISBLANK(Games!$B99), "",Games!A99)</f>
      </c>
      <c r="B99" s="2" t="str">
        <f>IF(ISBLANK(Games!$B99), "",Games!B99)</f>
      </c>
      <c r="C99" s="2" t="str">
        <f>IF(ISBLANK(Games!$B99), "",Games!C99)</f>
      </c>
      <c r="D99" s="1" t="str">
        <f>IF(ISBLANK(Games!$B99), "",Games!D99)</f>
      </c>
      <c r="E99" s="1" t="str">
        <f>IF(ISBLANK(Games!$B99), "",Games!E99)</f>
      </c>
      <c r="F99" s="2" t="str">
        <f>IF(ISBLANK(Games!$B99), "",Games!F99)</f>
      </c>
      <c r="G99" s="2" t="str">
        <f>IF(ISBLANK(Games!$B99), "",Games!G99)</f>
      </c>
      <c r="H99" s="2" t="str">
        <f>IF(ISBLANK(Games!B99), "", IF(Table13[[#This Row],[Spread]]&lt;0, Table13[[#This Row],[Home]], Table13[[#This Row],[Away]]))</f>
      </c>
      <c r="I99" s="25"/>
      <c r="J99" s="25"/>
      <c r="K99" s="25"/>
      <c r="L99" s="25" t="str">
        <f>IF(ISBLANK(Table13[[#This Row],[Side Result]]), "",(-1*(Table13[[#This Row],[Home Final]]-Table13[[#This Row],[Away Final]])))</f>
      </c>
      <c r="M9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9" s="21" t="str">
        <f>IF(ISBLANK(Games!B99),"",IF(Table13[[#This Row],[Side Result]]=Table13[[#This Row],[Market Predicted Side]], "Y", "N"))</f>
      </c>
      <c r="O99" s="24" t="str">
        <f>IF(ISBLANK(Table13[[#This Row],[Side Result]]),"",IF(AND(Table13[[#This Row],[Market Side Correct (Y/N)]]="Y", Table13[[#This Row],[Market - Winning Team Covered (Y/N)]]="Y"), "Y", "N"))</f>
      </c>
      <c r="P99" s="24" t="str">
        <f>IF(ISBLANK(Games!B99),"",IF(Table13[[#This Row],[Side Result]]=Table13[[#This Row],[Model Predicted Side]], "Y", "N"))</f>
      </c>
      <c r="Q9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9" s="24" t="str">
        <f>IF(ISBLANK(Table13[[#This Row],[Side Result]]), "",ABS(Table13[[#This Row],[Difference from Prediction]]))</f>
      </c>
      <c r="T9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9" s="24" t="str">
        <f>IF(ISBLANK(Table13[[#This Row],[Side Result]]), "",ABS(Table13[[#This Row],[Difference from Market]]))</f>
      </c>
      <c r="V99" s="23" t="str">
        <f>IF(OR(ISBLANK(Games!B99),ISBLANK(Table13[[#This Row],[Side Result]])), "",IF(OR(AND('Prediction Log'!D99&lt;0, 'Prediction Log'!I99='Prediction Log'!B99), AND('Prediction Log'!D99&gt;0, 'Prediction Log'!C99='Prediction Log'!I99)),"Y", IF(ISBLANK(Games!$B$2), "","N")))</f>
      </c>
      <c r="W99" s="23" t="str">
        <f>Table13[[#This Row],[Market Side and Spread  Correct]]</f>
      </c>
    </row>
    <row r="100">
      <c r="A100" s="2" t="str">
        <f>IF(ISBLANK(Games!$B100), "",Games!A100)</f>
      </c>
      <c r="B100" s="2" t="str">
        <f>IF(ISBLANK(Games!$B100), "",Games!B100)</f>
      </c>
      <c r="C100" s="2" t="str">
        <f>IF(ISBLANK(Games!$B100), "",Games!C100)</f>
      </c>
      <c r="D100" s="1" t="str">
        <f>IF(ISBLANK(Games!$B100), "",Games!D100)</f>
      </c>
      <c r="E100" s="1" t="str">
        <f>IF(ISBLANK(Games!$B100), "",Games!E100)</f>
      </c>
      <c r="F100" s="2" t="str">
        <f>IF(ISBLANK(Games!$B100), "",Games!F100)</f>
      </c>
      <c r="G100" s="2" t="str">
        <f>IF(ISBLANK(Games!$B100), "",Games!G100)</f>
      </c>
      <c r="H100" s="2" t="str">
        <f>IF(ISBLANK(Games!B100), "", IF(Table13[[#This Row],[Spread]]&lt;0, Table13[[#This Row],[Home]], Table13[[#This Row],[Away]]))</f>
      </c>
      <c r="I100" s="25"/>
      <c r="J100" s="25"/>
      <c r="K100" s="25"/>
      <c r="L100" s="25" t="str">
        <f>IF(ISBLANK(Table13[[#This Row],[Side Result]]), "",(-1*(Table13[[#This Row],[Home Final]]-Table13[[#This Row],[Away Final]])))</f>
      </c>
      <c r="M10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00" s="21" t="str">
        <f>IF(ISBLANK(Games!B100),"",IF(Table13[[#This Row],[Side Result]]=Table13[[#This Row],[Market Predicted Side]], "Y", "N"))</f>
      </c>
      <c r="O100" s="24" t="str">
        <f>IF(ISBLANK(Table13[[#This Row],[Side Result]]),"",IF(AND(Table13[[#This Row],[Market Side Correct (Y/N)]]="Y", Table13[[#This Row],[Market - Winning Team Covered (Y/N)]]="Y"), "Y", "N"))</f>
      </c>
      <c r="P100" s="24" t="str">
        <f>IF(ISBLANK(Games!B100),"",IF(Table13[[#This Row],[Side Result]]=Table13[[#This Row],[Model Predicted Side]], "Y", "N"))</f>
      </c>
      <c r="Q10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0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00" s="24" t="str">
        <f>IF(ISBLANK(Table13[[#This Row],[Side Result]]), "",ABS(Table13[[#This Row],[Difference from Prediction]]))</f>
      </c>
      <c r="T10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00" s="24" t="str">
        <f>IF(ISBLANK(Table13[[#This Row],[Side Result]]), "",ABS(Table13[[#This Row],[Difference from Market]]))</f>
      </c>
      <c r="V100" s="23" t="str">
        <f>IF(OR(ISBLANK(Games!B100),ISBLANK(Table13[[#This Row],[Side Result]])), "",IF(OR(AND('Prediction Log'!D100&lt;0, 'Prediction Log'!I100='Prediction Log'!B100), AND('Prediction Log'!D100&gt;0, 'Prediction Log'!C100='Prediction Log'!I100)),"Y", IF(ISBLANK(Games!$B$2), "","N")))</f>
      </c>
      <c r="W100" s="23" t="str">
        <f>Table13[[#This Row],[Market Side and Spread  Correct]]</f>
      </c>
    </row>
    <row r="101">
      <c r="A101" s="2" t="str">
        <f>IF(ISBLANK(Games!$B101), "",Games!A101)</f>
      </c>
      <c r="B101" s="2" t="str">
        <f>IF(ISBLANK(Games!$B101), "",Games!B101)</f>
      </c>
      <c r="C101" s="2" t="str">
        <f>IF(ISBLANK(Games!$B101), "",Games!C101)</f>
      </c>
      <c r="D101" s="1" t="str">
        <f>IF(ISBLANK(Games!$B101), "",Games!D101)</f>
      </c>
      <c r="E101" s="1" t="str">
        <f>IF(ISBLANK(Games!$B101), "",Games!E101)</f>
      </c>
      <c r="F101" s="2" t="str">
        <f>IF(ISBLANK(Games!$B101), "",Games!F101)</f>
      </c>
      <c r="G101" s="2" t="str">
        <f>IF(ISBLANK(Games!$B101), "",Games!G101)</f>
      </c>
      <c r="H101" s="2" t="str">
        <f>IF(ISBLANK(Games!B101), "", IF(Table13[[#This Row],[Spread]]&lt;0, Table13[[#This Row],[Home]], Table13[[#This Row],[Away]]))</f>
      </c>
      <c r="I101" s="25"/>
      <c r="J101" s="25"/>
      <c r="K101" s="25"/>
      <c r="L101" s="25" t="str">
        <f>IF(ISBLANK(Table13[[#This Row],[Side Result]]), "",(-1*(Table13[[#This Row],[Home Final]]-Table13[[#This Row],[Away Final]])))</f>
      </c>
      <c r="M10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01" s="21" t="str">
        <f>IF(ISBLANK(Games!B101),"",IF(Table13[[#This Row],[Side Result]]=Table13[[#This Row],[Market Predicted Side]], "Y", "N"))</f>
      </c>
      <c r="O101" s="24" t="str">
        <f>IF(ISBLANK(Table13[[#This Row],[Side Result]]),"",IF(AND(Table13[[#This Row],[Market Side Correct (Y/N)]]="Y", Table13[[#This Row],[Market - Winning Team Covered (Y/N)]]="Y"), "Y", "N"))</f>
      </c>
      <c r="P101" s="24" t="str">
        <f>IF(ISBLANK(Games!B101),"",IF(Table13[[#This Row],[Side Result]]=Table13[[#This Row],[Model Predicted Side]], "Y", "N"))</f>
      </c>
      <c r="Q10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0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01" s="24" t="str">
        <f>IF(ISBLANK(Table13[[#This Row],[Side Result]]), "",ABS(Table13[[#This Row],[Difference from Prediction]]))</f>
      </c>
      <c r="T10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01" s="24" t="str">
        <f>IF(ISBLANK(Table13[[#This Row],[Side Result]]), "",ABS(Table13[[#This Row],[Difference from Market]]))</f>
      </c>
      <c r="V101" s="23" t="str">
        <f>IF(OR(ISBLANK(Games!B101),ISBLANK(Table13[[#This Row],[Side Result]])), "",IF(OR(AND('Prediction Log'!D101&lt;0, 'Prediction Log'!I101='Prediction Log'!B101), AND('Prediction Log'!D101&gt;0, 'Prediction Log'!C101='Prediction Log'!I101)),"Y", IF(ISBLANK(Games!$B$2), "","N")))</f>
      </c>
      <c r="W101" s="23" t="str">
        <f>Table13[[#This Row],[Market Side and Spread  Correct]]</f>
      </c>
    </row>
    <row r="102">
      <c r="A102" s="2" t="str">
        <f>IF(ISBLANK(Games!$B102), "",Games!A102)</f>
      </c>
      <c r="B102" s="2" t="str">
        <f>IF(ISBLANK(Games!$B102), "",Games!B102)</f>
      </c>
      <c r="C102" s="2" t="str">
        <f>IF(ISBLANK(Games!$B102), "",Games!C102)</f>
      </c>
      <c r="D102" s="1" t="str">
        <f>IF(ISBLANK(Games!$B102), "",Games!D102)</f>
      </c>
      <c r="E102" s="1" t="str">
        <f>IF(ISBLANK(Games!$B102), "",Games!E102)</f>
      </c>
      <c r="F102" s="2" t="str">
        <f>IF(ISBLANK(Games!$B102), "",Games!F102)</f>
      </c>
      <c r="G102" s="2" t="str">
        <f>IF(ISBLANK(Games!$B102), "",Games!G102)</f>
      </c>
      <c r="H102" s="2" t="str">
        <f>IF(ISBLANK(Games!B102), "", IF(Table13[[#This Row],[Spread]]&lt;0, Table13[[#This Row],[Home]], Table13[[#This Row],[Away]]))</f>
      </c>
      <c r="I102" s="25"/>
      <c r="J102" s="25"/>
      <c r="K102" s="25"/>
      <c r="L102" s="25" t="str">
        <f>IF(ISBLANK(Table13[[#This Row],[Side Result]]), "",(-1*(Table13[[#This Row],[Home Final]]-Table13[[#This Row],[Away Final]])))</f>
      </c>
      <c r="M10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02" s="21" t="str">
        <f>IF(ISBLANK(Games!B102),"",IF(Table13[[#This Row],[Side Result]]=Table13[[#This Row],[Market Predicted Side]], "Y", "N"))</f>
      </c>
      <c r="O102" s="24" t="str">
        <f>IF(ISBLANK(Table13[[#This Row],[Side Result]]),"",IF(AND(Table13[[#This Row],[Market Side Correct (Y/N)]]="Y", Table13[[#This Row],[Market - Winning Team Covered (Y/N)]]="Y"), "Y", "N"))</f>
      </c>
      <c r="P102" s="24" t="str">
        <f>IF(ISBLANK(Games!B102),"",IF(Table13[[#This Row],[Side Result]]=Table13[[#This Row],[Model Predicted Side]], "Y", "N"))</f>
      </c>
      <c r="Q10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0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02" s="24" t="str">
        <f>IF(ISBLANK(Table13[[#This Row],[Side Result]]), "",ABS(Table13[[#This Row],[Difference from Prediction]]))</f>
      </c>
      <c r="T10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02" s="24" t="str">
        <f>IF(ISBLANK(Table13[[#This Row],[Side Result]]), "",ABS(Table13[[#This Row],[Difference from Market]]))</f>
      </c>
      <c r="V102" s="23" t="str">
        <f>IF(OR(ISBLANK(Games!B102),ISBLANK(Table13[[#This Row],[Side Result]])), "",IF(OR(AND('Prediction Log'!D102&lt;0, 'Prediction Log'!I102='Prediction Log'!B102), AND('Prediction Log'!D102&gt;0, 'Prediction Log'!C102='Prediction Log'!I102)),"Y", IF(ISBLANK(Games!$B$2), "","N")))</f>
      </c>
      <c r="W102" s="23" t="str">
        <f>Table13[[#This Row],[Market Side and Spread  Correct]]</f>
      </c>
    </row>
    <row r="103">
      <c r="A103" s="2" t="str">
        <f>IF(ISBLANK(Games!$B103), "",Games!A103)</f>
      </c>
      <c r="B103" s="2" t="str">
        <f>IF(ISBLANK(Games!$B103), "",Games!B103)</f>
      </c>
      <c r="C103" s="2" t="str">
        <f>IF(ISBLANK(Games!$B103), "",Games!C103)</f>
      </c>
      <c r="D103" s="1" t="str">
        <f>IF(ISBLANK(Games!$B103), "",Games!D103)</f>
      </c>
      <c r="E103" s="1" t="str">
        <f>IF(ISBLANK(Games!$B103), "",Games!E103)</f>
      </c>
      <c r="F103" s="2" t="str">
        <f>IF(ISBLANK(Games!$B103), "",Games!F103)</f>
      </c>
      <c r="G103" s="2" t="str">
        <f>IF(ISBLANK(Games!$B103), "",Games!G103)</f>
      </c>
      <c r="H103" s="2" t="str">
        <f>IF(ISBLANK(Games!B103), "", IF(Table13[[#This Row],[Spread]]&lt;0, Table13[[#This Row],[Home]], Table13[[#This Row],[Away]]))</f>
      </c>
      <c r="I103" s="25"/>
      <c r="J103" s="25"/>
      <c r="K103" s="25"/>
      <c r="L103" s="25" t="str">
        <f>IF(ISBLANK(Table13[[#This Row],[Side Result]]), "",(-1*(Table13[[#This Row],[Home Final]]-Table13[[#This Row],[Away Final]])))</f>
      </c>
      <c r="M10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03" s="21" t="str">
        <f>IF(ISBLANK(Games!B103),"",IF(Table13[[#This Row],[Side Result]]=Table13[[#This Row],[Market Predicted Side]], "Y", "N"))</f>
      </c>
      <c r="O103" s="24" t="str">
        <f>IF(ISBLANK(Table13[[#This Row],[Side Result]]),"",IF(AND(Table13[[#This Row],[Market Side Correct (Y/N)]]="Y", Table13[[#This Row],[Market - Winning Team Covered (Y/N)]]="Y"), "Y", "N"))</f>
      </c>
      <c r="P103" s="24" t="str">
        <f>IF(ISBLANK(Games!B103),"",IF(Table13[[#This Row],[Side Result]]=Table13[[#This Row],[Model Predicted Side]], "Y", "N"))</f>
      </c>
      <c r="Q10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0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03" s="24" t="str">
        <f>IF(ISBLANK(Table13[[#This Row],[Side Result]]), "",ABS(Table13[[#This Row],[Difference from Prediction]]))</f>
      </c>
      <c r="T10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03" s="24" t="str">
        <f>IF(ISBLANK(Table13[[#This Row],[Side Result]]), "",ABS(Table13[[#This Row],[Difference from Market]]))</f>
      </c>
      <c r="V103" s="23" t="str">
        <f>IF(OR(ISBLANK(Games!B103),ISBLANK(Table13[[#This Row],[Side Result]])), "",IF(OR(AND('Prediction Log'!D103&lt;0, 'Prediction Log'!I103='Prediction Log'!B103), AND('Prediction Log'!D103&gt;0, 'Prediction Log'!C103='Prediction Log'!I103)),"Y", IF(ISBLANK(Games!$B$2), "","N")))</f>
      </c>
      <c r="W103" s="23" t="str">
        <f>Table13[[#This Row],[Market Side and Spread  Correct]]</f>
      </c>
    </row>
    <row r="104">
      <c r="A104" s="2" t="str">
        <f>IF(ISBLANK(Games!$B104), "",Games!A104)</f>
      </c>
      <c r="B104" s="2" t="str">
        <f>IF(ISBLANK(Games!$B104), "",Games!B104)</f>
      </c>
      <c r="C104" s="2" t="str">
        <f>IF(ISBLANK(Games!$B104), "",Games!C104)</f>
      </c>
      <c r="D104" s="1" t="str">
        <f>IF(ISBLANK(Games!$B104), "",Games!D104)</f>
      </c>
      <c r="E104" s="1" t="str">
        <f>IF(ISBLANK(Games!$B104), "",Games!E104)</f>
      </c>
      <c r="F104" s="2" t="str">
        <f>IF(ISBLANK(Games!$B104), "",Games!F104)</f>
      </c>
      <c r="G104" s="2" t="str">
        <f>IF(ISBLANK(Games!$B104), "",Games!G104)</f>
      </c>
      <c r="H104" s="2" t="str">
        <f>IF(ISBLANK(Games!B104), "", IF(Table13[[#This Row],[Spread]]&lt;0, Table13[[#This Row],[Home]], Table13[[#This Row],[Away]]))</f>
      </c>
      <c r="I104" s="25"/>
      <c r="J104" s="25"/>
      <c r="K104" s="25"/>
      <c r="L104" s="25" t="str">
        <f>IF(ISBLANK(Table13[[#This Row],[Side Result]]), "",(-1*(Table13[[#This Row],[Home Final]]-Table13[[#This Row],[Away Final]])))</f>
      </c>
      <c r="M10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04" s="21" t="str">
        <f>IF(ISBLANK(Games!B104),"",IF(Table13[[#This Row],[Side Result]]=Table13[[#This Row],[Market Predicted Side]], "Y", "N"))</f>
      </c>
      <c r="O104" s="24" t="str">
        <f>IF(ISBLANK(Table13[[#This Row],[Side Result]]),"",IF(AND(Table13[[#This Row],[Market Side Correct (Y/N)]]="Y", Table13[[#This Row],[Market - Winning Team Covered (Y/N)]]="Y"), "Y", "N"))</f>
      </c>
      <c r="P104" s="24" t="str">
        <f>IF(ISBLANK(Games!B104),"",IF(Table13[[#This Row],[Side Result]]=Table13[[#This Row],[Model Predicted Side]], "Y", "N"))</f>
      </c>
      <c r="Q10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0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04" s="24" t="str">
        <f>IF(ISBLANK(Table13[[#This Row],[Side Result]]), "",ABS(Table13[[#This Row],[Difference from Prediction]]))</f>
      </c>
      <c r="T10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04" s="24" t="str">
        <f>IF(ISBLANK(Table13[[#This Row],[Side Result]]), "",ABS(Table13[[#This Row],[Difference from Market]]))</f>
      </c>
      <c r="V104" s="23" t="str">
        <f>IF(OR(ISBLANK(Games!B104),ISBLANK(Table13[[#This Row],[Side Result]])), "",IF(OR(AND('Prediction Log'!D104&lt;0, 'Prediction Log'!I104='Prediction Log'!B104), AND('Prediction Log'!D104&gt;0, 'Prediction Log'!C104='Prediction Log'!I104)),"Y", IF(ISBLANK(Games!$B$2), "","N")))</f>
      </c>
      <c r="W104" s="23" t="str">
        <f>Table13[[#This Row],[Market Side and Spread  Correct]]</f>
      </c>
    </row>
    <row r="105">
      <c r="A105" s="2" t="str">
        <f>IF(ISBLANK(Games!$B105), "",Games!A105)</f>
      </c>
      <c r="B105" s="2" t="str">
        <f>IF(ISBLANK(Games!$B105), "",Games!B105)</f>
      </c>
      <c r="C105" s="2" t="str">
        <f>IF(ISBLANK(Games!$B105), "",Games!C105)</f>
      </c>
      <c r="D105" s="1" t="str">
        <f>IF(ISBLANK(Games!$B105), "",Games!D105)</f>
      </c>
      <c r="E105" s="1" t="str">
        <f>IF(ISBLANK(Games!$B105), "",Games!E105)</f>
      </c>
      <c r="F105" s="2" t="str">
        <f>IF(ISBLANK(Games!$B105), "",Games!F105)</f>
      </c>
      <c r="G105" s="2" t="str">
        <f>IF(ISBLANK(Games!$B105), "",Games!G105)</f>
      </c>
      <c r="H105" s="2" t="str">
        <f>IF(ISBLANK(Games!B105), "", IF(Table13[[#This Row],[Spread]]&lt;0, Table13[[#This Row],[Home]], Table13[[#This Row],[Away]]))</f>
      </c>
      <c r="I105" s="25"/>
      <c r="J105" s="25"/>
      <c r="K105" s="25"/>
      <c r="L105" s="25" t="str">
        <f>IF(ISBLANK(Table13[[#This Row],[Side Result]]), "",(-1*(Table13[[#This Row],[Home Final]]-Table13[[#This Row],[Away Final]])))</f>
      </c>
      <c r="M10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05" s="21" t="str">
        <f>IF(ISBLANK(Games!B105),"",IF(Table13[[#This Row],[Side Result]]=Table13[[#This Row],[Market Predicted Side]], "Y", "N"))</f>
      </c>
      <c r="O105" s="24" t="str">
        <f>IF(ISBLANK(Table13[[#This Row],[Side Result]]),"",IF(AND(Table13[[#This Row],[Market Side Correct (Y/N)]]="Y", Table13[[#This Row],[Market - Winning Team Covered (Y/N)]]="Y"), "Y", "N"))</f>
      </c>
      <c r="P105" s="24" t="str">
        <f>IF(ISBLANK(Games!B105),"",IF(Table13[[#This Row],[Side Result]]=Table13[[#This Row],[Model Predicted Side]], "Y", "N"))</f>
      </c>
      <c r="Q10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0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05" s="24" t="str">
        <f>IF(ISBLANK(Table13[[#This Row],[Side Result]]), "",ABS(Table13[[#This Row],[Difference from Prediction]]))</f>
      </c>
      <c r="T10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05" s="24" t="str">
        <f>IF(ISBLANK(Table13[[#This Row],[Side Result]]), "",ABS(Table13[[#This Row],[Difference from Market]]))</f>
      </c>
      <c r="V105" s="23" t="str">
        <f>IF(OR(ISBLANK(Games!B105),ISBLANK(Table13[[#This Row],[Side Result]])), "",IF(OR(AND('Prediction Log'!D105&lt;0, 'Prediction Log'!I105='Prediction Log'!B105), AND('Prediction Log'!D105&gt;0, 'Prediction Log'!C105='Prediction Log'!I105)),"Y", IF(ISBLANK(Games!$B$2), "","N")))</f>
      </c>
      <c r="W105" s="23" t="str">
        <f>Table13[[#This Row],[Market Side and Spread  Correct]]</f>
      </c>
    </row>
    <row r="106">
      <c r="A106" s="2" t="str">
        <f>IF(ISBLANK(Games!$B106), "",Games!A106)</f>
      </c>
      <c r="B106" s="2" t="str">
        <f>IF(ISBLANK(Games!$B106), "",Games!B106)</f>
      </c>
      <c r="C106" s="2" t="str">
        <f>IF(ISBLANK(Games!$B106), "",Games!C106)</f>
      </c>
      <c r="D106" s="1" t="str">
        <f>IF(ISBLANK(Games!$B106), "",Games!D106)</f>
      </c>
      <c r="E106" s="1" t="str">
        <f>IF(ISBLANK(Games!$B106), "",Games!E106)</f>
      </c>
      <c r="F106" s="2" t="str">
        <f>IF(ISBLANK(Games!$B106), "",Games!F106)</f>
      </c>
      <c r="G106" s="2" t="str">
        <f>IF(ISBLANK(Games!$B106), "",Games!G106)</f>
      </c>
      <c r="H106" s="2" t="str">
        <f>IF(ISBLANK(Games!B106), "", IF(Table13[[#This Row],[Spread]]&lt;0, Table13[[#This Row],[Home]], Table13[[#This Row],[Away]]))</f>
      </c>
      <c r="I106" s="25"/>
      <c r="J106" s="25"/>
      <c r="K106" s="25"/>
      <c r="L106" s="25" t="str">
        <f>IF(ISBLANK(Table13[[#This Row],[Side Result]]), "",(-1*(Table13[[#This Row],[Home Final]]-Table13[[#This Row],[Away Final]])))</f>
      </c>
      <c r="M10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06" s="21" t="str">
        <f>IF(ISBLANK(Games!B106),"",IF(Table13[[#This Row],[Side Result]]=Table13[[#This Row],[Market Predicted Side]], "Y", "N"))</f>
      </c>
      <c r="O106" s="24" t="str">
        <f>IF(ISBLANK(Table13[[#This Row],[Side Result]]),"",IF(AND(Table13[[#This Row],[Market Side Correct (Y/N)]]="Y", Table13[[#This Row],[Market - Winning Team Covered (Y/N)]]="Y"), "Y", "N"))</f>
      </c>
      <c r="P106" s="24" t="str">
        <f>IF(ISBLANK(Games!B106),"",IF(Table13[[#This Row],[Side Result]]=Table13[[#This Row],[Model Predicted Side]], "Y", "N"))</f>
      </c>
      <c r="Q10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0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06" s="24" t="str">
        <f>IF(ISBLANK(Table13[[#This Row],[Side Result]]), "",ABS(Table13[[#This Row],[Difference from Prediction]]))</f>
      </c>
      <c r="T10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06" s="24" t="str">
        <f>IF(ISBLANK(Table13[[#This Row],[Side Result]]), "",ABS(Table13[[#This Row],[Difference from Market]]))</f>
      </c>
      <c r="V106" s="23" t="str">
        <f>IF(OR(ISBLANK(Games!B106),ISBLANK(Table13[[#This Row],[Side Result]])), "",IF(OR(AND('Prediction Log'!D106&lt;0, 'Prediction Log'!I106='Prediction Log'!B106), AND('Prediction Log'!D106&gt;0, 'Prediction Log'!C106='Prediction Log'!I106)),"Y", IF(ISBLANK(Games!$B$2), "","N")))</f>
      </c>
      <c r="W106" s="23" t="str">
        <f>Table13[[#This Row],[Market Side and Spread  Correct]]</f>
      </c>
    </row>
    <row r="107">
      <c r="A107" s="2" t="str">
        <f>IF(ISBLANK(Games!$B107), "",Games!A107)</f>
      </c>
      <c r="B107" s="2" t="str">
        <f>IF(ISBLANK(Games!$B107), "",Games!B107)</f>
      </c>
      <c r="C107" s="2" t="str">
        <f>IF(ISBLANK(Games!$B107), "",Games!C107)</f>
      </c>
      <c r="D107" s="1" t="str">
        <f>IF(ISBLANK(Games!$B107), "",Games!D107)</f>
      </c>
      <c r="E107" s="1" t="str">
        <f>IF(ISBLANK(Games!$B107), "",Games!E107)</f>
      </c>
      <c r="F107" s="2" t="str">
        <f>IF(ISBLANK(Games!$B107), "",Games!F107)</f>
      </c>
      <c r="G107" s="2" t="str">
        <f>IF(ISBLANK(Games!$B107), "",Games!G107)</f>
      </c>
      <c r="H107" s="2" t="str">
        <f>IF(ISBLANK(Games!B107), "", IF(Table13[[#This Row],[Spread]]&lt;0, Table13[[#This Row],[Home]], Table13[[#This Row],[Away]]))</f>
      </c>
      <c r="I107" s="25"/>
      <c r="J107" s="25"/>
      <c r="K107" s="25"/>
      <c r="L107" s="25" t="str">
        <f>IF(ISBLANK(Table13[[#This Row],[Side Result]]), "",(-1*(Table13[[#This Row],[Home Final]]-Table13[[#This Row],[Away Final]])))</f>
      </c>
      <c r="M10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07" s="21" t="str">
        <f>IF(ISBLANK(Games!B107),"",IF(Table13[[#This Row],[Side Result]]=Table13[[#This Row],[Market Predicted Side]], "Y", "N"))</f>
      </c>
      <c r="O107" s="24" t="str">
        <f>IF(ISBLANK(Table13[[#This Row],[Side Result]]),"",IF(AND(Table13[[#This Row],[Market Side Correct (Y/N)]]="Y", Table13[[#This Row],[Market - Winning Team Covered (Y/N)]]="Y"), "Y", "N"))</f>
      </c>
      <c r="P107" s="24" t="str">
        <f>IF(ISBLANK(Games!B107),"",IF(Table13[[#This Row],[Side Result]]=Table13[[#This Row],[Model Predicted Side]], "Y", "N"))</f>
      </c>
      <c r="Q10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0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07" s="24" t="str">
        <f>IF(ISBLANK(Table13[[#This Row],[Side Result]]), "",ABS(Table13[[#This Row],[Difference from Prediction]]))</f>
      </c>
      <c r="T10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07" s="24" t="str">
        <f>IF(ISBLANK(Table13[[#This Row],[Side Result]]), "",ABS(Table13[[#This Row],[Difference from Market]]))</f>
      </c>
      <c r="V107" s="23" t="str">
        <f>IF(OR(ISBLANK(Games!B107),ISBLANK(Table13[[#This Row],[Side Result]])), "",IF(OR(AND('Prediction Log'!D107&lt;0, 'Prediction Log'!I107='Prediction Log'!B107), AND('Prediction Log'!D107&gt;0, 'Prediction Log'!C107='Prediction Log'!I107)),"Y", IF(ISBLANK(Games!$B$2), "","N")))</f>
      </c>
      <c r="W107" s="23" t="str">
        <f>Table13[[#This Row],[Market Side and Spread  Correct]]</f>
      </c>
    </row>
    <row r="108">
      <c r="A108" s="2" t="str">
        <f>IF(ISBLANK(Games!$B108), "",Games!A108)</f>
      </c>
      <c r="B108" s="2" t="str">
        <f>IF(ISBLANK(Games!$B108), "",Games!B108)</f>
      </c>
      <c r="C108" s="2" t="str">
        <f>IF(ISBLANK(Games!$B108), "",Games!C108)</f>
      </c>
      <c r="D108" s="1" t="str">
        <f>IF(ISBLANK(Games!$B108), "",Games!D108)</f>
      </c>
      <c r="E108" s="1" t="str">
        <f>IF(ISBLANK(Games!$B108), "",Games!E108)</f>
      </c>
      <c r="F108" s="2" t="str">
        <f>IF(ISBLANK(Games!$B108), "",Games!F108)</f>
      </c>
      <c r="G108" s="2" t="str">
        <f>IF(ISBLANK(Games!$B108), "",Games!G108)</f>
      </c>
      <c r="H108" s="2" t="str">
        <f>IF(ISBLANK(Games!B108), "", IF(Table13[[#This Row],[Spread]]&lt;0, Table13[[#This Row],[Home]], Table13[[#This Row],[Away]]))</f>
      </c>
      <c r="I108" s="25"/>
      <c r="J108" s="25"/>
      <c r="K108" s="25"/>
      <c r="L108" s="25" t="str">
        <f>IF(ISBLANK(Table13[[#This Row],[Side Result]]), "",(-1*(Table13[[#This Row],[Home Final]]-Table13[[#This Row],[Away Final]])))</f>
      </c>
      <c r="M10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08" s="21" t="str">
        <f>IF(ISBLANK(Games!B108),"",IF(Table13[[#This Row],[Side Result]]=Table13[[#This Row],[Market Predicted Side]], "Y", "N"))</f>
      </c>
      <c r="O108" s="24" t="str">
        <f>IF(ISBLANK(Table13[[#This Row],[Side Result]]),"",IF(AND(Table13[[#This Row],[Market Side Correct (Y/N)]]="Y", Table13[[#This Row],[Market - Winning Team Covered (Y/N)]]="Y"), "Y", "N"))</f>
      </c>
      <c r="P108" s="24" t="str">
        <f>IF(ISBLANK(Games!B108),"",IF(Table13[[#This Row],[Side Result]]=Table13[[#This Row],[Model Predicted Side]], "Y", "N"))</f>
      </c>
      <c r="Q10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0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08" s="24" t="str">
        <f>IF(ISBLANK(Table13[[#This Row],[Side Result]]), "",ABS(Table13[[#This Row],[Difference from Prediction]]))</f>
      </c>
      <c r="T10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08" s="24" t="str">
        <f>IF(ISBLANK(Table13[[#This Row],[Side Result]]), "",ABS(Table13[[#This Row],[Difference from Market]]))</f>
      </c>
      <c r="V108" s="23" t="str">
        <f>IF(OR(ISBLANK(Games!B108),ISBLANK(Table13[[#This Row],[Side Result]])), "",IF(OR(AND('Prediction Log'!D108&lt;0, 'Prediction Log'!I108='Prediction Log'!B108), AND('Prediction Log'!D108&gt;0, 'Prediction Log'!C108='Prediction Log'!I108)),"Y", IF(ISBLANK(Games!$B$2), "","N")))</f>
      </c>
      <c r="W108" s="23" t="str">
        <f>Table13[[#This Row],[Market Side and Spread  Correct]]</f>
      </c>
    </row>
    <row r="109">
      <c r="A109" s="2" t="str">
        <f>IF(ISBLANK(Games!$B109), "",Games!A109)</f>
      </c>
      <c r="B109" s="2" t="str">
        <f>IF(ISBLANK(Games!$B109), "",Games!B109)</f>
      </c>
      <c r="C109" s="2" t="str">
        <f>IF(ISBLANK(Games!$B109), "",Games!C109)</f>
      </c>
      <c r="D109" s="1" t="str">
        <f>IF(ISBLANK(Games!$B109), "",Games!D109)</f>
      </c>
      <c r="E109" s="1" t="str">
        <f>IF(ISBLANK(Games!$B109), "",Games!E109)</f>
      </c>
      <c r="F109" s="2" t="str">
        <f>IF(ISBLANK(Games!$B109), "",Games!F109)</f>
      </c>
      <c r="G109" s="2" t="str">
        <f>IF(ISBLANK(Games!$B109), "",Games!G109)</f>
      </c>
      <c r="H109" s="2" t="str">
        <f>IF(ISBLANK(Games!B109), "", IF(Table13[[#This Row],[Spread]]&lt;0, Table13[[#This Row],[Home]], Table13[[#This Row],[Away]]))</f>
      </c>
      <c r="I109" s="25"/>
      <c r="J109" s="25"/>
      <c r="K109" s="25"/>
      <c r="L109" s="25" t="str">
        <f>IF(ISBLANK(Table13[[#This Row],[Side Result]]), "",(-1*(Table13[[#This Row],[Home Final]]-Table13[[#This Row],[Away Final]])))</f>
      </c>
      <c r="M10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09" s="21" t="str">
        <f>IF(ISBLANK(Games!B109),"",IF(Table13[[#This Row],[Side Result]]=Table13[[#This Row],[Market Predicted Side]], "Y", "N"))</f>
      </c>
      <c r="O109" s="24" t="str">
        <f>IF(ISBLANK(Table13[[#This Row],[Side Result]]),"",IF(AND(Table13[[#This Row],[Market Side Correct (Y/N)]]="Y", Table13[[#This Row],[Market - Winning Team Covered (Y/N)]]="Y"), "Y", "N"))</f>
      </c>
      <c r="P109" s="24" t="str">
        <f>IF(ISBLANK(Games!B109),"",IF(Table13[[#This Row],[Side Result]]=Table13[[#This Row],[Model Predicted Side]], "Y", "N"))</f>
      </c>
      <c r="Q10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0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09" s="24" t="str">
        <f>IF(ISBLANK(Table13[[#This Row],[Side Result]]), "",ABS(Table13[[#This Row],[Difference from Prediction]]))</f>
      </c>
      <c r="T10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09" s="24" t="str">
        <f>IF(ISBLANK(Table13[[#This Row],[Side Result]]), "",ABS(Table13[[#This Row],[Difference from Market]]))</f>
      </c>
      <c r="V109" s="23" t="str">
        <f>IF(OR(ISBLANK(Games!B109),ISBLANK(Table13[[#This Row],[Side Result]])), "",IF(OR(AND('Prediction Log'!D109&lt;0, 'Prediction Log'!I109='Prediction Log'!B109), AND('Prediction Log'!D109&gt;0, 'Prediction Log'!C109='Prediction Log'!I109)),"Y", IF(ISBLANK(Games!$B$2), "","N")))</f>
      </c>
      <c r="W109" s="23" t="str">
        <f>Table13[[#This Row],[Market Side and Spread  Correct]]</f>
      </c>
    </row>
    <row r="110">
      <c r="A110" s="2" t="str">
        <f>IF(ISBLANK(Games!$B110), "",Games!A110)</f>
      </c>
      <c r="B110" s="2" t="str">
        <f>IF(ISBLANK(Games!$B110), "",Games!B110)</f>
      </c>
      <c r="C110" s="2" t="str">
        <f>IF(ISBLANK(Games!$B110), "",Games!C110)</f>
      </c>
      <c r="D110" s="1" t="str">
        <f>IF(ISBLANK(Games!$B110), "",Games!D110)</f>
      </c>
      <c r="E110" s="1" t="str">
        <f>IF(ISBLANK(Games!$B110), "",Games!E110)</f>
      </c>
      <c r="F110" s="2" t="str">
        <f>IF(ISBLANK(Games!$B110), "",Games!F110)</f>
      </c>
      <c r="G110" s="2" t="str">
        <f>IF(ISBLANK(Games!$B110), "",Games!G110)</f>
      </c>
      <c r="H110" s="2" t="str">
        <f>IF(ISBLANK(Games!B110), "", IF(Table13[[#This Row],[Spread]]&lt;0, Table13[[#This Row],[Home]], Table13[[#This Row],[Away]]))</f>
      </c>
      <c r="I110" s="25"/>
      <c r="J110" s="25"/>
      <c r="K110" s="25"/>
      <c r="L110" s="25" t="str">
        <f>IF(ISBLANK(Table13[[#This Row],[Side Result]]), "",(-1*(Table13[[#This Row],[Home Final]]-Table13[[#This Row],[Away Final]])))</f>
      </c>
      <c r="M11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10" s="21" t="str">
        <f>IF(ISBLANK(Games!B110),"",IF(Table13[[#This Row],[Side Result]]=Table13[[#This Row],[Market Predicted Side]], "Y", "N"))</f>
      </c>
      <c r="O110" s="24" t="str">
        <f>IF(ISBLANK(Table13[[#This Row],[Side Result]]),"",IF(AND(Table13[[#This Row],[Market Side Correct (Y/N)]]="Y", Table13[[#This Row],[Market - Winning Team Covered (Y/N)]]="Y"), "Y", "N"))</f>
      </c>
      <c r="P110" s="24" t="str">
        <f>IF(ISBLANK(Games!B110),"",IF(Table13[[#This Row],[Side Result]]=Table13[[#This Row],[Model Predicted Side]], "Y", "N"))</f>
      </c>
      <c r="Q11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1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10" s="24" t="str">
        <f>IF(ISBLANK(Table13[[#This Row],[Side Result]]), "",ABS(Table13[[#This Row],[Difference from Prediction]]))</f>
      </c>
      <c r="T11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10" s="24" t="str">
        <f>IF(ISBLANK(Table13[[#This Row],[Side Result]]), "",ABS(Table13[[#This Row],[Difference from Market]]))</f>
      </c>
      <c r="V110" s="23" t="str">
        <f>IF(OR(ISBLANK(Games!B110),ISBLANK(Table13[[#This Row],[Side Result]])), "",IF(OR(AND('Prediction Log'!D110&lt;0, 'Prediction Log'!I110='Prediction Log'!B110), AND('Prediction Log'!D110&gt;0, 'Prediction Log'!C110='Prediction Log'!I110)),"Y", IF(ISBLANK(Games!$B$2), "","N")))</f>
      </c>
      <c r="W110" s="23" t="str">
        <f>Table13[[#This Row],[Market Side and Spread  Correct]]</f>
      </c>
    </row>
    <row r="111">
      <c r="A111" s="2" t="str">
        <f>IF(ISBLANK(Games!$B111), "",Games!A111)</f>
      </c>
      <c r="B111" s="2" t="str">
        <f>IF(ISBLANK(Games!$B111), "",Games!B111)</f>
      </c>
      <c r="C111" s="2" t="str">
        <f>IF(ISBLANK(Games!$B111), "",Games!C111)</f>
      </c>
      <c r="D111" s="1" t="str">
        <f>IF(ISBLANK(Games!$B111), "",Games!D111)</f>
      </c>
      <c r="E111" s="1" t="str">
        <f>IF(ISBLANK(Games!$B111), "",Games!E111)</f>
      </c>
      <c r="F111" s="2" t="str">
        <f>IF(ISBLANK(Games!$B111), "",Games!F111)</f>
      </c>
      <c r="G111" s="2" t="str">
        <f>IF(ISBLANK(Games!$B111), "",Games!G111)</f>
      </c>
      <c r="H111" s="2" t="str">
        <f>IF(ISBLANK(Games!B111), "", IF(Table13[[#This Row],[Spread]]&lt;0, Table13[[#This Row],[Home]], Table13[[#This Row],[Away]]))</f>
      </c>
      <c r="I111" s="25"/>
      <c r="J111" s="25"/>
      <c r="K111" s="25"/>
      <c r="L111" s="25" t="str">
        <f>IF(ISBLANK(Table13[[#This Row],[Side Result]]), "",(-1*(Table13[[#This Row],[Home Final]]-Table13[[#This Row],[Away Final]])))</f>
      </c>
      <c r="M11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11" s="21" t="str">
        <f>IF(ISBLANK(Games!B111),"",IF(Table13[[#This Row],[Side Result]]=Table13[[#This Row],[Market Predicted Side]], "Y", "N"))</f>
      </c>
      <c r="O111" s="24" t="str">
        <f>IF(ISBLANK(Table13[[#This Row],[Side Result]]),"",IF(AND(Table13[[#This Row],[Market Side Correct (Y/N)]]="Y", Table13[[#This Row],[Market - Winning Team Covered (Y/N)]]="Y"), "Y", "N"))</f>
      </c>
      <c r="P111" s="24" t="str">
        <f>IF(ISBLANK(Games!B111),"",IF(Table13[[#This Row],[Side Result]]=Table13[[#This Row],[Model Predicted Side]], "Y", "N"))</f>
      </c>
      <c r="Q11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1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11" s="24" t="str">
        <f>IF(ISBLANK(Table13[[#This Row],[Side Result]]), "",ABS(Table13[[#This Row],[Difference from Prediction]]))</f>
      </c>
      <c r="T11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11" s="24" t="str">
        <f>IF(ISBLANK(Table13[[#This Row],[Side Result]]), "",ABS(Table13[[#This Row],[Difference from Market]]))</f>
      </c>
      <c r="V111" s="23" t="str">
        <f>IF(OR(ISBLANK(Games!B111),ISBLANK(Table13[[#This Row],[Side Result]])), "",IF(OR(AND('Prediction Log'!D111&lt;0, 'Prediction Log'!I111='Prediction Log'!B111), AND('Prediction Log'!D111&gt;0, 'Prediction Log'!C111='Prediction Log'!I111)),"Y", IF(ISBLANK(Games!$B$2), "","N")))</f>
      </c>
      <c r="W111" s="23" t="str">
        <f>Table13[[#This Row],[Market Side and Spread  Correct]]</f>
      </c>
    </row>
    <row r="112">
      <c r="A112" s="2" t="str">
        <f>IF(ISBLANK(Games!$B112), "",Games!A112)</f>
      </c>
      <c r="B112" s="2" t="str">
        <f>IF(ISBLANK(Games!$B112), "",Games!B112)</f>
      </c>
      <c r="C112" s="2" t="str">
        <f>IF(ISBLANK(Games!$B112), "",Games!C112)</f>
      </c>
      <c r="D112" s="1" t="str">
        <f>IF(ISBLANK(Games!$B112), "",Games!D112)</f>
      </c>
      <c r="E112" s="1" t="str">
        <f>IF(ISBLANK(Games!$B112), "",Games!E112)</f>
      </c>
      <c r="F112" s="2" t="str">
        <f>IF(ISBLANK(Games!$B112), "",Games!F112)</f>
      </c>
      <c r="G112" s="2" t="str">
        <f>IF(ISBLANK(Games!$B112), "",Games!G112)</f>
      </c>
      <c r="H112" s="2" t="str">
        <f>IF(ISBLANK(Games!B112), "", IF(Table13[[#This Row],[Spread]]&lt;0, Table13[[#This Row],[Home]], Table13[[#This Row],[Away]]))</f>
      </c>
      <c r="I112" s="25"/>
      <c r="J112" s="25"/>
      <c r="K112" s="25"/>
      <c r="L112" s="25" t="str">
        <f>IF(ISBLANK(Table13[[#This Row],[Side Result]]), "",(-1*(Table13[[#This Row],[Home Final]]-Table13[[#This Row],[Away Final]])))</f>
      </c>
      <c r="M11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12" s="21" t="str">
        <f>IF(ISBLANK(Games!B112),"",IF(Table13[[#This Row],[Side Result]]=Table13[[#This Row],[Market Predicted Side]], "Y", "N"))</f>
      </c>
      <c r="O112" s="24" t="str">
        <f>IF(ISBLANK(Table13[[#This Row],[Side Result]]),"",IF(AND(Table13[[#This Row],[Market Side Correct (Y/N)]]="Y", Table13[[#This Row],[Market - Winning Team Covered (Y/N)]]="Y"), "Y", "N"))</f>
      </c>
      <c r="P112" s="24" t="str">
        <f>IF(ISBLANK(Games!B112),"",IF(Table13[[#This Row],[Side Result]]=Table13[[#This Row],[Model Predicted Side]], "Y", "N"))</f>
      </c>
      <c r="Q11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1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12" s="24" t="str">
        <f>IF(ISBLANK(Table13[[#This Row],[Side Result]]), "",ABS(Table13[[#This Row],[Difference from Prediction]]))</f>
      </c>
      <c r="T11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12" s="24" t="str">
        <f>IF(ISBLANK(Table13[[#This Row],[Side Result]]), "",ABS(Table13[[#This Row],[Difference from Market]]))</f>
      </c>
      <c r="V112" s="23" t="str">
        <f>IF(OR(ISBLANK(Games!B112),ISBLANK(Table13[[#This Row],[Side Result]])), "",IF(OR(AND('Prediction Log'!D112&lt;0, 'Prediction Log'!I112='Prediction Log'!B112), AND('Prediction Log'!D112&gt;0, 'Prediction Log'!C112='Prediction Log'!I112)),"Y", IF(ISBLANK(Games!$B$2), "","N")))</f>
      </c>
      <c r="W112" s="23" t="str">
        <f>Table13[[#This Row],[Market Side and Spread  Correct]]</f>
      </c>
    </row>
    <row r="113">
      <c r="A113" s="2" t="str">
        <f>IF(ISBLANK(Games!$B113), "",Games!A113)</f>
      </c>
      <c r="B113" s="2" t="str">
        <f>IF(ISBLANK(Games!$B113), "",Games!B113)</f>
      </c>
      <c r="C113" s="2" t="str">
        <f>IF(ISBLANK(Games!$B113), "",Games!C113)</f>
      </c>
      <c r="D113" s="1" t="str">
        <f>IF(ISBLANK(Games!$B113), "",Games!D113)</f>
      </c>
      <c r="E113" s="1" t="str">
        <f>IF(ISBLANK(Games!$B113), "",Games!E113)</f>
      </c>
      <c r="F113" s="2" t="str">
        <f>IF(ISBLANK(Games!$B113), "",Games!F113)</f>
      </c>
      <c r="G113" s="2" t="str">
        <f>IF(ISBLANK(Games!$B113), "",Games!G113)</f>
      </c>
      <c r="H113" s="2" t="str">
        <f>IF(ISBLANK(Games!B113), "", IF(Table13[[#This Row],[Spread]]&lt;0, Table13[[#This Row],[Home]], Table13[[#This Row],[Away]]))</f>
      </c>
      <c r="I113" s="25"/>
      <c r="J113" s="25"/>
      <c r="K113" s="25"/>
      <c r="L113" s="25" t="str">
        <f>IF(ISBLANK(Table13[[#This Row],[Side Result]]), "",(-1*(Table13[[#This Row],[Home Final]]-Table13[[#This Row],[Away Final]])))</f>
      </c>
      <c r="M11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13" s="21" t="str">
        <f>IF(ISBLANK(Games!B113),"",IF(Table13[[#This Row],[Side Result]]=Table13[[#This Row],[Market Predicted Side]], "Y", "N"))</f>
      </c>
      <c r="O113" s="24" t="str">
        <f>IF(ISBLANK(Table13[[#This Row],[Side Result]]),"",IF(AND(Table13[[#This Row],[Market Side Correct (Y/N)]]="Y", Table13[[#This Row],[Market - Winning Team Covered (Y/N)]]="Y"), "Y", "N"))</f>
      </c>
      <c r="P113" s="24" t="str">
        <f>IF(ISBLANK(Games!B113),"",IF(Table13[[#This Row],[Side Result]]=Table13[[#This Row],[Model Predicted Side]], "Y", "N"))</f>
      </c>
      <c r="Q11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1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13" s="24" t="str">
        <f>IF(ISBLANK(Table13[[#This Row],[Side Result]]), "",ABS(Table13[[#This Row],[Difference from Prediction]]))</f>
      </c>
      <c r="T11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13" s="24" t="str">
        <f>IF(ISBLANK(Table13[[#This Row],[Side Result]]), "",ABS(Table13[[#This Row],[Difference from Market]]))</f>
      </c>
      <c r="V113" s="23" t="str">
        <f>IF(OR(ISBLANK(Games!B113),ISBLANK(Table13[[#This Row],[Side Result]])), "",IF(OR(AND('Prediction Log'!D113&lt;0, 'Prediction Log'!I113='Prediction Log'!B113), AND('Prediction Log'!D113&gt;0, 'Prediction Log'!C113='Prediction Log'!I113)),"Y", IF(ISBLANK(Games!$B$2), "","N")))</f>
      </c>
      <c r="W113" s="23" t="str">
        <f>Table13[[#This Row],[Market Side and Spread  Correct]]</f>
      </c>
    </row>
    <row r="114">
      <c r="A114" s="2" t="str">
        <f>IF(ISBLANK(Games!$B114), "",Games!A114)</f>
      </c>
      <c r="B114" s="2" t="str">
        <f>IF(ISBLANK(Games!$B114), "",Games!B114)</f>
      </c>
      <c r="C114" s="2" t="str">
        <f>IF(ISBLANK(Games!$B114), "",Games!C114)</f>
      </c>
      <c r="D114" s="1" t="str">
        <f>IF(ISBLANK(Games!$B114), "",Games!D114)</f>
      </c>
      <c r="E114" s="1" t="str">
        <f>IF(ISBLANK(Games!$B114), "",Games!E114)</f>
      </c>
      <c r="F114" s="2" t="str">
        <f>IF(ISBLANK(Games!$B114), "",Games!F114)</f>
      </c>
      <c r="G114" s="2" t="str">
        <f>IF(ISBLANK(Games!$B114), "",Games!G114)</f>
      </c>
      <c r="H114" s="2" t="str">
        <f>IF(ISBLANK(Games!B114), "", IF(Table13[[#This Row],[Spread]]&lt;0, Table13[[#This Row],[Home]], Table13[[#This Row],[Away]]))</f>
      </c>
      <c r="I114" s="25"/>
      <c r="J114" s="25"/>
      <c r="K114" s="25"/>
      <c r="L114" s="25" t="str">
        <f>IF(ISBLANK(Table13[[#This Row],[Side Result]]), "",(-1*(Table13[[#This Row],[Home Final]]-Table13[[#This Row],[Away Final]])))</f>
      </c>
      <c r="M11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14" s="21" t="str">
        <f>IF(ISBLANK(Games!B114),"",IF(Table13[[#This Row],[Side Result]]=Table13[[#This Row],[Market Predicted Side]], "Y", "N"))</f>
      </c>
      <c r="O114" s="24" t="str">
        <f>IF(ISBLANK(Table13[[#This Row],[Side Result]]),"",IF(AND(Table13[[#This Row],[Market Side Correct (Y/N)]]="Y", Table13[[#This Row],[Market - Winning Team Covered (Y/N)]]="Y"), "Y", "N"))</f>
      </c>
      <c r="P114" s="24" t="str">
        <f>IF(ISBLANK(Games!B114),"",IF(Table13[[#This Row],[Side Result]]=Table13[[#This Row],[Model Predicted Side]], "Y", "N"))</f>
      </c>
      <c r="Q11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1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14" s="24" t="str">
        <f>IF(ISBLANK(Table13[[#This Row],[Side Result]]), "",ABS(Table13[[#This Row],[Difference from Prediction]]))</f>
      </c>
      <c r="T11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14" s="24" t="str">
        <f>IF(ISBLANK(Table13[[#This Row],[Side Result]]), "",ABS(Table13[[#This Row],[Difference from Market]]))</f>
      </c>
      <c r="V114" s="23" t="str">
        <f>IF(OR(ISBLANK(Games!B114),ISBLANK(Table13[[#This Row],[Side Result]])), "",IF(OR(AND('Prediction Log'!D114&lt;0, 'Prediction Log'!I114='Prediction Log'!B114), AND('Prediction Log'!D114&gt;0, 'Prediction Log'!C114='Prediction Log'!I114)),"Y", IF(ISBLANK(Games!$B$2), "","N")))</f>
      </c>
      <c r="W114" s="23" t="str">
        <f>Table13[[#This Row],[Market Side and Spread  Correct]]</f>
      </c>
    </row>
    <row r="115">
      <c r="A115" s="2" t="str">
        <f>IF(ISBLANK(Games!$B115), "",Games!A115)</f>
      </c>
      <c r="B115" s="2" t="str">
        <f>IF(ISBLANK(Games!$B115), "",Games!B115)</f>
      </c>
      <c r="C115" s="2" t="str">
        <f>IF(ISBLANK(Games!$B115), "",Games!C115)</f>
      </c>
      <c r="D115" s="1" t="str">
        <f>IF(ISBLANK(Games!$B115), "",Games!D115)</f>
      </c>
      <c r="E115" s="1" t="str">
        <f>IF(ISBLANK(Games!$B115), "",Games!E115)</f>
      </c>
      <c r="F115" s="2" t="str">
        <f>IF(ISBLANK(Games!$B115), "",Games!F115)</f>
      </c>
      <c r="G115" s="2" t="str">
        <f>IF(ISBLANK(Games!$B115), "",Games!G115)</f>
      </c>
      <c r="H115" s="2" t="str">
        <f>IF(ISBLANK(Games!B115), "", IF(Table13[[#This Row],[Spread]]&lt;0, Table13[[#This Row],[Home]], Table13[[#This Row],[Away]]))</f>
      </c>
      <c r="I115" s="25"/>
      <c r="J115" s="25"/>
      <c r="K115" s="25"/>
      <c r="L115" s="25" t="str">
        <f>IF(ISBLANK(Table13[[#This Row],[Side Result]]), "",(-1*(Table13[[#This Row],[Home Final]]-Table13[[#This Row],[Away Final]])))</f>
      </c>
      <c r="M11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15" s="21" t="str">
        <f>IF(ISBLANK(Games!B115),"",IF(Table13[[#This Row],[Side Result]]=Table13[[#This Row],[Market Predicted Side]], "Y", "N"))</f>
      </c>
      <c r="O115" s="24" t="str">
        <f>IF(ISBLANK(Table13[[#This Row],[Side Result]]),"",IF(AND(Table13[[#This Row],[Market Side Correct (Y/N)]]="Y", Table13[[#This Row],[Market - Winning Team Covered (Y/N)]]="Y"), "Y", "N"))</f>
      </c>
      <c r="P115" s="24" t="str">
        <f>IF(ISBLANK(Games!B115),"",IF(Table13[[#This Row],[Side Result]]=Table13[[#This Row],[Model Predicted Side]], "Y", "N"))</f>
      </c>
      <c r="Q11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1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15" s="24" t="str">
        <f>IF(ISBLANK(Table13[[#This Row],[Side Result]]), "",ABS(Table13[[#This Row],[Difference from Prediction]]))</f>
      </c>
      <c r="T11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15" s="24" t="str">
        <f>IF(ISBLANK(Table13[[#This Row],[Side Result]]), "",ABS(Table13[[#This Row],[Difference from Market]]))</f>
      </c>
      <c r="V115" s="23" t="str">
        <f>IF(OR(ISBLANK(Games!B115),ISBLANK(Table13[[#This Row],[Side Result]])), "",IF(OR(AND('Prediction Log'!D115&lt;0, 'Prediction Log'!I115='Prediction Log'!B115), AND('Prediction Log'!D115&gt;0, 'Prediction Log'!C115='Prediction Log'!I115)),"Y", IF(ISBLANK(Games!$B$2), "","N")))</f>
      </c>
      <c r="W115" s="23" t="str">
        <f>Table13[[#This Row],[Market Side and Spread  Correct]]</f>
      </c>
    </row>
    <row r="116">
      <c r="A116" s="2" t="str">
        <f>IF(ISBLANK(Games!$B116), "",Games!A116)</f>
      </c>
      <c r="B116" s="2" t="str">
        <f>IF(ISBLANK(Games!$B116), "",Games!B116)</f>
      </c>
      <c r="C116" s="2" t="str">
        <f>IF(ISBLANK(Games!$B116), "",Games!C116)</f>
      </c>
      <c r="D116" s="1" t="str">
        <f>IF(ISBLANK(Games!$B116), "",Games!D116)</f>
      </c>
      <c r="E116" s="1" t="str">
        <f>IF(ISBLANK(Games!$B116), "",Games!E116)</f>
      </c>
      <c r="F116" s="2" t="str">
        <f>IF(ISBLANK(Games!$B116), "",Games!F116)</f>
      </c>
      <c r="G116" s="2" t="str">
        <f>IF(ISBLANK(Games!$B116), "",Games!G116)</f>
      </c>
      <c r="H116" s="2" t="str">
        <f>IF(ISBLANK(Games!B116), "", IF(Table13[[#This Row],[Spread]]&lt;0, Table13[[#This Row],[Home]], Table13[[#This Row],[Away]]))</f>
      </c>
      <c r="I116" s="25"/>
      <c r="J116" s="25"/>
      <c r="K116" s="25"/>
      <c r="L116" s="25" t="str">
        <f>IF(ISBLANK(Table13[[#This Row],[Side Result]]), "",(-1*(Table13[[#This Row],[Home Final]]-Table13[[#This Row],[Away Final]])))</f>
      </c>
      <c r="M11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16" s="21" t="str">
        <f>IF(ISBLANK(Games!B116),"",IF(Table13[[#This Row],[Side Result]]=Table13[[#This Row],[Market Predicted Side]], "Y", "N"))</f>
      </c>
      <c r="O116" s="24" t="str">
        <f>IF(ISBLANK(Table13[[#This Row],[Side Result]]),"",IF(AND(Table13[[#This Row],[Market Side Correct (Y/N)]]="Y", Table13[[#This Row],[Market - Winning Team Covered (Y/N)]]="Y"), "Y", "N"))</f>
      </c>
      <c r="P116" s="24" t="str">
        <f>IF(ISBLANK(Games!B116),"",IF(Table13[[#This Row],[Side Result]]=Table13[[#This Row],[Model Predicted Side]], "Y", "N"))</f>
      </c>
      <c r="Q11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1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16" s="24" t="str">
        <f>IF(ISBLANK(Table13[[#This Row],[Side Result]]), "",ABS(Table13[[#This Row],[Difference from Prediction]]))</f>
      </c>
      <c r="T11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16" s="24" t="str">
        <f>IF(ISBLANK(Table13[[#This Row],[Side Result]]), "",ABS(Table13[[#This Row],[Difference from Market]]))</f>
      </c>
      <c r="V116" s="23" t="str">
        <f>IF(OR(ISBLANK(Games!B116),ISBLANK(Table13[[#This Row],[Side Result]])), "",IF(OR(AND('Prediction Log'!D116&lt;0, 'Prediction Log'!I116='Prediction Log'!B116), AND('Prediction Log'!D116&gt;0, 'Prediction Log'!C116='Prediction Log'!I116)),"Y", IF(ISBLANK(Games!$B$2), "","N")))</f>
      </c>
      <c r="W116" s="23" t="str">
        <f>Table13[[#This Row],[Market Side and Spread  Correct]]</f>
      </c>
    </row>
    <row r="117">
      <c r="A117" s="2" t="str">
        <f>IF(ISBLANK(Games!$B117), "",Games!A117)</f>
      </c>
      <c r="B117" s="2" t="str">
        <f>IF(ISBLANK(Games!$B117), "",Games!B117)</f>
      </c>
      <c r="C117" s="2" t="str">
        <f>IF(ISBLANK(Games!$B117), "",Games!C117)</f>
      </c>
      <c r="D117" s="1" t="str">
        <f>IF(ISBLANK(Games!$B117), "",Games!D117)</f>
      </c>
      <c r="E117" s="1" t="str">
        <f>IF(ISBLANK(Games!$B117), "",Games!E117)</f>
      </c>
      <c r="F117" s="2" t="str">
        <f>IF(ISBLANK(Games!$B117), "",Games!F117)</f>
      </c>
      <c r="G117" s="2" t="str">
        <f>IF(ISBLANK(Games!$B117), "",Games!G117)</f>
      </c>
      <c r="H117" s="2" t="str">
        <f>IF(ISBLANK(Games!B117), "", IF(Table13[[#This Row],[Spread]]&lt;0, Table13[[#This Row],[Home]], Table13[[#This Row],[Away]]))</f>
      </c>
      <c r="I117" s="25"/>
      <c r="J117" s="25"/>
      <c r="K117" s="25"/>
      <c r="L117" s="25" t="str">
        <f>IF(ISBLANK(Table13[[#This Row],[Side Result]]), "",(-1*(Table13[[#This Row],[Home Final]]-Table13[[#This Row],[Away Final]])))</f>
      </c>
      <c r="M11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17" s="21" t="str">
        <f>IF(ISBLANK(Games!B117),"",IF(Table13[[#This Row],[Side Result]]=Table13[[#This Row],[Market Predicted Side]], "Y", "N"))</f>
      </c>
      <c r="O117" s="24" t="str">
        <f>IF(ISBLANK(Table13[[#This Row],[Side Result]]),"",IF(AND(Table13[[#This Row],[Market Side Correct (Y/N)]]="Y", Table13[[#This Row],[Market - Winning Team Covered (Y/N)]]="Y"), "Y", "N"))</f>
      </c>
      <c r="P117" s="24" t="str">
        <f>IF(ISBLANK(Games!B117),"",IF(Table13[[#This Row],[Side Result]]=Table13[[#This Row],[Model Predicted Side]], "Y", "N"))</f>
      </c>
      <c r="Q11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1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17" s="24" t="str">
        <f>IF(ISBLANK(Table13[[#This Row],[Side Result]]), "",ABS(Table13[[#This Row],[Difference from Prediction]]))</f>
      </c>
      <c r="T11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17" s="24" t="str">
        <f>IF(ISBLANK(Table13[[#This Row],[Side Result]]), "",ABS(Table13[[#This Row],[Difference from Market]]))</f>
      </c>
      <c r="V117" s="23" t="str">
        <f>IF(OR(ISBLANK(Games!B117),ISBLANK(Table13[[#This Row],[Side Result]])), "",IF(OR(AND('Prediction Log'!D117&lt;0, 'Prediction Log'!I117='Prediction Log'!B117), AND('Prediction Log'!D117&gt;0, 'Prediction Log'!C117='Prediction Log'!I117)),"Y", IF(ISBLANK(Games!$B$2), "","N")))</f>
      </c>
      <c r="W117" s="23" t="str">
        <f>Table13[[#This Row],[Market Side and Spread  Correct]]</f>
      </c>
    </row>
    <row r="118">
      <c r="A118" s="2" t="str">
        <f>IF(ISBLANK(Games!$B118), "",Games!A118)</f>
      </c>
      <c r="B118" s="2" t="str">
        <f>IF(ISBLANK(Games!$B118), "",Games!B118)</f>
      </c>
      <c r="C118" s="2" t="str">
        <f>IF(ISBLANK(Games!$B118), "",Games!C118)</f>
      </c>
      <c r="D118" s="1" t="str">
        <f>IF(ISBLANK(Games!$B118), "",Games!D118)</f>
      </c>
      <c r="E118" s="1" t="str">
        <f>IF(ISBLANK(Games!$B118), "",Games!E118)</f>
      </c>
      <c r="F118" s="2" t="str">
        <f>IF(ISBLANK(Games!$B118), "",Games!F118)</f>
      </c>
      <c r="G118" s="2" t="str">
        <f>IF(ISBLANK(Games!$B118), "",Games!G118)</f>
      </c>
      <c r="H118" s="2" t="str">
        <f>IF(ISBLANK(Games!B118), "", IF(Table13[[#This Row],[Spread]]&lt;0, Table13[[#This Row],[Home]], Table13[[#This Row],[Away]]))</f>
      </c>
      <c r="I118" s="25"/>
      <c r="J118" s="25"/>
      <c r="K118" s="25"/>
      <c r="L118" s="25" t="str">
        <f>IF(ISBLANK(Table13[[#This Row],[Side Result]]), "",(-1*(Table13[[#This Row],[Home Final]]-Table13[[#This Row],[Away Final]])))</f>
      </c>
      <c r="M11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18" s="21" t="str">
        <f>IF(ISBLANK(Games!B118),"",IF(Table13[[#This Row],[Side Result]]=Table13[[#This Row],[Market Predicted Side]], "Y", "N"))</f>
      </c>
      <c r="O118" s="24" t="str">
        <f>IF(ISBLANK(Table13[[#This Row],[Side Result]]),"",IF(AND(Table13[[#This Row],[Market Side Correct (Y/N)]]="Y", Table13[[#This Row],[Market - Winning Team Covered (Y/N)]]="Y"), "Y", "N"))</f>
      </c>
      <c r="P118" s="24" t="str">
        <f>IF(ISBLANK(Games!B118),"",IF(Table13[[#This Row],[Side Result]]=Table13[[#This Row],[Model Predicted Side]], "Y", "N"))</f>
      </c>
      <c r="Q11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1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18" s="24" t="str">
        <f>IF(ISBLANK(Table13[[#This Row],[Side Result]]), "",ABS(Table13[[#This Row],[Difference from Prediction]]))</f>
      </c>
      <c r="T11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18" s="24" t="str">
        <f>IF(ISBLANK(Table13[[#This Row],[Side Result]]), "",ABS(Table13[[#This Row],[Difference from Market]]))</f>
      </c>
      <c r="V118" s="23" t="str">
        <f>IF(OR(ISBLANK(Games!B118),ISBLANK(Table13[[#This Row],[Side Result]])), "",IF(OR(AND('Prediction Log'!D118&lt;0, 'Prediction Log'!I118='Prediction Log'!B118), AND('Prediction Log'!D118&gt;0, 'Prediction Log'!C118='Prediction Log'!I118)),"Y", IF(ISBLANK(Games!$B$2), "","N")))</f>
      </c>
      <c r="W118" s="23" t="str">
        <f>Table13[[#This Row],[Market Side and Spread  Correct]]</f>
      </c>
    </row>
    <row r="119">
      <c r="A119" s="2" t="str">
        <f>IF(ISBLANK(Games!$B119), "",Games!A119)</f>
      </c>
      <c r="B119" s="2" t="str">
        <f>IF(ISBLANK(Games!$B119), "",Games!B119)</f>
      </c>
      <c r="C119" s="2" t="str">
        <f>IF(ISBLANK(Games!$B119), "",Games!C119)</f>
      </c>
      <c r="D119" s="1" t="str">
        <f>IF(ISBLANK(Games!$B119), "",Games!D119)</f>
      </c>
      <c r="E119" s="1" t="str">
        <f>IF(ISBLANK(Games!$B119), "",Games!E119)</f>
      </c>
      <c r="F119" s="2" t="str">
        <f>IF(ISBLANK(Games!$B119), "",Games!F119)</f>
      </c>
      <c r="G119" s="2" t="str">
        <f>IF(ISBLANK(Games!$B119), "",Games!G119)</f>
      </c>
      <c r="H119" s="2" t="str">
        <f>IF(ISBLANK(Games!B119), "", IF(Table13[[#This Row],[Spread]]&lt;0, Table13[[#This Row],[Home]], Table13[[#This Row],[Away]]))</f>
      </c>
      <c r="I119" s="25"/>
      <c r="J119" s="25"/>
      <c r="K119" s="25"/>
      <c r="L119" s="25" t="str">
        <f>IF(ISBLANK(Table13[[#This Row],[Side Result]]), "",(-1*(Table13[[#This Row],[Home Final]]-Table13[[#This Row],[Away Final]])))</f>
      </c>
      <c r="M11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19" s="21" t="str">
        <f>IF(ISBLANK(Games!B119),"",IF(Table13[[#This Row],[Side Result]]=Table13[[#This Row],[Market Predicted Side]], "Y", "N"))</f>
      </c>
      <c r="O119" s="24" t="str">
        <f>IF(ISBLANK(Table13[[#This Row],[Side Result]]),"",IF(AND(Table13[[#This Row],[Market Side Correct (Y/N)]]="Y", Table13[[#This Row],[Market - Winning Team Covered (Y/N)]]="Y"), "Y", "N"))</f>
      </c>
      <c r="P119" s="24" t="str">
        <f>IF(ISBLANK(Games!B119),"",IF(Table13[[#This Row],[Side Result]]=Table13[[#This Row],[Model Predicted Side]], "Y", "N"))</f>
      </c>
      <c r="Q11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1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19" s="24" t="str">
        <f>IF(ISBLANK(Table13[[#This Row],[Side Result]]), "",ABS(Table13[[#This Row],[Difference from Prediction]]))</f>
      </c>
      <c r="T11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19" s="24" t="str">
        <f>IF(ISBLANK(Table13[[#This Row],[Side Result]]), "",ABS(Table13[[#This Row],[Difference from Market]]))</f>
      </c>
      <c r="V119" s="23" t="str">
        <f>IF(OR(ISBLANK(Games!B119),ISBLANK(Table13[[#This Row],[Side Result]])), "",IF(OR(AND('Prediction Log'!D119&lt;0, 'Prediction Log'!I119='Prediction Log'!B119), AND('Prediction Log'!D119&gt;0, 'Prediction Log'!C119='Prediction Log'!I119)),"Y", IF(ISBLANK(Games!$B$2), "","N")))</f>
      </c>
      <c r="W119" s="23" t="str">
        <f>Table13[[#This Row],[Market Side and Spread  Correct]]</f>
      </c>
    </row>
    <row r="120">
      <c r="A120" s="2" t="str">
        <f>IF(ISBLANK(Games!$B120), "",Games!A120)</f>
      </c>
      <c r="B120" s="2" t="str">
        <f>IF(ISBLANK(Games!$B120), "",Games!B120)</f>
      </c>
      <c r="C120" s="2" t="str">
        <f>IF(ISBLANK(Games!$B120), "",Games!C120)</f>
      </c>
      <c r="D120" s="1" t="str">
        <f>IF(ISBLANK(Games!$B120), "",Games!D120)</f>
      </c>
      <c r="E120" s="1" t="str">
        <f>IF(ISBLANK(Games!$B120), "",Games!E120)</f>
      </c>
      <c r="F120" s="2" t="str">
        <f>IF(ISBLANK(Games!$B120), "",Games!F120)</f>
      </c>
      <c r="G120" s="2" t="str">
        <f>IF(ISBLANK(Games!$B120), "",Games!G120)</f>
      </c>
      <c r="H120" s="2" t="str">
        <f>IF(ISBLANK(Games!B120), "", IF(Table13[[#This Row],[Spread]]&lt;0, Table13[[#This Row],[Home]], Table13[[#This Row],[Away]]))</f>
      </c>
      <c r="I120" s="25"/>
      <c r="J120" s="25"/>
      <c r="K120" s="25"/>
      <c r="L120" s="25" t="str">
        <f>IF(ISBLANK(Table13[[#This Row],[Side Result]]), "",(-1*(Table13[[#This Row],[Home Final]]-Table13[[#This Row],[Away Final]])))</f>
      </c>
      <c r="M12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20" s="21" t="str">
        <f>IF(ISBLANK(Games!B120),"",IF(Table13[[#This Row],[Side Result]]=Table13[[#This Row],[Market Predicted Side]], "Y", "N"))</f>
      </c>
      <c r="O120" s="24" t="str">
        <f>IF(ISBLANK(Table13[[#This Row],[Side Result]]),"",IF(AND(Table13[[#This Row],[Market Side Correct (Y/N)]]="Y", Table13[[#This Row],[Market - Winning Team Covered (Y/N)]]="Y"), "Y", "N"))</f>
      </c>
      <c r="P120" s="24" t="str">
        <f>IF(ISBLANK(Games!B120),"",IF(Table13[[#This Row],[Side Result]]=Table13[[#This Row],[Model Predicted Side]], "Y", "N"))</f>
      </c>
      <c r="Q12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2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20" s="24" t="str">
        <f>IF(ISBLANK(Table13[[#This Row],[Side Result]]), "",ABS(Table13[[#This Row],[Difference from Prediction]]))</f>
      </c>
      <c r="T12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20" s="24" t="str">
        <f>IF(ISBLANK(Table13[[#This Row],[Side Result]]), "",ABS(Table13[[#This Row],[Difference from Market]]))</f>
      </c>
      <c r="V120" s="23" t="str">
        <f>IF(OR(ISBLANK(Games!B120),ISBLANK(Table13[[#This Row],[Side Result]])), "",IF(OR(AND('Prediction Log'!D120&lt;0, 'Prediction Log'!I120='Prediction Log'!B120), AND('Prediction Log'!D120&gt;0, 'Prediction Log'!C120='Prediction Log'!I120)),"Y", IF(ISBLANK(Games!$B$2), "","N")))</f>
      </c>
      <c r="W120" s="23" t="str">
        <f>Table13[[#This Row],[Market Side and Spread  Correct]]</f>
      </c>
    </row>
    <row r="121">
      <c r="A121" s="2" t="str">
        <f>IF(ISBLANK(Games!$B121), "",Games!A121)</f>
      </c>
      <c r="B121" s="2" t="str">
        <f>IF(ISBLANK(Games!$B121), "",Games!B121)</f>
      </c>
      <c r="C121" s="2" t="str">
        <f>IF(ISBLANK(Games!$B121), "",Games!C121)</f>
      </c>
      <c r="D121" s="1" t="str">
        <f>IF(ISBLANK(Games!$B121), "",Games!D121)</f>
      </c>
      <c r="E121" s="1" t="str">
        <f>IF(ISBLANK(Games!$B121), "",Games!E121)</f>
      </c>
      <c r="F121" s="2" t="str">
        <f>IF(ISBLANK(Games!$B121), "",Games!F121)</f>
      </c>
      <c r="G121" s="2" t="str">
        <f>IF(ISBLANK(Games!$B121), "",Games!G121)</f>
      </c>
      <c r="H121" s="2" t="str">
        <f>IF(ISBLANK(Games!B121), "", IF(Table13[[#This Row],[Spread]]&lt;0, Table13[[#This Row],[Home]], Table13[[#This Row],[Away]]))</f>
      </c>
      <c r="I121" s="25"/>
      <c r="J121" s="25"/>
      <c r="K121" s="25"/>
      <c r="L121" s="25" t="str">
        <f>IF(ISBLANK(Table13[[#This Row],[Side Result]]), "",(-1*(Table13[[#This Row],[Home Final]]-Table13[[#This Row],[Away Final]])))</f>
      </c>
      <c r="M12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21" s="21" t="str">
        <f>IF(ISBLANK(Games!B121),"",IF(Table13[[#This Row],[Side Result]]=Table13[[#This Row],[Market Predicted Side]], "Y", "N"))</f>
      </c>
      <c r="O121" s="24" t="str">
        <f>IF(ISBLANK(Table13[[#This Row],[Side Result]]),"",IF(AND(Table13[[#This Row],[Market Side Correct (Y/N)]]="Y", Table13[[#This Row],[Market - Winning Team Covered (Y/N)]]="Y"), "Y", "N"))</f>
      </c>
      <c r="P121" s="24" t="str">
        <f>IF(ISBLANK(Games!B121),"",IF(Table13[[#This Row],[Side Result]]=Table13[[#This Row],[Model Predicted Side]], "Y", "N"))</f>
      </c>
      <c r="Q12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2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21" s="24" t="str">
        <f>IF(ISBLANK(Table13[[#This Row],[Side Result]]), "",ABS(Table13[[#This Row],[Difference from Prediction]]))</f>
      </c>
      <c r="T12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21" s="24" t="str">
        <f>IF(ISBLANK(Table13[[#This Row],[Side Result]]), "",ABS(Table13[[#This Row],[Difference from Market]]))</f>
      </c>
      <c r="V121" s="23" t="str">
        <f>IF(OR(ISBLANK(Games!B121),ISBLANK(Table13[[#This Row],[Side Result]])), "",IF(OR(AND('Prediction Log'!D121&lt;0, 'Prediction Log'!I121='Prediction Log'!B121), AND('Prediction Log'!D121&gt;0, 'Prediction Log'!C121='Prediction Log'!I121)),"Y", IF(ISBLANK(Games!$B$2), "","N")))</f>
      </c>
      <c r="W121" s="23" t="str">
        <f>Table13[[#This Row],[Market Side and Spread  Correct]]</f>
      </c>
    </row>
    <row r="122">
      <c r="A122" s="2" t="str">
        <f>IF(ISBLANK(Games!$B122), "",Games!A122)</f>
      </c>
      <c r="B122" s="2" t="str">
        <f>IF(ISBLANK(Games!$B122), "",Games!B122)</f>
      </c>
      <c r="C122" s="2" t="str">
        <f>IF(ISBLANK(Games!$B122), "",Games!C122)</f>
      </c>
      <c r="D122" s="1" t="str">
        <f>IF(ISBLANK(Games!$B122), "",Games!D122)</f>
      </c>
      <c r="E122" s="1" t="str">
        <f>IF(ISBLANK(Games!$B122), "",Games!E122)</f>
      </c>
      <c r="F122" s="2" t="str">
        <f>IF(ISBLANK(Games!$B122), "",Games!F122)</f>
      </c>
      <c r="G122" s="2" t="str">
        <f>IF(ISBLANK(Games!$B122), "",Games!G122)</f>
      </c>
      <c r="H122" s="2" t="str">
        <f>IF(ISBLANK(Games!B122), "", IF(Table13[[#This Row],[Spread]]&lt;0, Table13[[#This Row],[Home]], Table13[[#This Row],[Away]]))</f>
      </c>
      <c r="I122" s="25"/>
      <c r="J122" s="25"/>
      <c r="K122" s="25"/>
      <c r="L122" s="25" t="str">
        <f>IF(ISBLANK(Table13[[#This Row],[Side Result]]), "",(-1*(Table13[[#This Row],[Home Final]]-Table13[[#This Row],[Away Final]])))</f>
      </c>
      <c r="M12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22" s="21" t="str">
        <f>IF(ISBLANK(Games!B122),"",IF(Table13[[#This Row],[Side Result]]=Table13[[#This Row],[Market Predicted Side]], "Y", "N"))</f>
      </c>
      <c r="O122" s="24" t="str">
        <f>IF(ISBLANK(Table13[[#This Row],[Side Result]]),"",IF(AND(Table13[[#This Row],[Market Side Correct (Y/N)]]="Y", Table13[[#This Row],[Market - Winning Team Covered (Y/N)]]="Y"), "Y", "N"))</f>
      </c>
      <c r="P122" s="24" t="str">
        <f>IF(ISBLANK(Games!B122),"",IF(Table13[[#This Row],[Side Result]]=Table13[[#This Row],[Model Predicted Side]], "Y", "N"))</f>
      </c>
      <c r="Q12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2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22" s="24" t="str">
        <f>IF(ISBLANK(Table13[[#This Row],[Side Result]]), "",ABS(Table13[[#This Row],[Difference from Prediction]]))</f>
      </c>
      <c r="T12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22" s="24" t="str">
        <f>IF(ISBLANK(Table13[[#This Row],[Side Result]]), "",ABS(Table13[[#This Row],[Difference from Market]]))</f>
      </c>
      <c r="V122" s="23" t="str">
        <f>IF(OR(ISBLANK(Games!B122),ISBLANK(Table13[[#This Row],[Side Result]])), "",IF(OR(AND('Prediction Log'!D122&lt;0, 'Prediction Log'!I122='Prediction Log'!B122), AND('Prediction Log'!D122&gt;0, 'Prediction Log'!C122='Prediction Log'!I122)),"Y", IF(ISBLANK(Games!$B$2), "","N")))</f>
      </c>
      <c r="W122" s="23" t="str">
        <f>Table13[[#This Row],[Market Side and Spread  Correct]]</f>
      </c>
    </row>
    <row r="123">
      <c r="A123" s="2" t="str">
        <f>IF(ISBLANK(Games!$B123), "",Games!A123)</f>
      </c>
      <c r="B123" s="2" t="str">
        <f>IF(ISBLANK(Games!$B123), "",Games!B123)</f>
      </c>
      <c r="C123" s="2" t="str">
        <f>IF(ISBLANK(Games!$B123), "",Games!C123)</f>
      </c>
      <c r="D123" s="1" t="str">
        <f>IF(ISBLANK(Games!$B123), "",Games!D123)</f>
      </c>
      <c r="E123" s="1" t="str">
        <f>IF(ISBLANK(Games!$B123), "",Games!E123)</f>
      </c>
      <c r="F123" s="2" t="str">
        <f>IF(ISBLANK(Games!$B123), "",Games!F123)</f>
      </c>
      <c r="G123" s="2" t="str">
        <f>IF(ISBLANK(Games!$B123), "",Games!G123)</f>
      </c>
      <c r="H123" s="2" t="str">
        <f>IF(ISBLANK(Games!B123), "", IF(Table13[[#This Row],[Spread]]&lt;0, Table13[[#This Row],[Home]], Table13[[#This Row],[Away]]))</f>
      </c>
      <c r="I123" s="25"/>
      <c r="J123" s="25"/>
      <c r="K123" s="25"/>
      <c r="L123" s="25" t="str">
        <f>IF(ISBLANK(Table13[[#This Row],[Side Result]]), "",(-1*(Table13[[#This Row],[Home Final]]-Table13[[#This Row],[Away Final]])))</f>
      </c>
      <c r="M12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23" s="21" t="str">
        <f>IF(ISBLANK(Games!B123),"",IF(Table13[[#This Row],[Side Result]]=Table13[[#This Row],[Market Predicted Side]], "Y", "N"))</f>
      </c>
      <c r="O123" s="24" t="str">
        <f>IF(ISBLANK(Table13[[#This Row],[Side Result]]),"",IF(AND(Table13[[#This Row],[Market Side Correct (Y/N)]]="Y", Table13[[#This Row],[Market - Winning Team Covered (Y/N)]]="Y"), "Y", "N"))</f>
      </c>
      <c r="P123" s="24" t="str">
        <f>IF(ISBLANK(Games!B123),"",IF(Table13[[#This Row],[Side Result]]=Table13[[#This Row],[Model Predicted Side]], "Y", "N"))</f>
      </c>
      <c r="Q12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2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23" s="24" t="str">
        <f>IF(ISBLANK(Table13[[#This Row],[Side Result]]), "",ABS(Table13[[#This Row],[Difference from Prediction]]))</f>
      </c>
      <c r="T12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23" s="24" t="str">
        <f>IF(ISBLANK(Table13[[#This Row],[Side Result]]), "",ABS(Table13[[#This Row],[Difference from Market]]))</f>
      </c>
      <c r="V123" s="23" t="str">
        <f>IF(OR(ISBLANK(Games!B123),ISBLANK(Table13[[#This Row],[Side Result]])), "",IF(OR(AND('Prediction Log'!D123&lt;0, 'Prediction Log'!I123='Prediction Log'!B123), AND('Prediction Log'!D123&gt;0, 'Prediction Log'!C123='Prediction Log'!I123)),"Y", IF(ISBLANK(Games!$B$2), "","N")))</f>
      </c>
      <c r="W123" s="23" t="str">
        <f>Table13[[#This Row],[Market Side and Spread  Correct]]</f>
      </c>
    </row>
    <row r="124">
      <c r="A124" s="2" t="str">
        <f>IF(ISBLANK(Games!$B124), "",Games!A124)</f>
      </c>
      <c r="B124" s="2" t="str">
        <f>IF(ISBLANK(Games!$B124), "",Games!B124)</f>
      </c>
      <c r="C124" s="2" t="str">
        <f>IF(ISBLANK(Games!$B124), "",Games!C124)</f>
      </c>
      <c r="D124" s="1" t="str">
        <f>IF(ISBLANK(Games!$B124), "",Games!D124)</f>
      </c>
      <c r="E124" s="1" t="str">
        <f>IF(ISBLANK(Games!$B124), "",Games!E124)</f>
      </c>
      <c r="F124" s="2" t="str">
        <f>IF(ISBLANK(Games!$B124), "",Games!F124)</f>
      </c>
      <c r="G124" s="2" t="str">
        <f>IF(ISBLANK(Games!$B124), "",Games!G124)</f>
      </c>
      <c r="H124" s="2" t="str">
        <f>IF(ISBLANK(Games!B124), "", IF(Table13[[#This Row],[Spread]]&lt;0, Table13[[#This Row],[Home]], Table13[[#This Row],[Away]]))</f>
      </c>
      <c r="I124" s="25"/>
      <c r="J124" s="25"/>
      <c r="K124" s="25"/>
      <c r="L124" s="25" t="str">
        <f>IF(ISBLANK(Table13[[#This Row],[Side Result]]), "",(-1*(Table13[[#This Row],[Home Final]]-Table13[[#This Row],[Away Final]])))</f>
      </c>
      <c r="M12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24" s="21" t="str">
        <f>IF(ISBLANK(Games!B124),"",IF(Table13[[#This Row],[Side Result]]=Table13[[#This Row],[Market Predicted Side]], "Y", "N"))</f>
      </c>
      <c r="O124" s="24" t="str">
        <f>IF(ISBLANK(Table13[[#This Row],[Side Result]]),"",IF(AND(Table13[[#This Row],[Market Side Correct (Y/N)]]="Y", Table13[[#This Row],[Market - Winning Team Covered (Y/N)]]="Y"), "Y", "N"))</f>
      </c>
      <c r="P124" s="24" t="str">
        <f>IF(ISBLANK(Games!B124),"",IF(Table13[[#This Row],[Side Result]]=Table13[[#This Row],[Model Predicted Side]], "Y", "N"))</f>
      </c>
      <c r="Q12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2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24" s="24" t="str">
        <f>IF(ISBLANK(Table13[[#This Row],[Side Result]]), "",ABS(Table13[[#This Row],[Difference from Prediction]]))</f>
      </c>
      <c r="T12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24" s="24" t="str">
        <f>IF(ISBLANK(Table13[[#This Row],[Side Result]]), "",ABS(Table13[[#This Row],[Difference from Market]]))</f>
      </c>
      <c r="V124" s="23" t="str">
        <f>IF(OR(ISBLANK(Games!B124),ISBLANK(Table13[[#This Row],[Side Result]])), "",IF(OR(AND('Prediction Log'!D124&lt;0, 'Prediction Log'!I124='Prediction Log'!B124), AND('Prediction Log'!D124&gt;0, 'Prediction Log'!C124='Prediction Log'!I124)),"Y", IF(ISBLANK(Games!$B$2), "","N")))</f>
      </c>
      <c r="W124" s="23" t="str">
        <f>Table13[[#This Row],[Market Side and Spread  Correct]]</f>
      </c>
    </row>
    <row r="125">
      <c r="A125" s="2" t="str">
        <f>IF(ISBLANK(Games!$B125), "",Games!A125)</f>
      </c>
      <c r="B125" s="2" t="str">
        <f>IF(ISBLANK(Games!$B125), "",Games!B125)</f>
      </c>
      <c r="C125" s="2" t="str">
        <f>IF(ISBLANK(Games!$B125), "",Games!C125)</f>
      </c>
      <c r="D125" s="1" t="str">
        <f>IF(ISBLANK(Games!$B125), "",Games!D125)</f>
      </c>
      <c r="E125" s="1" t="str">
        <f>IF(ISBLANK(Games!$B125), "",Games!E125)</f>
      </c>
      <c r="F125" s="2" t="str">
        <f>IF(ISBLANK(Games!$B125), "",Games!F125)</f>
      </c>
      <c r="G125" s="2" t="str">
        <f>IF(ISBLANK(Games!$B125), "",Games!G125)</f>
      </c>
      <c r="H125" s="2" t="str">
        <f>IF(ISBLANK(Games!B125), "", IF(Table13[[#This Row],[Spread]]&lt;0, Table13[[#This Row],[Home]], Table13[[#This Row],[Away]]))</f>
      </c>
      <c r="I125" s="25"/>
      <c r="J125" s="25"/>
      <c r="K125" s="25"/>
      <c r="L125" s="25" t="str">
        <f>IF(ISBLANK(Table13[[#This Row],[Side Result]]), "",(-1*(Table13[[#This Row],[Home Final]]-Table13[[#This Row],[Away Final]])))</f>
      </c>
      <c r="M12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25" s="21" t="str">
        <f>IF(ISBLANK(Games!B125),"",IF(Table13[[#This Row],[Side Result]]=Table13[[#This Row],[Market Predicted Side]], "Y", "N"))</f>
      </c>
      <c r="O125" s="24" t="str">
        <f>IF(ISBLANK(Table13[[#This Row],[Side Result]]),"",IF(AND(Table13[[#This Row],[Market Side Correct (Y/N)]]="Y", Table13[[#This Row],[Market - Winning Team Covered (Y/N)]]="Y"), "Y", "N"))</f>
      </c>
      <c r="P125" s="24" t="str">
        <f>IF(ISBLANK(Games!B125),"",IF(Table13[[#This Row],[Side Result]]=Table13[[#This Row],[Model Predicted Side]], "Y", "N"))</f>
      </c>
      <c r="Q12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2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25" s="24" t="str">
        <f>IF(ISBLANK(Table13[[#This Row],[Side Result]]), "",ABS(Table13[[#This Row],[Difference from Prediction]]))</f>
      </c>
      <c r="T12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25" s="24" t="str">
        <f>IF(ISBLANK(Table13[[#This Row],[Side Result]]), "",ABS(Table13[[#This Row],[Difference from Market]]))</f>
      </c>
      <c r="V125" s="23" t="str">
        <f>IF(OR(ISBLANK(Games!B125),ISBLANK(Table13[[#This Row],[Side Result]])), "",IF(OR(AND('Prediction Log'!D125&lt;0, 'Prediction Log'!I125='Prediction Log'!B125), AND('Prediction Log'!D125&gt;0, 'Prediction Log'!C125='Prediction Log'!I125)),"Y", IF(ISBLANK(Games!$B$2), "","N")))</f>
      </c>
      <c r="W125" s="23" t="str">
        <f>Table13[[#This Row],[Market Side and Spread  Correct]]</f>
      </c>
    </row>
    <row r="126">
      <c r="A126" s="2" t="str">
        <f>IF(ISBLANK(Games!$B126), "",Games!A126)</f>
      </c>
      <c r="B126" s="2" t="str">
        <f>IF(ISBLANK(Games!$B126), "",Games!B126)</f>
      </c>
      <c r="C126" s="2" t="str">
        <f>IF(ISBLANK(Games!$B126), "",Games!C126)</f>
      </c>
      <c r="D126" s="1" t="str">
        <f>IF(ISBLANK(Games!$B126), "",Games!D126)</f>
      </c>
      <c r="E126" s="1" t="str">
        <f>IF(ISBLANK(Games!$B126), "",Games!E126)</f>
      </c>
      <c r="F126" s="2" t="str">
        <f>IF(ISBLANK(Games!$B126), "",Games!F126)</f>
      </c>
      <c r="G126" s="2" t="str">
        <f>IF(ISBLANK(Games!$B126), "",Games!G126)</f>
      </c>
      <c r="H126" s="2" t="str">
        <f>IF(ISBLANK(Games!B126), "", IF(Table13[[#This Row],[Spread]]&lt;0, Table13[[#This Row],[Home]], Table13[[#This Row],[Away]]))</f>
      </c>
      <c r="I126" s="25"/>
      <c r="J126" s="25"/>
      <c r="K126" s="25"/>
      <c r="L126" s="25" t="str">
        <f>IF(ISBLANK(Table13[[#This Row],[Side Result]]), "",(-1*(Table13[[#This Row],[Home Final]]-Table13[[#This Row],[Away Final]])))</f>
      </c>
      <c r="M12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26" s="21" t="str">
        <f>IF(ISBLANK(Games!B126),"",IF(Table13[[#This Row],[Side Result]]=Table13[[#This Row],[Market Predicted Side]], "Y", "N"))</f>
      </c>
      <c r="O126" s="24" t="str">
        <f>IF(ISBLANK(Table13[[#This Row],[Side Result]]),"",IF(AND(Table13[[#This Row],[Market Side Correct (Y/N)]]="Y", Table13[[#This Row],[Market - Winning Team Covered (Y/N)]]="Y"), "Y", "N"))</f>
      </c>
      <c r="P126" s="24" t="str">
        <f>IF(ISBLANK(Games!B126),"",IF(Table13[[#This Row],[Side Result]]=Table13[[#This Row],[Model Predicted Side]], "Y", "N"))</f>
      </c>
      <c r="Q12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2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26" s="24" t="str">
        <f>IF(ISBLANK(Table13[[#This Row],[Side Result]]), "",ABS(Table13[[#This Row],[Difference from Prediction]]))</f>
      </c>
      <c r="T12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26" s="24" t="str">
        <f>IF(ISBLANK(Table13[[#This Row],[Side Result]]), "",ABS(Table13[[#This Row],[Difference from Market]]))</f>
      </c>
      <c r="V126" s="23" t="str">
        <f>IF(OR(ISBLANK(Games!B126),ISBLANK(Table13[[#This Row],[Side Result]])), "",IF(OR(AND('Prediction Log'!D126&lt;0, 'Prediction Log'!I126='Prediction Log'!B126), AND('Prediction Log'!D126&gt;0, 'Prediction Log'!C126='Prediction Log'!I126)),"Y", IF(ISBLANK(Games!$B$2), "","N")))</f>
      </c>
      <c r="W126" s="23" t="str">
        <f>Table13[[#This Row],[Market Side and Spread  Correct]]</f>
      </c>
    </row>
    <row r="127">
      <c r="A127" s="2" t="str">
        <f>IF(ISBLANK(Games!$B127), "",Games!A127)</f>
      </c>
      <c r="B127" s="2" t="str">
        <f>IF(ISBLANK(Games!$B127), "",Games!B127)</f>
      </c>
      <c r="C127" s="2" t="str">
        <f>IF(ISBLANK(Games!$B127), "",Games!C127)</f>
      </c>
      <c r="D127" s="1" t="str">
        <f>IF(ISBLANK(Games!$B127), "",Games!D127)</f>
      </c>
      <c r="E127" s="1" t="str">
        <f>IF(ISBLANK(Games!$B127), "",Games!E127)</f>
      </c>
      <c r="F127" s="2" t="str">
        <f>IF(ISBLANK(Games!$B127), "",Games!F127)</f>
      </c>
      <c r="G127" s="2" t="str">
        <f>IF(ISBLANK(Games!$B127), "",Games!G127)</f>
      </c>
      <c r="H127" s="2" t="str">
        <f>IF(ISBLANK(Games!B127), "", IF(Table13[[#This Row],[Spread]]&lt;0, Table13[[#This Row],[Home]], Table13[[#This Row],[Away]]))</f>
      </c>
      <c r="I127" s="25"/>
      <c r="J127" s="25"/>
      <c r="K127" s="25"/>
      <c r="L127" s="25" t="str">
        <f>IF(ISBLANK(Table13[[#This Row],[Side Result]]), "",(-1*(Table13[[#This Row],[Home Final]]-Table13[[#This Row],[Away Final]])))</f>
      </c>
      <c r="M12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27" s="21" t="str">
        <f>IF(ISBLANK(Games!B127),"",IF(Table13[[#This Row],[Side Result]]=Table13[[#This Row],[Market Predicted Side]], "Y", "N"))</f>
      </c>
      <c r="O127" s="24" t="str">
        <f>IF(ISBLANK(Table13[[#This Row],[Side Result]]),"",IF(AND(Table13[[#This Row],[Market Side Correct (Y/N)]]="Y", Table13[[#This Row],[Market - Winning Team Covered (Y/N)]]="Y"), "Y", "N"))</f>
      </c>
      <c r="P127" s="24" t="str">
        <f>IF(ISBLANK(Games!B127),"",IF(Table13[[#This Row],[Side Result]]=Table13[[#This Row],[Model Predicted Side]], "Y", "N"))</f>
      </c>
      <c r="Q12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2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27" s="24" t="str">
        <f>IF(ISBLANK(Table13[[#This Row],[Side Result]]), "",ABS(Table13[[#This Row],[Difference from Prediction]]))</f>
      </c>
      <c r="T12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27" s="24" t="str">
        <f>IF(ISBLANK(Table13[[#This Row],[Side Result]]), "",ABS(Table13[[#This Row],[Difference from Market]]))</f>
      </c>
      <c r="V127" s="23" t="str">
        <f>IF(OR(ISBLANK(Games!B127),ISBLANK(Table13[[#This Row],[Side Result]])), "",IF(OR(AND('Prediction Log'!D127&lt;0, 'Prediction Log'!I127='Prediction Log'!B127), AND('Prediction Log'!D127&gt;0, 'Prediction Log'!C127='Prediction Log'!I127)),"Y", IF(ISBLANK(Games!$B$2), "","N")))</f>
      </c>
      <c r="W127" s="23" t="str">
        <f>Table13[[#This Row],[Market Side and Spread  Correct]]</f>
      </c>
    </row>
    <row r="128">
      <c r="A128" s="2" t="str">
        <f>IF(ISBLANK(Games!$B128), "",Games!A128)</f>
      </c>
      <c r="B128" s="2" t="str">
        <f>IF(ISBLANK(Games!$B128), "",Games!B128)</f>
      </c>
      <c r="C128" s="2" t="str">
        <f>IF(ISBLANK(Games!$B128), "",Games!C128)</f>
      </c>
      <c r="D128" s="1" t="str">
        <f>IF(ISBLANK(Games!$B128), "",Games!D128)</f>
      </c>
      <c r="E128" s="1" t="str">
        <f>IF(ISBLANK(Games!$B128), "",Games!E128)</f>
      </c>
      <c r="F128" s="2" t="str">
        <f>IF(ISBLANK(Games!$B128), "",Games!F128)</f>
      </c>
      <c r="G128" s="2" t="str">
        <f>IF(ISBLANK(Games!$B128), "",Games!G128)</f>
      </c>
      <c r="H128" s="2" t="str">
        <f>IF(ISBLANK(Games!B128), "", IF(Table13[[#This Row],[Spread]]&lt;0, Table13[[#This Row],[Home]], Table13[[#This Row],[Away]]))</f>
      </c>
      <c r="I128" s="25"/>
      <c r="J128" s="25"/>
      <c r="K128" s="25"/>
      <c r="L128" s="25" t="str">
        <f>IF(ISBLANK(Table13[[#This Row],[Side Result]]), "",(-1*(Table13[[#This Row],[Home Final]]-Table13[[#This Row],[Away Final]])))</f>
      </c>
      <c r="M12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28" s="21" t="str">
        <f>IF(ISBLANK(Games!B128),"",IF(Table13[[#This Row],[Side Result]]=Table13[[#This Row],[Market Predicted Side]], "Y", "N"))</f>
      </c>
      <c r="O128" s="24" t="str">
        <f>IF(ISBLANK(Table13[[#This Row],[Side Result]]),"",IF(AND(Table13[[#This Row],[Market Side Correct (Y/N)]]="Y", Table13[[#This Row],[Market - Winning Team Covered (Y/N)]]="Y"), "Y", "N"))</f>
      </c>
      <c r="P128" s="24" t="str">
        <f>IF(ISBLANK(Games!B128),"",IF(Table13[[#This Row],[Side Result]]=Table13[[#This Row],[Model Predicted Side]], "Y", "N"))</f>
      </c>
      <c r="Q12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2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28" s="24" t="str">
        <f>IF(ISBLANK(Table13[[#This Row],[Side Result]]), "",ABS(Table13[[#This Row],[Difference from Prediction]]))</f>
      </c>
      <c r="T12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28" s="24" t="str">
        <f>IF(ISBLANK(Table13[[#This Row],[Side Result]]), "",ABS(Table13[[#This Row],[Difference from Market]]))</f>
      </c>
      <c r="V128" s="23" t="str">
        <f>IF(OR(ISBLANK(Games!B128),ISBLANK(Table13[[#This Row],[Side Result]])), "",IF(OR(AND('Prediction Log'!D128&lt;0, 'Prediction Log'!I128='Prediction Log'!B128), AND('Prediction Log'!D128&gt;0, 'Prediction Log'!C128='Prediction Log'!I128)),"Y", IF(ISBLANK(Games!$B$2), "","N")))</f>
      </c>
      <c r="W128" s="23" t="str">
        <f>Table13[[#This Row],[Market Side and Spread  Correct]]</f>
      </c>
    </row>
    <row r="129">
      <c r="A129" s="2" t="str">
        <f>IF(ISBLANK(Games!$B129), "",Games!A129)</f>
      </c>
      <c r="B129" s="2" t="str">
        <f>IF(ISBLANK(Games!$B129), "",Games!B129)</f>
      </c>
      <c r="C129" s="2" t="str">
        <f>IF(ISBLANK(Games!$B129), "",Games!C129)</f>
      </c>
      <c r="D129" s="1" t="str">
        <f>IF(ISBLANK(Games!$B129), "",Games!D129)</f>
      </c>
      <c r="E129" s="1" t="str">
        <f>IF(ISBLANK(Games!$B129), "",Games!E129)</f>
      </c>
      <c r="F129" s="2" t="str">
        <f>IF(ISBLANK(Games!$B129), "",Games!F129)</f>
      </c>
      <c r="G129" s="2" t="str">
        <f>IF(ISBLANK(Games!$B129), "",Games!G129)</f>
      </c>
      <c r="H129" s="2" t="str">
        <f>IF(ISBLANK(Games!B129), "", IF(Table13[[#This Row],[Spread]]&lt;0, Table13[[#This Row],[Home]], Table13[[#This Row],[Away]]))</f>
      </c>
      <c r="I129" s="25"/>
      <c r="J129" s="25"/>
      <c r="K129" s="25"/>
      <c r="L129" s="25" t="str">
        <f>IF(ISBLANK(Table13[[#This Row],[Side Result]]), "",(-1*(Table13[[#This Row],[Home Final]]-Table13[[#This Row],[Away Final]])))</f>
      </c>
      <c r="M12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29" s="21" t="str">
        <f>IF(ISBLANK(Games!B129),"",IF(Table13[[#This Row],[Side Result]]=Table13[[#This Row],[Market Predicted Side]], "Y", "N"))</f>
      </c>
      <c r="O129" s="24" t="str">
        <f>IF(ISBLANK(Table13[[#This Row],[Side Result]]),"",IF(AND(Table13[[#This Row],[Market Side Correct (Y/N)]]="Y", Table13[[#This Row],[Market - Winning Team Covered (Y/N)]]="Y"), "Y", "N"))</f>
      </c>
      <c r="P129" s="24" t="str">
        <f>IF(ISBLANK(Games!B129),"",IF(Table13[[#This Row],[Side Result]]=Table13[[#This Row],[Model Predicted Side]], "Y", "N"))</f>
      </c>
      <c r="Q12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2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29" s="24" t="str">
        <f>IF(ISBLANK(Table13[[#This Row],[Side Result]]), "",ABS(Table13[[#This Row],[Difference from Prediction]]))</f>
      </c>
      <c r="T12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29" s="24" t="str">
        <f>IF(ISBLANK(Table13[[#This Row],[Side Result]]), "",ABS(Table13[[#This Row],[Difference from Market]]))</f>
      </c>
      <c r="V129" s="23" t="str">
        <f>IF(OR(ISBLANK(Games!B129),ISBLANK(Table13[[#This Row],[Side Result]])), "",IF(OR(AND('Prediction Log'!D129&lt;0, 'Prediction Log'!I129='Prediction Log'!B129), AND('Prediction Log'!D129&gt;0, 'Prediction Log'!C129='Prediction Log'!I129)),"Y", IF(ISBLANK(Games!$B$2), "","N")))</f>
      </c>
      <c r="W129" s="23" t="str">
        <f>Table13[[#This Row],[Market Side and Spread  Correct]]</f>
      </c>
    </row>
    <row r="130">
      <c r="A130" s="2" t="str">
        <f>IF(ISBLANK(Games!$B130), "",Games!A130)</f>
      </c>
      <c r="B130" s="2" t="str">
        <f>IF(ISBLANK(Games!$B130), "",Games!B130)</f>
      </c>
      <c r="C130" s="2" t="str">
        <f>IF(ISBLANK(Games!$B130), "",Games!C130)</f>
      </c>
      <c r="D130" s="1" t="str">
        <f>IF(ISBLANK(Games!$B130), "",Games!D130)</f>
      </c>
      <c r="E130" s="1" t="str">
        <f>IF(ISBLANK(Games!$B130), "",Games!E130)</f>
      </c>
      <c r="F130" s="2" t="str">
        <f>IF(ISBLANK(Games!$B130), "",Games!F130)</f>
      </c>
      <c r="G130" s="2" t="str">
        <f>IF(ISBLANK(Games!$B130), "",Games!G130)</f>
      </c>
      <c r="H130" s="2" t="str">
        <f>IF(ISBLANK(Games!B130), "", IF(Table13[[#This Row],[Spread]]&lt;0, Table13[[#This Row],[Home]], Table13[[#This Row],[Away]]))</f>
      </c>
      <c r="I130" s="25"/>
      <c r="J130" s="25"/>
      <c r="K130" s="25"/>
      <c r="L130" s="25" t="str">
        <f>IF(ISBLANK(Table13[[#This Row],[Side Result]]), "",(-1*(Table13[[#This Row],[Home Final]]-Table13[[#This Row],[Away Final]])))</f>
      </c>
      <c r="M13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30" s="21" t="str">
        <f>IF(ISBLANK(Games!B130),"",IF(Table13[[#This Row],[Side Result]]=Table13[[#This Row],[Market Predicted Side]], "Y", "N"))</f>
      </c>
      <c r="O130" s="24" t="str">
        <f>IF(ISBLANK(Table13[[#This Row],[Side Result]]),"",IF(AND(Table13[[#This Row],[Market Side Correct (Y/N)]]="Y", Table13[[#This Row],[Market - Winning Team Covered (Y/N)]]="Y"), "Y", "N"))</f>
      </c>
      <c r="P130" s="24" t="str">
        <f>IF(ISBLANK(Games!B130),"",IF(Table13[[#This Row],[Side Result]]=Table13[[#This Row],[Model Predicted Side]], "Y", "N"))</f>
      </c>
      <c r="Q13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3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30" s="24" t="str">
        <f>IF(ISBLANK(Table13[[#This Row],[Side Result]]), "",ABS(Table13[[#This Row],[Difference from Prediction]]))</f>
      </c>
      <c r="T13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30" s="24" t="str">
        <f>IF(ISBLANK(Table13[[#This Row],[Side Result]]), "",ABS(Table13[[#This Row],[Difference from Market]]))</f>
      </c>
      <c r="V130" s="23" t="str">
        <f>IF(OR(ISBLANK(Games!B130),ISBLANK(Table13[[#This Row],[Side Result]])), "",IF(OR(AND('Prediction Log'!D130&lt;0, 'Prediction Log'!I130='Prediction Log'!B130), AND('Prediction Log'!D130&gt;0, 'Prediction Log'!C130='Prediction Log'!I130)),"Y", IF(ISBLANK(Games!$B$2), "","N")))</f>
      </c>
      <c r="W130" s="23" t="str">
        <f>Table13[[#This Row],[Market Side and Spread  Correct]]</f>
      </c>
    </row>
    <row r="131">
      <c r="A131" s="2" t="str">
        <f>IF(ISBLANK(Games!$B131), "",Games!A131)</f>
      </c>
      <c r="B131" s="2" t="str">
        <f>IF(ISBLANK(Games!$B131), "",Games!B131)</f>
      </c>
      <c r="C131" s="2" t="str">
        <f>IF(ISBLANK(Games!$B131), "",Games!C131)</f>
      </c>
      <c r="D131" s="1" t="str">
        <f>IF(ISBLANK(Games!$B131), "",Games!D131)</f>
      </c>
      <c r="E131" s="1" t="str">
        <f>IF(ISBLANK(Games!$B131), "",Games!E131)</f>
      </c>
      <c r="F131" s="2" t="str">
        <f>IF(ISBLANK(Games!$B131), "",Games!F131)</f>
      </c>
      <c r="G131" s="2" t="str">
        <f>IF(ISBLANK(Games!$B131), "",Games!G131)</f>
      </c>
      <c r="H131" s="2" t="str">
        <f>IF(ISBLANK(Games!B131), "", IF(Table13[[#This Row],[Spread]]&lt;0, Table13[[#This Row],[Home]], Table13[[#This Row],[Away]]))</f>
      </c>
      <c r="I131" s="25"/>
      <c r="J131" s="25"/>
      <c r="K131" s="25"/>
      <c r="L131" s="25" t="str">
        <f>IF(ISBLANK(Table13[[#This Row],[Side Result]]), "",(-1*(Table13[[#This Row],[Home Final]]-Table13[[#This Row],[Away Final]])))</f>
      </c>
      <c r="M13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31" s="21" t="str">
        <f>IF(ISBLANK(Games!B131),"",IF(Table13[[#This Row],[Side Result]]=Table13[[#This Row],[Market Predicted Side]], "Y", "N"))</f>
      </c>
      <c r="O131" s="24" t="str">
        <f>IF(ISBLANK(Table13[[#This Row],[Side Result]]),"",IF(AND(Table13[[#This Row],[Market Side Correct (Y/N)]]="Y", Table13[[#This Row],[Market - Winning Team Covered (Y/N)]]="Y"), "Y", "N"))</f>
      </c>
      <c r="P131" s="24" t="str">
        <f>IF(ISBLANK(Games!B131),"",IF(Table13[[#This Row],[Side Result]]=Table13[[#This Row],[Model Predicted Side]], "Y", "N"))</f>
      </c>
      <c r="Q13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3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31" s="24" t="str">
        <f>IF(ISBLANK(Table13[[#This Row],[Side Result]]), "",ABS(Table13[[#This Row],[Difference from Prediction]]))</f>
      </c>
      <c r="T13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31" s="24" t="str">
        <f>IF(ISBLANK(Table13[[#This Row],[Side Result]]), "",ABS(Table13[[#This Row],[Difference from Market]]))</f>
      </c>
      <c r="V131" s="23" t="str">
        <f>IF(OR(ISBLANK(Games!B131),ISBLANK(Table13[[#This Row],[Side Result]])), "",IF(OR(AND('Prediction Log'!D131&lt;0, 'Prediction Log'!I131='Prediction Log'!B131), AND('Prediction Log'!D131&gt;0, 'Prediction Log'!C131='Prediction Log'!I131)),"Y", IF(ISBLANK(Games!$B$2), "","N")))</f>
      </c>
      <c r="W131" s="23" t="str">
        <f>Table13[[#This Row],[Market Side and Spread  Correct]]</f>
      </c>
    </row>
    <row r="132">
      <c r="A132" s="2" t="str">
        <f>IF(ISBLANK(Games!$B132), "",Games!A132)</f>
      </c>
      <c r="B132" s="2" t="str">
        <f>IF(ISBLANK(Games!$B132), "",Games!B132)</f>
      </c>
      <c r="C132" s="2" t="str">
        <f>IF(ISBLANK(Games!$B132), "",Games!C132)</f>
      </c>
      <c r="D132" s="1" t="str">
        <f>IF(ISBLANK(Games!$B132), "",Games!D132)</f>
      </c>
      <c r="E132" s="1" t="str">
        <f>IF(ISBLANK(Games!$B132), "",Games!E132)</f>
      </c>
      <c r="F132" s="2" t="str">
        <f>IF(ISBLANK(Games!$B132), "",Games!F132)</f>
      </c>
      <c r="G132" s="2" t="str">
        <f>IF(ISBLANK(Games!$B132), "",Games!G132)</f>
      </c>
      <c r="H132" s="2" t="str">
        <f>IF(ISBLANK(Games!B132), "", IF(Table13[[#This Row],[Spread]]&lt;0, Table13[[#This Row],[Home]], Table13[[#This Row],[Away]]))</f>
      </c>
      <c r="I132" s="25"/>
      <c r="J132" s="25"/>
      <c r="K132" s="25"/>
      <c r="L132" s="25" t="str">
        <f>IF(ISBLANK(Table13[[#This Row],[Side Result]]), "",(-1*(Table13[[#This Row],[Home Final]]-Table13[[#This Row],[Away Final]])))</f>
      </c>
      <c r="M13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32" s="21" t="str">
        <f>IF(ISBLANK(Games!B132),"",IF(Table13[[#This Row],[Side Result]]=Table13[[#This Row],[Market Predicted Side]], "Y", "N"))</f>
      </c>
      <c r="O132" s="24" t="str">
        <f>IF(ISBLANK(Table13[[#This Row],[Side Result]]),"",IF(AND(Table13[[#This Row],[Market Side Correct (Y/N)]]="Y", Table13[[#This Row],[Market - Winning Team Covered (Y/N)]]="Y"), "Y", "N"))</f>
      </c>
      <c r="P132" s="24" t="str">
        <f>IF(ISBLANK(Games!B132),"",IF(Table13[[#This Row],[Side Result]]=Table13[[#This Row],[Model Predicted Side]], "Y", "N"))</f>
      </c>
      <c r="Q13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3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32" s="24" t="str">
        <f>IF(ISBLANK(Table13[[#This Row],[Side Result]]), "",ABS(Table13[[#This Row],[Difference from Prediction]]))</f>
      </c>
      <c r="T13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32" s="24" t="str">
        <f>IF(ISBLANK(Table13[[#This Row],[Side Result]]), "",ABS(Table13[[#This Row],[Difference from Market]]))</f>
      </c>
      <c r="V132" s="23" t="str">
        <f>IF(OR(ISBLANK(Games!B132),ISBLANK(Table13[[#This Row],[Side Result]])), "",IF(OR(AND('Prediction Log'!D132&lt;0, 'Prediction Log'!I132='Prediction Log'!B132), AND('Prediction Log'!D132&gt;0, 'Prediction Log'!C132='Prediction Log'!I132)),"Y", IF(ISBLANK(Games!$B$2), "","N")))</f>
      </c>
      <c r="W132" s="23" t="str">
        <f>Table13[[#This Row],[Market Side and Spread  Correct]]</f>
      </c>
    </row>
    <row r="133">
      <c r="A133" s="2" t="str">
        <f>IF(ISBLANK(Games!$B133), "",Games!A133)</f>
      </c>
      <c r="B133" s="2" t="str">
        <f>IF(ISBLANK(Games!$B133), "",Games!B133)</f>
      </c>
      <c r="C133" s="2" t="str">
        <f>IF(ISBLANK(Games!$B133), "",Games!C133)</f>
      </c>
      <c r="D133" s="1" t="str">
        <f>IF(ISBLANK(Games!$B133), "",Games!D133)</f>
      </c>
      <c r="E133" s="1" t="str">
        <f>IF(ISBLANK(Games!$B133), "",Games!E133)</f>
      </c>
      <c r="F133" s="2" t="str">
        <f>IF(ISBLANK(Games!$B133), "",Games!F133)</f>
      </c>
      <c r="G133" s="2" t="str">
        <f>IF(ISBLANK(Games!$B133), "",Games!G133)</f>
      </c>
      <c r="H133" s="2" t="str">
        <f>IF(ISBLANK(Games!B133), "", IF(Table13[[#This Row],[Spread]]&lt;0, Table13[[#This Row],[Home]], Table13[[#This Row],[Away]]))</f>
      </c>
      <c r="I133" s="25"/>
      <c r="J133" s="25"/>
      <c r="K133" s="25"/>
      <c r="L133" s="25" t="str">
        <f>IF(ISBLANK(Table13[[#This Row],[Side Result]]), "",(-1*(Table13[[#This Row],[Home Final]]-Table13[[#This Row],[Away Final]])))</f>
      </c>
      <c r="M13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33" s="21" t="str">
        <f>IF(ISBLANK(Games!B133),"",IF(Table13[[#This Row],[Side Result]]=Table13[[#This Row],[Market Predicted Side]], "Y", "N"))</f>
      </c>
      <c r="O133" s="24" t="str">
        <f>IF(ISBLANK(Table13[[#This Row],[Side Result]]),"",IF(AND(Table13[[#This Row],[Market Side Correct (Y/N)]]="Y", Table13[[#This Row],[Market - Winning Team Covered (Y/N)]]="Y"), "Y", "N"))</f>
      </c>
      <c r="P133" s="24" t="str">
        <f>IF(ISBLANK(Games!B133),"",IF(Table13[[#This Row],[Side Result]]=Table13[[#This Row],[Model Predicted Side]], "Y", "N"))</f>
      </c>
      <c r="Q13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3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33" s="24" t="str">
        <f>IF(ISBLANK(Table13[[#This Row],[Side Result]]), "",ABS(Table13[[#This Row],[Difference from Prediction]]))</f>
      </c>
      <c r="T13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33" s="24" t="str">
        <f>IF(ISBLANK(Table13[[#This Row],[Side Result]]), "",ABS(Table13[[#This Row],[Difference from Market]]))</f>
      </c>
      <c r="V133" s="23" t="str">
        <f>IF(OR(ISBLANK(Games!B133),ISBLANK(Table13[[#This Row],[Side Result]])), "",IF(OR(AND('Prediction Log'!D133&lt;0, 'Prediction Log'!I133='Prediction Log'!B133), AND('Prediction Log'!D133&gt;0, 'Prediction Log'!C133='Prediction Log'!I133)),"Y", IF(ISBLANK(Games!$B$2), "","N")))</f>
      </c>
      <c r="W133" s="23" t="str">
        <f>Table13[[#This Row],[Market Side and Spread  Correct]]</f>
      </c>
    </row>
    <row r="134">
      <c r="A134" s="2" t="str">
        <f>IF(ISBLANK(Games!$B134), "",Games!A134)</f>
      </c>
      <c r="B134" s="2" t="str">
        <f>IF(ISBLANK(Games!$B134), "",Games!B134)</f>
      </c>
      <c r="C134" s="2" t="str">
        <f>IF(ISBLANK(Games!$B134), "",Games!C134)</f>
      </c>
      <c r="D134" s="1" t="str">
        <f>IF(ISBLANK(Games!$B134), "",Games!D134)</f>
      </c>
      <c r="E134" s="1" t="str">
        <f>IF(ISBLANK(Games!$B134), "",Games!E134)</f>
      </c>
      <c r="F134" s="2" t="str">
        <f>IF(ISBLANK(Games!$B134), "",Games!F134)</f>
      </c>
      <c r="G134" s="2" t="str">
        <f>IF(ISBLANK(Games!$B134), "",Games!G134)</f>
      </c>
      <c r="H134" s="2" t="str">
        <f>IF(ISBLANK(Games!B134), "", IF(Table13[[#This Row],[Spread]]&lt;0, Table13[[#This Row],[Home]], Table13[[#This Row],[Away]]))</f>
      </c>
      <c r="I134" s="25"/>
      <c r="J134" s="25"/>
      <c r="K134" s="25"/>
      <c r="L134" s="25" t="str">
        <f>IF(ISBLANK(Table13[[#This Row],[Side Result]]), "",(-1*(Table13[[#This Row],[Home Final]]-Table13[[#This Row],[Away Final]])))</f>
      </c>
      <c r="M13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34" s="21" t="str">
        <f>IF(ISBLANK(Games!B134),"",IF(Table13[[#This Row],[Side Result]]=Table13[[#This Row],[Market Predicted Side]], "Y", "N"))</f>
      </c>
      <c r="O134" s="24" t="str">
        <f>IF(ISBLANK(Table13[[#This Row],[Side Result]]),"",IF(AND(Table13[[#This Row],[Market Side Correct (Y/N)]]="Y", Table13[[#This Row],[Market - Winning Team Covered (Y/N)]]="Y"), "Y", "N"))</f>
      </c>
      <c r="P134" s="24" t="str">
        <f>IF(ISBLANK(Games!B134),"",IF(Table13[[#This Row],[Side Result]]=Table13[[#This Row],[Model Predicted Side]], "Y", "N"))</f>
      </c>
      <c r="Q13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3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34" s="24" t="str">
        <f>IF(ISBLANK(Table13[[#This Row],[Side Result]]), "",ABS(Table13[[#This Row],[Difference from Prediction]]))</f>
      </c>
      <c r="T13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34" s="24" t="str">
        <f>IF(ISBLANK(Table13[[#This Row],[Side Result]]), "",ABS(Table13[[#This Row],[Difference from Market]]))</f>
      </c>
      <c r="V134" s="23" t="str">
        <f>IF(OR(ISBLANK(Games!B134),ISBLANK(Table13[[#This Row],[Side Result]])), "",IF(OR(AND('Prediction Log'!D134&lt;0, 'Prediction Log'!I134='Prediction Log'!B134), AND('Prediction Log'!D134&gt;0, 'Prediction Log'!C134='Prediction Log'!I134)),"Y", IF(ISBLANK(Games!$B$2), "","N")))</f>
      </c>
      <c r="W134" s="23" t="str">
        <f>Table13[[#This Row],[Market Side and Spread  Correct]]</f>
      </c>
    </row>
    <row r="135">
      <c r="A135" s="2" t="str">
        <f>IF(ISBLANK(Games!$B135), "",Games!A135)</f>
      </c>
      <c r="B135" s="2" t="str">
        <f>IF(ISBLANK(Games!$B135), "",Games!B135)</f>
      </c>
      <c r="C135" s="2" t="str">
        <f>IF(ISBLANK(Games!$B135), "",Games!C135)</f>
      </c>
      <c r="D135" s="1" t="str">
        <f>IF(ISBLANK(Games!$B135), "",Games!D135)</f>
      </c>
      <c r="E135" s="1" t="str">
        <f>IF(ISBLANK(Games!$B135), "",Games!E135)</f>
      </c>
      <c r="F135" s="2" t="str">
        <f>IF(ISBLANK(Games!$B135), "",Games!F135)</f>
      </c>
      <c r="G135" s="2" t="str">
        <f>IF(ISBLANK(Games!$B135), "",Games!G135)</f>
      </c>
      <c r="H135" s="2" t="str">
        <f>IF(ISBLANK(Games!B135), "", IF(Table13[[#This Row],[Spread]]&lt;0, Table13[[#This Row],[Home]], Table13[[#This Row],[Away]]))</f>
      </c>
      <c r="I135" s="25"/>
      <c r="J135" s="25"/>
      <c r="K135" s="25"/>
      <c r="L135" s="25" t="str">
        <f>IF(ISBLANK(Table13[[#This Row],[Side Result]]), "",(-1*(Table13[[#This Row],[Home Final]]-Table13[[#This Row],[Away Final]])))</f>
      </c>
      <c r="M13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35" s="21" t="str">
        <f>IF(ISBLANK(Games!B135),"",IF(Table13[[#This Row],[Side Result]]=Table13[[#This Row],[Market Predicted Side]], "Y", "N"))</f>
      </c>
      <c r="O135" s="24" t="str">
        <f>IF(ISBLANK(Table13[[#This Row],[Side Result]]),"",IF(AND(Table13[[#This Row],[Market Side Correct (Y/N)]]="Y", Table13[[#This Row],[Market - Winning Team Covered (Y/N)]]="Y"), "Y", "N"))</f>
      </c>
      <c r="P135" s="24" t="str">
        <f>IF(ISBLANK(Games!B135),"",IF(Table13[[#This Row],[Side Result]]=Table13[[#This Row],[Model Predicted Side]], "Y", "N"))</f>
      </c>
      <c r="Q13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3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35" s="24" t="str">
        <f>IF(ISBLANK(Table13[[#This Row],[Side Result]]), "",ABS(Table13[[#This Row],[Difference from Prediction]]))</f>
      </c>
      <c r="T13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35" s="24" t="str">
        <f>IF(ISBLANK(Table13[[#This Row],[Side Result]]), "",ABS(Table13[[#This Row],[Difference from Market]]))</f>
      </c>
      <c r="V135" s="23" t="str">
        <f>IF(OR(ISBLANK(Games!B135),ISBLANK(Table13[[#This Row],[Side Result]])), "",IF(OR(AND('Prediction Log'!D135&lt;0, 'Prediction Log'!I135='Prediction Log'!B135), AND('Prediction Log'!D135&gt;0, 'Prediction Log'!C135='Prediction Log'!I135)),"Y", IF(ISBLANK(Games!$B$2), "","N")))</f>
      </c>
      <c r="W135" s="23" t="str">
        <f>Table13[[#This Row],[Market Side and Spread  Correct]]</f>
      </c>
    </row>
    <row r="136">
      <c r="A136" s="2" t="str">
        <f>IF(ISBLANK(Games!$B136), "",Games!A136)</f>
      </c>
      <c r="B136" s="2" t="str">
        <f>IF(ISBLANK(Games!$B136), "",Games!B136)</f>
      </c>
      <c r="C136" s="2" t="str">
        <f>IF(ISBLANK(Games!$B136), "",Games!C136)</f>
      </c>
      <c r="D136" s="1" t="str">
        <f>IF(ISBLANK(Games!$B136), "",Games!D136)</f>
      </c>
      <c r="E136" s="1" t="str">
        <f>IF(ISBLANK(Games!$B136), "",Games!E136)</f>
      </c>
      <c r="F136" s="2" t="str">
        <f>IF(ISBLANK(Games!$B136), "",Games!F136)</f>
      </c>
      <c r="G136" s="2" t="str">
        <f>IF(ISBLANK(Games!$B136), "",Games!G136)</f>
      </c>
      <c r="H136" s="2" t="str">
        <f>IF(ISBLANK(Games!B136), "", IF(Table13[[#This Row],[Spread]]&lt;0, Table13[[#This Row],[Home]], Table13[[#This Row],[Away]]))</f>
      </c>
      <c r="I136" s="25"/>
      <c r="J136" s="25"/>
      <c r="K136" s="25"/>
      <c r="L136" s="25" t="str">
        <f>IF(ISBLANK(Table13[[#This Row],[Side Result]]), "",(-1*(Table13[[#This Row],[Home Final]]-Table13[[#This Row],[Away Final]])))</f>
      </c>
      <c r="M13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36" s="21" t="str">
        <f>IF(ISBLANK(Games!B136),"",IF(Table13[[#This Row],[Side Result]]=Table13[[#This Row],[Market Predicted Side]], "Y", "N"))</f>
      </c>
      <c r="O136" s="24" t="str">
        <f>IF(ISBLANK(Table13[[#This Row],[Side Result]]),"",IF(AND(Table13[[#This Row],[Market Side Correct (Y/N)]]="Y", Table13[[#This Row],[Market - Winning Team Covered (Y/N)]]="Y"), "Y", "N"))</f>
      </c>
      <c r="P136" s="24" t="str">
        <f>IF(ISBLANK(Games!B136),"",IF(Table13[[#This Row],[Side Result]]=Table13[[#This Row],[Model Predicted Side]], "Y", "N"))</f>
      </c>
      <c r="Q13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3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36" s="24" t="str">
        <f>IF(ISBLANK(Table13[[#This Row],[Side Result]]), "",ABS(Table13[[#This Row],[Difference from Prediction]]))</f>
      </c>
      <c r="T13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36" s="24" t="str">
        <f>IF(ISBLANK(Table13[[#This Row],[Side Result]]), "",ABS(Table13[[#This Row],[Difference from Market]]))</f>
      </c>
      <c r="V136" s="23" t="str">
        <f>IF(OR(ISBLANK(Games!B136),ISBLANK(Table13[[#This Row],[Side Result]])), "",IF(OR(AND('Prediction Log'!D136&lt;0, 'Prediction Log'!I136='Prediction Log'!B136), AND('Prediction Log'!D136&gt;0, 'Prediction Log'!C136='Prediction Log'!I136)),"Y", IF(ISBLANK(Games!$B$2), "","N")))</f>
      </c>
      <c r="W136" s="23" t="str">
        <f>Table13[[#This Row],[Market Side and Spread  Correct]]</f>
      </c>
    </row>
    <row r="137">
      <c r="A137" s="2" t="str">
        <f>IF(ISBLANK(Games!$B137), "",Games!A137)</f>
      </c>
      <c r="B137" s="2" t="str">
        <f>IF(ISBLANK(Games!$B137), "",Games!B137)</f>
      </c>
      <c r="C137" s="2" t="str">
        <f>IF(ISBLANK(Games!$B137), "",Games!C137)</f>
      </c>
      <c r="D137" s="1" t="str">
        <f>IF(ISBLANK(Games!$B137), "",Games!D137)</f>
      </c>
      <c r="E137" s="1" t="str">
        <f>IF(ISBLANK(Games!$B137), "",Games!E137)</f>
      </c>
      <c r="F137" s="2" t="str">
        <f>IF(ISBLANK(Games!$B137), "",Games!F137)</f>
      </c>
      <c r="G137" s="2" t="str">
        <f>IF(ISBLANK(Games!$B137), "",Games!G137)</f>
      </c>
      <c r="H137" s="2" t="str">
        <f>IF(ISBLANK(Games!B137), "", IF(Table13[[#This Row],[Spread]]&lt;0, Table13[[#This Row],[Home]], Table13[[#This Row],[Away]]))</f>
      </c>
      <c r="I137" s="25"/>
      <c r="J137" s="25"/>
      <c r="K137" s="25"/>
      <c r="L137" s="25" t="str">
        <f>IF(ISBLANK(Table13[[#This Row],[Side Result]]), "",(-1*(Table13[[#This Row],[Home Final]]-Table13[[#This Row],[Away Final]])))</f>
      </c>
      <c r="M13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37" s="21" t="str">
        <f>IF(ISBLANK(Games!B137),"",IF(Table13[[#This Row],[Side Result]]=Table13[[#This Row],[Market Predicted Side]], "Y", "N"))</f>
      </c>
      <c r="O137" s="24" t="str">
        <f>IF(ISBLANK(Table13[[#This Row],[Side Result]]),"",IF(AND(Table13[[#This Row],[Market Side Correct (Y/N)]]="Y", Table13[[#This Row],[Market - Winning Team Covered (Y/N)]]="Y"), "Y", "N"))</f>
      </c>
      <c r="P137" s="24" t="str">
        <f>IF(ISBLANK(Games!B137),"",IF(Table13[[#This Row],[Side Result]]=Table13[[#This Row],[Model Predicted Side]], "Y", "N"))</f>
      </c>
      <c r="Q13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3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37" s="24" t="str">
        <f>IF(ISBLANK(Table13[[#This Row],[Side Result]]), "",ABS(Table13[[#This Row],[Difference from Prediction]]))</f>
      </c>
      <c r="T13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37" s="24" t="str">
        <f>IF(ISBLANK(Table13[[#This Row],[Side Result]]), "",ABS(Table13[[#This Row],[Difference from Market]]))</f>
      </c>
      <c r="V137" s="23" t="str">
        <f>IF(OR(ISBLANK(Games!B137),ISBLANK(Table13[[#This Row],[Side Result]])), "",IF(OR(AND('Prediction Log'!D137&lt;0, 'Prediction Log'!I137='Prediction Log'!B137), AND('Prediction Log'!D137&gt;0, 'Prediction Log'!C137='Prediction Log'!I137)),"Y", IF(ISBLANK(Games!$B$2), "","N")))</f>
      </c>
      <c r="W137" s="23" t="str">
        <f>Table13[[#This Row],[Market Side and Spread  Correct]]</f>
      </c>
    </row>
    <row r="138">
      <c r="A138" s="2" t="str">
        <f>IF(ISBLANK(Games!$B138), "",Games!A138)</f>
      </c>
      <c r="B138" s="2" t="str">
        <f>IF(ISBLANK(Games!$B138), "",Games!B138)</f>
      </c>
      <c r="C138" s="2" t="str">
        <f>IF(ISBLANK(Games!$B138), "",Games!C138)</f>
      </c>
      <c r="D138" s="1" t="str">
        <f>IF(ISBLANK(Games!$B138), "",Games!D138)</f>
      </c>
      <c r="E138" s="1" t="str">
        <f>IF(ISBLANK(Games!$B138), "",Games!E138)</f>
      </c>
      <c r="F138" s="2" t="str">
        <f>IF(ISBLANK(Games!$B138), "",Games!F138)</f>
      </c>
      <c r="G138" s="2" t="str">
        <f>IF(ISBLANK(Games!$B138), "",Games!G138)</f>
      </c>
      <c r="H138" s="2" t="str">
        <f>IF(ISBLANK(Games!B138), "", IF(Table13[[#This Row],[Spread]]&lt;0, Table13[[#This Row],[Home]], Table13[[#This Row],[Away]]))</f>
      </c>
      <c r="I138" s="25"/>
      <c r="J138" s="25"/>
      <c r="K138" s="25"/>
      <c r="L138" s="25" t="str">
        <f>IF(ISBLANK(Table13[[#This Row],[Side Result]]), "",(-1*(Table13[[#This Row],[Home Final]]-Table13[[#This Row],[Away Final]])))</f>
      </c>
      <c r="M13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38" s="21" t="str">
        <f>IF(ISBLANK(Games!B138),"",IF(Table13[[#This Row],[Side Result]]=Table13[[#This Row],[Market Predicted Side]], "Y", "N"))</f>
      </c>
      <c r="O138" s="24" t="str">
        <f>IF(ISBLANK(Table13[[#This Row],[Side Result]]),"",IF(AND(Table13[[#This Row],[Market Side Correct (Y/N)]]="Y", Table13[[#This Row],[Market - Winning Team Covered (Y/N)]]="Y"), "Y", "N"))</f>
      </c>
      <c r="P138" s="24" t="str">
        <f>IF(ISBLANK(Games!B138),"",IF(Table13[[#This Row],[Side Result]]=Table13[[#This Row],[Model Predicted Side]], "Y", "N"))</f>
      </c>
      <c r="Q13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3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38" s="24" t="str">
        <f>IF(ISBLANK(Table13[[#This Row],[Side Result]]), "",ABS(Table13[[#This Row],[Difference from Prediction]]))</f>
      </c>
      <c r="T13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38" s="24" t="str">
        <f>IF(ISBLANK(Table13[[#This Row],[Side Result]]), "",ABS(Table13[[#This Row],[Difference from Market]]))</f>
      </c>
      <c r="V138" s="23" t="str">
        <f>IF(OR(ISBLANK(Games!B138),ISBLANK(Table13[[#This Row],[Side Result]])), "",IF(OR(AND('Prediction Log'!D138&lt;0, 'Prediction Log'!I138='Prediction Log'!B138), AND('Prediction Log'!D138&gt;0, 'Prediction Log'!C138='Prediction Log'!I138)),"Y", IF(ISBLANK(Games!$B$2), "","N")))</f>
      </c>
      <c r="W138" s="23" t="str">
        <f>Table13[[#This Row],[Market Side and Spread  Correct]]</f>
      </c>
    </row>
    <row r="139">
      <c r="A139" s="2" t="str">
        <f>IF(ISBLANK(Games!$B139), "",Games!A139)</f>
      </c>
      <c r="B139" s="2" t="str">
        <f>IF(ISBLANK(Games!$B139), "",Games!B139)</f>
      </c>
      <c r="C139" s="2" t="str">
        <f>IF(ISBLANK(Games!$B139), "",Games!C139)</f>
      </c>
      <c r="D139" s="1" t="str">
        <f>IF(ISBLANK(Games!$B139), "",Games!D139)</f>
      </c>
      <c r="E139" s="1" t="str">
        <f>IF(ISBLANK(Games!$B139), "",Games!E139)</f>
      </c>
      <c r="F139" s="2" t="str">
        <f>IF(ISBLANK(Games!$B139), "",Games!F139)</f>
      </c>
      <c r="G139" s="2" t="str">
        <f>IF(ISBLANK(Games!$B139), "",Games!G139)</f>
      </c>
      <c r="H139" s="2" t="str">
        <f>IF(ISBLANK(Games!B139), "", IF(Table13[[#This Row],[Spread]]&lt;0, Table13[[#This Row],[Home]], Table13[[#This Row],[Away]]))</f>
      </c>
      <c r="I139" s="25"/>
      <c r="J139" s="25"/>
      <c r="K139" s="25"/>
      <c r="L139" s="25" t="str">
        <f>IF(ISBLANK(Table13[[#This Row],[Side Result]]), "",(-1*(Table13[[#This Row],[Home Final]]-Table13[[#This Row],[Away Final]])))</f>
      </c>
      <c r="M13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39" s="21" t="str">
        <f>IF(ISBLANK(Games!B139),"",IF(Table13[[#This Row],[Side Result]]=Table13[[#This Row],[Market Predicted Side]], "Y", "N"))</f>
      </c>
      <c r="O139" s="24" t="str">
        <f>IF(ISBLANK(Table13[[#This Row],[Side Result]]),"",IF(AND(Table13[[#This Row],[Market Side Correct (Y/N)]]="Y", Table13[[#This Row],[Market - Winning Team Covered (Y/N)]]="Y"), "Y", "N"))</f>
      </c>
      <c r="P139" s="24" t="str">
        <f>IF(ISBLANK(Games!B139),"",IF(Table13[[#This Row],[Side Result]]=Table13[[#This Row],[Model Predicted Side]], "Y", "N"))</f>
      </c>
      <c r="Q13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3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39" s="24" t="str">
        <f>IF(ISBLANK(Table13[[#This Row],[Side Result]]), "",ABS(Table13[[#This Row],[Difference from Prediction]]))</f>
      </c>
      <c r="T13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39" s="24" t="str">
        <f>IF(ISBLANK(Table13[[#This Row],[Side Result]]), "",ABS(Table13[[#This Row],[Difference from Market]]))</f>
      </c>
      <c r="V139" s="23" t="str">
        <f>IF(OR(ISBLANK(Games!B139),ISBLANK(Table13[[#This Row],[Side Result]])), "",IF(OR(AND('Prediction Log'!D139&lt;0, 'Prediction Log'!I139='Prediction Log'!B139), AND('Prediction Log'!D139&gt;0, 'Prediction Log'!C139='Prediction Log'!I139)),"Y", IF(ISBLANK(Games!$B$2), "","N")))</f>
      </c>
      <c r="W139" s="23" t="str">
        <f>Table13[[#This Row],[Market Side and Spread  Correct]]</f>
      </c>
    </row>
    <row r="140">
      <c r="A140" s="2" t="str">
        <f>IF(ISBLANK(Games!$B140), "",Games!A140)</f>
      </c>
      <c r="B140" s="2" t="str">
        <f>IF(ISBLANK(Games!$B140), "",Games!B140)</f>
      </c>
      <c r="C140" s="2" t="str">
        <f>IF(ISBLANK(Games!$B140), "",Games!C140)</f>
      </c>
      <c r="D140" s="1" t="str">
        <f>IF(ISBLANK(Games!$B140), "",Games!D140)</f>
      </c>
      <c r="E140" s="1" t="str">
        <f>IF(ISBLANK(Games!$B140), "",Games!E140)</f>
      </c>
      <c r="F140" s="2" t="str">
        <f>IF(ISBLANK(Games!$B140), "",Games!F140)</f>
      </c>
      <c r="G140" s="2" t="str">
        <f>IF(ISBLANK(Games!$B140), "",Games!G140)</f>
      </c>
      <c r="H140" s="2" t="str">
        <f>IF(ISBLANK(Games!B140), "", IF(Table13[[#This Row],[Spread]]&lt;0, Table13[[#This Row],[Home]], Table13[[#This Row],[Away]]))</f>
      </c>
      <c r="I140" s="25"/>
      <c r="J140" s="25"/>
      <c r="K140" s="25"/>
      <c r="L140" s="25" t="str">
        <f>IF(ISBLANK(Table13[[#This Row],[Side Result]]), "",(-1*(Table13[[#This Row],[Home Final]]-Table13[[#This Row],[Away Final]])))</f>
      </c>
      <c r="M14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40" s="21" t="str">
        <f>IF(ISBLANK(Games!B140),"",IF(Table13[[#This Row],[Side Result]]=Table13[[#This Row],[Market Predicted Side]], "Y", "N"))</f>
      </c>
      <c r="O140" s="24" t="str">
        <f>IF(ISBLANK(Table13[[#This Row],[Side Result]]),"",IF(AND(Table13[[#This Row],[Market Side Correct (Y/N)]]="Y", Table13[[#This Row],[Market - Winning Team Covered (Y/N)]]="Y"), "Y", "N"))</f>
      </c>
      <c r="P140" s="24" t="str">
        <f>IF(ISBLANK(Games!B140),"",IF(Table13[[#This Row],[Side Result]]=Table13[[#This Row],[Model Predicted Side]], "Y", "N"))</f>
      </c>
      <c r="Q14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4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40" s="24" t="str">
        <f>IF(ISBLANK(Table13[[#This Row],[Side Result]]), "",ABS(Table13[[#This Row],[Difference from Prediction]]))</f>
      </c>
      <c r="T14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40" s="24" t="str">
        <f>IF(ISBLANK(Table13[[#This Row],[Side Result]]), "",ABS(Table13[[#This Row],[Difference from Market]]))</f>
      </c>
      <c r="V140" s="23" t="str">
        <f>IF(OR(ISBLANK(Games!B140),ISBLANK(Table13[[#This Row],[Side Result]])), "",IF(OR(AND('Prediction Log'!D140&lt;0, 'Prediction Log'!I140='Prediction Log'!B140), AND('Prediction Log'!D140&gt;0, 'Prediction Log'!C140='Prediction Log'!I140)),"Y", IF(ISBLANK(Games!$B$2), "","N")))</f>
      </c>
      <c r="W140" s="23" t="str">
        <f>Table13[[#This Row],[Market Side and Spread  Correct]]</f>
      </c>
    </row>
    <row r="141">
      <c r="A141" s="2" t="str">
        <f>IF(ISBLANK(Games!$B141), "",Games!A141)</f>
      </c>
      <c r="B141" s="2" t="str">
        <f>IF(ISBLANK(Games!$B141), "",Games!B141)</f>
      </c>
      <c r="C141" s="2" t="str">
        <f>IF(ISBLANK(Games!$B141), "",Games!C141)</f>
      </c>
      <c r="D141" s="1" t="str">
        <f>IF(ISBLANK(Games!$B141), "",Games!D141)</f>
      </c>
      <c r="E141" s="1" t="str">
        <f>IF(ISBLANK(Games!$B141), "",Games!E141)</f>
      </c>
      <c r="F141" s="2" t="str">
        <f>IF(ISBLANK(Games!$B141), "",Games!F141)</f>
      </c>
      <c r="G141" s="2" t="str">
        <f>IF(ISBLANK(Games!$B141), "",Games!G141)</f>
      </c>
      <c r="H141" s="2" t="str">
        <f>IF(ISBLANK(Games!B141), "", IF(Table13[[#This Row],[Spread]]&lt;0, Table13[[#This Row],[Home]], Table13[[#This Row],[Away]]))</f>
      </c>
      <c r="I141" s="25"/>
      <c r="J141" s="25"/>
      <c r="K141" s="25"/>
      <c r="L141" s="25" t="str">
        <f>IF(ISBLANK(Table13[[#This Row],[Side Result]]), "",(-1*(Table13[[#This Row],[Home Final]]-Table13[[#This Row],[Away Final]])))</f>
      </c>
      <c r="M14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41" s="21" t="str">
        <f>IF(ISBLANK(Games!B141),"",IF(Table13[[#This Row],[Side Result]]=Table13[[#This Row],[Market Predicted Side]], "Y", "N"))</f>
      </c>
      <c r="O141" s="24" t="str">
        <f>IF(ISBLANK(Table13[[#This Row],[Side Result]]),"",IF(AND(Table13[[#This Row],[Market Side Correct (Y/N)]]="Y", Table13[[#This Row],[Market - Winning Team Covered (Y/N)]]="Y"), "Y", "N"))</f>
      </c>
      <c r="P141" s="24" t="str">
        <f>IF(ISBLANK(Games!B141),"",IF(Table13[[#This Row],[Side Result]]=Table13[[#This Row],[Model Predicted Side]], "Y", "N"))</f>
      </c>
      <c r="Q14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4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41" s="24" t="str">
        <f>IF(ISBLANK(Table13[[#This Row],[Side Result]]), "",ABS(Table13[[#This Row],[Difference from Prediction]]))</f>
      </c>
      <c r="T14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41" s="24" t="str">
        <f>IF(ISBLANK(Table13[[#This Row],[Side Result]]), "",ABS(Table13[[#This Row],[Difference from Market]]))</f>
      </c>
      <c r="V141" s="23" t="str">
        <f>IF(OR(ISBLANK(Games!B141),ISBLANK(Table13[[#This Row],[Side Result]])), "",IF(OR(AND('Prediction Log'!D141&lt;0, 'Prediction Log'!I141='Prediction Log'!B141), AND('Prediction Log'!D141&gt;0, 'Prediction Log'!C141='Prediction Log'!I141)),"Y", IF(ISBLANK(Games!$B$2), "","N")))</f>
      </c>
      <c r="W141" s="23" t="str">
        <f>Table13[[#This Row],[Market Side and Spread  Correct]]</f>
      </c>
    </row>
    <row r="142">
      <c r="A142" s="2" t="str">
        <f>IF(ISBLANK(Games!$B142), "",Games!A142)</f>
      </c>
      <c r="B142" s="2" t="str">
        <f>IF(ISBLANK(Games!$B142), "",Games!B142)</f>
      </c>
      <c r="C142" s="2" t="str">
        <f>IF(ISBLANK(Games!$B142), "",Games!C142)</f>
      </c>
      <c r="D142" s="1" t="str">
        <f>IF(ISBLANK(Games!$B142), "",Games!D142)</f>
      </c>
      <c r="E142" s="1" t="str">
        <f>IF(ISBLANK(Games!$B142), "",Games!E142)</f>
      </c>
      <c r="F142" s="2" t="str">
        <f>IF(ISBLANK(Games!$B142), "",Games!F142)</f>
      </c>
      <c r="G142" s="2" t="str">
        <f>IF(ISBLANK(Games!$B142), "",Games!G142)</f>
      </c>
      <c r="H142" s="2" t="str">
        <f>IF(ISBLANK(Games!B142), "", IF(Table13[[#This Row],[Spread]]&lt;0, Table13[[#This Row],[Home]], Table13[[#This Row],[Away]]))</f>
      </c>
      <c r="I142" s="25"/>
      <c r="J142" s="25"/>
      <c r="K142" s="25"/>
      <c r="L142" s="25" t="str">
        <f>IF(ISBLANK(Table13[[#This Row],[Side Result]]), "",(-1*(Table13[[#This Row],[Home Final]]-Table13[[#This Row],[Away Final]])))</f>
      </c>
      <c r="M14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42" s="21" t="str">
        <f>IF(ISBLANK(Games!B142),"",IF(Table13[[#This Row],[Side Result]]=Table13[[#This Row],[Market Predicted Side]], "Y", "N"))</f>
      </c>
      <c r="O142" s="24" t="str">
        <f>IF(ISBLANK(Table13[[#This Row],[Side Result]]),"",IF(AND(Table13[[#This Row],[Market Side Correct (Y/N)]]="Y", Table13[[#This Row],[Market - Winning Team Covered (Y/N)]]="Y"), "Y", "N"))</f>
      </c>
      <c r="P142" s="24" t="str">
        <f>IF(ISBLANK(Games!B142),"",IF(Table13[[#This Row],[Side Result]]=Table13[[#This Row],[Model Predicted Side]], "Y", "N"))</f>
      </c>
      <c r="Q14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4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42" s="24" t="str">
        <f>IF(ISBLANK(Table13[[#This Row],[Side Result]]), "",ABS(Table13[[#This Row],[Difference from Prediction]]))</f>
      </c>
      <c r="T14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42" s="24" t="str">
        <f>IF(ISBLANK(Table13[[#This Row],[Side Result]]), "",ABS(Table13[[#This Row],[Difference from Market]]))</f>
      </c>
      <c r="V142" s="23" t="str">
        <f>IF(OR(ISBLANK(Games!B142),ISBLANK(Table13[[#This Row],[Side Result]])), "",IF(OR(AND('Prediction Log'!D142&lt;0, 'Prediction Log'!I142='Prediction Log'!B142), AND('Prediction Log'!D142&gt;0, 'Prediction Log'!C142='Prediction Log'!I142)),"Y", IF(ISBLANK(Games!$B$2), "","N")))</f>
      </c>
      <c r="W142" s="23" t="str">
        <f>Table13[[#This Row],[Market Side and Spread  Correct]]</f>
      </c>
    </row>
    <row r="143">
      <c r="A143" s="2" t="str">
        <f>IF(ISBLANK(Games!$B143), "",Games!A143)</f>
      </c>
      <c r="B143" s="2" t="str">
        <f>IF(ISBLANK(Games!$B143), "",Games!B143)</f>
      </c>
      <c r="C143" s="2" t="str">
        <f>IF(ISBLANK(Games!$B143), "",Games!C143)</f>
      </c>
      <c r="D143" s="1" t="str">
        <f>IF(ISBLANK(Games!$B143), "",Games!D143)</f>
      </c>
      <c r="E143" s="1" t="str">
        <f>IF(ISBLANK(Games!$B143), "",Games!E143)</f>
      </c>
      <c r="F143" s="2" t="str">
        <f>IF(ISBLANK(Games!$B143), "",Games!F143)</f>
      </c>
      <c r="G143" s="2" t="str">
        <f>IF(ISBLANK(Games!$B143), "",Games!G143)</f>
      </c>
      <c r="H143" s="2" t="str">
        <f>IF(ISBLANK(Games!B143), "", IF(Table13[[#This Row],[Spread]]&lt;0, Table13[[#This Row],[Home]], Table13[[#This Row],[Away]]))</f>
      </c>
      <c r="I143" s="25"/>
      <c r="J143" s="25"/>
      <c r="K143" s="25"/>
      <c r="L143" s="25" t="str">
        <f>IF(ISBLANK(Table13[[#This Row],[Side Result]]), "",(-1*(Table13[[#This Row],[Home Final]]-Table13[[#This Row],[Away Final]])))</f>
      </c>
      <c r="M14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43" s="21" t="str">
        <f>IF(ISBLANK(Games!B143),"",IF(Table13[[#This Row],[Side Result]]=Table13[[#This Row],[Market Predicted Side]], "Y", "N"))</f>
      </c>
      <c r="O143" s="24" t="str">
        <f>IF(ISBLANK(Table13[[#This Row],[Side Result]]),"",IF(AND(Table13[[#This Row],[Market Side Correct (Y/N)]]="Y", Table13[[#This Row],[Market - Winning Team Covered (Y/N)]]="Y"), "Y", "N"))</f>
      </c>
      <c r="P143" s="24" t="str">
        <f>IF(ISBLANK(Games!B143),"",IF(Table13[[#This Row],[Side Result]]=Table13[[#This Row],[Model Predicted Side]], "Y", "N"))</f>
      </c>
      <c r="Q14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4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43" s="24" t="str">
        <f>IF(ISBLANK(Table13[[#This Row],[Side Result]]), "",ABS(Table13[[#This Row],[Difference from Prediction]]))</f>
      </c>
      <c r="T14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43" s="24" t="str">
        <f>IF(ISBLANK(Table13[[#This Row],[Side Result]]), "",ABS(Table13[[#This Row],[Difference from Market]]))</f>
      </c>
      <c r="V143" s="23" t="str">
        <f>IF(OR(ISBLANK(Games!B143),ISBLANK(Table13[[#This Row],[Side Result]])), "",IF(OR(AND('Prediction Log'!D143&lt;0, 'Prediction Log'!I143='Prediction Log'!B143), AND('Prediction Log'!D143&gt;0, 'Prediction Log'!C143='Prediction Log'!I143)),"Y", IF(ISBLANK(Games!$B$2), "","N")))</f>
      </c>
      <c r="W143" s="23" t="str">
        <f>Table13[[#This Row],[Market Side and Spread  Correct]]</f>
      </c>
    </row>
    <row r="144">
      <c r="A144" s="2" t="str">
        <f>IF(ISBLANK(Games!$B144), "",Games!A144)</f>
      </c>
      <c r="B144" s="2" t="str">
        <f>IF(ISBLANK(Games!$B144), "",Games!B144)</f>
      </c>
      <c r="C144" s="2" t="str">
        <f>IF(ISBLANK(Games!$B144), "",Games!C144)</f>
      </c>
      <c r="D144" s="1" t="str">
        <f>IF(ISBLANK(Games!$B144), "",Games!D144)</f>
      </c>
      <c r="E144" s="1" t="str">
        <f>IF(ISBLANK(Games!$B144), "",Games!E144)</f>
      </c>
      <c r="F144" s="2" t="str">
        <f>IF(ISBLANK(Games!$B144), "",Games!F144)</f>
      </c>
      <c r="G144" s="2" t="str">
        <f>IF(ISBLANK(Games!$B144), "",Games!G144)</f>
      </c>
      <c r="H144" s="2" t="str">
        <f>IF(ISBLANK(Games!B144), "", IF(Table13[[#This Row],[Spread]]&lt;0, Table13[[#This Row],[Home]], Table13[[#This Row],[Away]]))</f>
      </c>
      <c r="I144" s="25"/>
      <c r="J144" s="25"/>
      <c r="K144" s="25"/>
      <c r="L144" s="25" t="str">
        <f>IF(ISBLANK(Table13[[#This Row],[Side Result]]), "",(-1*(Table13[[#This Row],[Home Final]]-Table13[[#This Row],[Away Final]])))</f>
      </c>
      <c r="M14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44" s="21" t="str">
        <f>IF(ISBLANK(Games!B144),"",IF(Table13[[#This Row],[Side Result]]=Table13[[#This Row],[Market Predicted Side]], "Y", "N"))</f>
      </c>
      <c r="O144" s="24" t="str">
        <f>IF(ISBLANK(Table13[[#This Row],[Side Result]]),"",IF(AND(Table13[[#This Row],[Market Side Correct (Y/N)]]="Y", Table13[[#This Row],[Market - Winning Team Covered (Y/N)]]="Y"), "Y", "N"))</f>
      </c>
      <c r="P144" s="24" t="str">
        <f>IF(ISBLANK(Games!B144),"",IF(Table13[[#This Row],[Side Result]]=Table13[[#This Row],[Model Predicted Side]], "Y", "N"))</f>
      </c>
      <c r="Q14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4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44" s="24" t="str">
        <f>IF(ISBLANK(Table13[[#This Row],[Side Result]]), "",ABS(Table13[[#This Row],[Difference from Prediction]]))</f>
      </c>
      <c r="T14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44" s="24" t="str">
        <f>IF(ISBLANK(Table13[[#This Row],[Side Result]]), "",ABS(Table13[[#This Row],[Difference from Market]]))</f>
      </c>
      <c r="V144" s="23" t="str">
        <f>IF(OR(ISBLANK(Games!B144),ISBLANK(Table13[[#This Row],[Side Result]])), "",IF(OR(AND('Prediction Log'!D144&lt;0, 'Prediction Log'!I144='Prediction Log'!B144), AND('Prediction Log'!D144&gt;0, 'Prediction Log'!C144='Prediction Log'!I144)),"Y", IF(ISBLANK(Games!$B$2), "","N")))</f>
      </c>
      <c r="W144" s="23" t="str">
        <f>Table13[[#This Row],[Market Side and Spread  Correct]]</f>
      </c>
    </row>
    <row r="145">
      <c r="A145" s="2" t="str">
        <f>IF(ISBLANK(Games!$B145), "",Games!A145)</f>
      </c>
      <c r="B145" s="2" t="str">
        <f>IF(ISBLANK(Games!$B145), "",Games!B145)</f>
      </c>
      <c r="C145" s="2" t="str">
        <f>IF(ISBLANK(Games!$B145), "",Games!C145)</f>
      </c>
      <c r="D145" s="1" t="str">
        <f>IF(ISBLANK(Games!$B145), "",Games!D145)</f>
      </c>
      <c r="E145" s="1" t="str">
        <f>IF(ISBLANK(Games!$B145), "",Games!E145)</f>
      </c>
      <c r="F145" s="2" t="str">
        <f>IF(ISBLANK(Games!$B145), "",Games!F145)</f>
      </c>
      <c r="G145" s="2" t="str">
        <f>IF(ISBLANK(Games!$B145), "",Games!G145)</f>
      </c>
      <c r="H145" s="2" t="str">
        <f>IF(ISBLANK(Games!B145), "", IF(Table13[[#This Row],[Spread]]&lt;0, Table13[[#This Row],[Home]], Table13[[#This Row],[Away]]))</f>
      </c>
      <c r="I145" s="25"/>
      <c r="J145" s="25"/>
      <c r="K145" s="25"/>
      <c r="L145" s="25" t="str">
        <f>IF(ISBLANK(Table13[[#This Row],[Side Result]]), "",(-1*(Table13[[#This Row],[Home Final]]-Table13[[#This Row],[Away Final]])))</f>
      </c>
      <c r="M14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45" s="21" t="str">
        <f>IF(ISBLANK(Games!B145),"",IF(Table13[[#This Row],[Side Result]]=Table13[[#This Row],[Market Predicted Side]], "Y", "N"))</f>
      </c>
      <c r="O145" s="24" t="str">
        <f>IF(ISBLANK(Table13[[#This Row],[Side Result]]),"",IF(AND(Table13[[#This Row],[Market Side Correct (Y/N)]]="Y", Table13[[#This Row],[Market - Winning Team Covered (Y/N)]]="Y"), "Y", "N"))</f>
      </c>
      <c r="P145" s="24" t="str">
        <f>IF(ISBLANK(Games!B145),"",IF(Table13[[#This Row],[Side Result]]=Table13[[#This Row],[Model Predicted Side]], "Y", "N"))</f>
      </c>
      <c r="Q14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4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45" s="24" t="str">
        <f>IF(ISBLANK(Table13[[#This Row],[Side Result]]), "",ABS(Table13[[#This Row],[Difference from Prediction]]))</f>
      </c>
      <c r="T14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45" s="24" t="str">
        <f>IF(ISBLANK(Table13[[#This Row],[Side Result]]), "",ABS(Table13[[#This Row],[Difference from Market]]))</f>
      </c>
      <c r="V145" s="23" t="str">
        <f>IF(OR(ISBLANK(Games!B145),ISBLANK(Table13[[#This Row],[Side Result]])), "",IF(OR(AND('Prediction Log'!D145&lt;0, 'Prediction Log'!I145='Prediction Log'!B145), AND('Prediction Log'!D145&gt;0, 'Prediction Log'!C145='Prediction Log'!I145)),"Y", IF(ISBLANK(Games!$B$2), "","N")))</f>
      </c>
      <c r="W145" s="23" t="str">
        <f>Table13[[#This Row],[Market Side and Spread  Correct]]</f>
      </c>
    </row>
    <row r="146">
      <c r="A146" s="2" t="str">
        <f>IF(ISBLANK(Games!$B146), "",Games!A146)</f>
      </c>
      <c r="B146" s="2" t="str">
        <f>IF(ISBLANK(Games!$B146), "",Games!B146)</f>
      </c>
      <c r="C146" s="2" t="str">
        <f>IF(ISBLANK(Games!$B146), "",Games!C146)</f>
      </c>
      <c r="D146" s="1" t="str">
        <f>IF(ISBLANK(Games!$B146), "",Games!D146)</f>
      </c>
      <c r="E146" s="1" t="str">
        <f>IF(ISBLANK(Games!$B146), "",Games!E146)</f>
      </c>
      <c r="F146" s="2" t="str">
        <f>IF(ISBLANK(Games!$B146), "",Games!F146)</f>
      </c>
      <c r="G146" s="2" t="str">
        <f>IF(ISBLANK(Games!$B146), "",Games!G146)</f>
      </c>
      <c r="H146" s="2" t="str">
        <f>IF(ISBLANK(Games!B146), "", IF(Table13[[#This Row],[Spread]]&lt;0, Table13[[#This Row],[Home]], Table13[[#This Row],[Away]]))</f>
      </c>
      <c r="I146" s="25"/>
      <c r="J146" s="25"/>
      <c r="K146" s="25"/>
      <c r="L146" s="25" t="str">
        <f>IF(ISBLANK(Table13[[#This Row],[Side Result]]), "",(-1*(Table13[[#This Row],[Home Final]]-Table13[[#This Row],[Away Final]])))</f>
      </c>
      <c r="M14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46" s="21" t="str">
        <f>IF(ISBLANK(Games!B146),"",IF(Table13[[#This Row],[Side Result]]=Table13[[#This Row],[Market Predicted Side]], "Y", "N"))</f>
      </c>
      <c r="O146" s="24" t="str">
        <f>IF(ISBLANK(Table13[[#This Row],[Side Result]]),"",IF(AND(Table13[[#This Row],[Market Side Correct (Y/N)]]="Y", Table13[[#This Row],[Market - Winning Team Covered (Y/N)]]="Y"), "Y", "N"))</f>
      </c>
      <c r="P146" s="24" t="str">
        <f>IF(ISBLANK(Games!B146),"",IF(Table13[[#This Row],[Side Result]]=Table13[[#This Row],[Model Predicted Side]], "Y", "N"))</f>
      </c>
      <c r="Q14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4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46" s="24" t="str">
        <f>IF(ISBLANK(Table13[[#This Row],[Side Result]]), "",ABS(Table13[[#This Row],[Difference from Prediction]]))</f>
      </c>
      <c r="T14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46" s="24" t="str">
        <f>IF(ISBLANK(Table13[[#This Row],[Side Result]]), "",ABS(Table13[[#This Row],[Difference from Market]]))</f>
      </c>
      <c r="V146" s="23" t="str">
        <f>IF(OR(ISBLANK(Games!B146),ISBLANK(Table13[[#This Row],[Side Result]])), "",IF(OR(AND('Prediction Log'!D146&lt;0, 'Prediction Log'!I146='Prediction Log'!B146), AND('Prediction Log'!D146&gt;0, 'Prediction Log'!C146='Prediction Log'!I146)),"Y", IF(ISBLANK(Games!$B$2), "","N")))</f>
      </c>
      <c r="W146" s="23" t="str">
        <f>Table13[[#This Row],[Market Side and Spread  Correct]]</f>
      </c>
    </row>
    <row r="147">
      <c r="A147" s="2" t="str">
        <f>IF(ISBLANK(Games!$B147), "",Games!A147)</f>
      </c>
      <c r="B147" s="2" t="str">
        <f>IF(ISBLANK(Games!$B147), "",Games!B147)</f>
      </c>
      <c r="C147" s="2" t="str">
        <f>IF(ISBLANK(Games!$B147), "",Games!C147)</f>
      </c>
      <c r="D147" s="1" t="str">
        <f>IF(ISBLANK(Games!$B147), "",Games!D147)</f>
      </c>
      <c r="E147" s="1" t="str">
        <f>IF(ISBLANK(Games!$B147), "",Games!E147)</f>
      </c>
      <c r="F147" s="2" t="str">
        <f>IF(ISBLANK(Games!$B147), "",Games!F147)</f>
      </c>
      <c r="G147" s="2" t="str">
        <f>IF(ISBLANK(Games!$B147), "",Games!G147)</f>
      </c>
      <c r="H147" s="2" t="str">
        <f>IF(ISBLANK(Games!B147), "", IF(Table13[[#This Row],[Spread]]&lt;0, Table13[[#This Row],[Home]], Table13[[#This Row],[Away]]))</f>
      </c>
      <c r="I147" s="25"/>
      <c r="J147" s="25"/>
      <c r="K147" s="25"/>
      <c r="L147" s="25" t="str">
        <f>IF(ISBLANK(Table13[[#This Row],[Side Result]]), "",(-1*(Table13[[#This Row],[Home Final]]-Table13[[#This Row],[Away Final]])))</f>
      </c>
      <c r="M14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47" s="21" t="str">
        <f>IF(ISBLANK(Games!B147),"",IF(Table13[[#This Row],[Side Result]]=Table13[[#This Row],[Market Predicted Side]], "Y", "N"))</f>
      </c>
      <c r="O147" s="24" t="str">
        <f>IF(ISBLANK(Table13[[#This Row],[Side Result]]),"",IF(AND(Table13[[#This Row],[Market Side Correct (Y/N)]]="Y", Table13[[#This Row],[Market - Winning Team Covered (Y/N)]]="Y"), "Y", "N"))</f>
      </c>
      <c r="P147" s="24" t="str">
        <f>IF(ISBLANK(Games!B147),"",IF(Table13[[#This Row],[Side Result]]=Table13[[#This Row],[Model Predicted Side]], "Y", "N"))</f>
      </c>
      <c r="Q14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4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47" s="24" t="str">
        <f>IF(ISBLANK(Table13[[#This Row],[Side Result]]), "",ABS(Table13[[#This Row],[Difference from Prediction]]))</f>
      </c>
      <c r="T14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47" s="24" t="str">
        <f>IF(ISBLANK(Table13[[#This Row],[Side Result]]), "",ABS(Table13[[#This Row],[Difference from Market]]))</f>
      </c>
      <c r="V147" s="23" t="str">
        <f>IF(OR(ISBLANK(Games!B147),ISBLANK(Table13[[#This Row],[Side Result]])), "",IF(OR(AND('Prediction Log'!D147&lt;0, 'Prediction Log'!I147='Prediction Log'!B147), AND('Prediction Log'!D147&gt;0, 'Prediction Log'!C147='Prediction Log'!I147)),"Y", IF(ISBLANK(Games!$B$2), "","N")))</f>
      </c>
      <c r="W147" s="23" t="str">
        <f>Table13[[#This Row],[Market Side and Spread  Correct]]</f>
      </c>
    </row>
    <row r="148">
      <c r="A148" s="2" t="str">
        <f>IF(ISBLANK(Games!$B148), "",Games!A148)</f>
      </c>
      <c r="B148" s="2" t="str">
        <f>IF(ISBLANK(Games!$B148), "",Games!B148)</f>
      </c>
      <c r="C148" s="2" t="str">
        <f>IF(ISBLANK(Games!$B148), "",Games!C148)</f>
      </c>
      <c r="D148" s="1" t="str">
        <f>IF(ISBLANK(Games!$B148), "",Games!D148)</f>
      </c>
      <c r="E148" s="1" t="str">
        <f>IF(ISBLANK(Games!$B148), "",Games!E148)</f>
      </c>
      <c r="F148" s="2" t="str">
        <f>IF(ISBLANK(Games!$B148), "",Games!F148)</f>
      </c>
      <c r="G148" s="2" t="str">
        <f>IF(ISBLANK(Games!$B148), "",Games!G148)</f>
      </c>
      <c r="H148" s="2" t="str">
        <f>IF(ISBLANK(Games!B148), "", IF(Table13[[#This Row],[Spread]]&lt;0, Table13[[#This Row],[Home]], Table13[[#This Row],[Away]]))</f>
      </c>
      <c r="I148" s="25"/>
      <c r="J148" s="25"/>
      <c r="K148" s="25"/>
      <c r="L148" s="25" t="str">
        <f>IF(ISBLANK(Table13[[#This Row],[Side Result]]), "",(-1*(Table13[[#This Row],[Home Final]]-Table13[[#This Row],[Away Final]])))</f>
      </c>
      <c r="M14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48" s="21" t="str">
        <f>IF(ISBLANK(Games!B148),"",IF(Table13[[#This Row],[Side Result]]=Table13[[#This Row],[Market Predicted Side]], "Y", "N"))</f>
      </c>
      <c r="O148" s="24" t="str">
        <f>IF(ISBLANK(Table13[[#This Row],[Side Result]]),"",IF(AND(Table13[[#This Row],[Market Side Correct (Y/N)]]="Y", Table13[[#This Row],[Market - Winning Team Covered (Y/N)]]="Y"), "Y", "N"))</f>
      </c>
      <c r="P148" s="24" t="str">
        <f>IF(ISBLANK(Games!B148),"",IF(Table13[[#This Row],[Side Result]]=Table13[[#This Row],[Model Predicted Side]], "Y", "N"))</f>
      </c>
      <c r="Q14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4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48" s="24" t="str">
        <f>IF(ISBLANK(Table13[[#This Row],[Side Result]]), "",ABS(Table13[[#This Row],[Difference from Prediction]]))</f>
      </c>
      <c r="T14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48" s="24" t="str">
        <f>IF(ISBLANK(Table13[[#This Row],[Side Result]]), "",ABS(Table13[[#This Row],[Difference from Market]]))</f>
      </c>
      <c r="V148" s="23" t="str">
        <f>IF(OR(ISBLANK(Games!B148),ISBLANK(Table13[[#This Row],[Side Result]])), "",IF(OR(AND('Prediction Log'!D148&lt;0, 'Prediction Log'!I148='Prediction Log'!B148), AND('Prediction Log'!D148&gt;0, 'Prediction Log'!C148='Prediction Log'!I148)),"Y", IF(ISBLANK(Games!$B$2), "","N")))</f>
      </c>
      <c r="W148" s="23" t="str">
        <f>Table13[[#This Row],[Market Side and Spread  Correct]]</f>
      </c>
    </row>
    <row r="149">
      <c r="A149" s="2" t="str">
        <f>IF(ISBLANK(Games!$B149), "",Games!A149)</f>
      </c>
      <c r="B149" s="2" t="str">
        <f>IF(ISBLANK(Games!$B149), "",Games!B149)</f>
      </c>
      <c r="C149" s="2" t="str">
        <f>IF(ISBLANK(Games!$B149), "",Games!C149)</f>
      </c>
      <c r="D149" s="1" t="str">
        <f>IF(ISBLANK(Games!$B149), "",Games!D149)</f>
      </c>
      <c r="E149" s="1" t="str">
        <f>IF(ISBLANK(Games!$B149), "",Games!E149)</f>
      </c>
      <c r="F149" s="2" t="str">
        <f>IF(ISBLANK(Games!$B149), "",Games!F149)</f>
      </c>
      <c r="G149" s="2" t="str">
        <f>IF(ISBLANK(Games!$B149), "",Games!G149)</f>
      </c>
      <c r="H149" s="2" t="str">
        <f>IF(ISBLANK(Games!B149), "", IF(Table13[[#This Row],[Spread]]&lt;0, Table13[[#This Row],[Home]], Table13[[#This Row],[Away]]))</f>
      </c>
      <c r="I149" s="25"/>
      <c r="J149" s="25"/>
      <c r="K149" s="25"/>
      <c r="L149" s="25" t="str">
        <f>IF(ISBLANK(Table13[[#This Row],[Side Result]]), "",(-1*(Table13[[#This Row],[Home Final]]-Table13[[#This Row],[Away Final]])))</f>
      </c>
      <c r="M14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49" s="21" t="str">
        <f>IF(ISBLANK(Games!B149),"",IF(Table13[[#This Row],[Side Result]]=Table13[[#This Row],[Market Predicted Side]], "Y", "N"))</f>
      </c>
      <c r="O149" s="24" t="str">
        <f>IF(ISBLANK(Table13[[#This Row],[Side Result]]),"",IF(AND(Table13[[#This Row],[Market Side Correct (Y/N)]]="Y", Table13[[#This Row],[Market - Winning Team Covered (Y/N)]]="Y"), "Y", "N"))</f>
      </c>
      <c r="P149" s="24" t="str">
        <f>IF(ISBLANK(Games!B149),"",IF(Table13[[#This Row],[Side Result]]=Table13[[#This Row],[Model Predicted Side]], "Y", "N"))</f>
      </c>
      <c r="Q14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4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49" s="24" t="str">
        <f>IF(ISBLANK(Table13[[#This Row],[Side Result]]), "",ABS(Table13[[#This Row],[Difference from Prediction]]))</f>
      </c>
      <c r="T14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49" s="24" t="str">
        <f>IF(ISBLANK(Table13[[#This Row],[Side Result]]), "",ABS(Table13[[#This Row],[Difference from Market]]))</f>
      </c>
      <c r="V149" s="23" t="str">
        <f>IF(OR(ISBLANK(Games!B149),ISBLANK(Table13[[#This Row],[Side Result]])), "",IF(OR(AND('Prediction Log'!D149&lt;0, 'Prediction Log'!I149='Prediction Log'!B149), AND('Prediction Log'!D149&gt;0, 'Prediction Log'!C149='Prediction Log'!I149)),"Y", IF(ISBLANK(Games!$B$2), "","N")))</f>
      </c>
      <c r="W149" s="23" t="str">
        <f>Table13[[#This Row],[Market Side and Spread  Correct]]</f>
      </c>
    </row>
    <row r="150">
      <c r="A150" s="2" t="str">
        <f>IF(ISBLANK(Games!$B150), "",Games!A150)</f>
      </c>
      <c r="B150" s="2" t="str">
        <f>IF(ISBLANK(Games!$B150), "",Games!B150)</f>
      </c>
      <c r="C150" s="2" t="str">
        <f>IF(ISBLANK(Games!$B150), "",Games!C150)</f>
      </c>
      <c r="D150" s="1" t="str">
        <f>IF(ISBLANK(Games!$B150), "",Games!D150)</f>
      </c>
      <c r="E150" s="1" t="str">
        <f>IF(ISBLANK(Games!$B150), "",Games!E150)</f>
      </c>
      <c r="F150" s="2" t="str">
        <f>IF(ISBLANK(Games!$B150), "",Games!F150)</f>
      </c>
      <c r="G150" s="2" t="str">
        <f>IF(ISBLANK(Games!$B150), "",Games!G150)</f>
      </c>
      <c r="H150" s="2" t="str">
        <f>IF(ISBLANK(Games!B150), "", IF(Table13[[#This Row],[Spread]]&lt;0, Table13[[#This Row],[Home]], Table13[[#This Row],[Away]]))</f>
      </c>
      <c r="I150" s="25"/>
      <c r="J150" s="25"/>
      <c r="K150" s="25"/>
      <c r="L150" s="25" t="str">
        <f>IF(ISBLANK(Table13[[#This Row],[Side Result]]), "",(-1*(Table13[[#This Row],[Home Final]]-Table13[[#This Row],[Away Final]])))</f>
      </c>
      <c r="M15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50" s="21" t="str">
        <f>IF(ISBLANK(Games!B150),"",IF(Table13[[#This Row],[Side Result]]=Table13[[#This Row],[Market Predicted Side]], "Y", "N"))</f>
      </c>
      <c r="O150" s="24" t="str">
        <f>IF(ISBLANK(Table13[[#This Row],[Side Result]]),"",IF(AND(Table13[[#This Row],[Market Side Correct (Y/N)]]="Y", Table13[[#This Row],[Market - Winning Team Covered (Y/N)]]="Y"), "Y", "N"))</f>
      </c>
      <c r="P150" s="24" t="str">
        <f>IF(ISBLANK(Games!B150),"",IF(Table13[[#This Row],[Side Result]]=Table13[[#This Row],[Model Predicted Side]], "Y", "N"))</f>
      </c>
      <c r="Q15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5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50" s="24" t="str">
        <f>IF(ISBLANK(Table13[[#This Row],[Side Result]]), "",ABS(Table13[[#This Row],[Difference from Prediction]]))</f>
      </c>
      <c r="T15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50" s="24" t="str">
        <f>IF(ISBLANK(Table13[[#This Row],[Side Result]]), "",ABS(Table13[[#This Row],[Difference from Market]]))</f>
      </c>
      <c r="V150" s="23" t="str">
        <f>IF(OR(ISBLANK(Games!B150),ISBLANK(Table13[[#This Row],[Side Result]])), "",IF(OR(AND('Prediction Log'!D150&lt;0, 'Prediction Log'!I150='Prediction Log'!B150), AND('Prediction Log'!D150&gt;0, 'Prediction Log'!C150='Prediction Log'!I150)),"Y", IF(ISBLANK(Games!$B$2), "","N")))</f>
      </c>
      <c r="W150" s="23" t="str">
        <f>Table13[[#This Row],[Market Side and Spread  Correct]]</f>
      </c>
    </row>
    <row r="151">
      <c r="A151" s="2" t="str">
        <f>IF(ISBLANK(Games!$B151), "",Games!A151)</f>
      </c>
      <c r="B151" s="2" t="str">
        <f>IF(ISBLANK(Games!$B151), "",Games!B151)</f>
      </c>
      <c r="C151" s="2" t="str">
        <f>IF(ISBLANK(Games!$B151), "",Games!C151)</f>
      </c>
      <c r="D151" s="1" t="str">
        <f>IF(ISBLANK(Games!$B151), "",Games!D151)</f>
      </c>
      <c r="E151" s="1" t="str">
        <f>IF(ISBLANK(Games!$B151), "",Games!E151)</f>
      </c>
      <c r="F151" s="2" t="str">
        <f>IF(ISBLANK(Games!$B151), "",Games!F151)</f>
      </c>
      <c r="G151" s="2" t="str">
        <f>IF(ISBLANK(Games!$B151), "",Games!G151)</f>
      </c>
      <c r="H151" s="2" t="str">
        <f>IF(ISBLANK(Games!B151), "", IF(Table13[[#This Row],[Spread]]&lt;0, Table13[[#This Row],[Home]], Table13[[#This Row],[Away]]))</f>
      </c>
      <c r="I151" s="25"/>
      <c r="J151" s="25"/>
      <c r="K151" s="25"/>
      <c r="L151" s="25" t="str">
        <f>IF(ISBLANK(Table13[[#This Row],[Side Result]]), "",(-1*(Table13[[#This Row],[Home Final]]-Table13[[#This Row],[Away Final]])))</f>
      </c>
      <c r="M15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51" s="21" t="str">
        <f>IF(ISBLANK(Games!B151),"",IF(Table13[[#This Row],[Side Result]]=Table13[[#This Row],[Market Predicted Side]], "Y", "N"))</f>
      </c>
      <c r="O151" s="24" t="str">
        <f>IF(ISBLANK(Table13[[#This Row],[Side Result]]),"",IF(AND(Table13[[#This Row],[Market Side Correct (Y/N)]]="Y", Table13[[#This Row],[Market - Winning Team Covered (Y/N)]]="Y"), "Y", "N"))</f>
      </c>
      <c r="P151" s="24" t="str">
        <f>IF(ISBLANK(Games!B151),"",IF(Table13[[#This Row],[Side Result]]=Table13[[#This Row],[Model Predicted Side]], "Y", "N"))</f>
      </c>
      <c r="Q15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5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51" s="24" t="str">
        <f>IF(ISBLANK(Table13[[#This Row],[Side Result]]), "",ABS(Table13[[#This Row],[Difference from Prediction]]))</f>
      </c>
      <c r="T15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51" s="24" t="str">
        <f>IF(ISBLANK(Table13[[#This Row],[Side Result]]), "",ABS(Table13[[#This Row],[Difference from Market]]))</f>
      </c>
      <c r="V151" s="23" t="str">
        <f>IF(OR(ISBLANK(Games!B151),ISBLANK(Table13[[#This Row],[Side Result]])), "",IF(OR(AND('Prediction Log'!D151&lt;0, 'Prediction Log'!I151='Prediction Log'!B151), AND('Prediction Log'!D151&gt;0, 'Prediction Log'!C151='Prediction Log'!I151)),"Y", IF(ISBLANK(Games!$B$2), "","N")))</f>
      </c>
      <c r="W151" s="23" t="str">
        <f>Table13[[#This Row],[Market Side and Spread  Correct]]</f>
      </c>
    </row>
    <row r="152">
      <c r="A152" s="2" t="str">
        <f>IF(ISBLANK(Games!$B152), "",Games!A152)</f>
      </c>
      <c r="B152" s="2" t="str">
        <f>IF(ISBLANK(Games!$B152), "",Games!B152)</f>
      </c>
      <c r="C152" s="2" t="str">
        <f>IF(ISBLANK(Games!$B152), "",Games!C152)</f>
      </c>
      <c r="D152" s="1" t="str">
        <f>IF(ISBLANK(Games!$B152), "",Games!D152)</f>
      </c>
      <c r="E152" s="1" t="str">
        <f>IF(ISBLANK(Games!$B152), "",Games!E152)</f>
      </c>
      <c r="F152" s="2" t="str">
        <f>IF(ISBLANK(Games!$B152), "",Games!F152)</f>
      </c>
      <c r="G152" s="2" t="str">
        <f>IF(ISBLANK(Games!$B152), "",Games!G152)</f>
      </c>
      <c r="H152" s="2" t="str">
        <f>IF(ISBLANK(Games!B152), "", IF(Table13[[#This Row],[Spread]]&lt;0, Table13[[#This Row],[Home]], Table13[[#This Row],[Away]]))</f>
      </c>
      <c r="I152" s="25"/>
      <c r="J152" s="25"/>
      <c r="K152" s="25"/>
      <c r="L152" s="25" t="str">
        <f>IF(ISBLANK(Table13[[#This Row],[Side Result]]), "",(-1*(Table13[[#This Row],[Home Final]]-Table13[[#This Row],[Away Final]])))</f>
      </c>
      <c r="M15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52" s="21" t="str">
        <f>IF(ISBLANK(Games!B152),"",IF(Table13[[#This Row],[Side Result]]=Table13[[#This Row],[Market Predicted Side]], "Y", "N"))</f>
      </c>
      <c r="O152" s="24" t="str">
        <f>IF(ISBLANK(Table13[[#This Row],[Side Result]]),"",IF(AND(Table13[[#This Row],[Market Side Correct (Y/N)]]="Y", Table13[[#This Row],[Market - Winning Team Covered (Y/N)]]="Y"), "Y", "N"))</f>
      </c>
      <c r="P152" s="24" t="str">
        <f>IF(ISBLANK(Games!B152),"",IF(Table13[[#This Row],[Side Result]]=Table13[[#This Row],[Model Predicted Side]], "Y", "N"))</f>
      </c>
      <c r="Q15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5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52" s="24" t="str">
        <f>IF(ISBLANK(Table13[[#This Row],[Side Result]]), "",ABS(Table13[[#This Row],[Difference from Prediction]]))</f>
      </c>
      <c r="T15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52" s="24" t="str">
        <f>IF(ISBLANK(Table13[[#This Row],[Side Result]]), "",ABS(Table13[[#This Row],[Difference from Market]]))</f>
      </c>
      <c r="V152" s="23" t="str">
        <f>IF(OR(ISBLANK(Games!B152),ISBLANK(Table13[[#This Row],[Side Result]])), "",IF(OR(AND('Prediction Log'!D152&lt;0, 'Prediction Log'!I152='Prediction Log'!B152), AND('Prediction Log'!D152&gt;0, 'Prediction Log'!C152='Prediction Log'!I152)),"Y", IF(ISBLANK(Games!$B$2), "","N")))</f>
      </c>
      <c r="W152" s="23" t="str">
        <f>Table13[[#This Row],[Market Side and Spread  Correct]]</f>
      </c>
    </row>
    <row r="153">
      <c r="A153" s="2" t="str">
        <f>IF(ISBLANK(Games!$B153), "",Games!A153)</f>
      </c>
      <c r="B153" s="2" t="str">
        <f>IF(ISBLANK(Games!$B153), "",Games!B153)</f>
      </c>
      <c r="C153" s="2" t="str">
        <f>IF(ISBLANK(Games!$B153), "",Games!C153)</f>
      </c>
      <c r="D153" s="1" t="str">
        <f>IF(ISBLANK(Games!$B153), "",Games!D153)</f>
      </c>
      <c r="E153" s="1" t="str">
        <f>IF(ISBLANK(Games!$B153), "",Games!E153)</f>
      </c>
      <c r="F153" s="2" t="str">
        <f>IF(ISBLANK(Games!$B153), "",Games!F153)</f>
      </c>
      <c r="G153" s="2" t="str">
        <f>IF(ISBLANK(Games!$B153), "",Games!G153)</f>
      </c>
      <c r="H153" s="2" t="str">
        <f>IF(ISBLANK(Games!B153), "", IF(Table13[[#This Row],[Spread]]&lt;0, Table13[[#This Row],[Home]], Table13[[#This Row],[Away]]))</f>
      </c>
      <c r="I153" s="25"/>
      <c r="J153" s="25"/>
      <c r="K153" s="25"/>
      <c r="L153" s="25" t="str">
        <f>IF(ISBLANK(Table13[[#This Row],[Side Result]]), "",(-1*(Table13[[#This Row],[Home Final]]-Table13[[#This Row],[Away Final]])))</f>
      </c>
      <c r="M15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53" s="21" t="str">
        <f>IF(ISBLANK(Games!B153),"",IF(Table13[[#This Row],[Side Result]]=Table13[[#This Row],[Market Predicted Side]], "Y", "N"))</f>
      </c>
      <c r="O153" s="24" t="str">
        <f>IF(ISBLANK(Table13[[#This Row],[Side Result]]),"",IF(AND(Table13[[#This Row],[Market Side Correct (Y/N)]]="Y", Table13[[#This Row],[Market - Winning Team Covered (Y/N)]]="Y"), "Y", "N"))</f>
      </c>
      <c r="P153" s="24" t="str">
        <f>IF(ISBLANK(Games!B153),"",IF(Table13[[#This Row],[Side Result]]=Table13[[#This Row],[Model Predicted Side]], "Y", "N"))</f>
      </c>
      <c r="Q15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5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53" s="24" t="str">
        <f>IF(ISBLANK(Table13[[#This Row],[Side Result]]), "",ABS(Table13[[#This Row],[Difference from Prediction]]))</f>
      </c>
      <c r="T15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53" s="24" t="str">
        <f>IF(ISBLANK(Table13[[#This Row],[Side Result]]), "",ABS(Table13[[#This Row],[Difference from Market]]))</f>
      </c>
      <c r="V153" s="23" t="str">
        <f>IF(OR(ISBLANK(Games!B153),ISBLANK(Table13[[#This Row],[Side Result]])), "",IF(OR(AND('Prediction Log'!D153&lt;0, 'Prediction Log'!I153='Prediction Log'!B153), AND('Prediction Log'!D153&gt;0, 'Prediction Log'!C153='Prediction Log'!I153)),"Y", IF(ISBLANK(Games!$B$2), "","N")))</f>
      </c>
      <c r="W153" s="23" t="str">
        <f>Table13[[#This Row],[Market Side and Spread  Correct]]</f>
      </c>
    </row>
    <row r="154">
      <c r="A154" s="2" t="str">
        <f>IF(ISBLANK(Games!$B154), "",Games!A154)</f>
      </c>
      <c r="B154" s="2" t="str">
        <f>IF(ISBLANK(Games!$B154), "",Games!B154)</f>
      </c>
      <c r="C154" s="2" t="str">
        <f>IF(ISBLANK(Games!$B154), "",Games!C154)</f>
      </c>
      <c r="D154" s="1" t="str">
        <f>IF(ISBLANK(Games!$B154), "",Games!D154)</f>
      </c>
      <c r="E154" s="1" t="str">
        <f>IF(ISBLANK(Games!$B154), "",Games!E154)</f>
      </c>
      <c r="F154" s="2" t="str">
        <f>IF(ISBLANK(Games!$B154), "",Games!F154)</f>
      </c>
      <c r="G154" s="2" t="str">
        <f>IF(ISBLANK(Games!$B154), "",Games!G154)</f>
      </c>
      <c r="H154" s="2" t="str">
        <f>IF(ISBLANK(Games!B154), "", IF(Table13[[#This Row],[Spread]]&lt;0, Table13[[#This Row],[Home]], Table13[[#This Row],[Away]]))</f>
      </c>
      <c r="I154" s="25"/>
      <c r="J154" s="25"/>
      <c r="K154" s="25"/>
      <c r="L154" s="25" t="str">
        <f>IF(ISBLANK(Table13[[#This Row],[Side Result]]), "",(-1*(Table13[[#This Row],[Home Final]]-Table13[[#This Row],[Away Final]])))</f>
      </c>
      <c r="M15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54" s="21" t="str">
        <f>IF(ISBLANK(Games!B154),"",IF(Table13[[#This Row],[Side Result]]=Table13[[#This Row],[Market Predicted Side]], "Y", "N"))</f>
      </c>
      <c r="O154" s="24" t="str">
        <f>IF(ISBLANK(Table13[[#This Row],[Side Result]]),"",IF(AND(Table13[[#This Row],[Market Side Correct (Y/N)]]="Y", Table13[[#This Row],[Market - Winning Team Covered (Y/N)]]="Y"), "Y", "N"))</f>
      </c>
      <c r="P154" s="24" t="str">
        <f>IF(ISBLANK(Games!B154),"",IF(Table13[[#This Row],[Side Result]]=Table13[[#This Row],[Model Predicted Side]], "Y", "N"))</f>
      </c>
      <c r="Q15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5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54" s="24" t="str">
        <f>IF(ISBLANK(Table13[[#This Row],[Side Result]]), "",ABS(Table13[[#This Row],[Difference from Prediction]]))</f>
      </c>
      <c r="T15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54" s="24" t="str">
        <f>IF(ISBLANK(Table13[[#This Row],[Side Result]]), "",ABS(Table13[[#This Row],[Difference from Market]]))</f>
      </c>
      <c r="V154" s="23" t="str">
        <f>IF(OR(ISBLANK(Games!B154),ISBLANK(Table13[[#This Row],[Side Result]])), "",IF(OR(AND('Prediction Log'!D154&lt;0, 'Prediction Log'!I154='Prediction Log'!B154), AND('Prediction Log'!D154&gt;0, 'Prediction Log'!C154='Prediction Log'!I154)),"Y", IF(ISBLANK(Games!$B$2), "","N")))</f>
      </c>
      <c r="W154" s="23" t="str">
        <f>Table13[[#This Row],[Market Side and Spread  Correct]]</f>
      </c>
    </row>
    <row r="155">
      <c r="A155" s="2" t="str">
        <f>IF(ISBLANK(Games!$B155), "",Games!A155)</f>
      </c>
      <c r="B155" s="2" t="str">
        <f>IF(ISBLANK(Games!$B155), "",Games!B155)</f>
      </c>
      <c r="C155" s="2" t="str">
        <f>IF(ISBLANK(Games!$B155), "",Games!C155)</f>
      </c>
      <c r="D155" s="1" t="str">
        <f>IF(ISBLANK(Games!$B155), "",Games!D155)</f>
      </c>
      <c r="E155" s="1" t="str">
        <f>IF(ISBLANK(Games!$B155), "",Games!E155)</f>
      </c>
      <c r="F155" s="2" t="str">
        <f>IF(ISBLANK(Games!$B155), "",Games!F155)</f>
      </c>
      <c r="G155" s="2" t="str">
        <f>IF(ISBLANK(Games!$B155), "",Games!G155)</f>
      </c>
      <c r="H155" s="2" t="str">
        <f>IF(ISBLANK(Games!B155), "", IF(Table13[[#This Row],[Spread]]&lt;0, Table13[[#This Row],[Home]], Table13[[#This Row],[Away]]))</f>
      </c>
      <c r="I155" s="25"/>
      <c r="J155" s="25"/>
      <c r="K155" s="25"/>
      <c r="L155" s="25" t="str">
        <f>IF(ISBLANK(Table13[[#This Row],[Side Result]]), "",(-1*(Table13[[#This Row],[Home Final]]-Table13[[#This Row],[Away Final]])))</f>
      </c>
      <c r="M15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55" s="21" t="str">
        <f>IF(ISBLANK(Games!B155),"",IF(Table13[[#This Row],[Side Result]]=Table13[[#This Row],[Market Predicted Side]], "Y", "N"))</f>
      </c>
      <c r="O155" s="24" t="str">
        <f>IF(ISBLANK(Table13[[#This Row],[Side Result]]),"",IF(AND(Table13[[#This Row],[Market Side Correct (Y/N)]]="Y", Table13[[#This Row],[Market - Winning Team Covered (Y/N)]]="Y"), "Y", "N"))</f>
      </c>
      <c r="P155" s="24" t="str">
        <f>IF(ISBLANK(Games!B155),"",IF(Table13[[#This Row],[Side Result]]=Table13[[#This Row],[Model Predicted Side]], "Y", "N"))</f>
      </c>
      <c r="Q15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5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55" s="24" t="str">
        <f>IF(ISBLANK(Table13[[#This Row],[Side Result]]), "",ABS(Table13[[#This Row],[Difference from Prediction]]))</f>
      </c>
      <c r="T15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55" s="24" t="str">
        <f>IF(ISBLANK(Table13[[#This Row],[Side Result]]), "",ABS(Table13[[#This Row],[Difference from Market]]))</f>
      </c>
      <c r="V155" s="23" t="str">
        <f>IF(OR(ISBLANK(Games!B155),ISBLANK(Table13[[#This Row],[Side Result]])), "",IF(OR(AND('Prediction Log'!D155&lt;0, 'Prediction Log'!I155='Prediction Log'!B155), AND('Prediction Log'!D155&gt;0, 'Prediction Log'!C155='Prediction Log'!I155)),"Y", IF(ISBLANK(Games!$B$2), "","N")))</f>
      </c>
      <c r="W155" s="23" t="str">
        <f>Table13[[#This Row],[Market Side and Spread  Correct]]</f>
      </c>
    </row>
    <row r="156">
      <c r="A156" s="2" t="str">
        <f>IF(ISBLANK(Games!$B156), "",Games!A156)</f>
      </c>
      <c r="B156" s="2" t="str">
        <f>IF(ISBLANK(Games!$B156), "",Games!B156)</f>
      </c>
      <c r="C156" s="2" t="str">
        <f>IF(ISBLANK(Games!$B156), "",Games!C156)</f>
      </c>
      <c r="D156" s="1" t="str">
        <f>IF(ISBLANK(Games!$B156), "",Games!D156)</f>
      </c>
      <c r="E156" s="1" t="str">
        <f>IF(ISBLANK(Games!$B156), "",Games!E156)</f>
      </c>
      <c r="F156" s="2" t="str">
        <f>IF(ISBLANK(Games!$B156), "",Games!F156)</f>
      </c>
      <c r="G156" s="2" t="str">
        <f>IF(ISBLANK(Games!$B156), "",Games!G156)</f>
      </c>
      <c r="H156" s="2" t="str">
        <f>IF(ISBLANK(Games!B156), "", IF(Table13[[#This Row],[Spread]]&lt;0, Table13[[#This Row],[Home]], Table13[[#This Row],[Away]]))</f>
      </c>
      <c r="I156" s="25"/>
      <c r="J156" s="25"/>
      <c r="K156" s="25"/>
      <c r="L156" s="25" t="str">
        <f>IF(ISBLANK(Table13[[#This Row],[Side Result]]), "",(-1*(Table13[[#This Row],[Home Final]]-Table13[[#This Row],[Away Final]])))</f>
      </c>
      <c r="M15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56" s="21" t="str">
        <f>IF(ISBLANK(Games!B156),"",IF(Table13[[#This Row],[Side Result]]=Table13[[#This Row],[Market Predicted Side]], "Y", "N"))</f>
      </c>
      <c r="O156" s="24" t="str">
        <f>IF(ISBLANK(Table13[[#This Row],[Side Result]]),"",IF(AND(Table13[[#This Row],[Market Side Correct (Y/N)]]="Y", Table13[[#This Row],[Market - Winning Team Covered (Y/N)]]="Y"), "Y", "N"))</f>
      </c>
      <c r="P156" s="24" t="str">
        <f>IF(ISBLANK(Games!B156),"",IF(Table13[[#This Row],[Side Result]]=Table13[[#This Row],[Model Predicted Side]], "Y", "N"))</f>
      </c>
      <c r="Q15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5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56" s="24" t="str">
        <f>IF(ISBLANK(Table13[[#This Row],[Side Result]]), "",ABS(Table13[[#This Row],[Difference from Prediction]]))</f>
      </c>
      <c r="T15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56" s="24" t="str">
        <f>IF(ISBLANK(Table13[[#This Row],[Side Result]]), "",ABS(Table13[[#This Row],[Difference from Market]]))</f>
      </c>
      <c r="V156" s="23" t="str">
        <f>IF(OR(ISBLANK(Games!B156),ISBLANK(Table13[[#This Row],[Side Result]])), "",IF(OR(AND('Prediction Log'!D156&lt;0, 'Prediction Log'!I156='Prediction Log'!B156), AND('Prediction Log'!D156&gt;0, 'Prediction Log'!C156='Prediction Log'!I156)),"Y", IF(ISBLANK(Games!$B$2), "","N")))</f>
      </c>
      <c r="W156" s="23" t="str">
        <f>Table13[[#This Row],[Market Side and Spread  Correct]]</f>
      </c>
    </row>
    <row r="157">
      <c r="A157" s="2" t="str">
        <f>IF(ISBLANK(Games!$B157), "",Games!A157)</f>
      </c>
      <c r="B157" s="2" t="str">
        <f>IF(ISBLANK(Games!$B157), "",Games!B157)</f>
      </c>
      <c r="C157" s="2" t="str">
        <f>IF(ISBLANK(Games!$B157), "",Games!C157)</f>
      </c>
      <c r="D157" s="1" t="str">
        <f>IF(ISBLANK(Games!$B157), "",Games!D157)</f>
      </c>
      <c r="E157" s="1" t="str">
        <f>IF(ISBLANK(Games!$B157), "",Games!E157)</f>
      </c>
      <c r="F157" s="2" t="str">
        <f>IF(ISBLANK(Games!$B157), "",Games!F157)</f>
      </c>
      <c r="G157" s="2" t="str">
        <f>IF(ISBLANK(Games!$B157), "",Games!G157)</f>
      </c>
      <c r="H157" s="2" t="str">
        <f>IF(ISBLANK(Games!B157), "", IF(Table13[[#This Row],[Spread]]&lt;0, Table13[[#This Row],[Home]], Table13[[#This Row],[Away]]))</f>
      </c>
      <c r="I157" s="25"/>
      <c r="J157" s="25"/>
      <c r="K157" s="25"/>
      <c r="L157" s="25" t="str">
        <f>IF(ISBLANK(Table13[[#This Row],[Side Result]]), "",(-1*(Table13[[#This Row],[Home Final]]-Table13[[#This Row],[Away Final]])))</f>
      </c>
      <c r="M15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57" s="21" t="str">
        <f>IF(ISBLANK(Games!B157),"",IF(Table13[[#This Row],[Side Result]]=Table13[[#This Row],[Market Predicted Side]], "Y", "N"))</f>
      </c>
      <c r="O157" s="24" t="str">
        <f>IF(ISBLANK(Table13[[#This Row],[Side Result]]),"",IF(AND(Table13[[#This Row],[Market Side Correct (Y/N)]]="Y", Table13[[#This Row],[Market - Winning Team Covered (Y/N)]]="Y"), "Y", "N"))</f>
      </c>
      <c r="P157" s="24" t="str">
        <f>IF(ISBLANK(Games!B157),"",IF(Table13[[#This Row],[Side Result]]=Table13[[#This Row],[Model Predicted Side]], "Y", "N"))</f>
      </c>
      <c r="Q15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5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57" s="24" t="str">
        <f>IF(ISBLANK(Table13[[#This Row],[Side Result]]), "",ABS(Table13[[#This Row],[Difference from Prediction]]))</f>
      </c>
      <c r="T15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57" s="24" t="str">
        <f>IF(ISBLANK(Table13[[#This Row],[Side Result]]), "",ABS(Table13[[#This Row],[Difference from Market]]))</f>
      </c>
      <c r="V157" s="23" t="str">
        <f>IF(OR(ISBLANK(Games!B157),ISBLANK(Table13[[#This Row],[Side Result]])), "",IF(OR(AND('Prediction Log'!D157&lt;0, 'Prediction Log'!I157='Prediction Log'!B157), AND('Prediction Log'!D157&gt;0, 'Prediction Log'!C157='Prediction Log'!I157)),"Y", IF(ISBLANK(Games!$B$2), "","N")))</f>
      </c>
      <c r="W157" s="23" t="str">
        <f>Table13[[#This Row],[Market Side and Spread  Correct]]</f>
      </c>
    </row>
    <row r="158">
      <c r="A158" s="2" t="str">
        <f>IF(ISBLANK(Games!$B158), "",Games!A158)</f>
      </c>
      <c r="B158" s="2" t="str">
        <f>IF(ISBLANK(Games!$B158), "",Games!B158)</f>
      </c>
      <c r="C158" s="2" t="str">
        <f>IF(ISBLANK(Games!$B158), "",Games!C158)</f>
      </c>
      <c r="D158" s="1" t="str">
        <f>IF(ISBLANK(Games!$B158), "",Games!D158)</f>
      </c>
      <c r="E158" s="1" t="str">
        <f>IF(ISBLANK(Games!$B158), "",Games!E158)</f>
      </c>
      <c r="F158" s="2" t="str">
        <f>IF(ISBLANK(Games!$B158), "",Games!F158)</f>
      </c>
      <c r="G158" s="2" t="str">
        <f>IF(ISBLANK(Games!$B158), "",Games!G158)</f>
      </c>
      <c r="H158" s="2" t="str">
        <f>IF(ISBLANK(Games!B158), "", IF(Table13[[#This Row],[Spread]]&lt;0, Table13[[#This Row],[Home]], Table13[[#This Row],[Away]]))</f>
      </c>
      <c r="I158" s="25"/>
      <c r="J158" s="25"/>
      <c r="K158" s="25"/>
      <c r="L158" s="25" t="str">
        <f>IF(ISBLANK(Table13[[#This Row],[Side Result]]), "",(-1*(Table13[[#This Row],[Home Final]]-Table13[[#This Row],[Away Final]])))</f>
      </c>
      <c r="M15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58" s="21" t="str">
        <f>IF(ISBLANK(Games!B158),"",IF(Table13[[#This Row],[Side Result]]=Table13[[#This Row],[Market Predicted Side]], "Y", "N"))</f>
      </c>
      <c r="O158" s="24" t="str">
        <f>IF(ISBLANK(Table13[[#This Row],[Side Result]]),"",IF(AND(Table13[[#This Row],[Market Side Correct (Y/N)]]="Y", Table13[[#This Row],[Market - Winning Team Covered (Y/N)]]="Y"), "Y", "N"))</f>
      </c>
      <c r="P158" s="24" t="str">
        <f>IF(ISBLANK(Games!B158),"",IF(Table13[[#This Row],[Side Result]]=Table13[[#This Row],[Model Predicted Side]], "Y", "N"))</f>
      </c>
      <c r="Q15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5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58" s="24" t="str">
        <f>IF(ISBLANK(Table13[[#This Row],[Side Result]]), "",ABS(Table13[[#This Row],[Difference from Prediction]]))</f>
      </c>
      <c r="T15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58" s="24" t="str">
        <f>IF(ISBLANK(Table13[[#This Row],[Side Result]]), "",ABS(Table13[[#This Row],[Difference from Market]]))</f>
      </c>
      <c r="V158" s="23" t="str">
        <f>IF(OR(ISBLANK(Games!B158),ISBLANK(Table13[[#This Row],[Side Result]])), "",IF(OR(AND('Prediction Log'!D158&lt;0, 'Prediction Log'!I158='Prediction Log'!B158), AND('Prediction Log'!D158&gt;0, 'Prediction Log'!C158='Prediction Log'!I158)),"Y", IF(ISBLANK(Games!$B$2), "","N")))</f>
      </c>
      <c r="W158" s="23" t="str">
        <f>Table13[[#This Row],[Market Side and Spread  Correct]]</f>
      </c>
    </row>
    <row r="159">
      <c r="A159" s="2" t="str">
        <f>IF(ISBLANK(Games!$B159), "",Games!A159)</f>
      </c>
      <c r="B159" s="2" t="str">
        <f>IF(ISBLANK(Games!$B159), "",Games!B159)</f>
      </c>
      <c r="C159" s="2" t="str">
        <f>IF(ISBLANK(Games!$B159), "",Games!C159)</f>
      </c>
      <c r="D159" s="1" t="str">
        <f>IF(ISBLANK(Games!$B159), "",Games!D159)</f>
      </c>
      <c r="E159" s="1" t="str">
        <f>IF(ISBLANK(Games!$B159), "",Games!E159)</f>
      </c>
      <c r="F159" s="2" t="str">
        <f>IF(ISBLANK(Games!$B159), "",Games!F159)</f>
      </c>
      <c r="G159" s="2" t="str">
        <f>IF(ISBLANK(Games!$B159), "",Games!G159)</f>
      </c>
      <c r="H159" s="2" t="str">
        <f>IF(ISBLANK(Games!B159), "", IF(Table13[[#This Row],[Spread]]&lt;0, Table13[[#This Row],[Home]], Table13[[#This Row],[Away]]))</f>
      </c>
      <c r="I159" s="25"/>
      <c r="J159" s="25"/>
      <c r="K159" s="25"/>
      <c r="L159" s="25" t="str">
        <f>IF(ISBLANK(Table13[[#This Row],[Side Result]]), "",(-1*(Table13[[#This Row],[Home Final]]-Table13[[#This Row],[Away Final]])))</f>
      </c>
      <c r="M15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59" s="21" t="str">
        <f>IF(ISBLANK(Games!B159),"",IF(Table13[[#This Row],[Side Result]]=Table13[[#This Row],[Market Predicted Side]], "Y", "N"))</f>
      </c>
      <c r="O159" s="24" t="str">
        <f>IF(ISBLANK(Table13[[#This Row],[Side Result]]),"",IF(AND(Table13[[#This Row],[Market Side Correct (Y/N)]]="Y", Table13[[#This Row],[Market - Winning Team Covered (Y/N)]]="Y"), "Y", "N"))</f>
      </c>
      <c r="P159" s="24" t="str">
        <f>IF(ISBLANK(Games!B159),"",IF(Table13[[#This Row],[Side Result]]=Table13[[#This Row],[Model Predicted Side]], "Y", "N"))</f>
      </c>
      <c r="Q15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5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59" s="24" t="str">
        <f>IF(ISBLANK(Table13[[#This Row],[Side Result]]), "",ABS(Table13[[#This Row],[Difference from Prediction]]))</f>
      </c>
      <c r="T15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59" s="24" t="str">
        <f>IF(ISBLANK(Table13[[#This Row],[Side Result]]), "",ABS(Table13[[#This Row],[Difference from Market]]))</f>
      </c>
      <c r="V159" s="23" t="str">
        <f>IF(OR(ISBLANK(Games!B159),ISBLANK(Table13[[#This Row],[Side Result]])), "",IF(OR(AND('Prediction Log'!D159&lt;0, 'Prediction Log'!I159='Prediction Log'!B159), AND('Prediction Log'!D159&gt;0, 'Prediction Log'!C159='Prediction Log'!I159)),"Y", IF(ISBLANK(Games!$B$2), "","N")))</f>
      </c>
      <c r="W159" s="23" t="str">
        <f>Table13[[#This Row],[Market Side and Spread  Correct]]</f>
      </c>
    </row>
    <row r="160">
      <c r="A160" s="2" t="str">
        <f>IF(ISBLANK(Games!$B160), "",Games!A160)</f>
      </c>
      <c r="B160" s="2" t="str">
        <f>IF(ISBLANK(Games!$B160), "",Games!B160)</f>
      </c>
      <c r="C160" s="2" t="str">
        <f>IF(ISBLANK(Games!$B160), "",Games!C160)</f>
      </c>
      <c r="D160" s="1" t="str">
        <f>IF(ISBLANK(Games!$B160), "",Games!D160)</f>
      </c>
      <c r="E160" s="1" t="str">
        <f>IF(ISBLANK(Games!$B160), "",Games!E160)</f>
      </c>
      <c r="F160" s="2" t="str">
        <f>IF(ISBLANK(Games!$B160), "",Games!F160)</f>
      </c>
      <c r="G160" s="2" t="str">
        <f>IF(ISBLANK(Games!$B160), "",Games!G160)</f>
      </c>
      <c r="H160" s="2" t="str">
        <f>IF(ISBLANK(Games!B160), "", IF(Table13[[#This Row],[Spread]]&lt;0, Table13[[#This Row],[Home]], Table13[[#This Row],[Away]]))</f>
      </c>
      <c r="I160" s="25"/>
      <c r="J160" s="25"/>
      <c r="K160" s="25"/>
      <c r="L160" s="25" t="str">
        <f>IF(ISBLANK(Table13[[#This Row],[Side Result]]), "",(-1*(Table13[[#This Row],[Home Final]]-Table13[[#This Row],[Away Final]])))</f>
      </c>
      <c r="M16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60" s="21" t="str">
        <f>IF(ISBLANK(Games!B160),"",IF(Table13[[#This Row],[Side Result]]=Table13[[#This Row],[Market Predicted Side]], "Y", "N"))</f>
      </c>
      <c r="O160" s="24" t="str">
        <f>IF(ISBLANK(Table13[[#This Row],[Side Result]]),"",IF(AND(Table13[[#This Row],[Market Side Correct (Y/N)]]="Y", Table13[[#This Row],[Market - Winning Team Covered (Y/N)]]="Y"), "Y", "N"))</f>
      </c>
      <c r="P160" s="24" t="str">
        <f>IF(ISBLANK(Games!B160),"",IF(Table13[[#This Row],[Side Result]]=Table13[[#This Row],[Model Predicted Side]], "Y", "N"))</f>
      </c>
      <c r="Q16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6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60" s="24" t="str">
        <f>IF(ISBLANK(Table13[[#This Row],[Side Result]]), "",ABS(Table13[[#This Row],[Difference from Prediction]]))</f>
      </c>
      <c r="T16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60" s="24" t="str">
        <f>IF(ISBLANK(Table13[[#This Row],[Side Result]]), "",ABS(Table13[[#This Row],[Difference from Market]]))</f>
      </c>
      <c r="V160" s="23" t="str">
        <f>IF(OR(ISBLANK(Games!B160),ISBLANK(Table13[[#This Row],[Side Result]])), "",IF(OR(AND('Prediction Log'!D160&lt;0, 'Prediction Log'!I160='Prediction Log'!B160), AND('Prediction Log'!D160&gt;0, 'Prediction Log'!C160='Prediction Log'!I160)),"Y", IF(ISBLANK(Games!$B$2), "","N")))</f>
      </c>
      <c r="W160" s="23" t="str">
        <f>Table13[[#This Row],[Market Side and Spread  Correct]]</f>
      </c>
    </row>
    <row r="161">
      <c r="A161" s="2" t="str">
        <f>IF(ISBLANK(Games!$B161), "",Games!A161)</f>
      </c>
      <c r="B161" s="2" t="str">
        <f>IF(ISBLANK(Games!$B161), "",Games!B161)</f>
      </c>
      <c r="C161" s="2" t="str">
        <f>IF(ISBLANK(Games!$B161), "",Games!C161)</f>
      </c>
      <c r="D161" s="1" t="str">
        <f>IF(ISBLANK(Games!$B161), "",Games!D161)</f>
      </c>
      <c r="E161" s="1" t="str">
        <f>IF(ISBLANK(Games!$B161), "",Games!E161)</f>
      </c>
      <c r="F161" s="2" t="str">
        <f>IF(ISBLANK(Games!$B161), "",Games!F161)</f>
      </c>
      <c r="G161" s="2" t="str">
        <f>IF(ISBLANK(Games!$B161), "",Games!G161)</f>
      </c>
      <c r="H161" s="2" t="str">
        <f>IF(ISBLANK(Games!B161), "", IF(Table13[[#This Row],[Spread]]&lt;0, Table13[[#This Row],[Home]], Table13[[#This Row],[Away]]))</f>
      </c>
      <c r="I161" s="25"/>
      <c r="J161" s="25"/>
      <c r="K161" s="25"/>
      <c r="L161" s="25" t="str">
        <f>IF(ISBLANK(Table13[[#This Row],[Side Result]]), "",(-1*(Table13[[#This Row],[Home Final]]-Table13[[#This Row],[Away Final]])))</f>
      </c>
      <c r="M16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61" s="21" t="str">
        <f>IF(ISBLANK(Games!B161),"",IF(Table13[[#This Row],[Side Result]]=Table13[[#This Row],[Market Predicted Side]], "Y", "N"))</f>
      </c>
      <c r="O161" s="24" t="str">
        <f>IF(ISBLANK(Table13[[#This Row],[Side Result]]),"",IF(AND(Table13[[#This Row],[Market Side Correct (Y/N)]]="Y", Table13[[#This Row],[Market - Winning Team Covered (Y/N)]]="Y"), "Y", "N"))</f>
      </c>
      <c r="P161" s="24" t="str">
        <f>IF(ISBLANK(Games!B161),"",IF(Table13[[#This Row],[Side Result]]=Table13[[#This Row],[Model Predicted Side]], "Y", "N"))</f>
      </c>
      <c r="Q16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6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61" s="24" t="str">
        <f>IF(ISBLANK(Table13[[#This Row],[Side Result]]), "",ABS(Table13[[#This Row],[Difference from Prediction]]))</f>
      </c>
      <c r="T16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61" s="24" t="str">
        <f>IF(ISBLANK(Table13[[#This Row],[Side Result]]), "",ABS(Table13[[#This Row],[Difference from Market]]))</f>
      </c>
      <c r="V161" s="23" t="str">
        <f>IF(OR(ISBLANK(Games!B161),ISBLANK(Table13[[#This Row],[Side Result]])), "",IF(OR(AND('Prediction Log'!D161&lt;0, 'Prediction Log'!I161='Prediction Log'!B161), AND('Prediction Log'!D161&gt;0, 'Prediction Log'!C161='Prediction Log'!I161)),"Y", IF(ISBLANK(Games!$B$2), "","N")))</f>
      </c>
      <c r="W161" s="23" t="str">
        <f>Table13[[#This Row],[Market Side and Spread  Correct]]</f>
      </c>
    </row>
    <row r="162">
      <c r="A162" s="2" t="str">
        <f>IF(ISBLANK(Games!$B162), "",Games!A162)</f>
      </c>
      <c r="B162" s="2" t="str">
        <f>IF(ISBLANK(Games!$B162), "",Games!B162)</f>
      </c>
      <c r="C162" s="2" t="str">
        <f>IF(ISBLANK(Games!$B162), "",Games!C162)</f>
      </c>
      <c r="D162" s="1" t="str">
        <f>IF(ISBLANK(Games!$B162), "",Games!D162)</f>
      </c>
      <c r="E162" s="1" t="str">
        <f>IF(ISBLANK(Games!$B162), "",Games!E162)</f>
      </c>
      <c r="F162" s="2" t="str">
        <f>IF(ISBLANK(Games!$B162), "",Games!F162)</f>
      </c>
      <c r="G162" s="2" t="str">
        <f>IF(ISBLANK(Games!$B162), "",Games!G162)</f>
      </c>
      <c r="H162" s="2" t="str">
        <f>IF(ISBLANK(Games!B162), "", IF(Table13[[#This Row],[Spread]]&lt;0, Table13[[#This Row],[Home]], Table13[[#This Row],[Away]]))</f>
      </c>
      <c r="I162" s="25"/>
      <c r="J162" s="25"/>
      <c r="K162" s="25"/>
      <c r="L162" s="25" t="str">
        <f>IF(ISBLANK(Table13[[#This Row],[Side Result]]), "",(-1*(Table13[[#This Row],[Home Final]]-Table13[[#This Row],[Away Final]])))</f>
      </c>
      <c r="M16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62" s="21" t="str">
        <f>IF(ISBLANK(Games!B162),"",IF(Table13[[#This Row],[Side Result]]=Table13[[#This Row],[Market Predicted Side]], "Y", "N"))</f>
      </c>
      <c r="O162" s="24" t="str">
        <f>IF(ISBLANK(Table13[[#This Row],[Side Result]]),"",IF(AND(Table13[[#This Row],[Market Side Correct (Y/N)]]="Y", Table13[[#This Row],[Market - Winning Team Covered (Y/N)]]="Y"), "Y", "N"))</f>
      </c>
      <c r="P162" s="24" t="str">
        <f>IF(ISBLANK(Games!B162),"",IF(Table13[[#This Row],[Side Result]]=Table13[[#This Row],[Model Predicted Side]], "Y", "N"))</f>
      </c>
      <c r="Q16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6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62" s="24" t="str">
        <f>IF(ISBLANK(Table13[[#This Row],[Side Result]]), "",ABS(Table13[[#This Row],[Difference from Prediction]]))</f>
      </c>
      <c r="T16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62" s="24" t="str">
        <f>IF(ISBLANK(Table13[[#This Row],[Side Result]]), "",ABS(Table13[[#This Row],[Difference from Market]]))</f>
      </c>
      <c r="V162" s="23" t="str">
        <f>IF(OR(ISBLANK(Games!B162),ISBLANK(Table13[[#This Row],[Side Result]])), "",IF(OR(AND('Prediction Log'!D162&lt;0, 'Prediction Log'!I162='Prediction Log'!B162), AND('Prediction Log'!D162&gt;0, 'Prediction Log'!C162='Prediction Log'!I162)),"Y", IF(ISBLANK(Games!$B$2), "","N")))</f>
      </c>
      <c r="W162" s="23" t="str">
        <f>Table13[[#This Row],[Market Side and Spread  Correct]]</f>
      </c>
    </row>
    <row r="163">
      <c r="A163" s="2" t="str">
        <f>IF(ISBLANK(Games!$B163), "",Games!A163)</f>
      </c>
      <c r="B163" s="2" t="str">
        <f>IF(ISBLANK(Games!$B163), "",Games!B163)</f>
      </c>
      <c r="C163" s="2" t="str">
        <f>IF(ISBLANK(Games!$B163), "",Games!C163)</f>
      </c>
      <c r="D163" s="1" t="str">
        <f>IF(ISBLANK(Games!$B163), "",Games!D163)</f>
      </c>
      <c r="E163" s="1" t="str">
        <f>IF(ISBLANK(Games!$B163), "",Games!E163)</f>
      </c>
      <c r="F163" s="2" t="str">
        <f>IF(ISBLANK(Games!$B163), "",Games!F163)</f>
      </c>
      <c r="G163" s="2" t="str">
        <f>IF(ISBLANK(Games!$B163), "",Games!G163)</f>
      </c>
      <c r="H163" s="2" t="str">
        <f>IF(ISBLANK(Games!B163), "", IF(Table13[[#This Row],[Spread]]&lt;0, Table13[[#This Row],[Home]], Table13[[#This Row],[Away]]))</f>
      </c>
      <c r="I163" s="25"/>
      <c r="J163" s="25"/>
      <c r="K163" s="25"/>
      <c r="L163" s="25" t="str">
        <f>IF(ISBLANK(Table13[[#This Row],[Side Result]]), "",(-1*(Table13[[#This Row],[Home Final]]-Table13[[#This Row],[Away Final]])))</f>
      </c>
      <c r="M16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63" s="21" t="str">
        <f>IF(ISBLANK(Games!B163),"",IF(Table13[[#This Row],[Side Result]]=Table13[[#This Row],[Market Predicted Side]], "Y", "N"))</f>
      </c>
      <c r="O163" s="24" t="str">
        <f>IF(ISBLANK(Table13[[#This Row],[Side Result]]),"",IF(AND(Table13[[#This Row],[Market Side Correct (Y/N)]]="Y", Table13[[#This Row],[Market - Winning Team Covered (Y/N)]]="Y"), "Y", "N"))</f>
      </c>
      <c r="P163" s="24" t="str">
        <f>IF(ISBLANK(Games!B163),"",IF(Table13[[#This Row],[Side Result]]=Table13[[#This Row],[Model Predicted Side]], "Y", "N"))</f>
      </c>
      <c r="Q16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6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63" s="24" t="str">
        <f>IF(ISBLANK(Table13[[#This Row],[Side Result]]), "",ABS(Table13[[#This Row],[Difference from Prediction]]))</f>
      </c>
      <c r="T16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63" s="24" t="str">
        <f>IF(ISBLANK(Table13[[#This Row],[Side Result]]), "",ABS(Table13[[#This Row],[Difference from Market]]))</f>
      </c>
      <c r="V163" s="23" t="str">
        <f>IF(OR(ISBLANK(Games!B163),ISBLANK(Table13[[#This Row],[Side Result]])), "",IF(OR(AND('Prediction Log'!D163&lt;0, 'Prediction Log'!I163='Prediction Log'!B163), AND('Prediction Log'!D163&gt;0, 'Prediction Log'!C163='Prediction Log'!I163)),"Y", IF(ISBLANK(Games!$B$2), "","N")))</f>
      </c>
      <c r="W163" s="23" t="str">
        <f>Table13[[#This Row],[Market Side and Spread  Correct]]</f>
      </c>
    </row>
    <row r="164">
      <c r="A164" s="2" t="str">
        <f>IF(ISBLANK(Games!$B164), "",Games!A164)</f>
      </c>
      <c r="B164" s="2" t="str">
        <f>IF(ISBLANK(Games!$B164), "",Games!B164)</f>
      </c>
      <c r="C164" s="2" t="str">
        <f>IF(ISBLANK(Games!$B164), "",Games!C164)</f>
      </c>
      <c r="D164" s="1" t="str">
        <f>IF(ISBLANK(Games!$B164), "",Games!D164)</f>
      </c>
      <c r="E164" s="1" t="str">
        <f>IF(ISBLANK(Games!$B164), "",Games!E164)</f>
      </c>
      <c r="F164" s="2" t="str">
        <f>IF(ISBLANK(Games!$B164), "",Games!F164)</f>
      </c>
      <c r="G164" s="2" t="str">
        <f>IF(ISBLANK(Games!$B164), "",Games!G164)</f>
      </c>
      <c r="H164" s="2" t="str">
        <f>IF(ISBLANK(Games!B164), "", IF(Table13[[#This Row],[Spread]]&lt;0, Table13[[#This Row],[Home]], Table13[[#This Row],[Away]]))</f>
      </c>
      <c r="I164" s="25"/>
      <c r="J164" s="25"/>
      <c r="K164" s="25"/>
      <c r="L164" s="25" t="str">
        <f>IF(ISBLANK(Table13[[#This Row],[Side Result]]), "",(-1*(Table13[[#This Row],[Home Final]]-Table13[[#This Row],[Away Final]])))</f>
      </c>
      <c r="M16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64" s="21" t="str">
        <f>IF(ISBLANK(Games!B164),"",IF(Table13[[#This Row],[Side Result]]=Table13[[#This Row],[Market Predicted Side]], "Y", "N"))</f>
      </c>
      <c r="O164" s="24" t="str">
        <f>IF(ISBLANK(Table13[[#This Row],[Side Result]]),"",IF(AND(Table13[[#This Row],[Market Side Correct (Y/N)]]="Y", Table13[[#This Row],[Market - Winning Team Covered (Y/N)]]="Y"), "Y", "N"))</f>
      </c>
      <c r="P164" s="24" t="str">
        <f>IF(ISBLANK(Games!B164),"",IF(Table13[[#This Row],[Side Result]]=Table13[[#This Row],[Model Predicted Side]], "Y", "N"))</f>
      </c>
      <c r="Q16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6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64" s="24" t="str">
        <f>IF(ISBLANK(Table13[[#This Row],[Side Result]]), "",ABS(Table13[[#This Row],[Difference from Prediction]]))</f>
      </c>
      <c r="T16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64" s="24" t="str">
        <f>IF(ISBLANK(Table13[[#This Row],[Side Result]]), "",ABS(Table13[[#This Row],[Difference from Market]]))</f>
      </c>
      <c r="V164" s="23" t="str">
        <f>IF(OR(ISBLANK(Games!B164),ISBLANK(Table13[[#This Row],[Side Result]])), "",IF(OR(AND('Prediction Log'!D164&lt;0, 'Prediction Log'!I164='Prediction Log'!B164), AND('Prediction Log'!D164&gt;0, 'Prediction Log'!C164='Prediction Log'!I164)),"Y", IF(ISBLANK(Games!$B$2), "","N")))</f>
      </c>
      <c r="W164" s="23" t="str">
        <f>Table13[[#This Row],[Market Side and Spread  Correct]]</f>
      </c>
    </row>
    <row r="165">
      <c r="A165" s="2" t="str">
        <f>IF(ISBLANK(Games!$B165), "",Games!A165)</f>
      </c>
      <c r="B165" s="2" t="str">
        <f>IF(ISBLANK(Games!$B165), "",Games!B165)</f>
      </c>
      <c r="C165" s="2" t="str">
        <f>IF(ISBLANK(Games!$B165), "",Games!C165)</f>
      </c>
      <c r="D165" s="1" t="str">
        <f>IF(ISBLANK(Games!$B165), "",Games!D165)</f>
      </c>
      <c r="E165" s="1" t="str">
        <f>IF(ISBLANK(Games!$B165), "",Games!E165)</f>
      </c>
      <c r="F165" s="2" t="str">
        <f>IF(ISBLANK(Games!$B165), "",Games!F165)</f>
      </c>
      <c r="G165" s="2" t="str">
        <f>IF(ISBLANK(Games!$B165), "",Games!G165)</f>
      </c>
      <c r="H165" s="2" t="str">
        <f>IF(ISBLANK(Games!B165), "", IF(Table13[[#This Row],[Spread]]&lt;0, Table13[[#This Row],[Home]], Table13[[#This Row],[Away]]))</f>
      </c>
      <c r="I165" s="25"/>
      <c r="J165" s="25"/>
      <c r="K165" s="25"/>
      <c r="L165" s="25" t="str">
        <f>IF(ISBLANK(Table13[[#This Row],[Side Result]]), "",(-1*(Table13[[#This Row],[Home Final]]-Table13[[#This Row],[Away Final]])))</f>
      </c>
      <c r="M16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65" s="21" t="str">
        <f>IF(ISBLANK(Games!B165),"",IF(Table13[[#This Row],[Side Result]]=Table13[[#This Row],[Market Predicted Side]], "Y", "N"))</f>
      </c>
      <c r="O165" s="24" t="str">
        <f>IF(ISBLANK(Table13[[#This Row],[Side Result]]),"",IF(AND(Table13[[#This Row],[Market Side Correct (Y/N)]]="Y", Table13[[#This Row],[Market - Winning Team Covered (Y/N)]]="Y"), "Y", "N"))</f>
      </c>
      <c r="P165" s="24" t="str">
        <f>IF(ISBLANK(Games!B165),"",IF(Table13[[#This Row],[Side Result]]=Table13[[#This Row],[Model Predicted Side]], "Y", "N"))</f>
      </c>
      <c r="Q16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6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65" s="24" t="str">
        <f>IF(ISBLANK(Table13[[#This Row],[Side Result]]), "",ABS(Table13[[#This Row],[Difference from Prediction]]))</f>
      </c>
      <c r="T16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65" s="24" t="str">
        <f>IF(ISBLANK(Table13[[#This Row],[Side Result]]), "",ABS(Table13[[#This Row],[Difference from Market]]))</f>
      </c>
      <c r="V165" s="23" t="str">
        <f>IF(OR(ISBLANK(Games!B165),ISBLANK(Table13[[#This Row],[Side Result]])), "",IF(OR(AND('Prediction Log'!D165&lt;0, 'Prediction Log'!I165='Prediction Log'!B165), AND('Prediction Log'!D165&gt;0, 'Prediction Log'!C165='Prediction Log'!I165)),"Y", IF(ISBLANK(Games!$B$2), "","N")))</f>
      </c>
      <c r="W165" s="23" t="str">
        <f>Table13[[#This Row],[Market Side and Spread  Correct]]</f>
      </c>
    </row>
    <row r="166">
      <c r="A166" s="2" t="str">
        <f>IF(ISBLANK(Games!$B166), "",Games!A166)</f>
      </c>
      <c r="B166" s="2" t="str">
        <f>IF(ISBLANK(Games!$B166), "",Games!B166)</f>
      </c>
      <c r="C166" s="2" t="str">
        <f>IF(ISBLANK(Games!$B166), "",Games!C166)</f>
      </c>
      <c r="D166" s="1" t="str">
        <f>IF(ISBLANK(Games!$B166), "",Games!D166)</f>
      </c>
      <c r="E166" s="1" t="str">
        <f>IF(ISBLANK(Games!$B166), "",Games!E166)</f>
      </c>
      <c r="F166" s="2" t="str">
        <f>IF(ISBLANK(Games!$B166), "",Games!F166)</f>
      </c>
      <c r="G166" s="2" t="str">
        <f>IF(ISBLANK(Games!$B166), "",Games!G166)</f>
      </c>
      <c r="H166" s="2" t="str">
        <f>IF(ISBLANK(Games!B166), "", IF(Table13[[#This Row],[Spread]]&lt;0, Table13[[#This Row],[Home]], Table13[[#This Row],[Away]]))</f>
      </c>
      <c r="I166" s="25"/>
      <c r="J166" s="25"/>
      <c r="K166" s="25"/>
      <c r="L166" s="25" t="str">
        <f>IF(ISBLANK(Table13[[#This Row],[Side Result]]), "",(-1*(Table13[[#This Row],[Home Final]]-Table13[[#This Row],[Away Final]])))</f>
      </c>
      <c r="M16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66" s="21" t="str">
        <f>IF(ISBLANK(Games!B166),"",IF(Table13[[#This Row],[Side Result]]=Table13[[#This Row],[Market Predicted Side]], "Y", "N"))</f>
      </c>
      <c r="O166" s="24" t="str">
        <f>IF(ISBLANK(Table13[[#This Row],[Side Result]]),"",IF(AND(Table13[[#This Row],[Market Side Correct (Y/N)]]="Y", Table13[[#This Row],[Market - Winning Team Covered (Y/N)]]="Y"), "Y", "N"))</f>
      </c>
      <c r="P166" s="24" t="str">
        <f>IF(ISBLANK(Games!B166),"",IF(Table13[[#This Row],[Side Result]]=Table13[[#This Row],[Model Predicted Side]], "Y", "N"))</f>
      </c>
      <c r="Q16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6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66" s="24" t="str">
        <f>IF(ISBLANK(Table13[[#This Row],[Side Result]]), "",ABS(Table13[[#This Row],[Difference from Prediction]]))</f>
      </c>
      <c r="T16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66" s="24" t="str">
        <f>IF(ISBLANK(Table13[[#This Row],[Side Result]]), "",ABS(Table13[[#This Row],[Difference from Market]]))</f>
      </c>
      <c r="V166" s="23" t="str">
        <f>IF(OR(ISBLANK(Games!B166),ISBLANK(Table13[[#This Row],[Side Result]])), "",IF(OR(AND('Prediction Log'!D166&lt;0, 'Prediction Log'!I166='Prediction Log'!B166), AND('Prediction Log'!D166&gt;0, 'Prediction Log'!C166='Prediction Log'!I166)),"Y", IF(ISBLANK(Games!$B$2), "","N")))</f>
      </c>
      <c r="W166" s="23" t="str">
        <f>Table13[[#This Row],[Market Side and Spread  Correct]]</f>
      </c>
    </row>
    <row r="167">
      <c r="A167" s="2" t="str">
        <f>IF(ISBLANK(Games!$B167), "",Games!A167)</f>
      </c>
      <c r="B167" s="2" t="str">
        <f>IF(ISBLANK(Games!$B167), "",Games!B167)</f>
      </c>
      <c r="C167" s="2" t="str">
        <f>IF(ISBLANK(Games!$B167), "",Games!C167)</f>
      </c>
      <c r="D167" s="1" t="str">
        <f>IF(ISBLANK(Games!$B167), "",Games!D167)</f>
      </c>
      <c r="E167" s="1" t="str">
        <f>IF(ISBLANK(Games!$B167), "",Games!E167)</f>
      </c>
      <c r="F167" s="2" t="str">
        <f>IF(ISBLANK(Games!$B167), "",Games!F167)</f>
      </c>
      <c r="G167" s="2" t="str">
        <f>IF(ISBLANK(Games!$B167), "",Games!G167)</f>
      </c>
      <c r="H167" s="2" t="str">
        <f>IF(ISBLANK(Games!B167), "", IF(Table13[[#This Row],[Spread]]&lt;0, Table13[[#This Row],[Home]], Table13[[#This Row],[Away]]))</f>
      </c>
      <c r="I167" s="25"/>
      <c r="J167" s="25"/>
      <c r="K167" s="25"/>
      <c r="L167" s="25" t="str">
        <f>IF(ISBLANK(Table13[[#This Row],[Side Result]]), "",(-1*(Table13[[#This Row],[Home Final]]-Table13[[#This Row],[Away Final]])))</f>
      </c>
      <c r="M16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67" s="21" t="str">
        <f>IF(ISBLANK(Games!B167),"",IF(Table13[[#This Row],[Side Result]]=Table13[[#This Row],[Market Predicted Side]], "Y", "N"))</f>
      </c>
      <c r="O167" s="24" t="str">
        <f>IF(ISBLANK(Table13[[#This Row],[Side Result]]),"",IF(AND(Table13[[#This Row],[Market Side Correct (Y/N)]]="Y", Table13[[#This Row],[Market - Winning Team Covered (Y/N)]]="Y"), "Y", "N"))</f>
      </c>
      <c r="P167" s="24" t="str">
        <f>IF(ISBLANK(Games!B167),"",IF(Table13[[#This Row],[Side Result]]=Table13[[#This Row],[Model Predicted Side]], "Y", "N"))</f>
      </c>
      <c r="Q16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6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67" s="24" t="str">
        <f>IF(ISBLANK(Table13[[#This Row],[Side Result]]), "",ABS(Table13[[#This Row],[Difference from Prediction]]))</f>
      </c>
      <c r="T16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67" s="24" t="str">
        <f>IF(ISBLANK(Table13[[#This Row],[Side Result]]), "",ABS(Table13[[#This Row],[Difference from Market]]))</f>
      </c>
      <c r="V167" s="23" t="str">
        <f>IF(OR(ISBLANK(Games!B167),ISBLANK(Table13[[#This Row],[Side Result]])), "",IF(OR(AND('Prediction Log'!D167&lt;0, 'Prediction Log'!I167='Prediction Log'!B167), AND('Prediction Log'!D167&gt;0, 'Prediction Log'!C167='Prediction Log'!I167)),"Y", IF(ISBLANK(Games!$B$2), "","N")))</f>
      </c>
      <c r="W167" s="23" t="str">
        <f>Table13[[#This Row],[Market Side and Spread  Correct]]</f>
      </c>
    </row>
    <row r="168">
      <c r="A168" s="2" t="str">
        <f>IF(ISBLANK(Games!$B168), "",Games!A168)</f>
      </c>
      <c r="B168" s="2" t="str">
        <f>IF(ISBLANK(Games!$B168), "",Games!B168)</f>
      </c>
      <c r="C168" s="2" t="str">
        <f>IF(ISBLANK(Games!$B168), "",Games!C168)</f>
      </c>
      <c r="D168" s="1" t="str">
        <f>IF(ISBLANK(Games!$B168), "",Games!D168)</f>
      </c>
      <c r="E168" s="1" t="str">
        <f>IF(ISBLANK(Games!$B168), "",Games!E168)</f>
      </c>
      <c r="F168" s="2" t="str">
        <f>IF(ISBLANK(Games!$B168), "",Games!F168)</f>
      </c>
      <c r="G168" s="2" t="str">
        <f>IF(ISBLANK(Games!$B168), "",Games!G168)</f>
      </c>
      <c r="H168" s="2" t="str">
        <f>IF(ISBLANK(Games!B168), "", IF(Table13[[#This Row],[Spread]]&lt;0, Table13[[#This Row],[Home]], Table13[[#This Row],[Away]]))</f>
      </c>
      <c r="I168" s="25"/>
      <c r="J168" s="25"/>
      <c r="K168" s="25"/>
      <c r="L168" s="25" t="str">
        <f>IF(ISBLANK(Table13[[#This Row],[Side Result]]), "",(-1*(Table13[[#This Row],[Home Final]]-Table13[[#This Row],[Away Final]])))</f>
      </c>
      <c r="M16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68" s="21" t="str">
        <f>IF(ISBLANK(Games!B168),"",IF(Table13[[#This Row],[Side Result]]=Table13[[#This Row],[Market Predicted Side]], "Y", "N"))</f>
      </c>
      <c r="O168" s="24" t="str">
        <f>IF(ISBLANK(Table13[[#This Row],[Side Result]]),"",IF(AND(Table13[[#This Row],[Market Side Correct (Y/N)]]="Y", Table13[[#This Row],[Market - Winning Team Covered (Y/N)]]="Y"), "Y", "N"))</f>
      </c>
      <c r="P168" s="24" t="str">
        <f>IF(ISBLANK(Games!B168),"",IF(Table13[[#This Row],[Side Result]]=Table13[[#This Row],[Model Predicted Side]], "Y", "N"))</f>
      </c>
      <c r="Q16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6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68" s="24" t="str">
        <f>IF(ISBLANK(Table13[[#This Row],[Side Result]]), "",ABS(Table13[[#This Row],[Difference from Prediction]]))</f>
      </c>
      <c r="T16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68" s="24" t="str">
        <f>IF(ISBLANK(Table13[[#This Row],[Side Result]]), "",ABS(Table13[[#This Row],[Difference from Market]]))</f>
      </c>
      <c r="V168" s="23" t="str">
        <f>IF(OR(ISBLANK(Games!B168),ISBLANK(Table13[[#This Row],[Side Result]])), "",IF(OR(AND('Prediction Log'!D168&lt;0, 'Prediction Log'!I168='Prediction Log'!B168), AND('Prediction Log'!D168&gt;0, 'Prediction Log'!C168='Prediction Log'!I168)),"Y", IF(ISBLANK(Games!$B$2), "","N")))</f>
      </c>
      <c r="W168" s="23" t="str">
        <f>Table13[[#This Row],[Market Side and Spread  Correct]]</f>
      </c>
    </row>
    <row r="169">
      <c r="A169" s="2" t="str">
        <f>IF(ISBLANK(Games!$B169), "",Games!A169)</f>
      </c>
      <c r="B169" s="2" t="str">
        <f>IF(ISBLANK(Games!$B169), "",Games!B169)</f>
      </c>
      <c r="C169" s="2" t="str">
        <f>IF(ISBLANK(Games!$B169), "",Games!C169)</f>
      </c>
      <c r="D169" s="1" t="str">
        <f>IF(ISBLANK(Games!$B169), "",Games!D169)</f>
      </c>
      <c r="E169" s="1" t="str">
        <f>IF(ISBLANK(Games!$B169), "",Games!E169)</f>
      </c>
      <c r="F169" s="2" t="str">
        <f>IF(ISBLANK(Games!$B169), "",Games!F169)</f>
      </c>
      <c r="G169" s="2" t="str">
        <f>IF(ISBLANK(Games!$B169), "",Games!G169)</f>
      </c>
      <c r="H169" s="2" t="str">
        <f>IF(ISBLANK(Games!B169), "", IF(Table13[[#This Row],[Spread]]&lt;0, Table13[[#This Row],[Home]], Table13[[#This Row],[Away]]))</f>
      </c>
      <c r="I169" s="25"/>
      <c r="J169" s="25"/>
      <c r="K169" s="25"/>
      <c r="L169" s="25" t="str">
        <f>IF(ISBLANK(Table13[[#This Row],[Side Result]]), "",(-1*(Table13[[#This Row],[Home Final]]-Table13[[#This Row],[Away Final]])))</f>
      </c>
      <c r="M16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69" s="21" t="str">
        <f>IF(ISBLANK(Games!B169),"",IF(Table13[[#This Row],[Side Result]]=Table13[[#This Row],[Market Predicted Side]], "Y", "N"))</f>
      </c>
      <c r="O169" s="24" t="str">
        <f>IF(ISBLANK(Table13[[#This Row],[Side Result]]),"",IF(AND(Table13[[#This Row],[Market Side Correct (Y/N)]]="Y", Table13[[#This Row],[Market - Winning Team Covered (Y/N)]]="Y"), "Y", "N"))</f>
      </c>
      <c r="P169" s="24" t="str">
        <f>IF(ISBLANK(Games!B169),"",IF(Table13[[#This Row],[Side Result]]=Table13[[#This Row],[Model Predicted Side]], "Y", "N"))</f>
      </c>
      <c r="Q16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6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69" s="24" t="str">
        <f>IF(ISBLANK(Table13[[#This Row],[Side Result]]), "",ABS(Table13[[#This Row],[Difference from Prediction]]))</f>
      </c>
      <c r="T16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69" s="24" t="str">
        <f>IF(ISBLANK(Table13[[#This Row],[Side Result]]), "",ABS(Table13[[#This Row],[Difference from Market]]))</f>
      </c>
      <c r="V169" s="23" t="str">
        <f>IF(OR(ISBLANK(Games!B169),ISBLANK(Table13[[#This Row],[Side Result]])), "",IF(OR(AND('Prediction Log'!D169&lt;0, 'Prediction Log'!I169='Prediction Log'!B169), AND('Prediction Log'!D169&gt;0, 'Prediction Log'!C169='Prediction Log'!I169)),"Y", IF(ISBLANK(Games!$B$2), "","N")))</f>
      </c>
      <c r="W169" s="23" t="str">
        <f>Table13[[#This Row],[Market Side and Spread  Correct]]</f>
      </c>
    </row>
    <row r="170">
      <c r="A170" s="2" t="str">
        <f>IF(ISBLANK(Games!$B170), "",Games!A170)</f>
      </c>
      <c r="B170" s="2" t="str">
        <f>IF(ISBLANK(Games!$B170), "",Games!B170)</f>
      </c>
      <c r="C170" s="2" t="str">
        <f>IF(ISBLANK(Games!$B170), "",Games!C170)</f>
      </c>
      <c r="D170" s="1" t="str">
        <f>IF(ISBLANK(Games!$B170), "",Games!D170)</f>
      </c>
      <c r="E170" s="1" t="str">
        <f>IF(ISBLANK(Games!$B170), "",Games!E170)</f>
      </c>
      <c r="F170" s="2" t="str">
        <f>IF(ISBLANK(Games!$B170), "",Games!F170)</f>
      </c>
      <c r="G170" s="2" t="str">
        <f>IF(ISBLANK(Games!$B170), "",Games!G170)</f>
      </c>
      <c r="H170" s="2" t="str">
        <f>IF(ISBLANK(Games!B170), "", IF(Table13[[#This Row],[Spread]]&lt;0, Table13[[#This Row],[Home]], Table13[[#This Row],[Away]]))</f>
      </c>
      <c r="I170" s="25"/>
      <c r="J170" s="25"/>
      <c r="K170" s="25"/>
      <c r="L170" s="25" t="str">
        <f>IF(ISBLANK(Table13[[#This Row],[Side Result]]), "",(-1*(Table13[[#This Row],[Home Final]]-Table13[[#This Row],[Away Final]])))</f>
      </c>
      <c r="M17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70" s="21" t="str">
        <f>IF(ISBLANK(Games!B170),"",IF(Table13[[#This Row],[Side Result]]=Table13[[#This Row],[Market Predicted Side]], "Y", "N"))</f>
      </c>
      <c r="O170" s="24" t="str">
        <f>IF(ISBLANK(Table13[[#This Row],[Side Result]]),"",IF(AND(Table13[[#This Row],[Market Side Correct (Y/N)]]="Y", Table13[[#This Row],[Market - Winning Team Covered (Y/N)]]="Y"), "Y", "N"))</f>
      </c>
      <c r="P170" s="24" t="str">
        <f>IF(ISBLANK(Games!B170),"",IF(Table13[[#This Row],[Side Result]]=Table13[[#This Row],[Model Predicted Side]], "Y", "N"))</f>
      </c>
      <c r="Q17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7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70" s="24" t="str">
        <f>IF(ISBLANK(Table13[[#This Row],[Side Result]]), "",ABS(Table13[[#This Row],[Difference from Prediction]]))</f>
      </c>
      <c r="T17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70" s="24" t="str">
        <f>IF(ISBLANK(Table13[[#This Row],[Side Result]]), "",ABS(Table13[[#This Row],[Difference from Market]]))</f>
      </c>
      <c r="V170" s="23" t="str">
        <f>IF(OR(ISBLANK(Games!B170),ISBLANK(Table13[[#This Row],[Side Result]])), "",IF(OR(AND('Prediction Log'!D170&lt;0, 'Prediction Log'!I170='Prediction Log'!B170), AND('Prediction Log'!D170&gt;0, 'Prediction Log'!C170='Prediction Log'!I170)),"Y", IF(ISBLANK(Games!$B$2), "","N")))</f>
      </c>
      <c r="W170" s="23" t="str">
        <f>Table13[[#This Row],[Market Side and Spread  Correct]]</f>
      </c>
    </row>
    <row r="171">
      <c r="A171" s="2" t="str">
        <f>IF(ISBLANK(Games!$B171), "",Games!A171)</f>
      </c>
      <c r="B171" s="2" t="str">
        <f>IF(ISBLANK(Games!$B171), "",Games!B171)</f>
      </c>
      <c r="C171" s="2" t="str">
        <f>IF(ISBLANK(Games!$B171), "",Games!C171)</f>
      </c>
      <c r="D171" s="1" t="str">
        <f>IF(ISBLANK(Games!$B171), "",Games!D171)</f>
      </c>
      <c r="E171" s="1" t="str">
        <f>IF(ISBLANK(Games!$B171), "",Games!E171)</f>
      </c>
      <c r="F171" s="2" t="str">
        <f>IF(ISBLANK(Games!$B171), "",Games!F171)</f>
      </c>
      <c r="G171" s="2" t="str">
        <f>IF(ISBLANK(Games!$B171), "",Games!G171)</f>
      </c>
      <c r="H171" s="2" t="str">
        <f>IF(ISBLANK(Games!B171), "", IF(Table13[[#This Row],[Spread]]&lt;0, Table13[[#This Row],[Home]], Table13[[#This Row],[Away]]))</f>
      </c>
      <c r="I171" s="25"/>
      <c r="J171" s="25"/>
      <c r="K171" s="25"/>
      <c r="L171" s="25" t="str">
        <f>IF(ISBLANK(Table13[[#This Row],[Side Result]]), "",(-1*(Table13[[#This Row],[Home Final]]-Table13[[#This Row],[Away Final]])))</f>
      </c>
      <c r="M17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71" s="21" t="str">
        <f>IF(ISBLANK(Games!B171),"",IF(Table13[[#This Row],[Side Result]]=Table13[[#This Row],[Market Predicted Side]], "Y", "N"))</f>
      </c>
      <c r="O171" s="24" t="str">
        <f>IF(ISBLANK(Table13[[#This Row],[Side Result]]),"",IF(AND(Table13[[#This Row],[Market Side Correct (Y/N)]]="Y", Table13[[#This Row],[Market - Winning Team Covered (Y/N)]]="Y"), "Y", "N"))</f>
      </c>
      <c r="P171" s="24" t="str">
        <f>IF(ISBLANK(Games!B171),"",IF(Table13[[#This Row],[Side Result]]=Table13[[#This Row],[Model Predicted Side]], "Y", "N"))</f>
      </c>
      <c r="Q17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7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71" s="24" t="str">
        <f>IF(ISBLANK(Table13[[#This Row],[Side Result]]), "",ABS(Table13[[#This Row],[Difference from Prediction]]))</f>
      </c>
      <c r="T17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71" s="24" t="str">
        <f>IF(ISBLANK(Table13[[#This Row],[Side Result]]), "",ABS(Table13[[#This Row],[Difference from Market]]))</f>
      </c>
      <c r="V171" s="23" t="str">
        <f>IF(OR(ISBLANK(Games!B171),ISBLANK(Table13[[#This Row],[Side Result]])), "",IF(OR(AND('Prediction Log'!D171&lt;0, 'Prediction Log'!I171='Prediction Log'!B171), AND('Prediction Log'!D171&gt;0, 'Prediction Log'!C171='Prediction Log'!I171)),"Y", IF(ISBLANK(Games!$B$2), "","N")))</f>
      </c>
      <c r="W171" s="23" t="str">
        <f>Table13[[#This Row],[Market Side and Spread  Correct]]</f>
      </c>
    </row>
    <row r="172">
      <c r="A172" s="2" t="str">
        <f>IF(ISBLANK(Games!$B172), "",Games!A172)</f>
      </c>
      <c r="B172" s="2" t="str">
        <f>IF(ISBLANK(Games!$B172), "",Games!B172)</f>
      </c>
      <c r="C172" s="2" t="str">
        <f>IF(ISBLANK(Games!$B172), "",Games!C172)</f>
      </c>
      <c r="D172" s="1" t="str">
        <f>IF(ISBLANK(Games!$B172), "",Games!D172)</f>
      </c>
      <c r="E172" s="1" t="str">
        <f>IF(ISBLANK(Games!$B172), "",Games!E172)</f>
      </c>
      <c r="F172" s="2" t="str">
        <f>IF(ISBLANK(Games!$B172), "",Games!F172)</f>
      </c>
      <c r="G172" s="2" t="str">
        <f>IF(ISBLANK(Games!$B172), "",Games!G172)</f>
      </c>
      <c r="H172" s="2" t="str">
        <f>IF(ISBLANK(Games!B172), "", IF(Table13[[#This Row],[Spread]]&lt;0, Table13[[#This Row],[Home]], Table13[[#This Row],[Away]]))</f>
      </c>
      <c r="I172" s="25"/>
      <c r="J172" s="25"/>
      <c r="K172" s="25"/>
      <c r="L172" s="25" t="str">
        <f>IF(ISBLANK(Table13[[#This Row],[Side Result]]), "",(-1*(Table13[[#This Row],[Home Final]]-Table13[[#This Row],[Away Final]])))</f>
      </c>
      <c r="M17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72" s="21" t="str">
        <f>IF(ISBLANK(Games!B172),"",IF(Table13[[#This Row],[Side Result]]=Table13[[#This Row],[Market Predicted Side]], "Y", "N"))</f>
      </c>
      <c r="O172" s="24" t="str">
        <f>IF(ISBLANK(Table13[[#This Row],[Side Result]]),"",IF(AND(Table13[[#This Row],[Market Side Correct (Y/N)]]="Y", Table13[[#This Row],[Market - Winning Team Covered (Y/N)]]="Y"), "Y", "N"))</f>
      </c>
      <c r="P172" s="24" t="str">
        <f>IF(ISBLANK(Games!B172),"",IF(Table13[[#This Row],[Side Result]]=Table13[[#This Row],[Model Predicted Side]], "Y", "N"))</f>
      </c>
      <c r="Q17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7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72" s="24" t="str">
        <f>IF(ISBLANK(Table13[[#This Row],[Side Result]]), "",ABS(Table13[[#This Row],[Difference from Prediction]]))</f>
      </c>
      <c r="T17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72" s="24" t="str">
        <f>IF(ISBLANK(Table13[[#This Row],[Side Result]]), "",ABS(Table13[[#This Row],[Difference from Market]]))</f>
      </c>
      <c r="V172" s="23" t="str">
        <f>IF(OR(ISBLANK(Games!B172),ISBLANK(Table13[[#This Row],[Side Result]])), "",IF(OR(AND('Prediction Log'!D172&lt;0, 'Prediction Log'!I172='Prediction Log'!B172), AND('Prediction Log'!D172&gt;0, 'Prediction Log'!C172='Prediction Log'!I172)),"Y", IF(ISBLANK(Games!$B$2), "","N")))</f>
      </c>
      <c r="W172" s="23" t="str">
        <f>Table13[[#This Row],[Market Side and Spread  Correct]]</f>
      </c>
    </row>
    <row r="173">
      <c r="A173" s="2" t="str">
        <f>IF(ISBLANK(Games!$B173), "",Games!A173)</f>
      </c>
      <c r="B173" s="2" t="str">
        <f>IF(ISBLANK(Games!$B173), "",Games!B173)</f>
      </c>
      <c r="C173" s="2" t="str">
        <f>IF(ISBLANK(Games!$B173), "",Games!C173)</f>
      </c>
      <c r="D173" s="1" t="str">
        <f>IF(ISBLANK(Games!$B173), "",Games!D173)</f>
      </c>
      <c r="E173" s="1" t="str">
        <f>IF(ISBLANK(Games!$B173), "",Games!E173)</f>
      </c>
      <c r="F173" s="2" t="str">
        <f>IF(ISBLANK(Games!$B173), "",Games!F173)</f>
      </c>
      <c r="G173" s="2" t="str">
        <f>IF(ISBLANK(Games!$B173), "",Games!G173)</f>
      </c>
      <c r="H173" s="2" t="str">
        <f>IF(ISBLANK(Games!B173), "", IF(Table13[[#This Row],[Spread]]&lt;0, Table13[[#This Row],[Home]], Table13[[#This Row],[Away]]))</f>
      </c>
      <c r="I173" s="25"/>
      <c r="J173" s="25"/>
      <c r="K173" s="25"/>
      <c r="L173" s="25" t="str">
        <f>IF(ISBLANK(Table13[[#This Row],[Side Result]]), "",(-1*(Table13[[#This Row],[Home Final]]-Table13[[#This Row],[Away Final]])))</f>
      </c>
      <c r="M17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73" s="21" t="str">
        <f>IF(ISBLANK(Games!B173),"",IF(Table13[[#This Row],[Side Result]]=Table13[[#This Row],[Market Predicted Side]], "Y", "N"))</f>
      </c>
      <c r="O173" s="24" t="str">
        <f>IF(ISBLANK(Table13[[#This Row],[Side Result]]),"",IF(AND(Table13[[#This Row],[Market Side Correct (Y/N)]]="Y", Table13[[#This Row],[Market - Winning Team Covered (Y/N)]]="Y"), "Y", "N"))</f>
      </c>
      <c r="P173" s="24" t="str">
        <f>IF(ISBLANK(Games!B173),"",IF(Table13[[#This Row],[Side Result]]=Table13[[#This Row],[Model Predicted Side]], "Y", "N"))</f>
      </c>
      <c r="Q17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7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73" s="24" t="str">
        <f>IF(ISBLANK(Table13[[#This Row],[Side Result]]), "",ABS(Table13[[#This Row],[Difference from Prediction]]))</f>
      </c>
      <c r="T17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73" s="24" t="str">
        <f>IF(ISBLANK(Table13[[#This Row],[Side Result]]), "",ABS(Table13[[#This Row],[Difference from Market]]))</f>
      </c>
      <c r="V173" s="23" t="str">
        <f>IF(OR(ISBLANK(Games!B173),ISBLANK(Table13[[#This Row],[Side Result]])), "",IF(OR(AND('Prediction Log'!D173&lt;0, 'Prediction Log'!I173='Prediction Log'!B173), AND('Prediction Log'!D173&gt;0, 'Prediction Log'!C173='Prediction Log'!I173)),"Y", IF(ISBLANK(Games!$B$2), "","N")))</f>
      </c>
      <c r="W173" s="23" t="str">
        <f>Table13[[#This Row],[Market Side and Spread  Correct]]</f>
      </c>
    </row>
    <row r="174">
      <c r="A174" s="2" t="str">
        <f>IF(ISBLANK(Games!$B174), "",Games!A174)</f>
      </c>
      <c r="B174" s="2" t="str">
        <f>IF(ISBLANK(Games!$B174), "",Games!B174)</f>
      </c>
      <c r="C174" s="2" t="str">
        <f>IF(ISBLANK(Games!$B174), "",Games!C174)</f>
      </c>
      <c r="D174" s="1" t="str">
        <f>IF(ISBLANK(Games!$B174), "",Games!D174)</f>
      </c>
      <c r="E174" s="1" t="str">
        <f>IF(ISBLANK(Games!$B174), "",Games!E174)</f>
      </c>
      <c r="F174" s="2" t="str">
        <f>IF(ISBLANK(Games!$B174), "",Games!F174)</f>
      </c>
      <c r="G174" s="2" t="str">
        <f>IF(ISBLANK(Games!$B174), "",Games!G174)</f>
      </c>
      <c r="H174" s="2" t="str">
        <f>IF(ISBLANK(Games!B174), "", IF(Table13[[#This Row],[Spread]]&lt;0, Table13[[#This Row],[Home]], Table13[[#This Row],[Away]]))</f>
      </c>
      <c r="I174" s="25"/>
      <c r="J174" s="25"/>
      <c r="K174" s="25"/>
      <c r="L174" s="25" t="str">
        <f>IF(ISBLANK(Table13[[#This Row],[Side Result]]), "",(-1*(Table13[[#This Row],[Home Final]]-Table13[[#This Row],[Away Final]])))</f>
      </c>
      <c r="M17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74" s="21" t="str">
        <f>IF(ISBLANK(Games!B174),"",IF(Table13[[#This Row],[Side Result]]=Table13[[#This Row],[Market Predicted Side]], "Y", "N"))</f>
      </c>
      <c r="O174" s="24" t="str">
        <f>IF(ISBLANK(Table13[[#This Row],[Side Result]]),"",IF(AND(Table13[[#This Row],[Market Side Correct (Y/N)]]="Y", Table13[[#This Row],[Market - Winning Team Covered (Y/N)]]="Y"), "Y", "N"))</f>
      </c>
      <c r="P174" s="24" t="str">
        <f>IF(ISBLANK(Games!B174),"",IF(Table13[[#This Row],[Side Result]]=Table13[[#This Row],[Model Predicted Side]], "Y", "N"))</f>
      </c>
      <c r="Q17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7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74" s="24" t="str">
        <f>IF(ISBLANK(Table13[[#This Row],[Side Result]]), "",ABS(Table13[[#This Row],[Difference from Prediction]]))</f>
      </c>
      <c r="T17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74" s="24" t="str">
        <f>IF(ISBLANK(Table13[[#This Row],[Side Result]]), "",ABS(Table13[[#This Row],[Difference from Market]]))</f>
      </c>
      <c r="V174" s="23" t="str">
        <f>IF(OR(ISBLANK(Games!B174),ISBLANK(Table13[[#This Row],[Side Result]])), "",IF(OR(AND('Prediction Log'!D174&lt;0, 'Prediction Log'!I174='Prediction Log'!B174), AND('Prediction Log'!D174&gt;0, 'Prediction Log'!C174='Prediction Log'!I174)),"Y", IF(ISBLANK(Games!$B$2), "","N")))</f>
      </c>
      <c r="W174" s="23" t="str">
        <f>Table13[[#This Row],[Market Side and Spread  Correct]]</f>
      </c>
    </row>
    <row r="175">
      <c r="A175" s="2" t="str">
        <f>IF(ISBLANK(Games!$B175), "",Games!A175)</f>
      </c>
      <c r="B175" s="2" t="str">
        <f>IF(ISBLANK(Games!$B175), "",Games!B175)</f>
      </c>
      <c r="C175" s="2" t="str">
        <f>IF(ISBLANK(Games!$B175), "",Games!C175)</f>
      </c>
      <c r="D175" s="1" t="str">
        <f>IF(ISBLANK(Games!$B175), "",Games!D175)</f>
      </c>
      <c r="E175" s="1" t="str">
        <f>IF(ISBLANK(Games!$B175), "",Games!E175)</f>
      </c>
      <c r="F175" s="2" t="str">
        <f>IF(ISBLANK(Games!$B175), "",Games!F175)</f>
      </c>
      <c r="G175" s="2" t="str">
        <f>IF(ISBLANK(Games!$B175), "",Games!G175)</f>
      </c>
      <c r="H175" s="2" t="str">
        <f>IF(ISBLANK(Games!B175), "", IF(Table13[[#This Row],[Spread]]&lt;0, Table13[[#This Row],[Home]], Table13[[#This Row],[Away]]))</f>
      </c>
      <c r="I175" s="25"/>
      <c r="J175" s="25"/>
      <c r="K175" s="25"/>
      <c r="L175" s="25" t="str">
        <f>IF(ISBLANK(Table13[[#This Row],[Side Result]]), "",(-1*(Table13[[#This Row],[Home Final]]-Table13[[#This Row],[Away Final]])))</f>
      </c>
      <c r="M17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75" s="21" t="str">
        <f>IF(ISBLANK(Games!B175),"",IF(Table13[[#This Row],[Side Result]]=Table13[[#This Row],[Market Predicted Side]], "Y", "N"))</f>
      </c>
      <c r="O175" s="24" t="str">
        <f>IF(ISBLANK(Table13[[#This Row],[Side Result]]),"",IF(AND(Table13[[#This Row],[Market Side Correct (Y/N)]]="Y", Table13[[#This Row],[Market - Winning Team Covered (Y/N)]]="Y"), "Y", "N"))</f>
      </c>
      <c r="P175" s="24" t="str">
        <f>IF(ISBLANK(Games!B175),"",IF(Table13[[#This Row],[Side Result]]=Table13[[#This Row],[Model Predicted Side]], "Y", "N"))</f>
      </c>
      <c r="Q17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7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75" s="24" t="str">
        <f>IF(ISBLANK(Table13[[#This Row],[Side Result]]), "",ABS(Table13[[#This Row],[Difference from Prediction]]))</f>
      </c>
      <c r="T17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75" s="24" t="str">
        <f>IF(ISBLANK(Table13[[#This Row],[Side Result]]), "",ABS(Table13[[#This Row],[Difference from Market]]))</f>
      </c>
      <c r="V175" s="23" t="str">
        <f>IF(OR(ISBLANK(Games!B175),ISBLANK(Table13[[#This Row],[Side Result]])), "",IF(OR(AND('Prediction Log'!D175&lt;0, 'Prediction Log'!I175='Prediction Log'!B175), AND('Prediction Log'!D175&gt;0, 'Prediction Log'!C175='Prediction Log'!I175)),"Y", IF(ISBLANK(Games!$B$2), "","N")))</f>
      </c>
      <c r="W175" s="23" t="str">
        <f>Table13[[#This Row],[Market Side and Spread  Correct]]</f>
      </c>
    </row>
    <row r="176">
      <c r="A176" s="2" t="str">
        <f>IF(ISBLANK(Games!$B176), "",Games!A176)</f>
      </c>
      <c r="B176" s="2" t="str">
        <f>IF(ISBLANK(Games!$B176), "",Games!B176)</f>
      </c>
      <c r="C176" s="2" t="str">
        <f>IF(ISBLANK(Games!$B176), "",Games!C176)</f>
      </c>
      <c r="D176" s="1" t="str">
        <f>IF(ISBLANK(Games!$B176), "",Games!D176)</f>
      </c>
      <c r="E176" s="1" t="str">
        <f>IF(ISBLANK(Games!$B176), "",Games!E176)</f>
      </c>
      <c r="F176" s="2" t="str">
        <f>IF(ISBLANK(Games!$B176), "",Games!F176)</f>
      </c>
      <c r="G176" s="2" t="str">
        <f>IF(ISBLANK(Games!$B176), "",Games!G176)</f>
      </c>
      <c r="H176" s="2" t="str">
        <f>IF(ISBLANK(Games!B176), "", IF(Table13[[#This Row],[Spread]]&lt;0, Table13[[#This Row],[Home]], Table13[[#This Row],[Away]]))</f>
      </c>
      <c r="I176" s="25"/>
      <c r="J176" s="25"/>
      <c r="K176" s="25"/>
      <c r="L176" s="25" t="str">
        <f>IF(ISBLANK(Table13[[#This Row],[Side Result]]), "",(-1*(Table13[[#This Row],[Home Final]]-Table13[[#This Row],[Away Final]])))</f>
      </c>
      <c r="M17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76" s="21" t="str">
        <f>IF(ISBLANK(Games!B176),"",IF(Table13[[#This Row],[Side Result]]=Table13[[#This Row],[Market Predicted Side]], "Y", "N"))</f>
      </c>
      <c r="O176" s="24" t="str">
        <f>IF(ISBLANK(Table13[[#This Row],[Side Result]]),"",IF(AND(Table13[[#This Row],[Market Side Correct (Y/N)]]="Y", Table13[[#This Row],[Market - Winning Team Covered (Y/N)]]="Y"), "Y", "N"))</f>
      </c>
      <c r="P176" s="24" t="str">
        <f>IF(ISBLANK(Games!B176),"",IF(Table13[[#This Row],[Side Result]]=Table13[[#This Row],[Model Predicted Side]], "Y", "N"))</f>
      </c>
      <c r="Q17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7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76" s="24" t="str">
        <f>IF(ISBLANK(Table13[[#This Row],[Side Result]]), "",ABS(Table13[[#This Row],[Difference from Prediction]]))</f>
      </c>
      <c r="T17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76" s="24" t="str">
        <f>IF(ISBLANK(Table13[[#This Row],[Side Result]]), "",ABS(Table13[[#This Row],[Difference from Market]]))</f>
      </c>
      <c r="V176" s="23" t="str">
        <f>IF(OR(ISBLANK(Games!B176),ISBLANK(Table13[[#This Row],[Side Result]])), "",IF(OR(AND('Prediction Log'!D176&lt;0, 'Prediction Log'!I176='Prediction Log'!B176), AND('Prediction Log'!D176&gt;0, 'Prediction Log'!C176='Prediction Log'!I176)),"Y", IF(ISBLANK(Games!$B$2), "","N")))</f>
      </c>
      <c r="W176" s="23" t="str">
        <f>Table13[[#This Row],[Market Side and Spread  Correct]]</f>
      </c>
    </row>
    <row r="177">
      <c r="A177" s="2" t="str">
        <f>IF(ISBLANK(Games!$B177), "",Games!A177)</f>
      </c>
      <c r="B177" s="2" t="str">
        <f>IF(ISBLANK(Games!$B177), "",Games!B177)</f>
      </c>
      <c r="C177" s="2" t="str">
        <f>IF(ISBLANK(Games!$B177), "",Games!C177)</f>
      </c>
      <c r="D177" s="1" t="str">
        <f>IF(ISBLANK(Games!$B177), "",Games!D177)</f>
      </c>
      <c r="E177" s="1" t="str">
        <f>IF(ISBLANK(Games!$B177), "",Games!E177)</f>
      </c>
      <c r="F177" s="2" t="str">
        <f>IF(ISBLANK(Games!$B177), "",Games!F177)</f>
      </c>
      <c r="G177" s="2" t="str">
        <f>IF(ISBLANK(Games!$B177), "",Games!G177)</f>
      </c>
      <c r="H177" s="2" t="str">
        <f>IF(ISBLANK(Games!B177), "", IF(Table13[[#This Row],[Spread]]&lt;0, Table13[[#This Row],[Home]], Table13[[#This Row],[Away]]))</f>
      </c>
      <c r="I177" s="25"/>
      <c r="J177" s="25"/>
      <c r="K177" s="25"/>
      <c r="L177" s="25" t="str">
        <f>IF(ISBLANK(Table13[[#This Row],[Side Result]]), "",(-1*(Table13[[#This Row],[Home Final]]-Table13[[#This Row],[Away Final]])))</f>
      </c>
      <c r="M17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77" s="21" t="str">
        <f>IF(ISBLANK(Games!B177),"",IF(Table13[[#This Row],[Side Result]]=Table13[[#This Row],[Market Predicted Side]], "Y", "N"))</f>
      </c>
      <c r="O177" s="24" t="str">
        <f>IF(ISBLANK(Table13[[#This Row],[Side Result]]),"",IF(AND(Table13[[#This Row],[Market Side Correct (Y/N)]]="Y", Table13[[#This Row],[Market - Winning Team Covered (Y/N)]]="Y"), "Y", "N"))</f>
      </c>
      <c r="P177" s="24" t="str">
        <f>IF(ISBLANK(Games!B177),"",IF(Table13[[#This Row],[Side Result]]=Table13[[#This Row],[Model Predicted Side]], "Y", "N"))</f>
      </c>
      <c r="Q17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7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77" s="24" t="str">
        <f>IF(ISBLANK(Table13[[#This Row],[Side Result]]), "",ABS(Table13[[#This Row],[Difference from Prediction]]))</f>
      </c>
      <c r="T17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77" s="24" t="str">
        <f>IF(ISBLANK(Table13[[#This Row],[Side Result]]), "",ABS(Table13[[#This Row],[Difference from Market]]))</f>
      </c>
      <c r="V177" s="23" t="str">
        <f>IF(OR(ISBLANK(Games!B177),ISBLANK(Table13[[#This Row],[Side Result]])), "",IF(OR(AND('Prediction Log'!D177&lt;0, 'Prediction Log'!I177='Prediction Log'!B177), AND('Prediction Log'!D177&gt;0, 'Prediction Log'!C177='Prediction Log'!I177)),"Y", IF(ISBLANK(Games!$B$2), "","N")))</f>
      </c>
      <c r="W177" s="23" t="str">
        <f>Table13[[#This Row],[Market Side and Spread  Correct]]</f>
      </c>
    </row>
    <row r="178">
      <c r="A178" s="2" t="str">
        <f>IF(ISBLANK(Games!$B178), "",Games!A178)</f>
      </c>
      <c r="B178" s="2" t="str">
        <f>IF(ISBLANK(Games!$B178), "",Games!B178)</f>
      </c>
      <c r="C178" s="2" t="str">
        <f>IF(ISBLANK(Games!$B178), "",Games!C178)</f>
      </c>
      <c r="D178" s="1" t="str">
        <f>IF(ISBLANK(Games!$B178), "",Games!D178)</f>
      </c>
      <c r="E178" s="1" t="str">
        <f>IF(ISBLANK(Games!$B178), "",Games!E178)</f>
      </c>
      <c r="F178" s="2" t="str">
        <f>IF(ISBLANK(Games!$B178), "",Games!F178)</f>
      </c>
      <c r="G178" s="2" t="str">
        <f>IF(ISBLANK(Games!$B178), "",Games!G178)</f>
      </c>
      <c r="H178" s="2" t="str">
        <f>IF(ISBLANK(Games!B178), "", IF(Table13[[#This Row],[Spread]]&lt;0, Table13[[#This Row],[Home]], Table13[[#This Row],[Away]]))</f>
      </c>
      <c r="I178" s="25"/>
      <c r="J178" s="25"/>
      <c r="K178" s="25"/>
      <c r="L178" s="25" t="str">
        <f>IF(ISBLANK(Table13[[#This Row],[Side Result]]), "",(-1*(Table13[[#This Row],[Home Final]]-Table13[[#This Row],[Away Final]])))</f>
      </c>
      <c r="M17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78" s="21" t="str">
        <f>IF(ISBLANK(Games!B178),"",IF(Table13[[#This Row],[Side Result]]=Table13[[#This Row],[Market Predicted Side]], "Y", "N"))</f>
      </c>
      <c r="O178" s="24" t="str">
        <f>IF(ISBLANK(Table13[[#This Row],[Side Result]]),"",IF(AND(Table13[[#This Row],[Market Side Correct (Y/N)]]="Y", Table13[[#This Row],[Market - Winning Team Covered (Y/N)]]="Y"), "Y", "N"))</f>
      </c>
      <c r="P178" s="24" t="str">
        <f>IF(ISBLANK(Games!B178),"",IF(Table13[[#This Row],[Side Result]]=Table13[[#This Row],[Model Predicted Side]], "Y", "N"))</f>
      </c>
      <c r="Q17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7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78" s="24" t="str">
        <f>IF(ISBLANK(Table13[[#This Row],[Side Result]]), "",ABS(Table13[[#This Row],[Difference from Prediction]]))</f>
      </c>
      <c r="T17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78" s="24" t="str">
        <f>IF(ISBLANK(Table13[[#This Row],[Side Result]]), "",ABS(Table13[[#This Row],[Difference from Market]]))</f>
      </c>
      <c r="V178" s="23" t="str">
        <f>IF(OR(ISBLANK(Games!B178),ISBLANK(Table13[[#This Row],[Side Result]])), "",IF(OR(AND('Prediction Log'!D178&lt;0, 'Prediction Log'!I178='Prediction Log'!B178), AND('Prediction Log'!D178&gt;0, 'Prediction Log'!C178='Prediction Log'!I178)),"Y", IF(ISBLANK(Games!$B$2), "","N")))</f>
      </c>
      <c r="W178" s="23" t="str">
        <f>Table13[[#This Row],[Market Side and Spread  Correct]]</f>
      </c>
    </row>
    <row r="179">
      <c r="A179" s="2" t="str">
        <f>IF(ISBLANK(Games!$B179), "",Games!A179)</f>
      </c>
      <c r="B179" s="2" t="str">
        <f>IF(ISBLANK(Games!$B179), "",Games!B179)</f>
      </c>
      <c r="C179" s="2" t="str">
        <f>IF(ISBLANK(Games!$B179), "",Games!C179)</f>
      </c>
      <c r="D179" s="1" t="str">
        <f>IF(ISBLANK(Games!$B179), "",Games!D179)</f>
      </c>
      <c r="E179" s="1" t="str">
        <f>IF(ISBLANK(Games!$B179), "",Games!E179)</f>
      </c>
      <c r="F179" s="2" t="str">
        <f>IF(ISBLANK(Games!$B179), "",Games!F179)</f>
      </c>
      <c r="G179" s="2" t="str">
        <f>IF(ISBLANK(Games!$B179), "",Games!G179)</f>
      </c>
      <c r="H179" s="2" t="str">
        <f>IF(ISBLANK(Games!B179), "", IF(Table13[[#This Row],[Spread]]&lt;0, Table13[[#This Row],[Home]], Table13[[#This Row],[Away]]))</f>
      </c>
      <c r="I179" s="25"/>
      <c r="J179" s="25"/>
      <c r="K179" s="25"/>
      <c r="L179" s="25" t="str">
        <f>IF(ISBLANK(Table13[[#This Row],[Side Result]]), "",(-1*(Table13[[#This Row],[Home Final]]-Table13[[#This Row],[Away Final]])))</f>
      </c>
      <c r="M17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79" s="21" t="str">
        <f>IF(ISBLANK(Games!B179),"",IF(Table13[[#This Row],[Side Result]]=Table13[[#This Row],[Market Predicted Side]], "Y", "N"))</f>
      </c>
      <c r="O179" s="24" t="str">
        <f>IF(ISBLANK(Table13[[#This Row],[Side Result]]),"",IF(AND(Table13[[#This Row],[Market Side Correct (Y/N)]]="Y", Table13[[#This Row],[Market - Winning Team Covered (Y/N)]]="Y"), "Y", "N"))</f>
      </c>
      <c r="P179" s="24" t="str">
        <f>IF(ISBLANK(Games!B179),"",IF(Table13[[#This Row],[Side Result]]=Table13[[#This Row],[Model Predicted Side]], "Y", "N"))</f>
      </c>
      <c r="Q17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7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79" s="24" t="str">
        <f>IF(ISBLANK(Table13[[#This Row],[Side Result]]), "",ABS(Table13[[#This Row],[Difference from Prediction]]))</f>
      </c>
      <c r="T17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79" s="24" t="str">
        <f>IF(ISBLANK(Table13[[#This Row],[Side Result]]), "",ABS(Table13[[#This Row],[Difference from Market]]))</f>
      </c>
      <c r="V179" s="23" t="str">
        <f>IF(OR(ISBLANK(Games!B179),ISBLANK(Table13[[#This Row],[Side Result]])), "",IF(OR(AND('Prediction Log'!D179&lt;0, 'Prediction Log'!I179='Prediction Log'!B179), AND('Prediction Log'!D179&gt;0, 'Prediction Log'!C179='Prediction Log'!I179)),"Y", IF(ISBLANK(Games!$B$2), "","N")))</f>
      </c>
      <c r="W179" s="23" t="str">
        <f>Table13[[#This Row],[Market Side and Spread  Correct]]</f>
      </c>
    </row>
    <row r="180">
      <c r="A180" s="2" t="str">
        <f>IF(ISBLANK(Games!$B180), "",Games!A180)</f>
      </c>
      <c r="B180" s="2" t="str">
        <f>IF(ISBLANK(Games!$B180), "",Games!B180)</f>
      </c>
      <c r="C180" s="2" t="str">
        <f>IF(ISBLANK(Games!$B180), "",Games!C180)</f>
      </c>
      <c r="D180" s="1" t="str">
        <f>IF(ISBLANK(Games!$B180), "",Games!D180)</f>
      </c>
      <c r="E180" s="1" t="str">
        <f>IF(ISBLANK(Games!$B180), "",Games!E180)</f>
      </c>
      <c r="F180" s="2" t="str">
        <f>IF(ISBLANK(Games!$B180), "",Games!F180)</f>
      </c>
      <c r="G180" s="2" t="str">
        <f>IF(ISBLANK(Games!$B180), "",Games!G180)</f>
      </c>
      <c r="H180" s="2" t="str">
        <f>IF(ISBLANK(Games!B180), "", IF(Table13[[#This Row],[Spread]]&lt;0, Table13[[#This Row],[Home]], Table13[[#This Row],[Away]]))</f>
      </c>
      <c r="I180" s="25"/>
      <c r="J180" s="25"/>
      <c r="K180" s="25"/>
      <c r="L180" s="25" t="str">
        <f>IF(ISBLANK(Table13[[#This Row],[Side Result]]), "",(-1*(Table13[[#This Row],[Home Final]]-Table13[[#This Row],[Away Final]])))</f>
      </c>
      <c r="M18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80" s="21" t="str">
        <f>IF(ISBLANK(Games!B180),"",IF(Table13[[#This Row],[Side Result]]=Table13[[#This Row],[Market Predicted Side]], "Y", "N"))</f>
      </c>
      <c r="O180" s="24" t="str">
        <f>IF(ISBLANK(Table13[[#This Row],[Side Result]]),"",IF(AND(Table13[[#This Row],[Market Side Correct (Y/N)]]="Y", Table13[[#This Row],[Market - Winning Team Covered (Y/N)]]="Y"), "Y", "N"))</f>
      </c>
      <c r="P180" s="24" t="str">
        <f>IF(ISBLANK(Games!B180),"",IF(Table13[[#This Row],[Side Result]]=Table13[[#This Row],[Model Predicted Side]], "Y", "N"))</f>
      </c>
      <c r="Q18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8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80" s="24" t="str">
        <f>IF(ISBLANK(Table13[[#This Row],[Side Result]]), "",ABS(Table13[[#This Row],[Difference from Prediction]]))</f>
      </c>
      <c r="T18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80" s="24" t="str">
        <f>IF(ISBLANK(Table13[[#This Row],[Side Result]]), "",ABS(Table13[[#This Row],[Difference from Market]]))</f>
      </c>
      <c r="V180" s="23" t="str">
        <f>IF(OR(ISBLANK(Games!B180),ISBLANK(Table13[[#This Row],[Side Result]])), "",IF(OR(AND('Prediction Log'!D180&lt;0, 'Prediction Log'!I180='Prediction Log'!B180), AND('Prediction Log'!D180&gt;0, 'Prediction Log'!C180='Prediction Log'!I180)),"Y", IF(ISBLANK(Games!$B$2), "","N")))</f>
      </c>
      <c r="W180" s="23" t="str">
        <f>Table13[[#This Row],[Market Side and Spread  Correct]]</f>
      </c>
    </row>
    <row r="181">
      <c r="A181" s="2" t="str">
        <f>IF(ISBLANK(Games!$B181), "",Games!A181)</f>
      </c>
      <c r="B181" s="2" t="str">
        <f>IF(ISBLANK(Games!$B181), "",Games!B181)</f>
      </c>
      <c r="C181" s="2" t="str">
        <f>IF(ISBLANK(Games!$B181), "",Games!C181)</f>
      </c>
      <c r="D181" s="1" t="str">
        <f>IF(ISBLANK(Games!$B181), "",Games!D181)</f>
      </c>
      <c r="E181" s="1" t="str">
        <f>IF(ISBLANK(Games!$B181), "",Games!E181)</f>
      </c>
      <c r="F181" s="2" t="str">
        <f>IF(ISBLANK(Games!$B181), "",Games!F181)</f>
      </c>
      <c r="G181" s="2" t="str">
        <f>IF(ISBLANK(Games!$B181), "",Games!G181)</f>
      </c>
      <c r="H181" s="2" t="str">
        <f>IF(ISBLANK(Games!B181), "", IF(Table13[[#This Row],[Spread]]&lt;0, Table13[[#This Row],[Home]], Table13[[#This Row],[Away]]))</f>
      </c>
      <c r="I181" s="25"/>
      <c r="J181" s="25"/>
      <c r="K181" s="25"/>
      <c r="L181" s="25" t="str">
        <f>IF(ISBLANK(Table13[[#This Row],[Side Result]]), "",(-1*(Table13[[#This Row],[Home Final]]-Table13[[#This Row],[Away Final]])))</f>
      </c>
      <c r="M18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81" s="21" t="str">
        <f>IF(ISBLANK(Games!B181),"",IF(Table13[[#This Row],[Side Result]]=Table13[[#This Row],[Market Predicted Side]], "Y", "N"))</f>
      </c>
      <c r="O181" s="24" t="str">
        <f>IF(ISBLANK(Table13[[#This Row],[Side Result]]),"",IF(AND(Table13[[#This Row],[Market Side Correct (Y/N)]]="Y", Table13[[#This Row],[Market - Winning Team Covered (Y/N)]]="Y"), "Y", "N"))</f>
      </c>
      <c r="P181" s="24" t="str">
        <f>IF(ISBLANK(Games!B181),"",IF(Table13[[#This Row],[Side Result]]=Table13[[#This Row],[Model Predicted Side]], "Y", "N"))</f>
      </c>
      <c r="Q18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8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81" s="24" t="str">
        <f>IF(ISBLANK(Table13[[#This Row],[Side Result]]), "",ABS(Table13[[#This Row],[Difference from Prediction]]))</f>
      </c>
      <c r="T18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81" s="24" t="str">
        <f>IF(ISBLANK(Table13[[#This Row],[Side Result]]), "",ABS(Table13[[#This Row],[Difference from Market]]))</f>
      </c>
      <c r="V181" s="23" t="str">
        <f>IF(OR(ISBLANK(Games!B181),ISBLANK(Table13[[#This Row],[Side Result]])), "",IF(OR(AND('Prediction Log'!D181&lt;0, 'Prediction Log'!I181='Prediction Log'!B181), AND('Prediction Log'!D181&gt;0, 'Prediction Log'!C181='Prediction Log'!I181)),"Y", IF(ISBLANK(Games!$B$2), "","N")))</f>
      </c>
      <c r="W181" s="23" t="str">
        <f>Table13[[#This Row],[Market Side and Spread  Correct]]</f>
      </c>
    </row>
    <row r="182">
      <c r="A182" s="2" t="str">
        <f>IF(ISBLANK(Games!$B182), "",Games!A182)</f>
      </c>
      <c r="B182" s="2" t="str">
        <f>IF(ISBLANK(Games!$B182), "",Games!B182)</f>
      </c>
      <c r="C182" s="2" t="str">
        <f>IF(ISBLANK(Games!$B182), "",Games!C182)</f>
      </c>
      <c r="D182" s="1" t="str">
        <f>IF(ISBLANK(Games!$B182), "",Games!D182)</f>
      </c>
      <c r="E182" s="1" t="str">
        <f>IF(ISBLANK(Games!$B182), "",Games!E182)</f>
      </c>
      <c r="F182" s="2" t="str">
        <f>IF(ISBLANK(Games!$B182), "",Games!F182)</f>
      </c>
      <c r="G182" s="2" t="str">
        <f>IF(ISBLANK(Games!$B182), "",Games!G182)</f>
      </c>
      <c r="H182" s="2" t="str">
        <f>IF(ISBLANK(Games!B182), "", IF(Table13[[#This Row],[Spread]]&lt;0, Table13[[#This Row],[Home]], Table13[[#This Row],[Away]]))</f>
      </c>
      <c r="I182" s="25"/>
      <c r="J182" s="25"/>
      <c r="K182" s="25"/>
      <c r="L182" s="25" t="str">
        <f>IF(ISBLANK(Table13[[#This Row],[Side Result]]), "",(-1*(Table13[[#This Row],[Home Final]]-Table13[[#This Row],[Away Final]])))</f>
      </c>
      <c r="M18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82" s="21" t="str">
        <f>IF(ISBLANK(Games!B182),"",IF(Table13[[#This Row],[Side Result]]=Table13[[#This Row],[Market Predicted Side]], "Y", "N"))</f>
      </c>
      <c r="O182" s="24" t="str">
        <f>IF(ISBLANK(Table13[[#This Row],[Side Result]]),"",IF(AND(Table13[[#This Row],[Market Side Correct (Y/N)]]="Y", Table13[[#This Row],[Market - Winning Team Covered (Y/N)]]="Y"), "Y", "N"))</f>
      </c>
      <c r="P182" s="24" t="str">
        <f>IF(ISBLANK(Games!B182),"",IF(Table13[[#This Row],[Side Result]]=Table13[[#This Row],[Model Predicted Side]], "Y", "N"))</f>
      </c>
      <c r="Q18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8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82" s="24" t="str">
        <f>IF(ISBLANK(Table13[[#This Row],[Side Result]]), "",ABS(Table13[[#This Row],[Difference from Prediction]]))</f>
      </c>
      <c r="T18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82" s="24" t="str">
        <f>IF(ISBLANK(Table13[[#This Row],[Side Result]]), "",ABS(Table13[[#This Row],[Difference from Market]]))</f>
      </c>
      <c r="V182" s="23" t="str">
        <f>IF(OR(ISBLANK(Games!B182),ISBLANK(Table13[[#This Row],[Side Result]])), "",IF(OR(AND('Prediction Log'!D182&lt;0, 'Prediction Log'!I182='Prediction Log'!B182), AND('Prediction Log'!D182&gt;0, 'Prediction Log'!C182='Prediction Log'!I182)),"Y", IF(ISBLANK(Games!$B$2), "","N")))</f>
      </c>
      <c r="W182" s="23" t="str">
        <f>Table13[[#This Row],[Market Side and Spread  Correct]]</f>
      </c>
    </row>
    <row r="183">
      <c r="A183" s="2" t="str">
        <f>IF(ISBLANK(Games!$B183), "",Games!A183)</f>
      </c>
      <c r="B183" s="2" t="str">
        <f>IF(ISBLANK(Games!$B183), "",Games!B183)</f>
      </c>
      <c r="C183" s="2" t="str">
        <f>IF(ISBLANK(Games!$B183), "",Games!C183)</f>
      </c>
      <c r="D183" s="1" t="str">
        <f>IF(ISBLANK(Games!$B183), "",Games!D183)</f>
      </c>
      <c r="E183" s="1" t="str">
        <f>IF(ISBLANK(Games!$B183), "",Games!E183)</f>
      </c>
      <c r="F183" s="2" t="str">
        <f>IF(ISBLANK(Games!$B183), "",Games!F183)</f>
      </c>
      <c r="G183" s="2" t="str">
        <f>IF(ISBLANK(Games!$B183), "",Games!G183)</f>
      </c>
      <c r="H183" s="2" t="str">
        <f>IF(ISBLANK(Games!B183), "", IF(Table13[[#This Row],[Spread]]&lt;0, Table13[[#This Row],[Home]], Table13[[#This Row],[Away]]))</f>
      </c>
      <c r="I183" s="25"/>
      <c r="J183" s="25"/>
      <c r="K183" s="25"/>
      <c r="L183" s="25" t="str">
        <f>IF(ISBLANK(Table13[[#This Row],[Side Result]]), "",(-1*(Table13[[#This Row],[Home Final]]-Table13[[#This Row],[Away Final]])))</f>
      </c>
      <c r="M18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83" s="21" t="str">
        <f>IF(ISBLANK(Games!B183),"",IF(Table13[[#This Row],[Side Result]]=Table13[[#This Row],[Market Predicted Side]], "Y", "N"))</f>
      </c>
      <c r="O183" s="24" t="str">
        <f>IF(ISBLANK(Table13[[#This Row],[Side Result]]),"",IF(AND(Table13[[#This Row],[Market Side Correct (Y/N)]]="Y", Table13[[#This Row],[Market - Winning Team Covered (Y/N)]]="Y"), "Y", "N"))</f>
      </c>
      <c r="P183" s="24" t="str">
        <f>IF(ISBLANK(Games!B183),"",IF(Table13[[#This Row],[Side Result]]=Table13[[#This Row],[Model Predicted Side]], "Y", "N"))</f>
      </c>
      <c r="Q18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8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83" s="24" t="str">
        <f>IF(ISBLANK(Table13[[#This Row],[Side Result]]), "",ABS(Table13[[#This Row],[Difference from Prediction]]))</f>
      </c>
      <c r="T18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83" s="24" t="str">
        <f>IF(ISBLANK(Table13[[#This Row],[Side Result]]), "",ABS(Table13[[#This Row],[Difference from Market]]))</f>
      </c>
      <c r="V183" s="23" t="str">
        <f>IF(OR(ISBLANK(Games!B183),ISBLANK(Table13[[#This Row],[Side Result]])), "",IF(OR(AND('Prediction Log'!D183&lt;0, 'Prediction Log'!I183='Prediction Log'!B183), AND('Prediction Log'!D183&gt;0, 'Prediction Log'!C183='Prediction Log'!I183)),"Y", IF(ISBLANK(Games!$B$2), "","N")))</f>
      </c>
      <c r="W183" s="23" t="str">
        <f>Table13[[#This Row],[Market Side and Spread  Correct]]</f>
      </c>
    </row>
    <row r="184">
      <c r="A184" s="2" t="str">
        <f>IF(ISBLANK(Games!$B184), "",Games!A184)</f>
      </c>
      <c r="B184" s="2" t="str">
        <f>IF(ISBLANK(Games!$B184), "",Games!B184)</f>
      </c>
      <c r="C184" s="2" t="str">
        <f>IF(ISBLANK(Games!$B184), "",Games!C184)</f>
      </c>
      <c r="D184" s="1" t="str">
        <f>IF(ISBLANK(Games!$B184), "",Games!D184)</f>
      </c>
      <c r="E184" s="1" t="str">
        <f>IF(ISBLANK(Games!$B184), "",Games!E184)</f>
      </c>
      <c r="F184" s="2" t="str">
        <f>IF(ISBLANK(Games!$B184), "",Games!F184)</f>
      </c>
      <c r="G184" s="2" t="str">
        <f>IF(ISBLANK(Games!$B184), "",Games!G184)</f>
      </c>
      <c r="H184" s="2" t="str">
        <f>IF(ISBLANK(Games!B184), "", IF(Table13[[#This Row],[Spread]]&lt;0, Table13[[#This Row],[Home]], Table13[[#This Row],[Away]]))</f>
      </c>
      <c r="I184" s="25"/>
      <c r="J184" s="25"/>
      <c r="K184" s="25"/>
      <c r="L184" s="25" t="str">
        <f>IF(ISBLANK(Table13[[#This Row],[Side Result]]), "",(-1*(Table13[[#This Row],[Home Final]]-Table13[[#This Row],[Away Final]])))</f>
      </c>
      <c r="M18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84" s="21" t="str">
        <f>IF(ISBLANK(Games!B184),"",IF(Table13[[#This Row],[Side Result]]=Table13[[#This Row],[Market Predicted Side]], "Y", "N"))</f>
      </c>
      <c r="O184" s="24" t="str">
        <f>IF(ISBLANK(Table13[[#This Row],[Side Result]]),"",IF(AND(Table13[[#This Row],[Market Side Correct (Y/N)]]="Y", Table13[[#This Row],[Market - Winning Team Covered (Y/N)]]="Y"), "Y", "N"))</f>
      </c>
      <c r="P184" s="24" t="str">
        <f>IF(ISBLANK(Games!B184),"",IF(Table13[[#This Row],[Side Result]]=Table13[[#This Row],[Model Predicted Side]], "Y", "N"))</f>
      </c>
      <c r="Q18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8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84" s="24" t="str">
        <f>IF(ISBLANK(Table13[[#This Row],[Side Result]]), "",ABS(Table13[[#This Row],[Difference from Prediction]]))</f>
      </c>
      <c r="T18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84" s="24" t="str">
        <f>IF(ISBLANK(Table13[[#This Row],[Side Result]]), "",ABS(Table13[[#This Row],[Difference from Market]]))</f>
      </c>
      <c r="V184" s="23" t="str">
        <f>IF(OR(ISBLANK(Games!B184),ISBLANK(Table13[[#This Row],[Side Result]])), "",IF(OR(AND('Prediction Log'!D184&lt;0, 'Prediction Log'!I184='Prediction Log'!B184), AND('Prediction Log'!D184&gt;0, 'Prediction Log'!C184='Prediction Log'!I184)),"Y", IF(ISBLANK(Games!$B$2), "","N")))</f>
      </c>
      <c r="W184" s="23" t="str">
        <f>Table13[[#This Row],[Market Side and Spread  Correct]]</f>
      </c>
    </row>
    <row r="185">
      <c r="A185" s="2" t="str">
        <f>IF(ISBLANK(Games!$B185), "",Games!A185)</f>
      </c>
      <c r="B185" s="2" t="str">
        <f>IF(ISBLANK(Games!$B185), "",Games!B185)</f>
      </c>
      <c r="C185" s="2" t="str">
        <f>IF(ISBLANK(Games!$B185), "",Games!C185)</f>
      </c>
      <c r="D185" s="1" t="str">
        <f>IF(ISBLANK(Games!$B185), "",Games!D185)</f>
      </c>
      <c r="E185" s="1" t="str">
        <f>IF(ISBLANK(Games!$B185), "",Games!E185)</f>
      </c>
      <c r="F185" s="2" t="str">
        <f>IF(ISBLANK(Games!$B185), "",Games!F185)</f>
      </c>
      <c r="G185" s="2" t="str">
        <f>IF(ISBLANK(Games!$B185), "",Games!G185)</f>
      </c>
      <c r="H185" s="2" t="str">
        <f>IF(ISBLANK(Games!B185), "", IF(Table13[[#This Row],[Spread]]&lt;0, Table13[[#This Row],[Home]], Table13[[#This Row],[Away]]))</f>
      </c>
      <c r="I185" s="25"/>
      <c r="J185" s="25"/>
      <c r="K185" s="25"/>
      <c r="L185" s="25" t="str">
        <f>IF(ISBLANK(Table13[[#This Row],[Side Result]]), "",(-1*(Table13[[#This Row],[Home Final]]-Table13[[#This Row],[Away Final]])))</f>
      </c>
      <c r="M18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85" s="21" t="str">
        <f>IF(ISBLANK(Games!B185),"",IF(Table13[[#This Row],[Side Result]]=Table13[[#This Row],[Market Predicted Side]], "Y", "N"))</f>
      </c>
      <c r="O185" s="24" t="str">
        <f>IF(ISBLANK(Table13[[#This Row],[Side Result]]),"",IF(AND(Table13[[#This Row],[Market Side Correct (Y/N)]]="Y", Table13[[#This Row],[Market - Winning Team Covered (Y/N)]]="Y"), "Y", "N"))</f>
      </c>
      <c r="P185" s="24" t="str">
        <f>IF(ISBLANK(Games!B185),"",IF(Table13[[#This Row],[Side Result]]=Table13[[#This Row],[Model Predicted Side]], "Y", "N"))</f>
      </c>
      <c r="Q18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8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85" s="24" t="str">
        <f>IF(ISBLANK(Table13[[#This Row],[Side Result]]), "",ABS(Table13[[#This Row],[Difference from Prediction]]))</f>
      </c>
      <c r="T18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85" s="24" t="str">
        <f>IF(ISBLANK(Table13[[#This Row],[Side Result]]), "",ABS(Table13[[#This Row],[Difference from Market]]))</f>
      </c>
      <c r="V185" s="23" t="str">
        <f>IF(OR(ISBLANK(Games!B185),ISBLANK(Table13[[#This Row],[Side Result]])), "",IF(OR(AND('Prediction Log'!D185&lt;0, 'Prediction Log'!I185='Prediction Log'!B185), AND('Prediction Log'!D185&gt;0, 'Prediction Log'!C185='Prediction Log'!I185)),"Y", IF(ISBLANK(Games!$B$2), "","N")))</f>
      </c>
      <c r="W185" s="23" t="str">
        <f>Table13[[#This Row],[Market Side and Spread  Correct]]</f>
      </c>
    </row>
    <row r="186">
      <c r="A186" s="2" t="str">
        <f>IF(ISBLANK(Games!$B186), "",Games!A186)</f>
      </c>
      <c r="B186" s="2" t="str">
        <f>IF(ISBLANK(Games!$B186), "",Games!B186)</f>
      </c>
      <c r="C186" s="2" t="str">
        <f>IF(ISBLANK(Games!$B186), "",Games!C186)</f>
      </c>
      <c r="D186" s="1" t="str">
        <f>IF(ISBLANK(Games!$B186), "",Games!D186)</f>
      </c>
      <c r="E186" s="1" t="str">
        <f>IF(ISBLANK(Games!$B186), "",Games!E186)</f>
      </c>
      <c r="F186" s="2" t="str">
        <f>IF(ISBLANK(Games!$B186), "",Games!F186)</f>
      </c>
      <c r="G186" s="2" t="str">
        <f>IF(ISBLANK(Games!$B186), "",Games!G186)</f>
      </c>
      <c r="H186" s="2" t="str">
        <f>IF(ISBLANK(Games!B186), "", IF(Table13[[#This Row],[Spread]]&lt;0, Table13[[#This Row],[Home]], Table13[[#This Row],[Away]]))</f>
      </c>
      <c r="I186" s="25"/>
      <c r="J186" s="25"/>
      <c r="K186" s="25"/>
      <c r="L186" s="25" t="str">
        <f>IF(ISBLANK(Table13[[#This Row],[Side Result]]), "",(-1*(Table13[[#This Row],[Home Final]]-Table13[[#This Row],[Away Final]])))</f>
      </c>
      <c r="M18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86" s="21" t="str">
        <f>IF(ISBLANK(Games!B186),"",IF(Table13[[#This Row],[Side Result]]=Table13[[#This Row],[Market Predicted Side]], "Y", "N"))</f>
      </c>
      <c r="O186" s="24" t="str">
        <f>IF(ISBLANK(Table13[[#This Row],[Side Result]]),"",IF(AND(Table13[[#This Row],[Market Side Correct (Y/N)]]="Y", Table13[[#This Row],[Market - Winning Team Covered (Y/N)]]="Y"), "Y", "N"))</f>
      </c>
      <c r="P186" s="24" t="str">
        <f>IF(ISBLANK(Games!B186),"",IF(Table13[[#This Row],[Side Result]]=Table13[[#This Row],[Model Predicted Side]], "Y", "N"))</f>
      </c>
      <c r="Q18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8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86" s="24" t="str">
        <f>IF(ISBLANK(Table13[[#This Row],[Side Result]]), "",ABS(Table13[[#This Row],[Difference from Prediction]]))</f>
      </c>
      <c r="T18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86" s="24" t="str">
        <f>IF(ISBLANK(Table13[[#This Row],[Side Result]]), "",ABS(Table13[[#This Row],[Difference from Market]]))</f>
      </c>
      <c r="V186" s="23" t="str">
        <f>IF(OR(ISBLANK(Games!B186),ISBLANK(Table13[[#This Row],[Side Result]])), "",IF(OR(AND('Prediction Log'!D186&lt;0, 'Prediction Log'!I186='Prediction Log'!B186), AND('Prediction Log'!D186&gt;0, 'Prediction Log'!C186='Prediction Log'!I186)),"Y", IF(ISBLANK(Games!$B$2), "","N")))</f>
      </c>
      <c r="W186" s="23" t="str">
        <f>Table13[[#This Row],[Market Side and Spread  Correct]]</f>
      </c>
    </row>
    <row r="187">
      <c r="A187" s="2" t="str">
        <f>IF(ISBLANK(Games!$B187), "",Games!A187)</f>
      </c>
      <c r="B187" s="2" t="str">
        <f>IF(ISBLANK(Games!$B187), "",Games!B187)</f>
      </c>
      <c r="C187" s="2" t="str">
        <f>IF(ISBLANK(Games!$B187), "",Games!C187)</f>
      </c>
      <c r="D187" s="1" t="str">
        <f>IF(ISBLANK(Games!$B187), "",Games!D187)</f>
      </c>
      <c r="E187" s="1" t="str">
        <f>IF(ISBLANK(Games!$B187), "",Games!E187)</f>
      </c>
      <c r="F187" s="2" t="str">
        <f>IF(ISBLANK(Games!$B187), "",Games!F187)</f>
      </c>
      <c r="G187" s="2" t="str">
        <f>IF(ISBLANK(Games!$B187), "",Games!G187)</f>
      </c>
      <c r="H187" s="2" t="str">
        <f>IF(ISBLANK(Games!B187), "", IF(Table13[[#This Row],[Spread]]&lt;0, Table13[[#This Row],[Home]], Table13[[#This Row],[Away]]))</f>
      </c>
      <c r="I187" s="25"/>
      <c r="J187" s="25"/>
      <c r="K187" s="25"/>
      <c r="L187" s="25" t="str">
        <f>IF(ISBLANK(Table13[[#This Row],[Side Result]]), "",(-1*(Table13[[#This Row],[Home Final]]-Table13[[#This Row],[Away Final]])))</f>
      </c>
      <c r="M18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87" s="21" t="str">
        <f>IF(ISBLANK(Games!B187),"",IF(Table13[[#This Row],[Side Result]]=Table13[[#This Row],[Market Predicted Side]], "Y", "N"))</f>
      </c>
      <c r="O187" s="24" t="str">
        <f>IF(ISBLANK(Table13[[#This Row],[Side Result]]),"",IF(AND(Table13[[#This Row],[Market Side Correct (Y/N)]]="Y", Table13[[#This Row],[Market - Winning Team Covered (Y/N)]]="Y"), "Y", "N"))</f>
      </c>
      <c r="P187" s="24" t="str">
        <f>IF(ISBLANK(Games!B187),"",IF(Table13[[#This Row],[Side Result]]=Table13[[#This Row],[Model Predicted Side]], "Y", "N"))</f>
      </c>
      <c r="Q18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8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87" s="24" t="str">
        <f>IF(ISBLANK(Table13[[#This Row],[Side Result]]), "",ABS(Table13[[#This Row],[Difference from Prediction]]))</f>
      </c>
      <c r="T18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87" s="24" t="str">
        <f>IF(ISBLANK(Table13[[#This Row],[Side Result]]), "",ABS(Table13[[#This Row],[Difference from Market]]))</f>
      </c>
      <c r="V187" s="23" t="str">
        <f>IF(OR(ISBLANK(Games!B187),ISBLANK(Table13[[#This Row],[Side Result]])), "",IF(OR(AND('Prediction Log'!D187&lt;0, 'Prediction Log'!I187='Prediction Log'!B187), AND('Prediction Log'!D187&gt;0, 'Prediction Log'!C187='Prediction Log'!I187)),"Y", IF(ISBLANK(Games!$B$2), "","N")))</f>
      </c>
      <c r="W187" s="23" t="str">
        <f>Table13[[#This Row],[Market Side and Spread  Correct]]</f>
      </c>
    </row>
    <row r="188">
      <c r="A188" s="2" t="str">
        <f>IF(ISBLANK(Games!$B188), "",Games!A188)</f>
      </c>
      <c r="B188" s="2" t="str">
        <f>IF(ISBLANK(Games!$B188), "",Games!B188)</f>
      </c>
      <c r="C188" s="2" t="str">
        <f>IF(ISBLANK(Games!$B188), "",Games!C188)</f>
      </c>
      <c r="D188" s="1" t="str">
        <f>IF(ISBLANK(Games!$B188), "",Games!D188)</f>
      </c>
      <c r="E188" s="1" t="str">
        <f>IF(ISBLANK(Games!$B188), "",Games!E188)</f>
      </c>
      <c r="F188" s="2" t="str">
        <f>IF(ISBLANK(Games!$B188), "",Games!F188)</f>
      </c>
      <c r="G188" s="2" t="str">
        <f>IF(ISBLANK(Games!$B188), "",Games!G188)</f>
      </c>
      <c r="H188" s="2" t="str">
        <f>IF(ISBLANK(Games!B188), "", IF(Table13[[#This Row],[Spread]]&lt;0, Table13[[#This Row],[Home]], Table13[[#This Row],[Away]]))</f>
      </c>
      <c r="I188" s="25"/>
      <c r="J188" s="25"/>
      <c r="K188" s="25"/>
      <c r="L188" s="25" t="str">
        <f>IF(ISBLANK(Table13[[#This Row],[Side Result]]), "",(-1*(Table13[[#This Row],[Home Final]]-Table13[[#This Row],[Away Final]])))</f>
      </c>
      <c r="M18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88" s="21" t="str">
        <f>IF(ISBLANK(Games!B188),"",IF(Table13[[#This Row],[Side Result]]=Table13[[#This Row],[Market Predicted Side]], "Y", "N"))</f>
      </c>
      <c r="O188" s="24" t="str">
        <f>IF(ISBLANK(Table13[[#This Row],[Side Result]]),"",IF(AND(Table13[[#This Row],[Market Side Correct (Y/N)]]="Y", Table13[[#This Row],[Market - Winning Team Covered (Y/N)]]="Y"), "Y", "N"))</f>
      </c>
      <c r="P188" s="24" t="str">
        <f>IF(ISBLANK(Games!B188),"",IF(Table13[[#This Row],[Side Result]]=Table13[[#This Row],[Model Predicted Side]], "Y", "N"))</f>
      </c>
      <c r="Q18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8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88" s="24" t="str">
        <f>IF(ISBLANK(Table13[[#This Row],[Side Result]]), "",ABS(Table13[[#This Row],[Difference from Prediction]]))</f>
      </c>
      <c r="T18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88" s="24" t="str">
        <f>IF(ISBLANK(Table13[[#This Row],[Side Result]]), "",ABS(Table13[[#This Row],[Difference from Market]]))</f>
      </c>
      <c r="V188" s="23" t="str">
        <f>IF(OR(ISBLANK(Games!B188),ISBLANK(Table13[[#This Row],[Side Result]])), "",IF(OR(AND('Prediction Log'!D188&lt;0, 'Prediction Log'!I188='Prediction Log'!B188), AND('Prediction Log'!D188&gt;0, 'Prediction Log'!C188='Prediction Log'!I188)),"Y", IF(ISBLANK(Games!$B$2), "","N")))</f>
      </c>
      <c r="W188" s="23" t="str">
        <f>Table13[[#This Row],[Market Side and Spread  Correct]]</f>
      </c>
    </row>
    <row r="189">
      <c r="A189" s="2" t="str">
        <f>IF(ISBLANK(Games!$B189), "",Games!A189)</f>
      </c>
      <c r="B189" s="2" t="str">
        <f>IF(ISBLANK(Games!$B189), "",Games!B189)</f>
      </c>
      <c r="C189" s="2" t="str">
        <f>IF(ISBLANK(Games!$B189), "",Games!C189)</f>
      </c>
      <c r="D189" s="1" t="str">
        <f>IF(ISBLANK(Games!$B189), "",Games!D189)</f>
      </c>
      <c r="E189" s="1" t="str">
        <f>IF(ISBLANK(Games!$B189), "",Games!E189)</f>
      </c>
      <c r="F189" s="2" t="str">
        <f>IF(ISBLANK(Games!$B189), "",Games!F189)</f>
      </c>
      <c r="G189" s="2" t="str">
        <f>IF(ISBLANK(Games!$B189), "",Games!G189)</f>
      </c>
      <c r="H189" s="2" t="str">
        <f>IF(ISBLANK(Games!B189), "", IF(Table13[[#This Row],[Spread]]&lt;0, Table13[[#This Row],[Home]], Table13[[#This Row],[Away]]))</f>
      </c>
      <c r="I189" s="25"/>
      <c r="J189" s="25"/>
      <c r="K189" s="25"/>
      <c r="L189" s="25" t="str">
        <f>IF(ISBLANK(Table13[[#This Row],[Side Result]]), "",(-1*(Table13[[#This Row],[Home Final]]-Table13[[#This Row],[Away Final]])))</f>
      </c>
      <c r="M18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89" s="21" t="str">
        <f>IF(ISBLANK(Games!B189),"",IF(Table13[[#This Row],[Side Result]]=Table13[[#This Row],[Market Predicted Side]], "Y", "N"))</f>
      </c>
      <c r="O189" s="24" t="str">
        <f>IF(ISBLANK(Table13[[#This Row],[Side Result]]),"",IF(AND(Table13[[#This Row],[Market Side Correct (Y/N)]]="Y", Table13[[#This Row],[Market - Winning Team Covered (Y/N)]]="Y"), "Y", "N"))</f>
      </c>
      <c r="P189" s="24" t="str">
        <f>IF(ISBLANK(Games!B189),"",IF(Table13[[#This Row],[Side Result]]=Table13[[#This Row],[Model Predicted Side]], "Y", "N"))</f>
      </c>
      <c r="Q18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8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89" s="24" t="str">
        <f>IF(ISBLANK(Table13[[#This Row],[Side Result]]), "",ABS(Table13[[#This Row],[Difference from Prediction]]))</f>
      </c>
      <c r="T18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89" s="24" t="str">
        <f>IF(ISBLANK(Table13[[#This Row],[Side Result]]), "",ABS(Table13[[#This Row],[Difference from Market]]))</f>
      </c>
      <c r="V189" s="23" t="str">
        <f>IF(OR(ISBLANK(Games!B189),ISBLANK(Table13[[#This Row],[Side Result]])), "",IF(OR(AND('Prediction Log'!D189&lt;0, 'Prediction Log'!I189='Prediction Log'!B189), AND('Prediction Log'!D189&gt;0, 'Prediction Log'!C189='Prediction Log'!I189)),"Y", IF(ISBLANK(Games!$B$2), "","N")))</f>
      </c>
      <c r="W189" s="23" t="str">
        <f>Table13[[#This Row],[Market Side and Spread  Correct]]</f>
      </c>
    </row>
    <row r="190">
      <c r="A190" s="2" t="str">
        <f>IF(ISBLANK(Games!$B190), "",Games!A190)</f>
      </c>
      <c r="B190" s="2" t="str">
        <f>IF(ISBLANK(Games!$B190), "",Games!B190)</f>
      </c>
      <c r="C190" s="2" t="str">
        <f>IF(ISBLANK(Games!$B190), "",Games!C190)</f>
      </c>
      <c r="D190" s="1" t="str">
        <f>IF(ISBLANK(Games!$B190), "",Games!D190)</f>
      </c>
      <c r="E190" s="1" t="str">
        <f>IF(ISBLANK(Games!$B190), "",Games!E190)</f>
      </c>
      <c r="F190" s="2" t="str">
        <f>IF(ISBLANK(Games!$B190), "",Games!F190)</f>
      </c>
      <c r="G190" s="2" t="str">
        <f>IF(ISBLANK(Games!$B190), "",Games!G190)</f>
      </c>
      <c r="H190" s="2" t="str">
        <f>IF(ISBLANK(Games!B190), "", IF(Table13[[#This Row],[Spread]]&lt;0, Table13[[#This Row],[Home]], Table13[[#This Row],[Away]]))</f>
      </c>
      <c r="I190" s="25"/>
      <c r="J190" s="25"/>
      <c r="K190" s="25"/>
      <c r="L190" s="25" t="str">
        <f>IF(ISBLANK(Table13[[#This Row],[Side Result]]), "",(-1*(Table13[[#This Row],[Home Final]]-Table13[[#This Row],[Away Final]])))</f>
      </c>
      <c r="M19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90" s="21" t="str">
        <f>IF(ISBLANK(Games!B190),"",IF(Table13[[#This Row],[Side Result]]=Table13[[#This Row],[Market Predicted Side]], "Y", "N"))</f>
      </c>
      <c r="O190" s="24" t="str">
        <f>IF(ISBLANK(Table13[[#This Row],[Side Result]]),"",IF(AND(Table13[[#This Row],[Market Side Correct (Y/N)]]="Y", Table13[[#This Row],[Market - Winning Team Covered (Y/N)]]="Y"), "Y", "N"))</f>
      </c>
      <c r="P190" s="24" t="str">
        <f>IF(ISBLANK(Games!B190),"",IF(Table13[[#This Row],[Side Result]]=Table13[[#This Row],[Model Predicted Side]], "Y", "N"))</f>
      </c>
      <c r="Q19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9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90" s="24" t="str">
        <f>IF(ISBLANK(Table13[[#This Row],[Side Result]]), "",ABS(Table13[[#This Row],[Difference from Prediction]]))</f>
      </c>
      <c r="T19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90" s="24" t="str">
        <f>IF(ISBLANK(Table13[[#This Row],[Side Result]]), "",ABS(Table13[[#This Row],[Difference from Market]]))</f>
      </c>
      <c r="V190" s="23" t="str">
        <f>IF(OR(ISBLANK(Games!B190),ISBLANK(Table13[[#This Row],[Side Result]])), "",IF(OR(AND('Prediction Log'!D190&lt;0, 'Prediction Log'!I190='Prediction Log'!B190), AND('Prediction Log'!D190&gt;0, 'Prediction Log'!C190='Prediction Log'!I190)),"Y", IF(ISBLANK(Games!$B$2), "","N")))</f>
      </c>
      <c r="W190" s="23" t="str">
        <f>Table13[[#This Row],[Market Side and Spread  Correct]]</f>
      </c>
    </row>
    <row r="191">
      <c r="A191" s="2" t="str">
        <f>IF(ISBLANK(Games!$B191), "",Games!A191)</f>
      </c>
      <c r="B191" s="2" t="str">
        <f>IF(ISBLANK(Games!$B191), "",Games!B191)</f>
      </c>
      <c r="C191" s="2" t="str">
        <f>IF(ISBLANK(Games!$B191), "",Games!C191)</f>
      </c>
      <c r="D191" s="1" t="str">
        <f>IF(ISBLANK(Games!$B191), "",Games!D191)</f>
      </c>
      <c r="E191" s="1" t="str">
        <f>IF(ISBLANK(Games!$B191), "",Games!E191)</f>
      </c>
      <c r="F191" s="2" t="str">
        <f>IF(ISBLANK(Games!$B191), "",Games!F191)</f>
      </c>
      <c r="G191" s="2" t="str">
        <f>IF(ISBLANK(Games!$B191), "",Games!G191)</f>
      </c>
      <c r="H191" s="2" t="str">
        <f>IF(ISBLANK(Games!B191), "", IF(Table13[[#This Row],[Spread]]&lt;0, Table13[[#This Row],[Home]], Table13[[#This Row],[Away]]))</f>
      </c>
      <c r="I191" s="25"/>
      <c r="J191" s="25"/>
      <c r="K191" s="25"/>
      <c r="L191" s="25" t="str">
        <f>IF(ISBLANK(Table13[[#This Row],[Side Result]]), "",(-1*(Table13[[#This Row],[Home Final]]-Table13[[#This Row],[Away Final]])))</f>
      </c>
      <c r="M19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91" s="21" t="str">
        <f>IF(ISBLANK(Games!B191),"",IF(Table13[[#This Row],[Side Result]]=Table13[[#This Row],[Market Predicted Side]], "Y", "N"))</f>
      </c>
      <c r="O191" s="24" t="str">
        <f>IF(ISBLANK(Table13[[#This Row],[Side Result]]),"",IF(AND(Table13[[#This Row],[Market Side Correct (Y/N)]]="Y", Table13[[#This Row],[Market - Winning Team Covered (Y/N)]]="Y"), "Y", "N"))</f>
      </c>
      <c r="P191" s="24" t="str">
        <f>IF(ISBLANK(Games!B191),"",IF(Table13[[#This Row],[Side Result]]=Table13[[#This Row],[Model Predicted Side]], "Y", "N"))</f>
      </c>
      <c r="Q19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9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91" s="24" t="str">
        <f>IF(ISBLANK(Table13[[#This Row],[Side Result]]), "",ABS(Table13[[#This Row],[Difference from Prediction]]))</f>
      </c>
      <c r="T19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91" s="24" t="str">
        <f>IF(ISBLANK(Table13[[#This Row],[Side Result]]), "",ABS(Table13[[#This Row],[Difference from Market]]))</f>
      </c>
      <c r="V191" s="23" t="str">
        <f>IF(OR(ISBLANK(Games!B191),ISBLANK(Table13[[#This Row],[Side Result]])), "",IF(OR(AND('Prediction Log'!D191&lt;0, 'Prediction Log'!I191='Prediction Log'!B191), AND('Prediction Log'!D191&gt;0, 'Prediction Log'!C191='Prediction Log'!I191)),"Y", IF(ISBLANK(Games!$B$2), "","N")))</f>
      </c>
      <c r="W191" s="23" t="str">
        <f>Table13[[#This Row],[Market Side and Spread  Correct]]</f>
      </c>
    </row>
    <row r="192">
      <c r="A192" s="2" t="str">
        <f>IF(ISBLANK(Games!$B192), "",Games!A192)</f>
      </c>
      <c r="B192" s="2" t="str">
        <f>IF(ISBLANK(Games!$B192), "",Games!B192)</f>
      </c>
      <c r="C192" s="2" t="str">
        <f>IF(ISBLANK(Games!$B192), "",Games!C192)</f>
      </c>
      <c r="D192" s="1" t="str">
        <f>IF(ISBLANK(Games!$B192), "",Games!D192)</f>
      </c>
      <c r="E192" s="1" t="str">
        <f>IF(ISBLANK(Games!$B192), "",Games!E192)</f>
      </c>
      <c r="F192" s="2" t="str">
        <f>IF(ISBLANK(Games!$B192), "",Games!F192)</f>
      </c>
      <c r="G192" s="2" t="str">
        <f>IF(ISBLANK(Games!$B192), "",Games!G192)</f>
      </c>
      <c r="H192" s="2" t="str">
        <f>IF(ISBLANK(Games!B192), "", IF(Table13[[#This Row],[Spread]]&lt;0, Table13[[#This Row],[Home]], Table13[[#This Row],[Away]]))</f>
      </c>
      <c r="I192" s="25"/>
      <c r="J192" s="25"/>
      <c r="K192" s="25"/>
      <c r="L192" s="25" t="str">
        <f>IF(ISBLANK(Table13[[#This Row],[Side Result]]), "",(-1*(Table13[[#This Row],[Home Final]]-Table13[[#This Row],[Away Final]])))</f>
      </c>
      <c r="M19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92" s="21" t="str">
        <f>IF(ISBLANK(Games!B192),"",IF(Table13[[#This Row],[Side Result]]=Table13[[#This Row],[Market Predicted Side]], "Y", "N"))</f>
      </c>
      <c r="O192" s="24" t="str">
        <f>IF(ISBLANK(Table13[[#This Row],[Side Result]]),"",IF(AND(Table13[[#This Row],[Market Side Correct (Y/N)]]="Y", Table13[[#This Row],[Market - Winning Team Covered (Y/N)]]="Y"), "Y", "N"))</f>
      </c>
      <c r="P192" s="24" t="str">
        <f>IF(ISBLANK(Games!B192),"",IF(Table13[[#This Row],[Side Result]]=Table13[[#This Row],[Model Predicted Side]], "Y", "N"))</f>
      </c>
      <c r="Q19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9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92" s="24" t="str">
        <f>IF(ISBLANK(Table13[[#This Row],[Side Result]]), "",ABS(Table13[[#This Row],[Difference from Prediction]]))</f>
      </c>
      <c r="T19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92" s="24" t="str">
        <f>IF(ISBLANK(Table13[[#This Row],[Side Result]]), "",ABS(Table13[[#This Row],[Difference from Market]]))</f>
      </c>
      <c r="V192" s="23" t="str">
        <f>IF(OR(ISBLANK(Games!B192),ISBLANK(Table13[[#This Row],[Side Result]])), "",IF(OR(AND('Prediction Log'!D192&lt;0, 'Prediction Log'!I192='Prediction Log'!B192), AND('Prediction Log'!D192&gt;0, 'Prediction Log'!C192='Prediction Log'!I192)),"Y", IF(ISBLANK(Games!$B$2), "","N")))</f>
      </c>
      <c r="W192" s="23" t="str">
        <f>Table13[[#This Row],[Market Side and Spread  Correct]]</f>
      </c>
    </row>
    <row r="193">
      <c r="A193" s="2" t="str">
        <f>IF(ISBLANK(Games!$B193), "",Games!A193)</f>
      </c>
      <c r="B193" s="2" t="str">
        <f>IF(ISBLANK(Games!$B193), "",Games!B193)</f>
      </c>
      <c r="C193" s="2" t="str">
        <f>IF(ISBLANK(Games!$B193), "",Games!C193)</f>
      </c>
      <c r="D193" s="1" t="str">
        <f>IF(ISBLANK(Games!$B193), "",Games!D193)</f>
      </c>
      <c r="E193" s="1" t="str">
        <f>IF(ISBLANK(Games!$B193), "",Games!E193)</f>
      </c>
      <c r="F193" s="2" t="str">
        <f>IF(ISBLANK(Games!$B193), "",Games!F193)</f>
      </c>
      <c r="G193" s="2" t="str">
        <f>IF(ISBLANK(Games!$B193), "",Games!G193)</f>
      </c>
      <c r="H193" s="2" t="str">
        <f>IF(ISBLANK(Games!B193), "", IF(Table13[[#This Row],[Spread]]&lt;0, Table13[[#This Row],[Home]], Table13[[#This Row],[Away]]))</f>
      </c>
      <c r="I193" s="25"/>
      <c r="J193" s="25"/>
      <c r="K193" s="25"/>
      <c r="L193" s="25" t="str">
        <f>IF(ISBLANK(Table13[[#This Row],[Side Result]]), "",(-1*(Table13[[#This Row],[Home Final]]-Table13[[#This Row],[Away Final]])))</f>
      </c>
      <c r="M19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93" s="21" t="str">
        <f>IF(ISBLANK(Games!B193),"",IF(Table13[[#This Row],[Side Result]]=Table13[[#This Row],[Market Predicted Side]], "Y", "N"))</f>
      </c>
      <c r="O193" s="24" t="str">
        <f>IF(ISBLANK(Table13[[#This Row],[Side Result]]),"",IF(AND(Table13[[#This Row],[Market Side Correct (Y/N)]]="Y", Table13[[#This Row],[Market - Winning Team Covered (Y/N)]]="Y"), "Y", "N"))</f>
      </c>
      <c r="P193" s="24" t="str">
        <f>IF(ISBLANK(Games!B193),"",IF(Table13[[#This Row],[Side Result]]=Table13[[#This Row],[Model Predicted Side]], "Y", "N"))</f>
      </c>
      <c r="Q19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9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93" s="24" t="str">
        <f>IF(ISBLANK(Table13[[#This Row],[Side Result]]), "",ABS(Table13[[#This Row],[Difference from Prediction]]))</f>
      </c>
      <c r="T19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93" s="24" t="str">
        <f>IF(ISBLANK(Table13[[#This Row],[Side Result]]), "",ABS(Table13[[#This Row],[Difference from Market]]))</f>
      </c>
      <c r="V193" s="23" t="str">
        <f>IF(OR(ISBLANK(Games!B193),ISBLANK(Table13[[#This Row],[Side Result]])), "",IF(OR(AND('Prediction Log'!D193&lt;0, 'Prediction Log'!I193='Prediction Log'!B193), AND('Prediction Log'!D193&gt;0, 'Prediction Log'!C193='Prediction Log'!I193)),"Y", IF(ISBLANK(Games!$B$2), "","N")))</f>
      </c>
      <c r="W193" s="23" t="str">
        <f>Table13[[#This Row],[Market Side and Spread  Correct]]</f>
      </c>
    </row>
    <row r="194">
      <c r="A194" s="2" t="str">
        <f>IF(ISBLANK(Games!$B194), "",Games!A194)</f>
      </c>
      <c r="B194" s="2" t="str">
        <f>IF(ISBLANK(Games!$B194), "",Games!B194)</f>
      </c>
      <c r="C194" s="2" t="str">
        <f>IF(ISBLANK(Games!$B194), "",Games!C194)</f>
      </c>
      <c r="D194" s="1" t="str">
        <f>IF(ISBLANK(Games!$B194), "",Games!D194)</f>
      </c>
      <c r="E194" s="1" t="str">
        <f>IF(ISBLANK(Games!$B194), "",Games!E194)</f>
      </c>
      <c r="F194" s="2" t="str">
        <f>IF(ISBLANK(Games!$B194), "",Games!F194)</f>
      </c>
      <c r="G194" s="2" t="str">
        <f>IF(ISBLANK(Games!$B194), "",Games!G194)</f>
      </c>
      <c r="H194" s="2" t="str">
        <f>IF(ISBLANK(Games!B194), "", IF(Table13[[#This Row],[Spread]]&lt;0, Table13[[#This Row],[Home]], Table13[[#This Row],[Away]]))</f>
      </c>
      <c r="I194" s="25"/>
      <c r="J194" s="25"/>
      <c r="K194" s="25"/>
      <c r="L194" s="25" t="str">
        <f>IF(ISBLANK(Table13[[#This Row],[Side Result]]), "",(-1*(Table13[[#This Row],[Home Final]]-Table13[[#This Row],[Away Final]])))</f>
      </c>
      <c r="M19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94" s="21" t="str">
        <f>IF(ISBLANK(Games!B194),"",IF(Table13[[#This Row],[Side Result]]=Table13[[#This Row],[Market Predicted Side]], "Y", "N"))</f>
      </c>
      <c r="O194" s="24" t="str">
        <f>IF(ISBLANK(Table13[[#This Row],[Side Result]]),"",IF(AND(Table13[[#This Row],[Market Side Correct (Y/N)]]="Y", Table13[[#This Row],[Market - Winning Team Covered (Y/N)]]="Y"), "Y", "N"))</f>
      </c>
      <c r="P194" s="24" t="str">
        <f>IF(ISBLANK(Games!B194),"",IF(Table13[[#This Row],[Side Result]]=Table13[[#This Row],[Model Predicted Side]], "Y", "N"))</f>
      </c>
      <c r="Q19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9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94" s="24" t="str">
        <f>IF(ISBLANK(Table13[[#This Row],[Side Result]]), "",ABS(Table13[[#This Row],[Difference from Prediction]]))</f>
      </c>
      <c r="T19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94" s="24" t="str">
        <f>IF(ISBLANK(Table13[[#This Row],[Side Result]]), "",ABS(Table13[[#This Row],[Difference from Market]]))</f>
      </c>
      <c r="V194" s="23" t="str">
        <f>IF(OR(ISBLANK(Games!B194),ISBLANK(Table13[[#This Row],[Side Result]])), "",IF(OR(AND('Prediction Log'!D194&lt;0, 'Prediction Log'!I194='Prediction Log'!B194), AND('Prediction Log'!D194&gt;0, 'Prediction Log'!C194='Prediction Log'!I194)),"Y", IF(ISBLANK(Games!$B$2), "","N")))</f>
      </c>
      <c r="W194" s="23" t="str">
        <f>Table13[[#This Row],[Market Side and Spread  Correct]]</f>
      </c>
    </row>
    <row r="195">
      <c r="A195" s="2" t="str">
        <f>IF(ISBLANK(Games!$B195), "",Games!A195)</f>
      </c>
      <c r="B195" s="2" t="str">
        <f>IF(ISBLANK(Games!$B195), "",Games!B195)</f>
      </c>
      <c r="C195" s="2" t="str">
        <f>IF(ISBLANK(Games!$B195), "",Games!C195)</f>
      </c>
      <c r="D195" s="1" t="str">
        <f>IF(ISBLANK(Games!$B195), "",Games!D195)</f>
      </c>
      <c r="E195" s="1" t="str">
        <f>IF(ISBLANK(Games!$B195), "",Games!E195)</f>
      </c>
      <c r="F195" s="2" t="str">
        <f>IF(ISBLANK(Games!$B195), "",Games!F195)</f>
      </c>
      <c r="G195" s="2" t="str">
        <f>IF(ISBLANK(Games!$B195), "",Games!G195)</f>
      </c>
      <c r="H195" s="2" t="str">
        <f>IF(ISBLANK(Games!B195), "", IF(Table13[[#This Row],[Spread]]&lt;0, Table13[[#This Row],[Home]], Table13[[#This Row],[Away]]))</f>
      </c>
      <c r="I195" s="25"/>
      <c r="J195" s="25"/>
      <c r="K195" s="25"/>
      <c r="L195" s="25" t="str">
        <f>IF(ISBLANK(Table13[[#This Row],[Side Result]]), "",(-1*(Table13[[#This Row],[Home Final]]-Table13[[#This Row],[Away Final]])))</f>
      </c>
      <c r="M19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95" s="21" t="str">
        <f>IF(ISBLANK(Games!B195),"",IF(Table13[[#This Row],[Side Result]]=Table13[[#This Row],[Market Predicted Side]], "Y", "N"))</f>
      </c>
      <c r="O195" s="24" t="str">
        <f>IF(ISBLANK(Table13[[#This Row],[Side Result]]),"",IF(AND(Table13[[#This Row],[Market Side Correct (Y/N)]]="Y", Table13[[#This Row],[Market - Winning Team Covered (Y/N)]]="Y"), "Y", "N"))</f>
      </c>
      <c r="P195" s="24" t="str">
        <f>IF(ISBLANK(Games!B195),"",IF(Table13[[#This Row],[Side Result]]=Table13[[#This Row],[Model Predicted Side]], "Y", "N"))</f>
      </c>
      <c r="Q19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9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95" s="24" t="str">
        <f>IF(ISBLANK(Table13[[#This Row],[Side Result]]), "",ABS(Table13[[#This Row],[Difference from Prediction]]))</f>
      </c>
      <c r="T19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95" s="24" t="str">
        <f>IF(ISBLANK(Table13[[#This Row],[Side Result]]), "",ABS(Table13[[#This Row],[Difference from Market]]))</f>
      </c>
      <c r="V195" s="23" t="str">
        <f>IF(OR(ISBLANK(Games!B195),ISBLANK(Table13[[#This Row],[Side Result]])), "",IF(OR(AND('Prediction Log'!D195&lt;0, 'Prediction Log'!I195='Prediction Log'!B195), AND('Prediction Log'!D195&gt;0, 'Prediction Log'!C195='Prediction Log'!I195)),"Y", IF(ISBLANK(Games!$B$2), "","N")))</f>
      </c>
      <c r="W195" s="23" t="str">
        <f>Table13[[#This Row],[Market Side and Spread  Correct]]</f>
      </c>
    </row>
    <row r="196">
      <c r="A196" s="2" t="str">
        <f>IF(ISBLANK(Games!$B196), "",Games!A196)</f>
      </c>
      <c r="B196" s="2" t="str">
        <f>IF(ISBLANK(Games!$B196), "",Games!B196)</f>
      </c>
      <c r="C196" s="2" t="str">
        <f>IF(ISBLANK(Games!$B196), "",Games!C196)</f>
      </c>
      <c r="D196" s="1" t="str">
        <f>IF(ISBLANK(Games!$B196), "",Games!D196)</f>
      </c>
      <c r="E196" s="1" t="str">
        <f>IF(ISBLANK(Games!$B196), "",Games!E196)</f>
      </c>
      <c r="F196" s="2" t="str">
        <f>IF(ISBLANK(Games!$B196), "",Games!F196)</f>
      </c>
      <c r="G196" s="2" t="str">
        <f>IF(ISBLANK(Games!$B196), "",Games!G196)</f>
      </c>
      <c r="H196" s="2" t="str">
        <f>IF(ISBLANK(Games!B196), "", IF(Table13[[#This Row],[Spread]]&lt;0, Table13[[#This Row],[Home]], Table13[[#This Row],[Away]]))</f>
      </c>
      <c r="I196" s="25"/>
      <c r="J196" s="25"/>
      <c r="K196" s="25"/>
      <c r="L196" s="25" t="str">
        <f>IF(ISBLANK(Table13[[#This Row],[Side Result]]), "",(-1*(Table13[[#This Row],[Home Final]]-Table13[[#This Row],[Away Final]])))</f>
      </c>
      <c r="M19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96" s="21" t="str">
        <f>IF(ISBLANK(Games!B196),"",IF(Table13[[#This Row],[Side Result]]=Table13[[#This Row],[Market Predicted Side]], "Y", "N"))</f>
      </c>
      <c r="O196" s="24" t="str">
        <f>IF(ISBLANK(Table13[[#This Row],[Side Result]]),"",IF(AND(Table13[[#This Row],[Market Side Correct (Y/N)]]="Y", Table13[[#This Row],[Market - Winning Team Covered (Y/N)]]="Y"), "Y", "N"))</f>
      </c>
      <c r="P196" s="24" t="str">
        <f>IF(ISBLANK(Games!B196),"",IF(Table13[[#This Row],[Side Result]]=Table13[[#This Row],[Model Predicted Side]], "Y", "N"))</f>
      </c>
      <c r="Q19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9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96" s="24" t="str">
        <f>IF(ISBLANK(Table13[[#This Row],[Side Result]]), "",ABS(Table13[[#This Row],[Difference from Prediction]]))</f>
      </c>
      <c r="T19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96" s="24" t="str">
        <f>IF(ISBLANK(Table13[[#This Row],[Side Result]]), "",ABS(Table13[[#This Row],[Difference from Market]]))</f>
      </c>
      <c r="V196" s="23" t="str">
        <f>IF(OR(ISBLANK(Games!B196),ISBLANK(Table13[[#This Row],[Side Result]])), "",IF(OR(AND('Prediction Log'!D196&lt;0, 'Prediction Log'!I196='Prediction Log'!B196), AND('Prediction Log'!D196&gt;0, 'Prediction Log'!C196='Prediction Log'!I196)),"Y", IF(ISBLANK(Games!$B$2), "","N")))</f>
      </c>
      <c r="W196" s="23" t="str">
        <f>Table13[[#This Row],[Market Side and Spread  Correct]]</f>
      </c>
    </row>
    <row r="197">
      <c r="A197" s="2" t="str">
        <f>IF(ISBLANK(Games!$B197), "",Games!A197)</f>
      </c>
      <c r="B197" s="2" t="str">
        <f>IF(ISBLANK(Games!$B197), "",Games!B197)</f>
      </c>
      <c r="C197" s="2" t="str">
        <f>IF(ISBLANK(Games!$B197), "",Games!C197)</f>
      </c>
      <c r="D197" s="1" t="str">
        <f>IF(ISBLANK(Games!$B197), "",Games!D197)</f>
      </c>
      <c r="E197" s="1" t="str">
        <f>IF(ISBLANK(Games!$B197), "",Games!E197)</f>
      </c>
      <c r="F197" s="2" t="str">
        <f>IF(ISBLANK(Games!$B197), "",Games!F197)</f>
      </c>
      <c r="G197" s="2" t="str">
        <f>IF(ISBLANK(Games!$B197), "",Games!G197)</f>
      </c>
      <c r="H197" s="2" t="str">
        <f>IF(ISBLANK(Games!B197), "", IF(Table13[[#This Row],[Spread]]&lt;0, Table13[[#This Row],[Home]], Table13[[#This Row],[Away]]))</f>
      </c>
      <c r="I197" s="25"/>
      <c r="J197" s="25"/>
      <c r="K197" s="25"/>
      <c r="L197" s="25" t="str">
        <f>IF(ISBLANK(Table13[[#This Row],[Side Result]]), "",(-1*(Table13[[#This Row],[Home Final]]-Table13[[#This Row],[Away Final]])))</f>
      </c>
      <c r="M19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97" s="21" t="str">
        <f>IF(ISBLANK(Games!B197),"",IF(Table13[[#This Row],[Side Result]]=Table13[[#This Row],[Market Predicted Side]], "Y", "N"))</f>
      </c>
      <c r="O197" s="24" t="str">
        <f>IF(ISBLANK(Table13[[#This Row],[Side Result]]),"",IF(AND(Table13[[#This Row],[Market Side Correct (Y/N)]]="Y", Table13[[#This Row],[Market - Winning Team Covered (Y/N)]]="Y"), "Y", "N"))</f>
      </c>
      <c r="P197" s="24" t="str">
        <f>IF(ISBLANK(Games!B197),"",IF(Table13[[#This Row],[Side Result]]=Table13[[#This Row],[Model Predicted Side]], "Y", "N"))</f>
      </c>
      <c r="Q19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9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97" s="24" t="str">
        <f>IF(ISBLANK(Table13[[#This Row],[Side Result]]), "",ABS(Table13[[#This Row],[Difference from Prediction]]))</f>
      </c>
      <c r="T19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97" s="24" t="str">
        <f>IF(ISBLANK(Table13[[#This Row],[Side Result]]), "",ABS(Table13[[#This Row],[Difference from Market]]))</f>
      </c>
      <c r="V197" s="23" t="str">
        <f>IF(OR(ISBLANK(Games!B197),ISBLANK(Table13[[#This Row],[Side Result]])), "",IF(OR(AND('Prediction Log'!D197&lt;0, 'Prediction Log'!I197='Prediction Log'!B197), AND('Prediction Log'!D197&gt;0, 'Prediction Log'!C197='Prediction Log'!I197)),"Y", IF(ISBLANK(Games!$B$2), "","N")))</f>
      </c>
      <c r="W197" s="23" t="str">
        <f>Table13[[#This Row],[Market Side and Spread  Correct]]</f>
      </c>
    </row>
    <row r="198">
      <c r="A198" s="2" t="str">
        <f>IF(ISBLANK(Games!$B198), "",Games!A198)</f>
      </c>
      <c r="B198" s="2" t="str">
        <f>IF(ISBLANK(Games!$B198), "",Games!B198)</f>
      </c>
      <c r="C198" s="2" t="str">
        <f>IF(ISBLANK(Games!$B198), "",Games!C198)</f>
      </c>
      <c r="D198" s="1" t="str">
        <f>IF(ISBLANK(Games!$B198), "",Games!D198)</f>
      </c>
      <c r="E198" s="1" t="str">
        <f>IF(ISBLANK(Games!$B198), "",Games!E198)</f>
      </c>
      <c r="F198" s="2" t="str">
        <f>IF(ISBLANK(Games!$B198), "",Games!F198)</f>
      </c>
      <c r="G198" s="2" t="str">
        <f>IF(ISBLANK(Games!$B198), "",Games!G198)</f>
      </c>
      <c r="H198" s="2" t="str">
        <f>IF(ISBLANK(Games!B198), "", IF(Table13[[#This Row],[Spread]]&lt;0, Table13[[#This Row],[Home]], Table13[[#This Row],[Away]]))</f>
      </c>
      <c r="I198" s="25"/>
      <c r="J198" s="25"/>
      <c r="K198" s="25"/>
      <c r="L198" s="25" t="str">
        <f>IF(ISBLANK(Table13[[#This Row],[Side Result]]), "",(-1*(Table13[[#This Row],[Home Final]]-Table13[[#This Row],[Away Final]])))</f>
      </c>
      <c r="M19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98" s="21" t="str">
        <f>IF(ISBLANK(Games!B198),"",IF(Table13[[#This Row],[Side Result]]=Table13[[#This Row],[Market Predicted Side]], "Y", "N"))</f>
      </c>
      <c r="O198" s="24" t="str">
        <f>IF(ISBLANK(Table13[[#This Row],[Side Result]]),"",IF(AND(Table13[[#This Row],[Market Side Correct (Y/N)]]="Y", Table13[[#This Row],[Market - Winning Team Covered (Y/N)]]="Y"), "Y", "N"))</f>
      </c>
      <c r="P198" s="24" t="str">
        <f>IF(ISBLANK(Games!B198),"",IF(Table13[[#This Row],[Side Result]]=Table13[[#This Row],[Model Predicted Side]], "Y", "N"))</f>
      </c>
      <c r="Q19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9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98" s="24" t="str">
        <f>IF(ISBLANK(Table13[[#This Row],[Side Result]]), "",ABS(Table13[[#This Row],[Difference from Prediction]]))</f>
      </c>
      <c r="T19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98" s="24" t="str">
        <f>IF(ISBLANK(Table13[[#This Row],[Side Result]]), "",ABS(Table13[[#This Row],[Difference from Market]]))</f>
      </c>
      <c r="V198" s="23" t="str">
        <f>IF(OR(ISBLANK(Games!B198),ISBLANK(Table13[[#This Row],[Side Result]])), "",IF(OR(AND('Prediction Log'!D198&lt;0, 'Prediction Log'!I198='Prediction Log'!B198), AND('Prediction Log'!D198&gt;0, 'Prediction Log'!C198='Prediction Log'!I198)),"Y", IF(ISBLANK(Games!$B$2), "","N")))</f>
      </c>
      <c r="W198" s="23" t="str">
        <f>Table13[[#This Row],[Market Side and Spread  Correct]]</f>
      </c>
    </row>
    <row r="199">
      <c r="A199" s="2" t="str">
        <f>IF(ISBLANK(Games!$B199), "",Games!A199)</f>
      </c>
      <c r="B199" s="2" t="str">
        <f>IF(ISBLANK(Games!$B199), "",Games!B199)</f>
      </c>
      <c r="C199" s="2" t="str">
        <f>IF(ISBLANK(Games!$B199), "",Games!C199)</f>
      </c>
      <c r="D199" s="1" t="str">
        <f>IF(ISBLANK(Games!$B199), "",Games!D199)</f>
      </c>
      <c r="E199" s="1" t="str">
        <f>IF(ISBLANK(Games!$B199), "",Games!E199)</f>
      </c>
      <c r="F199" s="2" t="str">
        <f>IF(ISBLANK(Games!$B199), "",Games!F199)</f>
      </c>
      <c r="G199" s="2" t="str">
        <f>IF(ISBLANK(Games!$B199), "",Games!G199)</f>
      </c>
      <c r="H199" s="2" t="str">
        <f>IF(ISBLANK(Games!B199), "", IF(Table13[[#This Row],[Spread]]&lt;0, Table13[[#This Row],[Home]], Table13[[#This Row],[Away]]))</f>
      </c>
      <c r="I199" s="25"/>
      <c r="J199" s="25"/>
      <c r="K199" s="25"/>
      <c r="L199" s="25" t="str">
        <f>IF(ISBLANK(Table13[[#This Row],[Side Result]]), "",(-1*(Table13[[#This Row],[Home Final]]-Table13[[#This Row],[Away Final]])))</f>
      </c>
      <c r="M19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199" s="21" t="str">
        <f>IF(ISBLANK(Games!B199),"",IF(Table13[[#This Row],[Side Result]]=Table13[[#This Row],[Market Predicted Side]], "Y", "N"))</f>
      </c>
      <c r="O199" s="24" t="str">
        <f>IF(ISBLANK(Table13[[#This Row],[Side Result]]),"",IF(AND(Table13[[#This Row],[Market Side Correct (Y/N)]]="Y", Table13[[#This Row],[Market - Winning Team Covered (Y/N)]]="Y"), "Y", "N"))</f>
      </c>
      <c r="P199" s="24" t="str">
        <f>IF(ISBLANK(Games!B199),"",IF(Table13[[#This Row],[Side Result]]=Table13[[#This Row],[Model Predicted Side]], "Y", "N"))</f>
      </c>
      <c r="Q19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19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199" s="24" t="str">
        <f>IF(ISBLANK(Table13[[#This Row],[Side Result]]), "",ABS(Table13[[#This Row],[Difference from Prediction]]))</f>
      </c>
      <c r="T19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199" s="24" t="str">
        <f>IF(ISBLANK(Table13[[#This Row],[Side Result]]), "",ABS(Table13[[#This Row],[Difference from Market]]))</f>
      </c>
      <c r="V199" s="23" t="str">
        <f>IF(OR(ISBLANK(Games!B199),ISBLANK(Table13[[#This Row],[Side Result]])), "",IF(OR(AND('Prediction Log'!D199&lt;0, 'Prediction Log'!I199='Prediction Log'!B199), AND('Prediction Log'!D199&gt;0, 'Prediction Log'!C199='Prediction Log'!I199)),"Y", IF(ISBLANK(Games!$B$2), "","N")))</f>
      </c>
      <c r="W199" s="23" t="str">
        <f>Table13[[#This Row],[Market Side and Spread  Correct]]</f>
      </c>
    </row>
    <row r="200">
      <c r="A200" s="2" t="str">
        <f>IF(ISBLANK(Games!$B200), "",Games!A200)</f>
      </c>
      <c r="B200" s="2" t="str">
        <f>IF(ISBLANK(Games!$B200), "",Games!B200)</f>
      </c>
      <c r="C200" s="2" t="str">
        <f>IF(ISBLANK(Games!$B200), "",Games!C200)</f>
      </c>
      <c r="D200" s="1" t="str">
        <f>IF(ISBLANK(Games!$B200), "",Games!D200)</f>
      </c>
      <c r="E200" s="1" t="str">
        <f>IF(ISBLANK(Games!$B200), "",Games!E200)</f>
      </c>
      <c r="F200" s="2" t="str">
        <f>IF(ISBLANK(Games!$B200), "",Games!F200)</f>
      </c>
      <c r="G200" s="2" t="str">
        <f>IF(ISBLANK(Games!$B200), "",Games!G200)</f>
      </c>
      <c r="H200" s="2" t="str">
        <f>IF(ISBLANK(Games!B200), "", IF(Table13[[#This Row],[Spread]]&lt;0, Table13[[#This Row],[Home]], Table13[[#This Row],[Away]]))</f>
      </c>
      <c r="I200" s="25"/>
      <c r="J200" s="25"/>
      <c r="K200" s="25"/>
      <c r="L200" s="25" t="str">
        <f>IF(ISBLANK(Table13[[#This Row],[Side Result]]), "",(-1*(Table13[[#This Row],[Home Final]]-Table13[[#This Row],[Away Final]])))</f>
      </c>
      <c r="M20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00" s="21" t="str">
        <f>IF(ISBLANK(Games!B200),"",IF(Table13[[#This Row],[Side Result]]=Table13[[#This Row],[Market Predicted Side]], "Y", "N"))</f>
      </c>
      <c r="O200" s="24" t="str">
        <f>IF(ISBLANK(Table13[[#This Row],[Side Result]]),"",IF(AND(Table13[[#This Row],[Market Side Correct (Y/N)]]="Y", Table13[[#This Row],[Market - Winning Team Covered (Y/N)]]="Y"), "Y", "N"))</f>
      </c>
      <c r="P200" s="24" t="str">
        <f>IF(ISBLANK(Games!B200),"",IF(Table13[[#This Row],[Side Result]]=Table13[[#This Row],[Model Predicted Side]], "Y", "N"))</f>
      </c>
      <c r="Q20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0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00" s="24" t="str">
        <f>IF(ISBLANK(Table13[[#This Row],[Side Result]]), "",ABS(Table13[[#This Row],[Difference from Prediction]]))</f>
      </c>
      <c r="T20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00" s="24" t="str">
        <f>IF(ISBLANK(Table13[[#This Row],[Side Result]]), "",ABS(Table13[[#This Row],[Difference from Market]]))</f>
      </c>
      <c r="V200" s="23" t="str">
        <f>IF(OR(ISBLANK(Games!B200),ISBLANK(Table13[[#This Row],[Side Result]])), "",IF(OR(AND('Prediction Log'!D200&lt;0, 'Prediction Log'!I200='Prediction Log'!B200), AND('Prediction Log'!D200&gt;0, 'Prediction Log'!C200='Prediction Log'!I200)),"Y", IF(ISBLANK(Games!$B$2), "","N")))</f>
      </c>
      <c r="W200" s="23" t="str">
        <f>Table13[[#This Row],[Market Side and Spread  Correct]]</f>
      </c>
    </row>
    <row r="201">
      <c r="A201" s="2" t="str">
        <f>IF(ISBLANK(Games!$B201), "",Games!A201)</f>
      </c>
      <c r="B201" s="2" t="str">
        <f>IF(ISBLANK(Games!$B201), "",Games!B201)</f>
      </c>
      <c r="C201" s="2" t="str">
        <f>IF(ISBLANK(Games!$B201), "",Games!C201)</f>
      </c>
      <c r="D201" s="1" t="str">
        <f>IF(ISBLANK(Games!$B201), "",Games!D201)</f>
      </c>
      <c r="E201" s="1" t="str">
        <f>IF(ISBLANK(Games!$B201), "",Games!E201)</f>
      </c>
      <c r="F201" s="2" t="str">
        <f>IF(ISBLANK(Games!$B201), "",Games!F201)</f>
      </c>
      <c r="G201" s="2" t="str">
        <f>IF(ISBLANK(Games!$B201), "",Games!G201)</f>
      </c>
      <c r="H201" s="2" t="str">
        <f>IF(ISBLANK(Games!B201), "", IF(Table13[[#This Row],[Spread]]&lt;0, Table13[[#This Row],[Home]], Table13[[#This Row],[Away]]))</f>
      </c>
      <c r="I201" s="25"/>
      <c r="J201" s="25"/>
      <c r="K201" s="25"/>
      <c r="L201" s="25" t="str">
        <f>IF(ISBLANK(Table13[[#This Row],[Side Result]]), "",(-1*(Table13[[#This Row],[Home Final]]-Table13[[#This Row],[Away Final]])))</f>
      </c>
      <c r="M20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01" s="21" t="str">
        <f>IF(ISBLANK(Games!B201),"",IF(Table13[[#This Row],[Side Result]]=Table13[[#This Row],[Market Predicted Side]], "Y", "N"))</f>
      </c>
      <c r="O201" s="24" t="str">
        <f>IF(ISBLANK(Table13[[#This Row],[Side Result]]),"",IF(AND(Table13[[#This Row],[Market Side Correct (Y/N)]]="Y", Table13[[#This Row],[Market - Winning Team Covered (Y/N)]]="Y"), "Y", "N"))</f>
      </c>
      <c r="P201" s="24" t="str">
        <f>IF(ISBLANK(Games!B201),"",IF(Table13[[#This Row],[Side Result]]=Table13[[#This Row],[Model Predicted Side]], "Y", "N"))</f>
      </c>
      <c r="Q20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0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01" s="24" t="str">
        <f>IF(ISBLANK(Table13[[#This Row],[Side Result]]), "",ABS(Table13[[#This Row],[Difference from Prediction]]))</f>
      </c>
      <c r="T20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01" s="24" t="str">
        <f>IF(ISBLANK(Table13[[#This Row],[Side Result]]), "",ABS(Table13[[#This Row],[Difference from Market]]))</f>
      </c>
      <c r="V201" s="23" t="str">
        <f>IF(OR(ISBLANK(Games!B201),ISBLANK(Table13[[#This Row],[Side Result]])), "",IF(OR(AND('Prediction Log'!D201&lt;0, 'Prediction Log'!I201='Prediction Log'!B201), AND('Prediction Log'!D201&gt;0, 'Prediction Log'!C201='Prediction Log'!I201)),"Y", IF(ISBLANK(Games!$B$2), "","N")))</f>
      </c>
      <c r="W201" s="23" t="str">
        <f>Table13[[#This Row],[Market Side and Spread  Correct]]</f>
      </c>
    </row>
    <row r="202">
      <c r="A202" s="2" t="str">
        <f>IF(ISBLANK(Games!$B202), "",Games!A202)</f>
      </c>
      <c r="B202" s="2" t="str">
        <f>IF(ISBLANK(Games!$B202), "",Games!B202)</f>
      </c>
      <c r="C202" s="2" t="str">
        <f>IF(ISBLANK(Games!$B202), "",Games!C202)</f>
      </c>
      <c r="D202" s="1" t="str">
        <f>IF(ISBLANK(Games!$B202), "",Games!D202)</f>
      </c>
      <c r="E202" s="1" t="str">
        <f>IF(ISBLANK(Games!$B202), "",Games!E202)</f>
      </c>
      <c r="F202" s="2" t="str">
        <f>IF(ISBLANK(Games!$B202), "",Games!F202)</f>
      </c>
      <c r="G202" s="2" t="str">
        <f>IF(ISBLANK(Games!$B202), "",Games!G202)</f>
      </c>
      <c r="H202" s="2" t="str">
        <f>IF(ISBLANK(Games!B202), "", IF(Table13[[#This Row],[Spread]]&lt;0, Table13[[#This Row],[Home]], Table13[[#This Row],[Away]]))</f>
      </c>
      <c r="I202" s="25"/>
      <c r="J202" s="25"/>
      <c r="K202" s="25"/>
      <c r="L202" s="25" t="str">
        <f>IF(ISBLANK(Table13[[#This Row],[Side Result]]), "",(-1*(Table13[[#This Row],[Home Final]]-Table13[[#This Row],[Away Final]])))</f>
      </c>
      <c r="M20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02" s="21" t="str">
        <f>IF(ISBLANK(Games!B202),"",IF(Table13[[#This Row],[Side Result]]=Table13[[#This Row],[Market Predicted Side]], "Y", "N"))</f>
      </c>
      <c r="O202" s="24" t="str">
        <f>IF(ISBLANK(Table13[[#This Row],[Side Result]]),"",IF(AND(Table13[[#This Row],[Market Side Correct (Y/N)]]="Y", Table13[[#This Row],[Market - Winning Team Covered (Y/N)]]="Y"), "Y", "N"))</f>
      </c>
      <c r="P202" s="24" t="str">
        <f>IF(ISBLANK(Games!B202),"",IF(Table13[[#This Row],[Side Result]]=Table13[[#This Row],[Model Predicted Side]], "Y", "N"))</f>
      </c>
      <c r="Q20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0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02" s="24" t="str">
        <f>IF(ISBLANK(Table13[[#This Row],[Side Result]]), "",ABS(Table13[[#This Row],[Difference from Prediction]]))</f>
      </c>
      <c r="T20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02" s="24" t="str">
        <f>IF(ISBLANK(Table13[[#This Row],[Side Result]]), "",ABS(Table13[[#This Row],[Difference from Market]]))</f>
      </c>
      <c r="V202" s="23" t="str">
        <f>IF(OR(ISBLANK(Games!B202),ISBLANK(Table13[[#This Row],[Side Result]])), "",IF(OR(AND('Prediction Log'!D202&lt;0, 'Prediction Log'!I202='Prediction Log'!B202), AND('Prediction Log'!D202&gt;0, 'Prediction Log'!C202='Prediction Log'!I202)),"Y", IF(ISBLANK(Games!$B$2), "","N")))</f>
      </c>
      <c r="W202" s="23" t="str">
        <f>Table13[[#This Row],[Market Side and Spread  Correct]]</f>
      </c>
    </row>
    <row r="203">
      <c r="A203" s="2" t="str">
        <f>IF(ISBLANK(Games!$B203), "",Games!A203)</f>
      </c>
      <c r="B203" s="2" t="str">
        <f>IF(ISBLANK(Games!$B203), "",Games!B203)</f>
      </c>
      <c r="C203" s="2" t="str">
        <f>IF(ISBLANK(Games!$B203), "",Games!C203)</f>
      </c>
      <c r="D203" s="1" t="str">
        <f>IF(ISBLANK(Games!$B203), "",Games!D203)</f>
      </c>
      <c r="E203" s="1" t="str">
        <f>IF(ISBLANK(Games!$B203), "",Games!E203)</f>
      </c>
      <c r="F203" s="2" t="str">
        <f>IF(ISBLANK(Games!$B203), "",Games!F203)</f>
      </c>
      <c r="G203" s="2" t="str">
        <f>IF(ISBLANK(Games!$B203), "",Games!G203)</f>
      </c>
      <c r="H203" s="2" t="str">
        <f>IF(ISBLANK(Games!B203), "", IF(Table13[[#This Row],[Spread]]&lt;0, Table13[[#This Row],[Home]], Table13[[#This Row],[Away]]))</f>
      </c>
      <c r="I203" s="25"/>
      <c r="J203" s="25"/>
      <c r="K203" s="25"/>
      <c r="L203" s="25" t="str">
        <f>IF(ISBLANK(Table13[[#This Row],[Side Result]]), "",(-1*(Table13[[#This Row],[Home Final]]-Table13[[#This Row],[Away Final]])))</f>
      </c>
      <c r="M20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03" s="21" t="str">
        <f>IF(ISBLANK(Games!B203),"",IF(Table13[[#This Row],[Side Result]]=Table13[[#This Row],[Market Predicted Side]], "Y", "N"))</f>
      </c>
      <c r="O203" s="24" t="str">
        <f>IF(ISBLANK(Table13[[#This Row],[Side Result]]),"",IF(AND(Table13[[#This Row],[Market Side Correct (Y/N)]]="Y", Table13[[#This Row],[Market - Winning Team Covered (Y/N)]]="Y"), "Y", "N"))</f>
      </c>
      <c r="P203" s="24" t="str">
        <f>IF(ISBLANK(Games!B203),"",IF(Table13[[#This Row],[Side Result]]=Table13[[#This Row],[Model Predicted Side]], "Y", "N"))</f>
      </c>
      <c r="Q20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0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03" s="24" t="str">
        <f>IF(ISBLANK(Table13[[#This Row],[Side Result]]), "",ABS(Table13[[#This Row],[Difference from Prediction]]))</f>
      </c>
      <c r="T20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03" s="24" t="str">
        <f>IF(ISBLANK(Table13[[#This Row],[Side Result]]), "",ABS(Table13[[#This Row],[Difference from Market]]))</f>
      </c>
      <c r="V203" s="23" t="str">
        <f>IF(OR(ISBLANK(Games!B203),ISBLANK(Table13[[#This Row],[Side Result]])), "",IF(OR(AND('Prediction Log'!D203&lt;0, 'Prediction Log'!I203='Prediction Log'!B203), AND('Prediction Log'!D203&gt;0, 'Prediction Log'!C203='Prediction Log'!I203)),"Y", IF(ISBLANK(Games!$B$2), "","N")))</f>
      </c>
      <c r="W203" s="23" t="str">
        <f>Table13[[#This Row],[Market Side and Spread  Correct]]</f>
      </c>
    </row>
    <row r="204">
      <c r="A204" s="2" t="str">
        <f>IF(ISBLANK(Games!$B204), "",Games!A204)</f>
      </c>
      <c r="B204" s="2" t="str">
        <f>IF(ISBLANK(Games!$B204), "",Games!B204)</f>
      </c>
      <c r="C204" s="2" t="str">
        <f>IF(ISBLANK(Games!$B204), "",Games!C204)</f>
      </c>
      <c r="D204" s="1" t="str">
        <f>IF(ISBLANK(Games!$B204), "",Games!D204)</f>
      </c>
      <c r="E204" s="1" t="str">
        <f>IF(ISBLANK(Games!$B204), "",Games!E204)</f>
      </c>
      <c r="F204" s="2" t="str">
        <f>IF(ISBLANK(Games!$B204), "",Games!F204)</f>
      </c>
      <c r="G204" s="2" t="str">
        <f>IF(ISBLANK(Games!$B204), "",Games!G204)</f>
      </c>
      <c r="H204" s="2" t="str">
        <f>IF(ISBLANK(Games!B204), "", IF(Table13[[#This Row],[Spread]]&lt;0, Table13[[#This Row],[Home]], Table13[[#This Row],[Away]]))</f>
      </c>
      <c r="I204" s="25"/>
      <c r="J204" s="25"/>
      <c r="K204" s="25"/>
      <c r="L204" s="25" t="str">
        <f>IF(ISBLANK(Table13[[#This Row],[Side Result]]), "",(-1*(Table13[[#This Row],[Home Final]]-Table13[[#This Row],[Away Final]])))</f>
      </c>
      <c r="M20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04" s="21" t="str">
        <f>IF(ISBLANK(Games!B204),"",IF(Table13[[#This Row],[Side Result]]=Table13[[#This Row],[Market Predicted Side]], "Y", "N"))</f>
      </c>
      <c r="O204" s="24" t="str">
        <f>IF(ISBLANK(Table13[[#This Row],[Side Result]]),"",IF(AND(Table13[[#This Row],[Market Side Correct (Y/N)]]="Y", Table13[[#This Row],[Market - Winning Team Covered (Y/N)]]="Y"), "Y", "N"))</f>
      </c>
      <c r="P204" s="24" t="str">
        <f>IF(ISBLANK(Games!B204),"",IF(Table13[[#This Row],[Side Result]]=Table13[[#This Row],[Model Predicted Side]], "Y", "N"))</f>
      </c>
      <c r="Q20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0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04" s="24" t="str">
        <f>IF(ISBLANK(Table13[[#This Row],[Side Result]]), "",ABS(Table13[[#This Row],[Difference from Prediction]]))</f>
      </c>
      <c r="T20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04" s="24" t="str">
        <f>IF(ISBLANK(Table13[[#This Row],[Side Result]]), "",ABS(Table13[[#This Row],[Difference from Market]]))</f>
      </c>
      <c r="V204" s="23" t="str">
        <f>IF(OR(ISBLANK(Games!B204),ISBLANK(Table13[[#This Row],[Side Result]])), "",IF(OR(AND('Prediction Log'!D204&lt;0, 'Prediction Log'!I204='Prediction Log'!B204), AND('Prediction Log'!D204&gt;0, 'Prediction Log'!C204='Prediction Log'!I204)),"Y", IF(ISBLANK(Games!$B$2), "","N")))</f>
      </c>
      <c r="W204" s="23" t="str">
        <f>Table13[[#This Row],[Market Side and Spread  Correct]]</f>
      </c>
    </row>
    <row r="205">
      <c r="A205" s="2" t="str">
        <f>IF(ISBLANK(Games!$B205), "",Games!A205)</f>
      </c>
      <c r="B205" s="2" t="str">
        <f>IF(ISBLANK(Games!$B205), "",Games!B205)</f>
      </c>
      <c r="C205" s="2" t="str">
        <f>IF(ISBLANK(Games!$B205), "",Games!C205)</f>
      </c>
      <c r="D205" s="1" t="str">
        <f>IF(ISBLANK(Games!$B205), "",Games!D205)</f>
      </c>
      <c r="E205" s="1" t="str">
        <f>IF(ISBLANK(Games!$B205), "",Games!E205)</f>
      </c>
      <c r="F205" s="2" t="str">
        <f>IF(ISBLANK(Games!$B205), "",Games!F205)</f>
      </c>
      <c r="G205" s="2" t="str">
        <f>IF(ISBLANK(Games!$B205), "",Games!G205)</f>
      </c>
      <c r="H205" s="2" t="str">
        <f>IF(ISBLANK(Games!B205), "", IF(Table13[[#This Row],[Spread]]&lt;0, Table13[[#This Row],[Home]], Table13[[#This Row],[Away]]))</f>
      </c>
      <c r="I205" s="25"/>
      <c r="J205" s="25"/>
      <c r="K205" s="25"/>
      <c r="L205" s="25" t="str">
        <f>IF(ISBLANK(Table13[[#This Row],[Side Result]]), "",(-1*(Table13[[#This Row],[Home Final]]-Table13[[#This Row],[Away Final]])))</f>
      </c>
      <c r="M20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05" s="21" t="str">
        <f>IF(ISBLANK(Games!B205),"",IF(Table13[[#This Row],[Side Result]]=Table13[[#This Row],[Market Predicted Side]], "Y", "N"))</f>
      </c>
      <c r="O205" s="24" t="str">
        <f>IF(ISBLANK(Table13[[#This Row],[Side Result]]),"",IF(AND(Table13[[#This Row],[Market Side Correct (Y/N)]]="Y", Table13[[#This Row],[Market - Winning Team Covered (Y/N)]]="Y"), "Y", "N"))</f>
      </c>
      <c r="P205" s="24" t="str">
        <f>IF(ISBLANK(Games!B205),"",IF(Table13[[#This Row],[Side Result]]=Table13[[#This Row],[Model Predicted Side]], "Y", "N"))</f>
      </c>
      <c r="Q20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0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05" s="24" t="str">
        <f>IF(ISBLANK(Table13[[#This Row],[Side Result]]), "",ABS(Table13[[#This Row],[Difference from Prediction]]))</f>
      </c>
      <c r="T20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05" s="24" t="str">
        <f>IF(ISBLANK(Table13[[#This Row],[Side Result]]), "",ABS(Table13[[#This Row],[Difference from Market]]))</f>
      </c>
      <c r="V205" s="23" t="str">
        <f>IF(OR(ISBLANK(Games!B205),ISBLANK(Table13[[#This Row],[Side Result]])), "",IF(OR(AND('Prediction Log'!D205&lt;0, 'Prediction Log'!I205='Prediction Log'!B205), AND('Prediction Log'!D205&gt;0, 'Prediction Log'!C205='Prediction Log'!I205)),"Y", IF(ISBLANK(Games!$B$2), "","N")))</f>
      </c>
      <c r="W205" s="23" t="str">
        <f>Table13[[#This Row],[Market Side and Spread  Correct]]</f>
      </c>
    </row>
    <row r="206">
      <c r="A206" s="2" t="str">
        <f>IF(ISBLANK(Games!$B206), "",Games!A206)</f>
      </c>
      <c r="B206" s="2" t="str">
        <f>IF(ISBLANK(Games!$B206), "",Games!B206)</f>
      </c>
      <c r="C206" s="2" t="str">
        <f>IF(ISBLANK(Games!$B206), "",Games!C206)</f>
      </c>
      <c r="D206" s="1" t="str">
        <f>IF(ISBLANK(Games!$B206), "",Games!D206)</f>
      </c>
      <c r="E206" s="1" t="str">
        <f>IF(ISBLANK(Games!$B206), "",Games!E206)</f>
      </c>
      <c r="F206" s="2" t="str">
        <f>IF(ISBLANK(Games!$B206), "",Games!F206)</f>
      </c>
      <c r="G206" s="2" t="str">
        <f>IF(ISBLANK(Games!$B206), "",Games!G206)</f>
      </c>
      <c r="H206" s="2" t="str">
        <f>IF(ISBLANK(Games!B206), "", IF(Table13[[#This Row],[Spread]]&lt;0, Table13[[#This Row],[Home]], Table13[[#This Row],[Away]]))</f>
      </c>
      <c r="I206" s="25"/>
      <c r="J206" s="25"/>
      <c r="K206" s="25"/>
      <c r="L206" s="25" t="str">
        <f>IF(ISBLANK(Table13[[#This Row],[Side Result]]), "",(-1*(Table13[[#This Row],[Home Final]]-Table13[[#This Row],[Away Final]])))</f>
      </c>
      <c r="M20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06" s="21" t="str">
        <f>IF(ISBLANK(Games!B206),"",IF(Table13[[#This Row],[Side Result]]=Table13[[#This Row],[Market Predicted Side]], "Y", "N"))</f>
      </c>
      <c r="O206" s="24" t="str">
        <f>IF(ISBLANK(Table13[[#This Row],[Side Result]]),"",IF(AND(Table13[[#This Row],[Market Side Correct (Y/N)]]="Y", Table13[[#This Row],[Market - Winning Team Covered (Y/N)]]="Y"), "Y", "N"))</f>
      </c>
      <c r="P206" s="24" t="str">
        <f>IF(ISBLANK(Games!B206),"",IF(Table13[[#This Row],[Side Result]]=Table13[[#This Row],[Model Predicted Side]], "Y", "N"))</f>
      </c>
      <c r="Q20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0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06" s="24" t="str">
        <f>IF(ISBLANK(Table13[[#This Row],[Side Result]]), "",ABS(Table13[[#This Row],[Difference from Prediction]]))</f>
      </c>
      <c r="T20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06" s="24" t="str">
        <f>IF(ISBLANK(Table13[[#This Row],[Side Result]]), "",ABS(Table13[[#This Row],[Difference from Market]]))</f>
      </c>
      <c r="V206" s="23" t="str">
        <f>IF(OR(ISBLANK(Games!B206),ISBLANK(Table13[[#This Row],[Side Result]])), "",IF(OR(AND('Prediction Log'!D206&lt;0, 'Prediction Log'!I206='Prediction Log'!B206), AND('Prediction Log'!D206&gt;0, 'Prediction Log'!C206='Prediction Log'!I206)),"Y", IF(ISBLANK(Games!$B$2), "","N")))</f>
      </c>
      <c r="W206" s="23" t="str">
        <f>Table13[[#This Row],[Market Side and Spread  Correct]]</f>
      </c>
    </row>
    <row r="207">
      <c r="A207" s="2" t="str">
        <f>IF(ISBLANK(Games!$B207), "",Games!A207)</f>
      </c>
      <c r="B207" s="2" t="str">
        <f>IF(ISBLANK(Games!$B207), "",Games!B207)</f>
      </c>
      <c r="C207" s="2" t="str">
        <f>IF(ISBLANK(Games!$B207), "",Games!C207)</f>
      </c>
      <c r="D207" s="1" t="str">
        <f>IF(ISBLANK(Games!$B207), "",Games!D207)</f>
      </c>
      <c r="E207" s="1" t="str">
        <f>IF(ISBLANK(Games!$B207), "",Games!E207)</f>
      </c>
      <c r="F207" s="2" t="str">
        <f>IF(ISBLANK(Games!$B207), "",Games!F207)</f>
      </c>
      <c r="G207" s="2" t="str">
        <f>IF(ISBLANK(Games!$B207), "",Games!G207)</f>
      </c>
      <c r="H207" s="2" t="str">
        <f>IF(ISBLANK(Games!B207), "", IF(Table13[[#This Row],[Spread]]&lt;0, Table13[[#This Row],[Home]], Table13[[#This Row],[Away]]))</f>
      </c>
      <c r="I207" s="25"/>
      <c r="J207" s="25"/>
      <c r="K207" s="25"/>
      <c r="L207" s="25" t="str">
        <f>IF(ISBLANK(Table13[[#This Row],[Side Result]]), "",(-1*(Table13[[#This Row],[Home Final]]-Table13[[#This Row],[Away Final]])))</f>
      </c>
      <c r="M20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07" s="21" t="str">
        <f>IF(ISBLANK(Games!B207),"",IF(Table13[[#This Row],[Side Result]]=Table13[[#This Row],[Market Predicted Side]], "Y", "N"))</f>
      </c>
      <c r="O207" s="24" t="str">
        <f>IF(ISBLANK(Table13[[#This Row],[Side Result]]),"",IF(AND(Table13[[#This Row],[Market Side Correct (Y/N)]]="Y", Table13[[#This Row],[Market - Winning Team Covered (Y/N)]]="Y"), "Y", "N"))</f>
      </c>
      <c r="P207" s="24" t="str">
        <f>IF(ISBLANK(Games!B207),"",IF(Table13[[#This Row],[Side Result]]=Table13[[#This Row],[Model Predicted Side]], "Y", "N"))</f>
      </c>
      <c r="Q20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0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07" s="24" t="str">
        <f>IF(ISBLANK(Table13[[#This Row],[Side Result]]), "",ABS(Table13[[#This Row],[Difference from Prediction]]))</f>
      </c>
      <c r="T20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07" s="24" t="str">
        <f>IF(ISBLANK(Table13[[#This Row],[Side Result]]), "",ABS(Table13[[#This Row],[Difference from Market]]))</f>
      </c>
      <c r="V207" s="23" t="str">
        <f>IF(OR(ISBLANK(Games!B207),ISBLANK(Table13[[#This Row],[Side Result]])), "",IF(OR(AND('Prediction Log'!D207&lt;0, 'Prediction Log'!I207='Prediction Log'!B207), AND('Prediction Log'!D207&gt;0, 'Prediction Log'!C207='Prediction Log'!I207)),"Y", IF(ISBLANK(Games!$B$2), "","N")))</f>
      </c>
      <c r="W207" s="23" t="str">
        <f>Table13[[#This Row],[Market Side and Spread  Correct]]</f>
      </c>
    </row>
    <row r="208">
      <c r="A208" s="2" t="str">
        <f>IF(ISBLANK(Games!$B208), "",Games!A208)</f>
      </c>
      <c r="B208" s="2" t="str">
        <f>IF(ISBLANK(Games!$B208), "",Games!B208)</f>
      </c>
      <c r="C208" s="2" t="str">
        <f>IF(ISBLANK(Games!$B208), "",Games!C208)</f>
      </c>
      <c r="D208" s="1" t="str">
        <f>IF(ISBLANK(Games!$B208), "",Games!D208)</f>
      </c>
      <c r="E208" s="1" t="str">
        <f>IF(ISBLANK(Games!$B208), "",Games!E208)</f>
      </c>
      <c r="F208" s="2" t="str">
        <f>IF(ISBLANK(Games!$B208), "",Games!F208)</f>
      </c>
      <c r="G208" s="2" t="str">
        <f>IF(ISBLANK(Games!$B208), "",Games!G208)</f>
      </c>
      <c r="H208" s="2" t="str">
        <f>IF(ISBLANK(Games!B208), "", IF(Table13[[#This Row],[Spread]]&lt;0, Table13[[#This Row],[Home]], Table13[[#This Row],[Away]]))</f>
      </c>
      <c r="I208" s="25"/>
      <c r="J208" s="25"/>
      <c r="K208" s="25"/>
      <c r="L208" s="25" t="str">
        <f>IF(ISBLANK(Table13[[#This Row],[Side Result]]), "",(-1*(Table13[[#This Row],[Home Final]]-Table13[[#This Row],[Away Final]])))</f>
      </c>
      <c r="M20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08" s="21" t="str">
        <f>IF(ISBLANK(Games!B208),"",IF(Table13[[#This Row],[Side Result]]=Table13[[#This Row],[Market Predicted Side]], "Y", "N"))</f>
      </c>
      <c r="O208" s="24" t="str">
        <f>IF(ISBLANK(Table13[[#This Row],[Side Result]]),"",IF(AND(Table13[[#This Row],[Market Side Correct (Y/N)]]="Y", Table13[[#This Row],[Market - Winning Team Covered (Y/N)]]="Y"), "Y", "N"))</f>
      </c>
      <c r="P208" s="24" t="str">
        <f>IF(ISBLANK(Games!B208),"",IF(Table13[[#This Row],[Side Result]]=Table13[[#This Row],[Model Predicted Side]], "Y", "N"))</f>
      </c>
      <c r="Q20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0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08" s="24" t="str">
        <f>IF(ISBLANK(Table13[[#This Row],[Side Result]]), "",ABS(Table13[[#This Row],[Difference from Prediction]]))</f>
      </c>
      <c r="T20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08" s="24" t="str">
        <f>IF(ISBLANK(Table13[[#This Row],[Side Result]]), "",ABS(Table13[[#This Row],[Difference from Market]]))</f>
      </c>
      <c r="V208" s="23" t="str">
        <f>IF(OR(ISBLANK(Games!B208),ISBLANK(Table13[[#This Row],[Side Result]])), "",IF(OR(AND('Prediction Log'!D208&lt;0, 'Prediction Log'!I208='Prediction Log'!B208), AND('Prediction Log'!D208&gt;0, 'Prediction Log'!C208='Prediction Log'!I208)),"Y", IF(ISBLANK(Games!$B$2), "","N")))</f>
      </c>
      <c r="W208" s="23" t="str">
        <f>Table13[[#This Row],[Market Side and Spread  Correct]]</f>
      </c>
    </row>
    <row r="209">
      <c r="A209" s="2" t="str">
        <f>IF(ISBLANK(Games!$B209), "",Games!A209)</f>
      </c>
      <c r="B209" s="2" t="str">
        <f>IF(ISBLANK(Games!$B209), "",Games!B209)</f>
      </c>
      <c r="C209" s="2" t="str">
        <f>IF(ISBLANK(Games!$B209), "",Games!C209)</f>
      </c>
      <c r="D209" s="1" t="str">
        <f>IF(ISBLANK(Games!$B209), "",Games!D209)</f>
      </c>
      <c r="E209" s="1" t="str">
        <f>IF(ISBLANK(Games!$B209), "",Games!E209)</f>
      </c>
      <c r="F209" s="2" t="str">
        <f>IF(ISBLANK(Games!$B209), "",Games!F209)</f>
      </c>
      <c r="G209" s="2" t="str">
        <f>IF(ISBLANK(Games!$B209), "",Games!G209)</f>
      </c>
      <c r="H209" s="2" t="str">
        <f>IF(ISBLANK(Games!B209), "", IF(Table13[[#This Row],[Spread]]&lt;0, Table13[[#This Row],[Home]], Table13[[#This Row],[Away]]))</f>
      </c>
      <c r="I209" s="25"/>
      <c r="J209" s="25"/>
      <c r="K209" s="25"/>
      <c r="L209" s="25" t="str">
        <f>IF(ISBLANK(Table13[[#This Row],[Side Result]]), "",(-1*(Table13[[#This Row],[Home Final]]-Table13[[#This Row],[Away Final]])))</f>
      </c>
      <c r="M20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09" s="21" t="str">
        <f>IF(ISBLANK(Games!B209),"",IF(Table13[[#This Row],[Side Result]]=Table13[[#This Row],[Market Predicted Side]], "Y", "N"))</f>
      </c>
      <c r="O209" s="24" t="str">
        <f>IF(ISBLANK(Table13[[#This Row],[Side Result]]),"",IF(AND(Table13[[#This Row],[Market Side Correct (Y/N)]]="Y", Table13[[#This Row],[Market - Winning Team Covered (Y/N)]]="Y"), "Y", "N"))</f>
      </c>
      <c r="P209" s="24" t="str">
        <f>IF(ISBLANK(Games!B209),"",IF(Table13[[#This Row],[Side Result]]=Table13[[#This Row],[Model Predicted Side]], "Y", "N"))</f>
      </c>
      <c r="Q20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0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09" s="24" t="str">
        <f>IF(ISBLANK(Table13[[#This Row],[Side Result]]), "",ABS(Table13[[#This Row],[Difference from Prediction]]))</f>
      </c>
      <c r="T20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09" s="24" t="str">
        <f>IF(ISBLANK(Table13[[#This Row],[Side Result]]), "",ABS(Table13[[#This Row],[Difference from Market]]))</f>
      </c>
      <c r="V209" s="23" t="str">
        <f>IF(OR(ISBLANK(Games!B209),ISBLANK(Table13[[#This Row],[Side Result]])), "",IF(OR(AND('Prediction Log'!D209&lt;0, 'Prediction Log'!I209='Prediction Log'!B209), AND('Prediction Log'!D209&gt;0, 'Prediction Log'!C209='Prediction Log'!I209)),"Y", IF(ISBLANK(Games!$B$2), "","N")))</f>
      </c>
      <c r="W209" s="23" t="str">
        <f>Table13[[#This Row],[Market Side and Spread  Correct]]</f>
      </c>
    </row>
    <row r="210">
      <c r="A210" s="2" t="str">
        <f>IF(ISBLANK(Games!$B210), "",Games!A210)</f>
      </c>
      <c r="B210" s="2" t="str">
        <f>IF(ISBLANK(Games!$B210), "",Games!B210)</f>
      </c>
      <c r="C210" s="2" t="str">
        <f>IF(ISBLANK(Games!$B210), "",Games!C210)</f>
      </c>
      <c r="D210" s="1" t="str">
        <f>IF(ISBLANK(Games!$B210), "",Games!D210)</f>
      </c>
      <c r="E210" s="1" t="str">
        <f>IF(ISBLANK(Games!$B210), "",Games!E210)</f>
      </c>
      <c r="F210" s="2" t="str">
        <f>IF(ISBLANK(Games!$B210), "",Games!F210)</f>
      </c>
      <c r="G210" s="2" t="str">
        <f>IF(ISBLANK(Games!$B210), "",Games!G210)</f>
      </c>
      <c r="H210" s="2" t="str">
        <f>IF(ISBLANK(Games!B210), "", IF(Table13[[#This Row],[Spread]]&lt;0, Table13[[#This Row],[Home]], Table13[[#This Row],[Away]]))</f>
      </c>
      <c r="I210" s="25"/>
      <c r="J210" s="25"/>
      <c r="K210" s="25"/>
      <c r="L210" s="25" t="str">
        <f>IF(ISBLANK(Table13[[#This Row],[Side Result]]), "",(-1*(Table13[[#This Row],[Home Final]]-Table13[[#This Row],[Away Final]])))</f>
      </c>
      <c r="M21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10" s="21" t="str">
        <f>IF(ISBLANK(Games!B210),"",IF(Table13[[#This Row],[Side Result]]=Table13[[#This Row],[Market Predicted Side]], "Y", "N"))</f>
      </c>
      <c r="O210" s="24" t="str">
        <f>IF(ISBLANK(Table13[[#This Row],[Side Result]]),"",IF(AND(Table13[[#This Row],[Market Side Correct (Y/N)]]="Y", Table13[[#This Row],[Market - Winning Team Covered (Y/N)]]="Y"), "Y", "N"))</f>
      </c>
      <c r="P210" s="24" t="str">
        <f>IF(ISBLANK(Games!B210),"",IF(Table13[[#This Row],[Side Result]]=Table13[[#This Row],[Model Predicted Side]], "Y", "N"))</f>
      </c>
      <c r="Q21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1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10" s="24" t="str">
        <f>IF(ISBLANK(Table13[[#This Row],[Side Result]]), "",ABS(Table13[[#This Row],[Difference from Prediction]]))</f>
      </c>
      <c r="T21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10" s="24" t="str">
        <f>IF(ISBLANK(Table13[[#This Row],[Side Result]]), "",ABS(Table13[[#This Row],[Difference from Market]]))</f>
      </c>
      <c r="V210" s="23" t="str">
        <f>IF(OR(ISBLANK(Games!B210),ISBLANK(Table13[[#This Row],[Side Result]])), "",IF(OR(AND('Prediction Log'!D210&lt;0, 'Prediction Log'!I210='Prediction Log'!B210), AND('Prediction Log'!D210&gt;0, 'Prediction Log'!C210='Prediction Log'!I210)),"Y", IF(ISBLANK(Games!$B$2), "","N")))</f>
      </c>
      <c r="W210" s="23" t="str">
        <f>Table13[[#This Row],[Market Side and Spread  Correct]]</f>
      </c>
    </row>
    <row r="211">
      <c r="A211" s="2" t="str">
        <f>IF(ISBLANK(Games!$B211), "",Games!A211)</f>
      </c>
      <c r="B211" s="2" t="str">
        <f>IF(ISBLANK(Games!$B211), "",Games!B211)</f>
      </c>
      <c r="C211" s="2" t="str">
        <f>IF(ISBLANK(Games!$B211), "",Games!C211)</f>
      </c>
      <c r="D211" s="1" t="str">
        <f>IF(ISBLANK(Games!$B211), "",Games!D211)</f>
      </c>
      <c r="E211" s="1" t="str">
        <f>IF(ISBLANK(Games!$B211), "",Games!E211)</f>
      </c>
      <c r="F211" s="2" t="str">
        <f>IF(ISBLANK(Games!$B211), "",Games!F211)</f>
      </c>
      <c r="G211" s="2" t="str">
        <f>IF(ISBLANK(Games!$B211), "",Games!G211)</f>
      </c>
      <c r="H211" s="2" t="str">
        <f>IF(ISBLANK(Games!B211), "", IF(Table13[[#This Row],[Spread]]&lt;0, Table13[[#This Row],[Home]], Table13[[#This Row],[Away]]))</f>
      </c>
      <c r="I211" s="25"/>
      <c r="J211" s="25"/>
      <c r="K211" s="25"/>
      <c r="L211" s="25" t="str">
        <f>IF(ISBLANK(Table13[[#This Row],[Side Result]]), "",(-1*(Table13[[#This Row],[Home Final]]-Table13[[#This Row],[Away Final]])))</f>
      </c>
      <c r="M21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11" s="21" t="str">
        <f>IF(ISBLANK(Games!B211),"",IF(Table13[[#This Row],[Side Result]]=Table13[[#This Row],[Market Predicted Side]], "Y", "N"))</f>
      </c>
      <c r="O211" s="24" t="str">
        <f>IF(ISBLANK(Table13[[#This Row],[Side Result]]),"",IF(AND(Table13[[#This Row],[Market Side Correct (Y/N)]]="Y", Table13[[#This Row],[Market - Winning Team Covered (Y/N)]]="Y"), "Y", "N"))</f>
      </c>
      <c r="P211" s="24" t="str">
        <f>IF(ISBLANK(Games!B211),"",IF(Table13[[#This Row],[Side Result]]=Table13[[#This Row],[Model Predicted Side]], "Y", "N"))</f>
      </c>
      <c r="Q21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1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11" s="24" t="str">
        <f>IF(ISBLANK(Table13[[#This Row],[Side Result]]), "",ABS(Table13[[#This Row],[Difference from Prediction]]))</f>
      </c>
      <c r="T21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11" s="24" t="str">
        <f>IF(ISBLANK(Table13[[#This Row],[Side Result]]), "",ABS(Table13[[#This Row],[Difference from Market]]))</f>
      </c>
      <c r="V211" s="23" t="str">
        <f>IF(OR(ISBLANK(Games!B211),ISBLANK(Table13[[#This Row],[Side Result]])), "",IF(OR(AND('Prediction Log'!D211&lt;0, 'Prediction Log'!I211='Prediction Log'!B211), AND('Prediction Log'!D211&gt;0, 'Prediction Log'!C211='Prediction Log'!I211)),"Y", IF(ISBLANK(Games!$B$2), "","N")))</f>
      </c>
      <c r="W211" s="23" t="str">
        <f>Table13[[#This Row],[Market Side and Spread  Correct]]</f>
      </c>
    </row>
    <row r="212">
      <c r="A212" s="2" t="str">
        <f>IF(ISBLANK(Games!$B212), "",Games!A212)</f>
      </c>
      <c r="B212" s="2" t="str">
        <f>IF(ISBLANK(Games!$B212), "",Games!B212)</f>
      </c>
      <c r="C212" s="2" t="str">
        <f>IF(ISBLANK(Games!$B212), "",Games!C212)</f>
      </c>
      <c r="D212" s="1" t="str">
        <f>IF(ISBLANK(Games!$B212), "",Games!D212)</f>
      </c>
      <c r="E212" s="1" t="str">
        <f>IF(ISBLANK(Games!$B212), "",Games!E212)</f>
      </c>
      <c r="F212" s="2" t="str">
        <f>IF(ISBLANK(Games!$B212), "",Games!F212)</f>
      </c>
      <c r="G212" s="2" t="str">
        <f>IF(ISBLANK(Games!$B212), "",Games!G212)</f>
      </c>
      <c r="H212" s="2" t="str">
        <f>IF(ISBLANK(Games!B212), "", IF(Table13[[#This Row],[Spread]]&lt;0, Table13[[#This Row],[Home]], Table13[[#This Row],[Away]]))</f>
      </c>
      <c r="I212" s="25"/>
      <c r="J212" s="25"/>
      <c r="K212" s="25"/>
      <c r="L212" s="25" t="str">
        <f>IF(ISBLANK(Table13[[#This Row],[Side Result]]), "",(-1*(Table13[[#This Row],[Home Final]]-Table13[[#This Row],[Away Final]])))</f>
      </c>
      <c r="M21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12" s="21" t="str">
        <f>IF(ISBLANK(Games!B212),"",IF(Table13[[#This Row],[Side Result]]=Table13[[#This Row],[Market Predicted Side]], "Y", "N"))</f>
      </c>
      <c r="O212" s="24" t="str">
        <f>IF(ISBLANK(Table13[[#This Row],[Side Result]]),"",IF(AND(Table13[[#This Row],[Market Side Correct (Y/N)]]="Y", Table13[[#This Row],[Market - Winning Team Covered (Y/N)]]="Y"), "Y", "N"))</f>
      </c>
      <c r="P212" s="24" t="str">
        <f>IF(ISBLANK(Games!B212),"",IF(Table13[[#This Row],[Side Result]]=Table13[[#This Row],[Model Predicted Side]], "Y", "N"))</f>
      </c>
      <c r="Q21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1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12" s="24" t="str">
        <f>IF(ISBLANK(Table13[[#This Row],[Side Result]]), "",ABS(Table13[[#This Row],[Difference from Prediction]]))</f>
      </c>
      <c r="T21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12" s="24" t="str">
        <f>IF(ISBLANK(Table13[[#This Row],[Side Result]]), "",ABS(Table13[[#This Row],[Difference from Market]]))</f>
      </c>
      <c r="V212" s="23" t="str">
        <f>IF(OR(ISBLANK(Games!B212),ISBLANK(Table13[[#This Row],[Side Result]])), "",IF(OR(AND('Prediction Log'!D212&lt;0, 'Prediction Log'!I212='Prediction Log'!B212), AND('Prediction Log'!D212&gt;0, 'Prediction Log'!C212='Prediction Log'!I212)),"Y", IF(ISBLANK(Games!$B$2), "","N")))</f>
      </c>
      <c r="W212" s="23" t="str">
        <f>Table13[[#This Row],[Market Side and Spread  Correct]]</f>
      </c>
    </row>
    <row r="213">
      <c r="A213" s="2" t="str">
        <f>IF(ISBLANK(Games!$B213), "",Games!A213)</f>
      </c>
      <c r="B213" s="2" t="str">
        <f>IF(ISBLANK(Games!$B213), "",Games!B213)</f>
      </c>
      <c r="C213" s="2" t="str">
        <f>IF(ISBLANK(Games!$B213), "",Games!C213)</f>
      </c>
      <c r="D213" s="1" t="str">
        <f>IF(ISBLANK(Games!$B213), "",Games!D213)</f>
      </c>
      <c r="E213" s="1" t="str">
        <f>IF(ISBLANK(Games!$B213), "",Games!E213)</f>
      </c>
      <c r="F213" s="2" t="str">
        <f>IF(ISBLANK(Games!$B213), "",Games!F213)</f>
      </c>
      <c r="G213" s="2" t="str">
        <f>IF(ISBLANK(Games!$B213), "",Games!G213)</f>
      </c>
      <c r="H213" s="2" t="str">
        <f>IF(ISBLANK(Games!B213), "", IF(Table13[[#This Row],[Spread]]&lt;0, Table13[[#This Row],[Home]], Table13[[#This Row],[Away]]))</f>
      </c>
      <c r="I213" s="25"/>
      <c r="J213" s="25"/>
      <c r="K213" s="25"/>
      <c r="L213" s="25" t="str">
        <f>IF(ISBLANK(Table13[[#This Row],[Side Result]]), "",(-1*(Table13[[#This Row],[Home Final]]-Table13[[#This Row],[Away Final]])))</f>
      </c>
      <c r="M21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13" s="21" t="str">
        <f>IF(ISBLANK(Games!B213),"",IF(Table13[[#This Row],[Side Result]]=Table13[[#This Row],[Market Predicted Side]], "Y", "N"))</f>
      </c>
      <c r="O213" s="24" t="str">
        <f>IF(ISBLANK(Table13[[#This Row],[Side Result]]),"",IF(AND(Table13[[#This Row],[Market Side Correct (Y/N)]]="Y", Table13[[#This Row],[Market - Winning Team Covered (Y/N)]]="Y"), "Y", "N"))</f>
      </c>
      <c r="P213" s="24" t="str">
        <f>IF(ISBLANK(Games!B213),"",IF(Table13[[#This Row],[Side Result]]=Table13[[#This Row],[Model Predicted Side]], "Y", "N"))</f>
      </c>
      <c r="Q21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1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13" s="24" t="str">
        <f>IF(ISBLANK(Table13[[#This Row],[Side Result]]), "",ABS(Table13[[#This Row],[Difference from Prediction]]))</f>
      </c>
      <c r="T21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13" s="24" t="str">
        <f>IF(ISBLANK(Table13[[#This Row],[Side Result]]), "",ABS(Table13[[#This Row],[Difference from Market]]))</f>
      </c>
      <c r="V213" s="23" t="str">
        <f>IF(OR(ISBLANK(Games!B213),ISBLANK(Table13[[#This Row],[Side Result]])), "",IF(OR(AND('Prediction Log'!D213&lt;0, 'Prediction Log'!I213='Prediction Log'!B213), AND('Prediction Log'!D213&gt;0, 'Prediction Log'!C213='Prediction Log'!I213)),"Y", IF(ISBLANK(Games!$B$2), "","N")))</f>
      </c>
      <c r="W213" s="23" t="str">
        <f>Table13[[#This Row],[Market Side and Spread  Correct]]</f>
      </c>
    </row>
    <row r="214">
      <c r="A214" s="2" t="str">
        <f>IF(ISBLANK(Games!$B214), "",Games!A214)</f>
      </c>
      <c r="B214" s="2" t="str">
        <f>IF(ISBLANK(Games!$B214), "",Games!B214)</f>
      </c>
      <c r="C214" s="2" t="str">
        <f>IF(ISBLANK(Games!$B214), "",Games!C214)</f>
      </c>
      <c r="D214" s="1" t="str">
        <f>IF(ISBLANK(Games!$B214), "",Games!D214)</f>
      </c>
      <c r="E214" s="1" t="str">
        <f>IF(ISBLANK(Games!$B214), "",Games!E214)</f>
      </c>
      <c r="F214" s="2" t="str">
        <f>IF(ISBLANK(Games!$B214), "",Games!F214)</f>
      </c>
      <c r="G214" s="2" t="str">
        <f>IF(ISBLANK(Games!$B214), "",Games!G214)</f>
      </c>
      <c r="H214" s="2" t="str">
        <f>IF(ISBLANK(Games!B214), "", IF(Table13[[#This Row],[Spread]]&lt;0, Table13[[#This Row],[Home]], Table13[[#This Row],[Away]]))</f>
      </c>
      <c r="I214" s="25"/>
      <c r="J214" s="25"/>
      <c r="K214" s="25"/>
      <c r="L214" s="25" t="str">
        <f>IF(ISBLANK(Table13[[#This Row],[Side Result]]), "",(-1*(Table13[[#This Row],[Home Final]]-Table13[[#This Row],[Away Final]])))</f>
      </c>
      <c r="M21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14" s="21" t="str">
        <f>IF(ISBLANK(Games!B214),"",IF(Table13[[#This Row],[Side Result]]=Table13[[#This Row],[Market Predicted Side]], "Y", "N"))</f>
      </c>
      <c r="O214" s="24" t="str">
        <f>IF(ISBLANK(Table13[[#This Row],[Side Result]]),"",IF(AND(Table13[[#This Row],[Market Side Correct (Y/N)]]="Y", Table13[[#This Row],[Market - Winning Team Covered (Y/N)]]="Y"), "Y", "N"))</f>
      </c>
      <c r="P214" s="24" t="str">
        <f>IF(ISBLANK(Games!B214),"",IF(Table13[[#This Row],[Side Result]]=Table13[[#This Row],[Model Predicted Side]], "Y", "N"))</f>
      </c>
      <c r="Q21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1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14" s="24" t="str">
        <f>IF(ISBLANK(Table13[[#This Row],[Side Result]]), "",ABS(Table13[[#This Row],[Difference from Prediction]]))</f>
      </c>
      <c r="T21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14" s="24" t="str">
        <f>IF(ISBLANK(Table13[[#This Row],[Side Result]]), "",ABS(Table13[[#This Row],[Difference from Market]]))</f>
      </c>
      <c r="V214" s="23" t="str">
        <f>IF(OR(ISBLANK(Games!B214),ISBLANK(Table13[[#This Row],[Side Result]])), "",IF(OR(AND('Prediction Log'!D214&lt;0, 'Prediction Log'!I214='Prediction Log'!B214), AND('Prediction Log'!D214&gt;0, 'Prediction Log'!C214='Prediction Log'!I214)),"Y", IF(ISBLANK(Games!$B$2), "","N")))</f>
      </c>
      <c r="W214" s="23" t="str">
        <f>Table13[[#This Row],[Market Side and Spread  Correct]]</f>
      </c>
    </row>
    <row r="215">
      <c r="A215" s="2" t="str">
        <f>IF(ISBLANK(Games!$B215), "",Games!A215)</f>
      </c>
      <c r="B215" s="2" t="str">
        <f>IF(ISBLANK(Games!$B215), "",Games!B215)</f>
      </c>
      <c r="C215" s="2" t="str">
        <f>IF(ISBLANK(Games!$B215), "",Games!C215)</f>
      </c>
      <c r="D215" s="1" t="str">
        <f>IF(ISBLANK(Games!$B215), "",Games!D215)</f>
      </c>
      <c r="E215" s="1" t="str">
        <f>IF(ISBLANK(Games!$B215), "",Games!E215)</f>
      </c>
      <c r="F215" s="2" t="str">
        <f>IF(ISBLANK(Games!$B215), "",Games!F215)</f>
      </c>
      <c r="G215" s="2" t="str">
        <f>IF(ISBLANK(Games!$B215), "",Games!G215)</f>
      </c>
      <c r="H215" s="2" t="str">
        <f>IF(ISBLANK(Games!B215), "", IF(Table13[[#This Row],[Spread]]&lt;0, Table13[[#This Row],[Home]], Table13[[#This Row],[Away]]))</f>
      </c>
      <c r="I215" s="25"/>
      <c r="J215" s="25"/>
      <c r="K215" s="25"/>
      <c r="L215" s="25" t="str">
        <f>IF(ISBLANK(Table13[[#This Row],[Side Result]]), "",(-1*(Table13[[#This Row],[Home Final]]-Table13[[#This Row],[Away Final]])))</f>
      </c>
      <c r="M21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15" s="21" t="str">
        <f>IF(ISBLANK(Games!B215),"",IF(Table13[[#This Row],[Side Result]]=Table13[[#This Row],[Market Predicted Side]], "Y", "N"))</f>
      </c>
      <c r="O215" s="24" t="str">
        <f>IF(ISBLANK(Table13[[#This Row],[Side Result]]),"",IF(AND(Table13[[#This Row],[Market Side Correct (Y/N)]]="Y", Table13[[#This Row],[Market - Winning Team Covered (Y/N)]]="Y"), "Y", "N"))</f>
      </c>
      <c r="P215" s="24" t="str">
        <f>IF(ISBLANK(Games!B215),"",IF(Table13[[#This Row],[Side Result]]=Table13[[#This Row],[Model Predicted Side]], "Y", "N"))</f>
      </c>
      <c r="Q21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1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15" s="24" t="str">
        <f>IF(ISBLANK(Table13[[#This Row],[Side Result]]), "",ABS(Table13[[#This Row],[Difference from Prediction]]))</f>
      </c>
      <c r="T21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15" s="24" t="str">
        <f>IF(ISBLANK(Table13[[#This Row],[Side Result]]), "",ABS(Table13[[#This Row],[Difference from Market]]))</f>
      </c>
      <c r="V215" s="23" t="str">
        <f>IF(OR(ISBLANK(Games!B215),ISBLANK(Table13[[#This Row],[Side Result]])), "",IF(OR(AND('Prediction Log'!D215&lt;0, 'Prediction Log'!I215='Prediction Log'!B215), AND('Prediction Log'!D215&gt;0, 'Prediction Log'!C215='Prediction Log'!I215)),"Y", IF(ISBLANK(Games!$B$2), "","N")))</f>
      </c>
      <c r="W215" s="23" t="str">
        <f>Table13[[#This Row],[Market Side and Spread  Correct]]</f>
      </c>
    </row>
    <row r="216">
      <c r="A216" s="2" t="str">
        <f>IF(ISBLANK(Games!$B216), "",Games!A216)</f>
      </c>
      <c r="B216" s="2" t="str">
        <f>IF(ISBLANK(Games!$B216), "",Games!B216)</f>
      </c>
      <c r="C216" s="2" t="str">
        <f>IF(ISBLANK(Games!$B216), "",Games!C216)</f>
      </c>
      <c r="D216" s="1" t="str">
        <f>IF(ISBLANK(Games!$B216), "",Games!D216)</f>
      </c>
      <c r="E216" s="1" t="str">
        <f>IF(ISBLANK(Games!$B216), "",Games!E216)</f>
      </c>
      <c r="F216" s="2" t="str">
        <f>IF(ISBLANK(Games!$B216), "",Games!F216)</f>
      </c>
      <c r="G216" s="2" t="str">
        <f>IF(ISBLANK(Games!$B216), "",Games!G216)</f>
      </c>
      <c r="H216" s="2" t="str">
        <f>IF(ISBLANK(Games!B216), "", IF(Table13[[#This Row],[Spread]]&lt;0, Table13[[#This Row],[Home]], Table13[[#This Row],[Away]]))</f>
      </c>
      <c r="I216" s="25"/>
      <c r="J216" s="25"/>
      <c r="K216" s="25"/>
      <c r="L216" s="25" t="str">
        <f>IF(ISBLANK(Table13[[#This Row],[Side Result]]), "",(-1*(Table13[[#This Row],[Home Final]]-Table13[[#This Row],[Away Final]])))</f>
      </c>
      <c r="M21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16" s="21" t="str">
        <f>IF(ISBLANK(Games!B216),"",IF(Table13[[#This Row],[Side Result]]=Table13[[#This Row],[Market Predicted Side]], "Y", "N"))</f>
      </c>
      <c r="O216" s="24" t="str">
        <f>IF(ISBLANK(Table13[[#This Row],[Side Result]]),"",IF(AND(Table13[[#This Row],[Market Side Correct (Y/N)]]="Y", Table13[[#This Row],[Market - Winning Team Covered (Y/N)]]="Y"), "Y", "N"))</f>
      </c>
      <c r="P216" s="24" t="str">
        <f>IF(ISBLANK(Games!B216),"",IF(Table13[[#This Row],[Side Result]]=Table13[[#This Row],[Model Predicted Side]], "Y", "N"))</f>
      </c>
      <c r="Q21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1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16" s="24" t="str">
        <f>IF(ISBLANK(Table13[[#This Row],[Side Result]]), "",ABS(Table13[[#This Row],[Difference from Prediction]]))</f>
      </c>
      <c r="T21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16" s="24" t="str">
        <f>IF(ISBLANK(Table13[[#This Row],[Side Result]]), "",ABS(Table13[[#This Row],[Difference from Market]]))</f>
      </c>
      <c r="V216" s="23" t="str">
        <f>IF(OR(ISBLANK(Games!B216),ISBLANK(Table13[[#This Row],[Side Result]])), "",IF(OR(AND('Prediction Log'!D216&lt;0, 'Prediction Log'!I216='Prediction Log'!B216), AND('Prediction Log'!D216&gt;0, 'Prediction Log'!C216='Prediction Log'!I216)),"Y", IF(ISBLANK(Games!$B$2), "","N")))</f>
      </c>
      <c r="W216" s="23" t="str">
        <f>Table13[[#This Row],[Market Side and Spread  Correct]]</f>
      </c>
    </row>
    <row r="217">
      <c r="A217" s="2" t="str">
        <f>IF(ISBLANK(Games!$B217), "",Games!A217)</f>
      </c>
      <c r="B217" s="2" t="str">
        <f>IF(ISBLANK(Games!$B217), "",Games!B217)</f>
      </c>
      <c r="C217" s="2" t="str">
        <f>IF(ISBLANK(Games!$B217), "",Games!C217)</f>
      </c>
      <c r="D217" s="1" t="str">
        <f>IF(ISBLANK(Games!$B217), "",Games!D217)</f>
      </c>
      <c r="E217" s="1" t="str">
        <f>IF(ISBLANK(Games!$B217), "",Games!E217)</f>
      </c>
      <c r="F217" s="2" t="str">
        <f>IF(ISBLANK(Games!$B217), "",Games!F217)</f>
      </c>
      <c r="G217" s="2" t="str">
        <f>IF(ISBLANK(Games!$B217), "",Games!G217)</f>
      </c>
      <c r="H217" s="2" t="str">
        <f>IF(ISBLANK(Games!B217), "", IF(Table13[[#This Row],[Spread]]&lt;0, Table13[[#This Row],[Home]], Table13[[#This Row],[Away]]))</f>
      </c>
      <c r="I217" s="25"/>
      <c r="J217" s="25"/>
      <c r="K217" s="25"/>
      <c r="L217" s="25" t="str">
        <f>IF(ISBLANK(Table13[[#This Row],[Side Result]]), "",(-1*(Table13[[#This Row],[Home Final]]-Table13[[#This Row],[Away Final]])))</f>
      </c>
      <c r="M21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17" s="21" t="str">
        <f>IF(ISBLANK(Games!B217),"",IF(Table13[[#This Row],[Side Result]]=Table13[[#This Row],[Market Predicted Side]], "Y", "N"))</f>
      </c>
      <c r="O217" s="24" t="str">
        <f>IF(ISBLANK(Table13[[#This Row],[Side Result]]),"",IF(AND(Table13[[#This Row],[Market Side Correct (Y/N)]]="Y", Table13[[#This Row],[Market - Winning Team Covered (Y/N)]]="Y"), "Y", "N"))</f>
      </c>
      <c r="P217" s="24" t="str">
        <f>IF(ISBLANK(Games!B217),"",IF(Table13[[#This Row],[Side Result]]=Table13[[#This Row],[Model Predicted Side]], "Y", "N"))</f>
      </c>
      <c r="Q21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1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17" s="24" t="str">
        <f>IF(ISBLANK(Table13[[#This Row],[Side Result]]), "",ABS(Table13[[#This Row],[Difference from Prediction]]))</f>
      </c>
      <c r="T21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17" s="24" t="str">
        <f>IF(ISBLANK(Table13[[#This Row],[Side Result]]), "",ABS(Table13[[#This Row],[Difference from Market]]))</f>
      </c>
      <c r="V217" s="23" t="str">
        <f>IF(OR(ISBLANK(Games!B217),ISBLANK(Table13[[#This Row],[Side Result]])), "",IF(OR(AND('Prediction Log'!D217&lt;0, 'Prediction Log'!I217='Prediction Log'!B217), AND('Prediction Log'!D217&gt;0, 'Prediction Log'!C217='Prediction Log'!I217)),"Y", IF(ISBLANK(Games!$B$2), "","N")))</f>
      </c>
      <c r="W217" s="23" t="str">
        <f>Table13[[#This Row],[Market Side and Spread  Correct]]</f>
      </c>
    </row>
    <row r="218">
      <c r="A218" s="2" t="str">
        <f>IF(ISBLANK(Games!$B218), "",Games!A218)</f>
      </c>
      <c r="B218" s="2" t="str">
        <f>IF(ISBLANK(Games!$B218), "",Games!B218)</f>
      </c>
      <c r="C218" s="2" t="str">
        <f>IF(ISBLANK(Games!$B218), "",Games!C218)</f>
      </c>
      <c r="D218" s="1" t="str">
        <f>IF(ISBLANK(Games!$B218), "",Games!D218)</f>
      </c>
      <c r="E218" s="1" t="str">
        <f>IF(ISBLANK(Games!$B218), "",Games!E218)</f>
      </c>
      <c r="F218" s="2" t="str">
        <f>IF(ISBLANK(Games!$B218), "",Games!F218)</f>
      </c>
      <c r="G218" s="2" t="str">
        <f>IF(ISBLANK(Games!$B218), "",Games!G218)</f>
      </c>
      <c r="H218" s="2" t="str">
        <f>IF(ISBLANK(Games!B218), "", IF(Table13[[#This Row],[Spread]]&lt;0, Table13[[#This Row],[Home]], Table13[[#This Row],[Away]]))</f>
      </c>
      <c r="I218" s="25"/>
      <c r="J218" s="25"/>
      <c r="K218" s="25"/>
      <c r="L218" s="25" t="str">
        <f>IF(ISBLANK(Table13[[#This Row],[Side Result]]), "",(-1*(Table13[[#This Row],[Home Final]]-Table13[[#This Row],[Away Final]])))</f>
      </c>
      <c r="M21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18" s="21" t="str">
        <f>IF(ISBLANK(Games!B218),"",IF(Table13[[#This Row],[Side Result]]=Table13[[#This Row],[Market Predicted Side]], "Y", "N"))</f>
      </c>
      <c r="O218" s="24" t="str">
        <f>IF(ISBLANK(Table13[[#This Row],[Side Result]]),"",IF(AND(Table13[[#This Row],[Market Side Correct (Y/N)]]="Y", Table13[[#This Row],[Market - Winning Team Covered (Y/N)]]="Y"), "Y", "N"))</f>
      </c>
      <c r="P218" s="24" t="str">
        <f>IF(ISBLANK(Games!B218),"",IF(Table13[[#This Row],[Side Result]]=Table13[[#This Row],[Model Predicted Side]], "Y", "N"))</f>
      </c>
      <c r="Q21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1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18" s="24" t="str">
        <f>IF(ISBLANK(Table13[[#This Row],[Side Result]]), "",ABS(Table13[[#This Row],[Difference from Prediction]]))</f>
      </c>
      <c r="T21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18" s="24" t="str">
        <f>IF(ISBLANK(Table13[[#This Row],[Side Result]]), "",ABS(Table13[[#This Row],[Difference from Market]]))</f>
      </c>
      <c r="V218" s="23" t="str">
        <f>IF(OR(ISBLANK(Games!B218),ISBLANK(Table13[[#This Row],[Side Result]])), "",IF(OR(AND('Prediction Log'!D218&lt;0, 'Prediction Log'!I218='Prediction Log'!B218), AND('Prediction Log'!D218&gt;0, 'Prediction Log'!C218='Prediction Log'!I218)),"Y", IF(ISBLANK(Games!$B$2), "","N")))</f>
      </c>
      <c r="W218" s="23" t="str">
        <f>Table13[[#This Row],[Market Side and Spread  Correct]]</f>
      </c>
    </row>
    <row r="219">
      <c r="A219" s="2" t="str">
        <f>IF(ISBLANK(Games!$B219), "",Games!A219)</f>
      </c>
      <c r="B219" s="2" t="str">
        <f>IF(ISBLANK(Games!$B219), "",Games!B219)</f>
      </c>
      <c r="C219" s="2" t="str">
        <f>IF(ISBLANK(Games!$B219), "",Games!C219)</f>
      </c>
      <c r="D219" s="1" t="str">
        <f>IF(ISBLANK(Games!$B219), "",Games!D219)</f>
      </c>
      <c r="E219" s="1" t="str">
        <f>IF(ISBLANK(Games!$B219), "",Games!E219)</f>
      </c>
      <c r="F219" s="2" t="str">
        <f>IF(ISBLANK(Games!$B219), "",Games!F219)</f>
      </c>
      <c r="G219" s="2" t="str">
        <f>IF(ISBLANK(Games!$B219), "",Games!G219)</f>
      </c>
      <c r="H219" s="2" t="str">
        <f>IF(ISBLANK(Games!B219), "", IF(Table13[[#This Row],[Spread]]&lt;0, Table13[[#This Row],[Home]], Table13[[#This Row],[Away]]))</f>
      </c>
      <c r="I219" s="25"/>
      <c r="J219" s="25"/>
      <c r="K219" s="25"/>
      <c r="L219" s="25" t="str">
        <f>IF(ISBLANK(Table13[[#This Row],[Side Result]]), "",(-1*(Table13[[#This Row],[Home Final]]-Table13[[#This Row],[Away Final]])))</f>
      </c>
      <c r="M21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19" s="21" t="str">
        <f>IF(ISBLANK(Games!B219),"",IF(Table13[[#This Row],[Side Result]]=Table13[[#This Row],[Market Predicted Side]], "Y", "N"))</f>
      </c>
      <c r="O219" s="24" t="str">
        <f>IF(ISBLANK(Table13[[#This Row],[Side Result]]),"",IF(AND(Table13[[#This Row],[Market Side Correct (Y/N)]]="Y", Table13[[#This Row],[Market - Winning Team Covered (Y/N)]]="Y"), "Y", "N"))</f>
      </c>
      <c r="P219" s="24" t="str">
        <f>IF(ISBLANK(Games!B219),"",IF(Table13[[#This Row],[Side Result]]=Table13[[#This Row],[Model Predicted Side]], "Y", "N"))</f>
      </c>
      <c r="Q21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1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19" s="24" t="str">
        <f>IF(ISBLANK(Table13[[#This Row],[Side Result]]), "",ABS(Table13[[#This Row],[Difference from Prediction]]))</f>
      </c>
      <c r="T21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19" s="24" t="str">
        <f>IF(ISBLANK(Table13[[#This Row],[Side Result]]), "",ABS(Table13[[#This Row],[Difference from Market]]))</f>
      </c>
      <c r="V219" s="23" t="str">
        <f>IF(OR(ISBLANK(Games!B219),ISBLANK(Table13[[#This Row],[Side Result]])), "",IF(OR(AND('Prediction Log'!D219&lt;0, 'Prediction Log'!I219='Prediction Log'!B219), AND('Prediction Log'!D219&gt;0, 'Prediction Log'!C219='Prediction Log'!I219)),"Y", IF(ISBLANK(Games!$B$2), "","N")))</f>
      </c>
      <c r="W219" s="23" t="str">
        <f>Table13[[#This Row],[Market Side and Spread  Correct]]</f>
      </c>
    </row>
    <row r="220">
      <c r="A220" s="2" t="str">
        <f>IF(ISBLANK(Games!$B220), "",Games!A220)</f>
      </c>
      <c r="B220" s="2" t="str">
        <f>IF(ISBLANK(Games!$B220), "",Games!B220)</f>
      </c>
      <c r="C220" s="2" t="str">
        <f>IF(ISBLANK(Games!$B220), "",Games!C220)</f>
      </c>
      <c r="D220" s="1" t="str">
        <f>IF(ISBLANK(Games!$B220), "",Games!D220)</f>
      </c>
      <c r="E220" s="1" t="str">
        <f>IF(ISBLANK(Games!$B220), "",Games!E220)</f>
      </c>
      <c r="F220" s="2" t="str">
        <f>IF(ISBLANK(Games!$B220), "",Games!F220)</f>
      </c>
      <c r="G220" s="2" t="str">
        <f>IF(ISBLANK(Games!$B220), "",Games!G220)</f>
      </c>
      <c r="H220" s="2" t="str">
        <f>IF(ISBLANK(Games!B220), "", IF(Table13[[#This Row],[Spread]]&lt;0, Table13[[#This Row],[Home]], Table13[[#This Row],[Away]]))</f>
      </c>
      <c r="I220" s="25"/>
      <c r="J220" s="25"/>
      <c r="K220" s="25"/>
      <c r="L220" s="25" t="str">
        <f>IF(ISBLANK(Table13[[#This Row],[Side Result]]), "",(-1*(Table13[[#This Row],[Home Final]]-Table13[[#This Row],[Away Final]])))</f>
      </c>
      <c r="M22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20" s="21" t="str">
        <f>IF(ISBLANK(Games!B220),"",IF(Table13[[#This Row],[Side Result]]=Table13[[#This Row],[Market Predicted Side]], "Y", "N"))</f>
      </c>
      <c r="O220" s="24" t="str">
        <f>IF(ISBLANK(Table13[[#This Row],[Side Result]]),"",IF(AND(Table13[[#This Row],[Market Side Correct (Y/N)]]="Y", Table13[[#This Row],[Market - Winning Team Covered (Y/N)]]="Y"), "Y", "N"))</f>
      </c>
      <c r="P220" s="24" t="str">
        <f>IF(ISBLANK(Games!B220),"",IF(Table13[[#This Row],[Side Result]]=Table13[[#This Row],[Model Predicted Side]], "Y", "N"))</f>
      </c>
      <c r="Q22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2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20" s="24" t="str">
        <f>IF(ISBLANK(Table13[[#This Row],[Side Result]]), "",ABS(Table13[[#This Row],[Difference from Prediction]]))</f>
      </c>
      <c r="T22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20" s="24" t="str">
        <f>IF(ISBLANK(Table13[[#This Row],[Side Result]]), "",ABS(Table13[[#This Row],[Difference from Market]]))</f>
      </c>
      <c r="V220" s="23" t="str">
        <f>IF(OR(ISBLANK(Games!B220),ISBLANK(Table13[[#This Row],[Side Result]])), "",IF(OR(AND('Prediction Log'!D220&lt;0, 'Prediction Log'!I220='Prediction Log'!B220), AND('Prediction Log'!D220&gt;0, 'Prediction Log'!C220='Prediction Log'!I220)),"Y", IF(ISBLANK(Games!$B$2), "","N")))</f>
      </c>
      <c r="W220" s="23" t="str">
        <f>Table13[[#This Row],[Market Side and Spread  Correct]]</f>
      </c>
    </row>
    <row r="221">
      <c r="A221" s="2" t="str">
        <f>IF(ISBLANK(Games!$B221), "",Games!A221)</f>
      </c>
      <c r="B221" s="2" t="str">
        <f>IF(ISBLANK(Games!$B221), "",Games!B221)</f>
      </c>
      <c r="C221" s="2" t="str">
        <f>IF(ISBLANK(Games!$B221), "",Games!C221)</f>
      </c>
      <c r="D221" s="1" t="str">
        <f>IF(ISBLANK(Games!$B221), "",Games!D221)</f>
      </c>
      <c r="E221" s="1" t="str">
        <f>IF(ISBLANK(Games!$B221), "",Games!E221)</f>
      </c>
      <c r="F221" s="2" t="str">
        <f>IF(ISBLANK(Games!$B221), "",Games!F221)</f>
      </c>
      <c r="G221" s="2" t="str">
        <f>IF(ISBLANK(Games!$B221), "",Games!G221)</f>
      </c>
      <c r="H221" s="2" t="str">
        <f>IF(ISBLANK(Games!B221), "", IF(Table13[[#This Row],[Spread]]&lt;0, Table13[[#This Row],[Home]], Table13[[#This Row],[Away]]))</f>
      </c>
      <c r="I221" s="25"/>
      <c r="J221" s="25"/>
      <c r="K221" s="25"/>
      <c r="L221" s="25" t="str">
        <f>IF(ISBLANK(Table13[[#This Row],[Side Result]]), "",(-1*(Table13[[#This Row],[Home Final]]-Table13[[#This Row],[Away Final]])))</f>
      </c>
      <c r="M22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21" s="21" t="str">
        <f>IF(ISBLANK(Games!B221),"",IF(Table13[[#This Row],[Side Result]]=Table13[[#This Row],[Market Predicted Side]], "Y", "N"))</f>
      </c>
      <c r="O221" s="24" t="str">
        <f>IF(ISBLANK(Table13[[#This Row],[Side Result]]),"",IF(AND(Table13[[#This Row],[Market Side Correct (Y/N)]]="Y", Table13[[#This Row],[Market - Winning Team Covered (Y/N)]]="Y"), "Y", "N"))</f>
      </c>
      <c r="P221" s="24" t="str">
        <f>IF(ISBLANK(Games!B221),"",IF(Table13[[#This Row],[Side Result]]=Table13[[#This Row],[Model Predicted Side]], "Y", "N"))</f>
      </c>
      <c r="Q22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2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21" s="24" t="str">
        <f>IF(ISBLANK(Table13[[#This Row],[Side Result]]), "",ABS(Table13[[#This Row],[Difference from Prediction]]))</f>
      </c>
      <c r="T22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21" s="24" t="str">
        <f>IF(ISBLANK(Table13[[#This Row],[Side Result]]), "",ABS(Table13[[#This Row],[Difference from Market]]))</f>
      </c>
      <c r="V221" s="23" t="str">
        <f>IF(OR(ISBLANK(Games!B221),ISBLANK(Table13[[#This Row],[Side Result]])), "",IF(OR(AND('Prediction Log'!D221&lt;0, 'Prediction Log'!I221='Prediction Log'!B221), AND('Prediction Log'!D221&gt;0, 'Prediction Log'!C221='Prediction Log'!I221)),"Y", IF(ISBLANK(Games!$B$2), "","N")))</f>
      </c>
      <c r="W221" s="23" t="str">
        <f>Table13[[#This Row],[Market Side and Spread  Correct]]</f>
      </c>
    </row>
    <row r="222">
      <c r="A222" s="2" t="str">
        <f>IF(ISBLANK(Games!$B222), "",Games!A222)</f>
      </c>
      <c r="B222" s="2" t="str">
        <f>IF(ISBLANK(Games!$B222), "",Games!B222)</f>
      </c>
      <c r="C222" s="2" t="str">
        <f>IF(ISBLANK(Games!$B222), "",Games!C222)</f>
      </c>
      <c r="D222" s="1" t="str">
        <f>IF(ISBLANK(Games!$B222), "",Games!D222)</f>
      </c>
      <c r="E222" s="1" t="str">
        <f>IF(ISBLANK(Games!$B222), "",Games!E222)</f>
      </c>
      <c r="F222" s="2" t="str">
        <f>IF(ISBLANK(Games!$B222), "",Games!F222)</f>
      </c>
      <c r="G222" s="2" t="str">
        <f>IF(ISBLANK(Games!$B222), "",Games!G222)</f>
      </c>
      <c r="H222" s="2" t="str">
        <f>IF(ISBLANK(Games!B222), "", IF(Table13[[#This Row],[Spread]]&lt;0, Table13[[#This Row],[Home]], Table13[[#This Row],[Away]]))</f>
      </c>
      <c r="I222" s="25"/>
      <c r="J222" s="25"/>
      <c r="K222" s="25"/>
      <c r="L222" s="25" t="str">
        <f>IF(ISBLANK(Table13[[#This Row],[Side Result]]), "",(-1*(Table13[[#This Row],[Home Final]]-Table13[[#This Row],[Away Final]])))</f>
      </c>
      <c r="M22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22" s="21" t="str">
        <f>IF(ISBLANK(Games!B222),"",IF(Table13[[#This Row],[Side Result]]=Table13[[#This Row],[Market Predicted Side]], "Y", "N"))</f>
      </c>
      <c r="O222" s="24" t="str">
        <f>IF(ISBLANK(Table13[[#This Row],[Side Result]]),"",IF(AND(Table13[[#This Row],[Market Side Correct (Y/N)]]="Y", Table13[[#This Row],[Market - Winning Team Covered (Y/N)]]="Y"), "Y", "N"))</f>
      </c>
      <c r="P222" s="24" t="str">
        <f>IF(ISBLANK(Games!B222),"",IF(Table13[[#This Row],[Side Result]]=Table13[[#This Row],[Model Predicted Side]], "Y", "N"))</f>
      </c>
      <c r="Q22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2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22" s="24" t="str">
        <f>IF(ISBLANK(Table13[[#This Row],[Side Result]]), "",ABS(Table13[[#This Row],[Difference from Prediction]]))</f>
      </c>
      <c r="T22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22" s="24" t="str">
        <f>IF(ISBLANK(Table13[[#This Row],[Side Result]]), "",ABS(Table13[[#This Row],[Difference from Market]]))</f>
      </c>
      <c r="V222" s="23" t="str">
        <f>IF(OR(ISBLANK(Games!B222),ISBLANK(Table13[[#This Row],[Side Result]])), "",IF(OR(AND('Prediction Log'!D222&lt;0, 'Prediction Log'!I222='Prediction Log'!B222), AND('Prediction Log'!D222&gt;0, 'Prediction Log'!C222='Prediction Log'!I222)),"Y", IF(ISBLANK(Games!$B$2), "","N")))</f>
      </c>
      <c r="W222" s="23" t="str">
        <f>Table13[[#This Row],[Market Side and Spread  Correct]]</f>
      </c>
    </row>
    <row r="223">
      <c r="A223" s="2" t="str">
        <f>IF(ISBLANK(Games!$B223), "",Games!A223)</f>
      </c>
      <c r="B223" s="2" t="str">
        <f>IF(ISBLANK(Games!$B223), "",Games!B223)</f>
      </c>
      <c r="C223" s="2" t="str">
        <f>IF(ISBLANK(Games!$B223), "",Games!C223)</f>
      </c>
      <c r="D223" s="1" t="str">
        <f>IF(ISBLANK(Games!$B223), "",Games!D223)</f>
      </c>
      <c r="E223" s="1" t="str">
        <f>IF(ISBLANK(Games!$B223), "",Games!E223)</f>
      </c>
      <c r="F223" s="2" t="str">
        <f>IF(ISBLANK(Games!$B223), "",Games!F223)</f>
      </c>
      <c r="G223" s="2" t="str">
        <f>IF(ISBLANK(Games!$B223), "",Games!G223)</f>
      </c>
      <c r="H223" s="2" t="str">
        <f>IF(ISBLANK(Games!B223), "", IF(Table13[[#This Row],[Spread]]&lt;0, Table13[[#This Row],[Home]], Table13[[#This Row],[Away]]))</f>
      </c>
      <c r="I223" s="25"/>
      <c r="J223" s="25"/>
      <c r="K223" s="25"/>
      <c r="L223" s="25" t="str">
        <f>IF(ISBLANK(Table13[[#This Row],[Side Result]]), "",(-1*(Table13[[#This Row],[Home Final]]-Table13[[#This Row],[Away Final]])))</f>
      </c>
      <c r="M22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23" s="21" t="str">
        <f>IF(ISBLANK(Games!B223),"",IF(Table13[[#This Row],[Side Result]]=Table13[[#This Row],[Market Predicted Side]], "Y", "N"))</f>
      </c>
      <c r="O223" s="24" t="str">
        <f>IF(ISBLANK(Table13[[#This Row],[Side Result]]),"",IF(AND(Table13[[#This Row],[Market Side Correct (Y/N)]]="Y", Table13[[#This Row],[Market - Winning Team Covered (Y/N)]]="Y"), "Y", "N"))</f>
      </c>
      <c r="P223" s="24" t="str">
        <f>IF(ISBLANK(Games!B223),"",IF(Table13[[#This Row],[Side Result]]=Table13[[#This Row],[Model Predicted Side]], "Y", "N"))</f>
      </c>
      <c r="Q22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2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23" s="24" t="str">
        <f>IF(ISBLANK(Table13[[#This Row],[Side Result]]), "",ABS(Table13[[#This Row],[Difference from Prediction]]))</f>
      </c>
      <c r="T22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23" s="24" t="str">
        <f>IF(ISBLANK(Table13[[#This Row],[Side Result]]), "",ABS(Table13[[#This Row],[Difference from Market]]))</f>
      </c>
      <c r="V223" s="23" t="str">
        <f>IF(OR(ISBLANK(Games!B223),ISBLANK(Table13[[#This Row],[Side Result]])), "",IF(OR(AND('Prediction Log'!D223&lt;0, 'Prediction Log'!I223='Prediction Log'!B223), AND('Prediction Log'!D223&gt;0, 'Prediction Log'!C223='Prediction Log'!I223)),"Y", IF(ISBLANK(Games!$B$2), "","N")))</f>
      </c>
      <c r="W223" s="23" t="str">
        <f>Table13[[#This Row],[Market Side and Spread  Correct]]</f>
      </c>
    </row>
    <row r="224">
      <c r="A224" s="2" t="str">
        <f>IF(ISBLANK(Games!$B224), "",Games!A224)</f>
      </c>
      <c r="B224" s="2" t="str">
        <f>IF(ISBLANK(Games!$B224), "",Games!B224)</f>
      </c>
      <c r="C224" s="2" t="str">
        <f>IF(ISBLANK(Games!$B224), "",Games!C224)</f>
      </c>
      <c r="D224" s="1" t="str">
        <f>IF(ISBLANK(Games!$B224), "",Games!D224)</f>
      </c>
      <c r="E224" s="1" t="str">
        <f>IF(ISBLANK(Games!$B224), "",Games!E224)</f>
      </c>
      <c r="F224" s="2" t="str">
        <f>IF(ISBLANK(Games!$B224), "",Games!F224)</f>
      </c>
      <c r="G224" s="2" t="str">
        <f>IF(ISBLANK(Games!$B224), "",Games!G224)</f>
      </c>
      <c r="H224" s="2" t="str">
        <f>IF(ISBLANK(Games!B224), "", IF(Table13[[#This Row],[Spread]]&lt;0, Table13[[#This Row],[Home]], Table13[[#This Row],[Away]]))</f>
      </c>
      <c r="I224" s="25"/>
      <c r="J224" s="25"/>
      <c r="K224" s="25"/>
      <c r="L224" s="25" t="str">
        <f>IF(ISBLANK(Table13[[#This Row],[Side Result]]), "",(-1*(Table13[[#This Row],[Home Final]]-Table13[[#This Row],[Away Final]])))</f>
      </c>
      <c r="M22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24" s="21" t="str">
        <f>IF(ISBLANK(Games!B224),"",IF(Table13[[#This Row],[Side Result]]=Table13[[#This Row],[Market Predicted Side]], "Y", "N"))</f>
      </c>
      <c r="O224" s="24" t="str">
        <f>IF(ISBLANK(Table13[[#This Row],[Side Result]]),"",IF(AND(Table13[[#This Row],[Market Side Correct (Y/N)]]="Y", Table13[[#This Row],[Market - Winning Team Covered (Y/N)]]="Y"), "Y", "N"))</f>
      </c>
      <c r="P224" s="24" t="str">
        <f>IF(ISBLANK(Games!B224),"",IF(Table13[[#This Row],[Side Result]]=Table13[[#This Row],[Model Predicted Side]], "Y", "N"))</f>
      </c>
      <c r="Q22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2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24" s="24" t="str">
        <f>IF(ISBLANK(Table13[[#This Row],[Side Result]]), "",ABS(Table13[[#This Row],[Difference from Prediction]]))</f>
      </c>
      <c r="T22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24" s="24" t="str">
        <f>IF(ISBLANK(Table13[[#This Row],[Side Result]]), "",ABS(Table13[[#This Row],[Difference from Market]]))</f>
      </c>
      <c r="V224" s="23" t="str">
        <f>IF(OR(ISBLANK(Games!B224),ISBLANK(Table13[[#This Row],[Side Result]])), "",IF(OR(AND('Prediction Log'!D224&lt;0, 'Prediction Log'!I224='Prediction Log'!B224), AND('Prediction Log'!D224&gt;0, 'Prediction Log'!C224='Prediction Log'!I224)),"Y", IF(ISBLANK(Games!$B$2), "","N")))</f>
      </c>
      <c r="W224" s="23" t="str">
        <f>Table13[[#This Row],[Market Side and Spread  Correct]]</f>
      </c>
    </row>
    <row r="225">
      <c r="A225" s="2" t="str">
        <f>IF(ISBLANK(Games!$B225), "",Games!A225)</f>
      </c>
      <c r="B225" s="2" t="str">
        <f>IF(ISBLANK(Games!$B225), "",Games!B225)</f>
      </c>
      <c r="C225" s="2" t="str">
        <f>IF(ISBLANK(Games!$B225), "",Games!C225)</f>
      </c>
      <c r="D225" s="1" t="str">
        <f>IF(ISBLANK(Games!$B225), "",Games!D225)</f>
      </c>
      <c r="E225" s="1" t="str">
        <f>IF(ISBLANK(Games!$B225), "",Games!E225)</f>
      </c>
      <c r="F225" s="2" t="str">
        <f>IF(ISBLANK(Games!$B225), "",Games!F225)</f>
      </c>
      <c r="G225" s="2" t="str">
        <f>IF(ISBLANK(Games!$B225), "",Games!G225)</f>
      </c>
      <c r="H225" s="2" t="str">
        <f>IF(ISBLANK(Games!B225), "", IF(Table13[[#This Row],[Spread]]&lt;0, Table13[[#This Row],[Home]], Table13[[#This Row],[Away]]))</f>
      </c>
      <c r="I225" s="25"/>
      <c r="J225" s="25"/>
      <c r="K225" s="25"/>
      <c r="L225" s="25" t="str">
        <f>IF(ISBLANK(Table13[[#This Row],[Side Result]]), "",(-1*(Table13[[#This Row],[Home Final]]-Table13[[#This Row],[Away Final]])))</f>
      </c>
      <c r="M22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25" s="21" t="str">
        <f>IF(ISBLANK(Games!B225),"",IF(Table13[[#This Row],[Side Result]]=Table13[[#This Row],[Market Predicted Side]], "Y", "N"))</f>
      </c>
      <c r="O225" s="24" t="str">
        <f>IF(ISBLANK(Table13[[#This Row],[Side Result]]),"",IF(AND(Table13[[#This Row],[Market Side Correct (Y/N)]]="Y", Table13[[#This Row],[Market - Winning Team Covered (Y/N)]]="Y"), "Y", "N"))</f>
      </c>
      <c r="P225" s="24" t="str">
        <f>IF(ISBLANK(Games!B225),"",IF(Table13[[#This Row],[Side Result]]=Table13[[#This Row],[Model Predicted Side]], "Y", "N"))</f>
      </c>
      <c r="Q22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2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25" s="24" t="str">
        <f>IF(ISBLANK(Table13[[#This Row],[Side Result]]), "",ABS(Table13[[#This Row],[Difference from Prediction]]))</f>
      </c>
      <c r="T22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25" s="24" t="str">
        <f>IF(ISBLANK(Table13[[#This Row],[Side Result]]), "",ABS(Table13[[#This Row],[Difference from Market]]))</f>
      </c>
      <c r="V225" s="23" t="str">
        <f>IF(OR(ISBLANK(Games!B225),ISBLANK(Table13[[#This Row],[Side Result]])), "",IF(OR(AND('Prediction Log'!D225&lt;0, 'Prediction Log'!I225='Prediction Log'!B225), AND('Prediction Log'!D225&gt;0, 'Prediction Log'!C225='Prediction Log'!I225)),"Y", IF(ISBLANK(Games!$B$2), "","N")))</f>
      </c>
      <c r="W225" s="23" t="str">
        <f>Table13[[#This Row],[Market Side and Spread  Correct]]</f>
      </c>
    </row>
    <row r="226">
      <c r="A226" s="2" t="str">
        <f>IF(ISBLANK(Games!$B226), "",Games!A226)</f>
      </c>
      <c r="B226" s="2" t="str">
        <f>IF(ISBLANK(Games!$B226), "",Games!B226)</f>
      </c>
      <c r="C226" s="2" t="str">
        <f>IF(ISBLANK(Games!$B226), "",Games!C226)</f>
      </c>
      <c r="D226" s="1" t="str">
        <f>IF(ISBLANK(Games!$B226), "",Games!D226)</f>
      </c>
      <c r="E226" s="1" t="str">
        <f>IF(ISBLANK(Games!$B226), "",Games!E226)</f>
      </c>
      <c r="F226" s="2" t="str">
        <f>IF(ISBLANK(Games!$B226), "",Games!F226)</f>
      </c>
      <c r="G226" s="2" t="str">
        <f>IF(ISBLANK(Games!$B226), "",Games!G226)</f>
      </c>
      <c r="H226" s="2" t="str">
        <f>IF(ISBLANK(Games!B226), "", IF(Table13[[#This Row],[Spread]]&lt;0, Table13[[#This Row],[Home]], Table13[[#This Row],[Away]]))</f>
      </c>
      <c r="I226" s="25"/>
      <c r="J226" s="25"/>
      <c r="K226" s="25"/>
      <c r="L226" s="25" t="str">
        <f>IF(ISBLANK(Table13[[#This Row],[Side Result]]), "",(-1*(Table13[[#This Row],[Home Final]]-Table13[[#This Row],[Away Final]])))</f>
      </c>
      <c r="M22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26" s="21" t="str">
        <f>IF(ISBLANK(Games!B226),"",IF(Table13[[#This Row],[Side Result]]=Table13[[#This Row],[Market Predicted Side]], "Y", "N"))</f>
      </c>
      <c r="O226" s="24" t="str">
        <f>IF(ISBLANK(Table13[[#This Row],[Side Result]]),"",IF(AND(Table13[[#This Row],[Market Side Correct (Y/N)]]="Y", Table13[[#This Row],[Market - Winning Team Covered (Y/N)]]="Y"), "Y", "N"))</f>
      </c>
      <c r="P226" s="24" t="str">
        <f>IF(ISBLANK(Games!B226),"",IF(Table13[[#This Row],[Side Result]]=Table13[[#This Row],[Model Predicted Side]], "Y", "N"))</f>
      </c>
      <c r="Q22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2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26" s="24" t="str">
        <f>IF(ISBLANK(Table13[[#This Row],[Side Result]]), "",ABS(Table13[[#This Row],[Difference from Prediction]]))</f>
      </c>
      <c r="T22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26" s="24" t="str">
        <f>IF(ISBLANK(Table13[[#This Row],[Side Result]]), "",ABS(Table13[[#This Row],[Difference from Market]]))</f>
      </c>
      <c r="V226" s="23" t="str">
        <f>IF(OR(ISBLANK(Games!B226),ISBLANK(Table13[[#This Row],[Side Result]])), "",IF(OR(AND('Prediction Log'!D226&lt;0, 'Prediction Log'!I226='Prediction Log'!B226), AND('Prediction Log'!D226&gt;0, 'Prediction Log'!C226='Prediction Log'!I226)),"Y", IF(ISBLANK(Games!$B$2), "","N")))</f>
      </c>
      <c r="W226" s="23" t="str">
        <f>Table13[[#This Row],[Market Side and Spread  Correct]]</f>
      </c>
    </row>
    <row r="227">
      <c r="A227" s="2" t="str">
        <f>IF(ISBLANK(Games!$B227), "",Games!A227)</f>
      </c>
      <c r="B227" s="2" t="str">
        <f>IF(ISBLANK(Games!$B227), "",Games!B227)</f>
      </c>
      <c r="C227" s="2" t="str">
        <f>IF(ISBLANK(Games!$B227), "",Games!C227)</f>
      </c>
      <c r="D227" s="1" t="str">
        <f>IF(ISBLANK(Games!$B227), "",Games!D227)</f>
      </c>
      <c r="E227" s="1" t="str">
        <f>IF(ISBLANK(Games!$B227), "",Games!E227)</f>
      </c>
      <c r="F227" s="2" t="str">
        <f>IF(ISBLANK(Games!$B227), "",Games!F227)</f>
      </c>
      <c r="G227" s="2" t="str">
        <f>IF(ISBLANK(Games!$B227), "",Games!G227)</f>
      </c>
      <c r="H227" s="2" t="str">
        <f>IF(ISBLANK(Games!B227), "", IF(Table13[[#This Row],[Spread]]&lt;0, Table13[[#This Row],[Home]], Table13[[#This Row],[Away]]))</f>
      </c>
      <c r="I227" s="25"/>
      <c r="J227" s="25"/>
      <c r="K227" s="25"/>
      <c r="L227" s="25" t="str">
        <f>IF(ISBLANK(Table13[[#This Row],[Side Result]]), "",(-1*(Table13[[#This Row],[Home Final]]-Table13[[#This Row],[Away Final]])))</f>
      </c>
      <c r="M22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27" s="21" t="str">
        <f>IF(ISBLANK(Games!B227),"",IF(Table13[[#This Row],[Side Result]]=Table13[[#This Row],[Market Predicted Side]], "Y", "N"))</f>
      </c>
      <c r="O227" s="24" t="str">
        <f>IF(ISBLANK(Table13[[#This Row],[Side Result]]),"",IF(AND(Table13[[#This Row],[Market Side Correct (Y/N)]]="Y", Table13[[#This Row],[Market - Winning Team Covered (Y/N)]]="Y"), "Y", "N"))</f>
      </c>
      <c r="P227" s="24" t="str">
        <f>IF(ISBLANK(Games!B227),"",IF(Table13[[#This Row],[Side Result]]=Table13[[#This Row],[Model Predicted Side]], "Y", "N"))</f>
      </c>
      <c r="Q22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2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27" s="24" t="str">
        <f>IF(ISBLANK(Table13[[#This Row],[Side Result]]), "",ABS(Table13[[#This Row],[Difference from Prediction]]))</f>
      </c>
      <c r="T22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27" s="24" t="str">
        <f>IF(ISBLANK(Table13[[#This Row],[Side Result]]), "",ABS(Table13[[#This Row],[Difference from Market]]))</f>
      </c>
      <c r="V227" s="23" t="str">
        <f>IF(OR(ISBLANK(Games!B227),ISBLANK(Table13[[#This Row],[Side Result]])), "",IF(OR(AND('Prediction Log'!D227&lt;0, 'Prediction Log'!I227='Prediction Log'!B227), AND('Prediction Log'!D227&gt;0, 'Prediction Log'!C227='Prediction Log'!I227)),"Y", IF(ISBLANK(Games!$B$2), "","N")))</f>
      </c>
      <c r="W227" s="23" t="str">
        <f>Table13[[#This Row],[Market Side and Spread  Correct]]</f>
      </c>
    </row>
    <row r="228">
      <c r="A228" s="2" t="str">
        <f>IF(ISBLANK(Games!$B228), "",Games!A228)</f>
      </c>
      <c r="B228" s="2" t="str">
        <f>IF(ISBLANK(Games!$B228), "",Games!B228)</f>
      </c>
      <c r="C228" s="2" t="str">
        <f>IF(ISBLANK(Games!$B228), "",Games!C228)</f>
      </c>
      <c r="D228" s="1" t="str">
        <f>IF(ISBLANK(Games!$B228), "",Games!D228)</f>
      </c>
      <c r="E228" s="1" t="str">
        <f>IF(ISBLANK(Games!$B228), "",Games!E228)</f>
      </c>
      <c r="F228" s="2" t="str">
        <f>IF(ISBLANK(Games!$B228), "",Games!F228)</f>
      </c>
      <c r="G228" s="2" t="str">
        <f>IF(ISBLANK(Games!$B228), "",Games!G228)</f>
      </c>
      <c r="H228" s="2" t="str">
        <f>IF(ISBLANK(Games!B228), "", IF(Table13[[#This Row],[Spread]]&lt;0, Table13[[#This Row],[Home]], Table13[[#This Row],[Away]]))</f>
      </c>
      <c r="I228" s="25"/>
      <c r="J228" s="25"/>
      <c r="K228" s="25"/>
      <c r="L228" s="25" t="str">
        <f>IF(ISBLANK(Table13[[#This Row],[Side Result]]), "",(-1*(Table13[[#This Row],[Home Final]]-Table13[[#This Row],[Away Final]])))</f>
      </c>
      <c r="M22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28" s="21" t="str">
        <f>IF(ISBLANK(Games!B228),"",IF(Table13[[#This Row],[Side Result]]=Table13[[#This Row],[Market Predicted Side]], "Y", "N"))</f>
      </c>
      <c r="O228" s="24" t="str">
        <f>IF(ISBLANK(Table13[[#This Row],[Side Result]]),"",IF(AND(Table13[[#This Row],[Market Side Correct (Y/N)]]="Y", Table13[[#This Row],[Market - Winning Team Covered (Y/N)]]="Y"), "Y", "N"))</f>
      </c>
      <c r="P228" s="24" t="str">
        <f>IF(ISBLANK(Games!B228),"",IF(Table13[[#This Row],[Side Result]]=Table13[[#This Row],[Model Predicted Side]], "Y", "N"))</f>
      </c>
      <c r="Q22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2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28" s="24" t="str">
        <f>IF(ISBLANK(Table13[[#This Row],[Side Result]]), "",ABS(Table13[[#This Row],[Difference from Prediction]]))</f>
      </c>
      <c r="T22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28" s="24" t="str">
        <f>IF(ISBLANK(Table13[[#This Row],[Side Result]]), "",ABS(Table13[[#This Row],[Difference from Market]]))</f>
      </c>
      <c r="V228" s="23" t="str">
        <f>IF(OR(ISBLANK(Games!B228),ISBLANK(Table13[[#This Row],[Side Result]])), "",IF(OR(AND('Prediction Log'!D228&lt;0, 'Prediction Log'!I228='Prediction Log'!B228), AND('Prediction Log'!D228&gt;0, 'Prediction Log'!C228='Prediction Log'!I228)),"Y", IF(ISBLANK(Games!$B$2), "","N")))</f>
      </c>
      <c r="W228" s="23" t="str">
        <f>Table13[[#This Row],[Market Side and Spread  Correct]]</f>
      </c>
    </row>
    <row r="229">
      <c r="A229" s="2" t="str">
        <f>IF(ISBLANK(Games!$B229), "",Games!A229)</f>
      </c>
      <c r="B229" s="2" t="str">
        <f>IF(ISBLANK(Games!$B229), "",Games!B229)</f>
      </c>
      <c r="C229" s="2" t="str">
        <f>IF(ISBLANK(Games!$B229), "",Games!C229)</f>
      </c>
      <c r="D229" s="1" t="str">
        <f>IF(ISBLANK(Games!$B229), "",Games!D229)</f>
      </c>
      <c r="E229" s="1" t="str">
        <f>IF(ISBLANK(Games!$B229), "",Games!E229)</f>
      </c>
      <c r="F229" s="2" t="str">
        <f>IF(ISBLANK(Games!$B229), "",Games!F229)</f>
      </c>
      <c r="G229" s="2" t="str">
        <f>IF(ISBLANK(Games!$B229), "",Games!G229)</f>
      </c>
      <c r="H229" s="2" t="str">
        <f>IF(ISBLANK(Games!B229), "", IF(Table13[[#This Row],[Spread]]&lt;0, Table13[[#This Row],[Home]], Table13[[#This Row],[Away]]))</f>
      </c>
      <c r="I229" s="25"/>
      <c r="J229" s="25"/>
      <c r="K229" s="25"/>
      <c r="L229" s="25" t="str">
        <f>IF(ISBLANK(Table13[[#This Row],[Side Result]]), "",(-1*(Table13[[#This Row],[Home Final]]-Table13[[#This Row],[Away Final]])))</f>
      </c>
      <c r="M22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29" s="21" t="str">
        <f>IF(ISBLANK(Games!B229),"",IF(Table13[[#This Row],[Side Result]]=Table13[[#This Row],[Market Predicted Side]], "Y", "N"))</f>
      </c>
      <c r="O229" s="24" t="str">
        <f>IF(ISBLANK(Table13[[#This Row],[Side Result]]),"",IF(AND(Table13[[#This Row],[Market Side Correct (Y/N)]]="Y", Table13[[#This Row],[Market - Winning Team Covered (Y/N)]]="Y"), "Y", "N"))</f>
      </c>
      <c r="P229" s="24" t="str">
        <f>IF(ISBLANK(Games!B229),"",IF(Table13[[#This Row],[Side Result]]=Table13[[#This Row],[Model Predicted Side]], "Y", "N"))</f>
      </c>
      <c r="Q22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2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29" s="24" t="str">
        <f>IF(ISBLANK(Table13[[#This Row],[Side Result]]), "",ABS(Table13[[#This Row],[Difference from Prediction]]))</f>
      </c>
      <c r="T22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29" s="24" t="str">
        <f>IF(ISBLANK(Table13[[#This Row],[Side Result]]), "",ABS(Table13[[#This Row],[Difference from Market]]))</f>
      </c>
      <c r="V229" s="23" t="str">
        <f>IF(OR(ISBLANK(Games!B229),ISBLANK(Table13[[#This Row],[Side Result]])), "",IF(OR(AND('Prediction Log'!D229&lt;0, 'Prediction Log'!I229='Prediction Log'!B229), AND('Prediction Log'!D229&gt;0, 'Prediction Log'!C229='Prediction Log'!I229)),"Y", IF(ISBLANK(Games!$B$2), "","N")))</f>
      </c>
      <c r="W229" s="23" t="str">
        <f>Table13[[#This Row],[Market Side and Spread  Correct]]</f>
      </c>
    </row>
    <row r="230">
      <c r="A230" s="2" t="str">
        <f>IF(ISBLANK(Games!$B230), "",Games!A230)</f>
      </c>
      <c r="B230" s="2" t="str">
        <f>IF(ISBLANK(Games!$B230), "",Games!B230)</f>
      </c>
      <c r="C230" s="2" t="str">
        <f>IF(ISBLANK(Games!$B230), "",Games!C230)</f>
      </c>
      <c r="D230" s="1" t="str">
        <f>IF(ISBLANK(Games!$B230), "",Games!D230)</f>
      </c>
      <c r="E230" s="1" t="str">
        <f>IF(ISBLANK(Games!$B230), "",Games!E230)</f>
      </c>
      <c r="F230" s="2" t="str">
        <f>IF(ISBLANK(Games!$B230), "",Games!F230)</f>
      </c>
      <c r="G230" s="2" t="str">
        <f>IF(ISBLANK(Games!$B230), "",Games!G230)</f>
      </c>
      <c r="H230" s="2" t="str">
        <f>IF(ISBLANK(Games!B230), "", IF(Table13[[#This Row],[Spread]]&lt;0, Table13[[#This Row],[Home]], Table13[[#This Row],[Away]]))</f>
      </c>
      <c r="I230" s="25"/>
      <c r="J230" s="25"/>
      <c r="K230" s="25"/>
      <c r="L230" s="25" t="str">
        <f>IF(ISBLANK(Table13[[#This Row],[Side Result]]), "",(-1*(Table13[[#This Row],[Home Final]]-Table13[[#This Row],[Away Final]])))</f>
      </c>
      <c r="M23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30" s="21" t="str">
        <f>IF(ISBLANK(Games!B230),"",IF(Table13[[#This Row],[Side Result]]=Table13[[#This Row],[Market Predicted Side]], "Y", "N"))</f>
      </c>
      <c r="O230" s="24" t="str">
        <f>IF(ISBLANK(Table13[[#This Row],[Side Result]]),"",IF(AND(Table13[[#This Row],[Market Side Correct (Y/N)]]="Y", Table13[[#This Row],[Market - Winning Team Covered (Y/N)]]="Y"), "Y", "N"))</f>
      </c>
      <c r="P230" s="24" t="str">
        <f>IF(ISBLANK(Games!B230),"",IF(Table13[[#This Row],[Side Result]]=Table13[[#This Row],[Model Predicted Side]], "Y", "N"))</f>
      </c>
      <c r="Q23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3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30" s="24" t="str">
        <f>IF(ISBLANK(Table13[[#This Row],[Side Result]]), "",ABS(Table13[[#This Row],[Difference from Prediction]]))</f>
      </c>
      <c r="T23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30" s="24" t="str">
        <f>IF(ISBLANK(Table13[[#This Row],[Side Result]]), "",ABS(Table13[[#This Row],[Difference from Market]]))</f>
      </c>
      <c r="V230" s="23" t="str">
        <f>IF(OR(ISBLANK(Games!B230),ISBLANK(Table13[[#This Row],[Side Result]])), "",IF(OR(AND('Prediction Log'!D230&lt;0, 'Prediction Log'!I230='Prediction Log'!B230), AND('Prediction Log'!D230&gt;0, 'Prediction Log'!C230='Prediction Log'!I230)),"Y", IF(ISBLANK(Games!$B$2), "","N")))</f>
      </c>
      <c r="W230" s="23" t="str">
        <f>Table13[[#This Row],[Market Side and Spread  Correct]]</f>
      </c>
    </row>
    <row r="231">
      <c r="A231" s="2" t="str">
        <f>IF(ISBLANK(Games!$B231), "",Games!A231)</f>
      </c>
      <c r="B231" s="2" t="str">
        <f>IF(ISBLANK(Games!$B231), "",Games!B231)</f>
      </c>
      <c r="C231" s="2" t="str">
        <f>IF(ISBLANK(Games!$B231), "",Games!C231)</f>
      </c>
      <c r="D231" s="1" t="str">
        <f>IF(ISBLANK(Games!$B231), "",Games!D231)</f>
      </c>
      <c r="E231" s="1" t="str">
        <f>IF(ISBLANK(Games!$B231), "",Games!E231)</f>
      </c>
      <c r="F231" s="2" t="str">
        <f>IF(ISBLANK(Games!$B231), "",Games!F231)</f>
      </c>
      <c r="G231" s="2" t="str">
        <f>IF(ISBLANK(Games!$B231), "",Games!G231)</f>
      </c>
      <c r="H231" s="2" t="str">
        <f>IF(ISBLANK(Games!B231), "", IF(Table13[[#This Row],[Spread]]&lt;0, Table13[[#This Row],[Home]], Table13[[#This Row],[Away]]))</f>
      </c>
      <c r="I231" s="25"/>
      <c r="J231" s="25"/>
      <c r="K231" s="25"/>
      <c r="L231" s="25" t="str">
        <f>IF(ISBLANK(Table13[[#This Row],[Side Result]]), "",(-1*(Table13[[#This Row],[Home Final]]-Table13[[#This Row],[Away Final]])))</f>
      </c>
      <c r="M23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31" s="21" t="str">
        <f>IF(ISBLANK(Games!B231),"",IF(Table13[[#This Row],[Side Result]]=Table13[[#This Row],[Market Predicted Side]], "Y", "N"))</f>
      </c>
      <c r="O231" s="24" t="str">
        <f>IF(ISBLANK(Table13[[#This Row],[Side Result]]),"",IF(AND(Table13[[#This Row],[Market Side Correct (Y/N)]]="Y", Table13[[#This Row],[Market - Winning Team Covered (Y/N)]]="Y"), "Y", "N"))</f>
      </c>
      <c r="P231" s="24" t="str">
        <f>IF(ISBLANK(Games!B231),"",IF(Table13[[#This Row],[Side Result]]=Table13[[#This Row],[Model Predicted Side]], "Y", "N"))</f>
      </c>
      <c r="Q23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3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31" s="24" t="str">
        <f>IF(ISBLANK(Table13[[#This Row],[Side Result]]), "",ABS(Table13[[#This Row],[Difference from Prediction]]))</f>
      </c>
      <c r="T23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31" s="24" t="str">
        <f>IF(ISBLANK(Table13[[#This Row],[Side Result]]), "",ABS(Table13[[#This Row],[Difference from Market]]))</f>
      </c>
      <c r="V231" s="23" t="str">
        <f>IF(OR(ISBLANK(Games!B231),ISBLANK(Table13[[#This Row],[Side Result]])), "",IF(OR(AND('Prediction Log'!D231&lt;0, 'Prediction Log'!I231='Prediction Log'!B231), AND('Prediction Log'!D231&gt;0, 'Prediction Log'!C231='Prediction Log'!I231)),"Y", IF(ISBLANK(Games!$B$2), "","N")))</f>
      </c>
      <c r="W231" s="23" t="str">
        <f>Table13[[#This Row],[Market Side and Spread  Correct]]</f>
      </c>
    </row>
    <row r="232">
      <c r="A232" s="2" t="str">
        <f>IF(ISBLANK(Games!$B232), "",Games!A232)</f>
      </c>
      <c r="B232" s="2" t="str">
        <f>IF(ISBLANK(Games!$B232), "",Games!B232)</f>
      </c>
      <c r="C232" s="2" t="str">
        <f>IF(ISBLANK(Games!$B232), "",Games!C232)</f>
      </c>
      <c r="D232" s="1" t="str">
        <f>IF(ISBLANK(Games!$B232), "",Games!D232)</f>
      </c>
      <c r="E232" s="1" t="str">
        <f>IF(ISBLANK(Games!$B232), "",Games!E232)</f>
      </c>
      <c r="F232" s="2" t="str">
        <f>IF(ISBLANK(Games!$B232), "",Games!F232)</f>
      </c>
      <c r="G232" s="2" t="str">
        <f>IF(ISBLANK(Games!$B232), "",Games!G232)</f>
      </c>
      <c r="H232" s="2" t="str">
        <f>IF(ISBLANK(Games!B232), "", IF(Table13[[#This Row],[Spread]]&lt;0, Table13[[#This Row],[Home]], Table13[[#This Row],[Away]]))</f>
      </c>
      <c r="I232" s="25"/>
      <c r="J232" s="25"/>
      <c r="K232" s="25"/>
      <c r="L232" s="25" t="str">
        <f>IF(ISBLANK(Table13[[#This Row],[Side Result]]), "",(-1*(Table13[[#This Row],[Home Final]]-Table13[[#This Row],[Away Final]])))</f>
      </c>
      <c r="M23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32" s="21" t="str">
        <f>IF(ISBLANK(Games!B232),"",IF(Table13[[#This Row],[Side Result]]=Table13[[#This Row],[Market Predicted Side]], "Y", "N"))</f>
      </c>
      <c r="O232" s="24" t="str">
        <f>IF(ISBLANK(Table13[[#This Row],[Side Result]]),"",IF(AND(Table13[[#This Row],[Market Side Correct (Y/N)]]="Y", Table13[[#This Row],[Market - Winning Team Covered (Y/N)]]="Y"), "Y", "N"))</f>
      </c>
      <c r="P232" s="24" t="str">
        <f>IF(ISBLANK(Games!B232),"",IF(Table13[[#This Row],[Side Result]]=Table13[[#This Row],[Model Predicted Side]], "Y", "N"))</f>
      </c>
      <c r="Q23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3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32" s="24" t="str">
        <f>IF(ISBLANK(Table13[[#This Row],[Side Result]]), "",ABS(Table13[[#This Row],[Difference from Prediction]]))</f>
      </c>
      <c r="T23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32" s="24" t="str">
        <f>IF(ISBLANK(Table13[[#This Row],[Side Result]]), "",ABS(Table13[[#This Row],[Difference from Market]]))</f>
      </c>
      <c r="V232" s="23" t="str">
        <f>IF(OR(ISBLANK(Games!B232),ISBLANK(Table13[[#This Row],[Side Result]])), "",IF(OR(AND('Prediction Log'!D232&lt;0, 'Prediction Log'!I232='Prediction Log'!B232), AND('Prediction Log'!D232&gt;0, 'Prediction Log'!C232='Prediction Log'!I232)),"Y", IF(ISBLANK(Games!$B$2), "","N")))</f>
      </c>
      <c r="W232" s="23" t="str">
        <f>Table13[[#This Row],[Market Side and Spread  Correct]]</f>
      </c>
    </row>
    <row r="233">
      <c r="A233" s="2" t="str">
        <f>IF(ISBLANK(Games!$B233), "",Games!A233)</f>
      </c>
      <c r="B233" s="2" t="str">
        <f>IF(ISBLANK(Games!$B233), "",Games!B233)</f>
      </c>
      <c r="C233" s="2" t="str">
        <f>IF(ISBLANK(Games!$B233), "",Games!C233)</f>
      </c>
      <c r="D233" s="1" t="str">
        <f>IF(ISBLANK(Games!$B233), "",Games!D233)</f>
      </c>
      <c r="E233" s="1" t="str">
        <f>IF(ISBLANK(Games!$B233), "",Games!E233)</f>
      </c>
      <c r="F233" s="2" t="str">
        <f>IF(ISBLANK(Games!$B233), "",Games!F233)</f>
      </c>
      <c r="G233" s="2" t="str">
        <f>IF(ISBLANK(Games!$B233), "",Games!G233)</f>
      </c>
      <c r="H233" s="2" t="str">
        <f>IF(ISBLANK(Games!B233), "", IF(Table13[[#This Row],[Spread]]&lt;0, Table13[[#This Row],[Home]], Table13[[#This Row],[Away]]))</f>
      </c>
      <c r="I233" s="25"/>
      <c r="J233" s="25"/>
      <c r="K233" s="25"/>
      <c r="L233" s="25" t="str">
        <f>IF(ISBLANK(Table13[[#This Row],[Side Result]]), "",(-1*(Table13[[#This Row],[Home Final]]-Table13[[#This Row],[Away Final]])))</f>
      </c>
      <c r="M23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33" s="21" t="str">
        <f>IF(ISBLANK(Games!B233),"",IF(Table13[[#This Row],[Side Result]]=Table13[[#This Row],[Market Predicted Side]], "Y", "N"))</f>
      </c>
      <c r="O233" s="24" t="str">
        <f>IF(ISBLANK(Table13[[#This Row],[Side Result]]),"",IF(AND(Table13[[#This Row],[Market Side Correct (Y/N)]]="Y", Table13[[#This Row],[Market - Winning Team Covered (Y/N)]]="Y"), "Y", "N"))</f>
      </c>
      <c r="P233" s="24" t="str">
        <f>IF(ISBLANK(Games!B233),"",IF(Table13[[#This Row],[Side Result]]=Table13[[#This Row],[Model Predicted Side]], "Y", "N"))</f>
      </c>
      <c r="Q23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3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33" s="24" t="str">
        <f>IF(ISBLANK(Table13[[#This Row],[Side Result]]), "",ABS(Table13[[#This Row],[Difference from Prediction]]))</f>
      </c>
      <c r="T23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33" s="24" t="str">
        <f>IF(ISBLANK(Table13[[#This Row],[Side Result]]), "",ABS(Table13[[#This Row],[Difference from Market]]))</f>
      </c>
      <c r="V233" s="23" t="str">
        <f>IF(OR(ISBLANK(Games!B233),ISBLANK(Table13[[#This Row],[Side Result]])), "",IF(OR(AND('Prediction Log'!D233&lt;0, 'Prediction Log'!I233='Prediction Log'!B233), AND('Prediction Log'!D233&gt;0, 'Prediction Log'!C233='Prediction Log'!I233)),"Y", IF(ISBLANK(Games!$B$2), "","N")))</f>
      </c>
      <c r="W233" s="23" t="str">
        <f>Table13[[#This Row],[Market Side and Spread  Correct]]</f>
      </c>
    </row>
    <row r="234">
      <c r="A234" s="2" t="str">
        <f>IF(ISBLANK(Games!$B234), "",Games!A234)</f>
      </c>
      <c r="B234" s="2" t="str">
        <f>IF(ISBLANK(Games!$B234), "",Games!B234)</f>
      </c>
      <c r="C234" s="2" t="str">
        <f>IF(ISBLANK(Games!$B234), "",Games!C234)</f>
      </c>
      <c r="D234" s="1" t="str">
        <f>IF(ISBLANK(Games!$B234), "",Games!D234)</f>
      </c>
      <c r="E234" s="1" t="str">
        <f>IF(ISBLANK(Games!$B234), "",Games!E234)</f>
      </c>
      <c r="F234" s="2" t="str">
        <f>IF(ISBLANK(Games!$B234), "",Games!F234)</f>
      </c>
      <c r="G234" s="2" t="str">
        <f>IF(ISBLANK(Games!$B234), "",Games!G234)</f>
      </c>
      <c r="H234" s="2" t="str">
        <f>IF(ISBLANK(Games!B234), "", IF(Table13[[#This Row],[Spread]]&lt;0, Table13[[#This Row],[Home]], Table13[[#This Row],[Away]]))</f>
      </c>
      <c r="I234" s="25"/>
      <c r="J234" s="25"/>
      <c r="K234" s="25"/>
      <c r="L234" s="25" t="str">
        <f>IF(ISBLANK(Table13[[#This Row],[Side Result]]), "",(-1*(Table13[[#This Row],[Home Final]]-Table13[[#This Row],[Away Final]])))</f>
      </c>
      <c r="M23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34" s="21" t="str">
        <f>IF(ISBLANK(Games!B234),"",IF(Table13[[#This Row],[Side Result]]=Table13[[#This Row],[Market Predicted Side]], "Y", "N"))</f>
      </c>
      <c r="O234" s="24" t="str">
        <f>IF(ISBLANK(Table13[[#This Row],[Side Result]]),"",IF(AND(Table13[[#This Row],[Market Side Correct (Y/N)]]="Y", Table13[[#This Row],[Market - Winning Team Covered (Y/N)]]="Y"), "Y", "N"))</f>
      </c>
      <c r="P234" s="24" t="str">
        <f>IF(ISBLANK(Games!B234),"",IF(Table13[[#This Row],[Side Result]]=Table13[[#This Row],[Model Predicted Side]], "Y", "N"))</f>
      </c>
      <c r="Q23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3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34" s="24" t="str">
        <f>IF(ISBLANK(Table13[[#This Row],[Side Result]]), "",ABS(Table13[[#This Row],[Difference from Prediction]]))</f>
      </c>
      <c r="T23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34" s="24" t="str">
        <f>IF(ISBLANK(Table13[[#This Row],[Side Result]]), "",ABS(Table13[[#This Row],[Difference from Market]]))</f>
      </c>
      <c r="V234" s="23" t="str">
        <f>IF(OR(ISBLANK(Games!B234),ISBLANK(Table13[[#This Row],[Side Result]])), "",IF(OR(AND('Prediction Log'!D234&lt;0, 'Prediction Log'!I234='Prediction Log'!B234), AND('Prediction Log'!D234&gt;0, 'Prediction Log'!C234='Prediction Log'!I234)),"Y", IF(ISBLANK(Games!$B$2), "","N")))</f>
      </c>
      <c r="W234" s="23" t="str">
        <f>Table13[[#This Row],[Market Side and Spread  Correct]]</f>
      </c>
    </row>
    <row r="235">
      <c r="A235" s="2" t="str">
        <f>IF(ISBLANK(Games!$B235), "",Games!A235)</f>
      </c>
      <c r="B235" s="2" t="str">
        <f>IF(ISBLANK(Games!$B235), "",Games!B235)</f>
      </c>
      <c r="C235" s="2" t="str">
        <f>IF(ISBLANK(Games!$B235), "",Games!C235)</f>
      </c>
      <c r="D235" s="1" t="str">
        <f>IF(ISBLANK(Games!$B235), "",Games!D235)</f>
      </c>
      <c r="E235" s="1" t="str">
        <f>IF(ISBLANK(Games!$B235), "",Games!E235)</f>
      </c>
      <c r="F235" s="2" t="str">
        <f>IF(ISBLANK(Games!$B235), "",Games!F235)</f>
      </c>
      <c r="G235" s="2" t="str">
        <f>IF(ISBLANK(Games!$B235), "",Games!G235)</f>
      </c>
      <c r="H235" s="2" t="str">
        <f>IF(ISBLANK(Games!B235), "", IF(Table13[[#This Row],[Spread]]&lt;0, Table13[[#This Row],[Home]], Table13[[#This Row],[Away]]))</f>
      </c>
      <c r="I235" s="25"/>
      <c r="J235" s="25"/>
      <c r="K235" s="25"/>
      <c r="L235" s="25" t="str">
        <f>IF(ISBLANK(Table13[[#This Row],[Side Result]]), "",(-1*(Table13[[#This Row],[Home Final]]-Table13[[#This Row],[Away Final]])))</f>
      </c>
      <c r="M23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35" s="21" t="str">
        <f>IF(ISBLANK(Games!B235),"",IF(Table13[[#This Row],[Side Result]]=Table13[[#This Row],[Market Predicted Side]], "Y", "N"))</f>
      </c>
      <c r="O235" s="24" t="str">
        <f>IF(ISBLANK(Table13[[#This Row],[Side Result]]),"",IF(AND(Table13[[#This Row],[Market Side Correct (Y/N)]]="Y", Table13[[#This Row],[Market - Winning Team Covered (Y/N)]]="Y"), "Y", "N"))</f>
      </c>
      <c r="P235" s="24" t="str">
        <f>IF(ISBLANK(Games!B235),"",IF(Table13[[#This Row],[Side Result]]=Table13[[#This Row],[Model Predicted Side]], "Y", "N"))</f>
      </c>
      <c r="Q23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3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35" s="24" t="str">
        <f>IF(ISBLANK(Table13[[#This Row],[Side Result]]), "",ABS(Table13[[#This Row],[Difference from Prediction]]))</f>
      </c>
      <c r="T23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35" s="24" t="str">
        <f>IF(ISBLANK(Table13[[#This Row],[Side Result]]), "",ABS(Table13[[#This Row],[Difference from Market]]))</f>
      </c>
      <c r="V235" s="23" t="str">
        <f>IF(OR(ISBLANK(Games!B235),ISBLANK(Table13[[#This Row],[Side Result]])), "",IF(OR(AND('Prediction Log'!D235&lt;0, 'Prediction Log'!I235='Prediction Log'!B235), AND('Prediction Log'!D235&gt;0, 'Prediction Log'!C235='Prediction Log'!I235)),"Y", IF(ISBLANK(Games!$B$2), "","N")))</f>
      </c>
      <c r="W235" s="23" t="str">
        <f>Table13[[#This Row],[Market Side and Spread  Correct]]</f>
      </c>
    </row>
    <row r="236">
      <c r="A236" s="2" t="str">
        <f>IF(ISBLANK(Games!$B236), "",Games!A236)</f>
      </c>
      <c r="B236" s="2" t="str">
        <f>IF(ISBLANK(Games!$B236), "",Games!B236)</f>
      </c>
      <c r="C236" s="2" t="str">
        <f>IF(ISBLANK(Games!$B236), "",Games!C236)</f>
      </c>
      <c r="D236" s="1" t="str">
        <f>IF(ISBLANK(Games!$B236), "",Games!D236)</f>
      </c>
      <c r="E236" s="1" t="str">
        <f>IF(ISBLANK(Games!$B236), "",Games!E236)</f>
      </c>
      <c r="F236" s="2" t="str">
        <f>IF(ISBLANK(Games!$B236), "",Games!F236)</f>
      </c>
      <c r="G236" s="2" t="str">
        <f>IF(ISBLANK(Games!$B236), "",Games!G236)</f>
      </c>
      <c r="H236" s="2" t="str">
        <f>IF(ISBLANK(Games!B236), "", IF(Table13[[#This Row],[Spread]]&lt;0, Table13[[#This Row],[Home]], Table13[[#This Row],[Away]]))</f>
      </c>
      <c r="I236" s="25"/>
      <c r="J236" s="25"/>
      <c r="K236" s="25"/>
      <c r="L236" s="25" t="str">
        <f>IF(ISBLANK(Table13[[#This Row],[Side Result]]), "",(-1*(Table13[[#This Row],[Home Final]]-Table13[[#This Row],[Away Final]])))</f>
      </c>
      <c r="M23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36" s="21" t="str">
        <f>IF(ISBLANK(Games!B236),"",IF(Table13[[#This Row],[Side Result]]=Table13[[#This Row],[Market Predicted Side]], "Y", "N"))</f>
      </c>
      <c r="O236" s="24" t="str">
        <f>IF(ISBLANK(Table13[[#This Row],[Side Result]]),"",IF(AND(Table13[[#This Row],[Market Side Correct (Y/N)]]="Y", Table13[[#This Row],[Market - Winning Team Covered (Y/N)]]="Y"), "Y", "N"))</f>
      </c>
      <c r="P236" s="24" t="str">
        <f>IF(ISBLANK(Games!B236),"",IF(Table13[[#This Row],[Side Result]]=Table13[[#This Row],[Model Predicted Side]], "Y", "N"))</f>
      </c>
      <c r="Q23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3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36" s="24" t="str">
        <f>IF(ISBLANK(Table13[[#This Row],[Side Result]]), "",ABS(Table13[[#This Row],[Difference from Prediction]]))</f>
      </c>
      <c r="T23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36" s="24" t="str">
        <f>IF(ISBLANK(Table13[[#This Row],[Side Result]]), "",ABS(Table13[[#This Row],[Difference from Market]]))</f>
      </c>
      <c r="V236" s="23" t="str">
        <f>IF(OR(ISBLANK(Games!B236),ISBLANK(Table13[[#This Row],[Side Result]])), "",IF(OR(AND('Prediction Log'!D236&lt;0, 'Prediction Log'!I236='Prediction Log'!B236), AND('Prediction Log'!D236&gt;0, 'Prediction Log'!C236='Prediction Log'!I236)),"Y", IF(ISBLANK(Games!$B$2), "","N")))</f>
      </c>
      <c r="W236" s="23" t="str">
        <f>Table13[[#This Row],[Market Side and Spread  Correct]]</f>
      </c>
    </row>
    <row r="237">
      <c r="A237" s="2" t="str">
        <f>IF(ISBLANK(Games!$B237), "",Games!A237)</f>
      </c>
      <c r="B237" s="2" t="str">
        <f>IF(ISBLANK(Games!$B237), "",Games!B237)</f>
      </c>
      <c r="C237" s="2" t="str">
        <f>IF(ISBLANK(Games!$B237), "",Games!C237)</f>
      </c>
      <c r="D237" s="1" t="str">
        <f>IF(ISBLANK(Games!$B237), "",Games!D237)</f>
      </c>
      <c r="E237" s="1" t="str">
        <f>IF(ISBLANK(Games!$B237), "",Games!E237)</f>
      </c>
      <c r="F237" s="2" t="str">
        <f>IF(ISBLANK(Games!$B237), "",Games!F237)</f>
      </c>
      <c r="G237" s="2" t="str">
        <f>IF(ISBLANK(Games!$B237), "",Games!G237)</f>
      </c>
      <c r="H237" s="2" t="str">
        <f>IF(ISBLANK(Games!B237), "", IF(Table13[[#This Row],[Spread]]&lt;0, Table13[[#This Row],[Home]], Table13[[#This Row],[Away]]))</f>
      </c>
      <c r="I237" s="25"/>
      <c r="J237" s="25"/>
      <c r="K237" s="25"/>
      <c r="L237" s="25" t="str">
        <f>IF(ISBLANK(Table13[[#This Row],[Side Result]]), "",(-1*(Table13[[#This Row],[Home Final]]-Table13[[#This Row],[Away Final]])))</f>
      </c>
      <c r="M23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37" s="21" t="str">
        <f>IF(ISBLANK(Games!B237),"",IF(Table13[[#This Row],[Side Result]]=Table13[[#This Row],[Market Predicted Side]], "Y", "N"))</f>
      </c>
      <c r="O237" s="24" t="str">
        <f>IF(ISBLANK(Table13[[#This Row],[Side Result]]),"",IF(AND(Table13[[#This Row],[Market Side Correct (Y/N)]]="Y", Table13[[#This Row],[Market - Winning Team Covered (Y/N)]]="Y"), "Y", "N"))</f>
      </c>
      <c r="P237" s="24" t="str">
        <f>IF(ISBLANK(Games!B237),"",IF(Table13[[#This Row],[Side Result]]=Table13[[#This Row],[Model Predicted Side]], "Y", "N"))</f>
      </c>
      <c r="Q23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3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37" s="24" t="str">
        <f>IF(ISBLANK(Table13[[#This Row],[Side Result]]), "",ABS(Table13[[#This Row],[Difference from Prediction]]))</f>
      </c>
      <c r="T23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37" s="24" t="str">
        <f>IF(ISBLANK(Table13[[#This Row],[Side Result]]), "",ABS(Table13[[#This Row],[Difference from Market]]))</f>
      </c>
      <c r="V237" s="23" t="str">
        <f>IF(OR(ISBLANK(Games!B237),ISBLANK(Table13[[#This Row],[Side Result]])), "",IF(OR(AND('Prediction Log'!D237&lt;0, 'Prediction Log'!I237='Prediction Log'!B237), AND('Prediction Log'!D237&gt;0, 'Prediction Log'!C237='Prediction Log'!I237)),"Y", IF(ISBLANK(Games!$B$2), "","N")))</f>
      </c>
      <c r="W237" s="23" t="str">
        <f>Table13[[#This Row],[Market Side and Spread  Correct]]</f>
      </c>
    </row>
    <row r="238">
      <c r="A238" s="2" t="str">
        <f>IF(ISBLANK(Games!$B238), "",Games!A238)</f>
      </c>
      <c r="B238" s="2" t="str">
        <f>IF(ISBLANK(Games!$B238), "",Games!B238)</f>
      </c>
      <c r="C238" s="2" t="str">
        <f>IF(ISBLANK(Games!$B238), "",Games!C238)</f>
      </c>
      <c r="D238" s="1" t="str">
        <f>IF(ISBLANK(Games!$B238), "",Games!D238)</f>
      </c>
      <c r="E238" s="1" t="str">
        <f>IF(ISBLANK(Games!$B238), "",Games!E238)</f>
      </c>
      <c r="F238" s="2" t="str">
        <f>IF(ISBLANK(Games!$B238), "",Games!F238)</f>
      </c>
      <c r="G238" s="2" t="str">
        <f>IF(ISBLANK(Games!$B238), "",Games!G238)</f>
      </c>
      <c r="H238" s="2" t="str">
        <f>IF(ISBLANK(Games!B238), "", IF(Table13[[#This Row],[Spread]]&lt;0, Table13[[#This Row],[Home]], Table13[[#This Row],[Away]]))</f>
      </c>
      <c r="I238" s="25"/>
      <c r="J238" s="25"/>
      <c r="K238" s="25"/>
      <c r="L238" s="25" t="str">
        <f>IF(ISBLANK(Table13[[#This Row],[Side Result]]), "",(-1*(Table13[[#This Row],[Home Final]]-Table13[[#This Row],[Away Final]])))</f>
      </c>
      <c r="M23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38" s="21" t="str">
        <f>IF(ISBLANK(Games!B238),"",IF(Table13[[#This Row],[Side Result]]=Table13[[#This Row],[Market Predicted Side]], "Y", "N"))</f>
      </c>
      <c r="O238" s="24" t="str">
        <f>IF(ISBLANK(Table13[[#This Row],[Side Result]]),"",IF(AND(Table13[[#This Row],[Market Side Correct (Y/N)]]="Y", Table13[[#This Row],[Market - Winning Team Covered (Y/N)]]="Y"), "Y", "N"))</f>
      </c>
      <c r="P238" s="24" t="str">
        <f>IF(ISBLANK(Games!B238),"",IF(Table13[[#This Row],[Side Result]]=Table13[[#This Row],[Model Predicted Side]], "Y", "N"))</f>
      </c>
      <c r="Q23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3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38" s="24" t="str">
        <f>IF(ISBLANK(Table13[[#This Row],[Side Result]]), "",ABS(Table13[[#This Row],[Difference from Prediction]]))</f>
      </c>
      <c r="T23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38" s="24" t="str">
        <f>IF(ISBLANK(Table13[[#This Row],[Side Result]]), "",ABS(Table13[[#This Row],[Difference from Market]]))</f>
      </c>
      <c r="V238" s="23" t="str">
        <f>IF(OR(ISBLANK(Games!B238),ISBLANK(Table13[[#This Row],[Side Result]])), "",IF(OR(AND('Prediction Log'!D238&lt;0, 'Prediction Log'!I238='Prediction Log'!B238), AND('Prediction Log'!D238&gt;0, 'Prediction Log'!C238='Prediction Log'!I238)),"Y", IF(ISBLANK(Games!$B$2), "","N")))</f>
      </c>
      <c r="W238" s="23" t="str">
        <f>Table13[[#This Row],[Market Side and Spread  Correct]]</f>
      </c>
    </row>
    <row r="239">
      <c r="A239" s="2" t="str">
        <f>IF(ISBLANK(Games!$B239), "",Games!A239)</f>
      </c>
      <c r="B239" s="2" t="str">
        <f>IF(ISBLANK(Games!$B239), "",Games!B239)</f>
      </c>
      <c r="C239" s="2" t="str">
        <f>IF(ISBLANK(Games!$B239), "",Games!C239)</f>
      </c>
      <c r="D239" s="1" t="str">
        <f>IF(ISBLANK(Games!$B239), "",Games!D239)</f>
      </c>
      <c r="E239" s="1" t="str">
        <f>IF(ISBLANK(Games!$B239), "",Games!E239)</f>
      </c>
      <c r="F239" s="2" t="str">
        <f>IF(ISBLANK(Games!$B239), "",Games!F239)</f>
      </c>
      <c r="G239" s="2" t="str">
        <f>IF(ISBLANK(Games!$B239), "",Games!G239)</f>
      </c>
      <c r="H239" s="2" t="str">
        <f>IF(ISBLANK(Games!B239), "", IF(Table13[[#This Row],[Spread]]&lt;0, Table13[[#This Row],[Home]], Table13[[#This Row],[Away]]))</f>
      </c>
      <c r="I239" s="25"/>
      <c r="J239" s="25"/>
      <c r="K239" s="25"/>
      <c r="L239" s="25" t="str">
        <f>IF(ISBLANK(Table13[[#This Row],[Side Result]]), "",(-1*(Table13[[#This Row],[Home Final]]-Table13[[#This Row],[Away Final]])))</f>
      </c>
      <c r="M23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39" s="21" t="str">
        <f>IF(ISBLANK(Games!B239),"",IF(Table13[[#This Row],[Side Result]]=Table13[[#This Row],[Market Predicted Side]], "Y", "N"))</f>
      </c>
      <c r="O239" s="24" t="str">
        <f>IF(ISBLANK(Table13[[#This Row],[Side Result]]),"",IF(AND(Table13[[#This Row],[Market Side Correct (Y/N)]]="Y", Table13[[#This Row],[Market - Winning Team Covered (Y/N)]]="Y"), "Y", "N"))</f>
      </c>
      <c r="P239" s="24" t="str">
        <f>IF(ISBLANK(Games!B239),"",IF(Table13[[#This Row],[Side Result]]=Table13[[#This Row],[Model Predicted Side]], "Y", "N"))</f>
      </c>
      <c r="Q23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3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39" s="24" t="str">
        <f>IF(ISBLANK(Table13[[#This Row],[Side Result]]), "",ABS(Table13[[#This Row],[Difference from Prediction]]))</f>
      </c>
      <c r="T23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39" s="24" t="str">
        <f>IF(ISBLANK(Table13[[#This Row],[Side Result]]), "",ABS(Table13[[#This Row],[Difference from Market]]))</f>
      </c>
      <c r="V239" s="23" t="str">
        <f>IF(OR(ISBLANK(Games!B239),ISBLANK(Table13[[#This Row],[Side Result]])), "",IF(OR(AND('Prediction Log'!D239&lt;0, 'Prediction Log'!I239='Prediction Log'!B239), AND('Prediction Log'!D239&gt;0, 'Prediction Log'!C239='Prediction Log'!I239)),"Y", IF(ISBLANK(Games!$B$2), "","N")))</f>
      </c>
      <c r="W239" s="23" t="str">
        <f>Table13[[#This Row],[Market Side and Spread  Correct]]</f>
      </c>
    </row>
    <row r="240">
      <c r="A240" s="2" t="str">
        <f>IF(ISBLANK(Games!$B240), "",Games!A240)</f>
      </c>
      <c r="B240" s="2" t="str">
        <f>IF(ISBLANK(Games!$B240), "",Games!B240)</f>
      </c>
      <c r="C240" s="2" t="str">
        <f>IF(ISBLANK(Games!$B240), "",Games!C240)</f>
      </c>
      <c r="D240" s="1" t="str">
        <f>IF(ISBLANK(Games!$B240), "",Games!D240)</f>
      </c>
      <c r="E240" s="1" t="str">
        <f>IF(ISBLANK(Games!$B240), "",Games!E240)</f>
      </c>
      <c r="F240" s="2" t="str">
        <f>IF(ISBLANK(Games!$B240), "",Games!F240)</f>
      </c>
      <c r="G240" s="2" t="str">
        <f>IF(ISBLANK(Games!$B240), "",Games!G240)</f>
      </c>
      <c r="H240" s="2" t="str">
        <f>IF(ISBLANK(Games!B240), "", IF(Table13[[#This Row],[Spread]]&lt;0, Table13[[#This Row],[Home]], Table13[[#This Row],[Away]]))</f>
      </c>
      <c r="I240" s="25"/>
      <c r="J240" s="25"/>
      <c r="K240" s="25"/>
      <c r="L240" s="25" t="str">
        <f>IF(ISBLANK(Table13[[#This Row],[Side Result]]), "",(-1*(Table13[[#This Row],[Home Final]]-Table13[[#This Row],[Away Final]])))</f>
      </c>
      <c r="M24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40" s="21" t="str">
        <f>IF(ISBLANK(Games!B240),"",IF(Table13[[#This Row],[Side Result]]=Table13[[#This Row],[Market Predicted Side]], "Y", "N"))</f>
      </c>
      <c r="O240" s="24" t="str">
        <f>IF(ISBLANK(Table13[[#This Row],[Side Result]]),"",IF(AND(Table13[[#This Row],[Market Side Correct (Y/N)]]="Y", Table13[[#This Row],[Market - Winning Team Covered (Y/N)]]="Y"), "Y", "N"))</f>
      </c>
      <c r="P240" s="24" t="str">
        <f>IF(ISBLANK(Games!B240),"",IF(Table13[[#This Row],[Side Result]]=Table13[[#This Row],[Model Predicted Side]], "Y", "N"))</f>
      </c>
      <c r="Q24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4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40" s="24" t="str">
        <f>IF(ISBLANK(Table13[[#This Row],[Side Result]]), "",ABS(Table13[[#This Row],[Difference from Prediction]]))</f>
      </c>
      <c r="T24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40" s="24" t="str">
        <f>IF(ISBLANK(Table13[[#This Row],[Side Result]]), "",ABS(Table13[[#This Row],[Difference from Market]]))</f>
      </c>
      <c r="V240" s="23" t="str">
        <f>IF(OR(ISBLANK(Games!B240),ISBLANK(Table13[[#This Row],[Side Result]])), "",IF(OR(AND('Prediction Log'!D240&lt;0, 'Prediction Log'!I240='Prediction Log'!B240), AND('Prediction Log'!D240&gt;0, 'Prediction Log'!C240='Prediction Log'!I240)),"Y", IF(ISBLANK(Games!$B$2), "","N")))</f>
      </c>
      <c r="W240" s="23" t="str">
        <f>Table13[[#This Row],[Market Side and Spread  Correct]]</f>
      </c>
    </row>
    <row r="241">
      <c r="A241" s="2" t="str">
        <f>IF(ISBLANK(Games!$B241), "",Games!A241)</f>
      </c>
      <c r="B241" s="2" t="str">
        <f>IF(ISBLANK(Games!$B241), "",Games!B241)</f>
      </c>
      <c r="C241" s="2" t="str">
        <f>IF(ISBLANK(Games!$B241), "",Games!C241)</f>
      </c>
      <c r="D241" s="1" t="str">
        <f>IF(ISBLANK(Games!$B241), "",Games!D241)</f>
      </c>
      <c r="E241" s="1" t="str">
        <f>IF(ISBLANK(Games!$B241), "",Games!E241)</f>
      </c>
      <c r="F241" s="2" t="str">
        <f>IF(ISBLANK(Games!$B241), "",Games!F241)</f>
      </c>
      <c r="G241" s="2" t="str">
        <f>IF(ISBLANK(Games!$B241), "",Games!G241)</f>
      </c>
      <c r="H241" s="2" t="str">
        <f>IF(ISBLANK(Games!B241), "", IF(Table13[[#This Row],[Spread]]&lt;0, Table13[[#This Row],[Home]], Table13[[#This Row],[Away]]))</f>
      </c>
      <c r="I241" s="25"/>
      <c r="J241" s="25"/>
      <c r="K241" s="25"/>
      <c r="L241" s="25" t="str">
        <f>IF(ISBLANK(Table13[[#This Row],[Side Result]]), "",(-1*(Table13[[#This Row],[Home Final]]-Table13[[#This Row],[Away Final]])))</f>
      </c>
      <c r="M24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41" s="21" t="str">
        <f>IF(ISBLANK(Games!B241),"",IF(Table13[[#This Row],[Side Result]]=Table13[[#This Row],[Market Predicted Side]], "Y", "N"))</f>
      </c>
      <c r="O241" s="24" t="str">
        <f>IF(ISBLANK(Table13[[#This Row],[Side Result]]),"",IF(AND(Table13[[#This Row],[Market Side Correct (Y/N)]]="Y", Table13[[#This Row],[Market - Winning Team Covered (Y/N)]]="Y"), "Y", "N"))</f>
      </c>
      <c r="P241" s="24" t="str">
        <f>IF(ISBLANK(Games!B241),"",IF(Table13[[#This Row],[Side Result]]=Table13[[#This Row],[Model Predicted Side]], "Y", "N"))</f>
      </c>
      <c r="Q24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4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41" s="24" t="str">
        <f>IF(ISBLANK(Table13[[#This Row],[Side Result]]), "",ABS(Table13[[#This Row],[Difference from Prediction]]))</f>
      </c>
      <c r="T24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41" s="24" t="str">
        <f>IF(ISBLANK(Table13[[#This Row],[Side Result]]), "",ABS(Table13[[#This Row],[Difference from Market]]))</f>
      </c>
      <c r="V241" s="23" t="str">
        <f>IF(OR(ISBLANK(Games!B241),ISBLANK(Table13[[#This Row],[Side Result]])), "",IF(OR(AND('Prediction Log'!D241&lt;0, 'Prediction Log'!I241='Prediction Log'!B241), AND('Prediction Log'!D241&gt;0, 'Prediction Log'!C241='Prediction Log'!I241)),"Y", IF(ISBLANK(Games!$B$2), "","N")))</f>
      </c>
      <c r="W241" s="23" t="str">
        <f>Table13[[#This Row],[Market Side and Spread  Correct]]</f>
      </c>
    </row>
    <row r="242">
      <c r="A242" s="2" t="str">
        <f>IF(ISBLANK(Games!$B242), "",Games!A242)</f>
      </c>
      <c r="B242" s="2" t="str">
        <f>IF(ISBLANK(Games!$B242), "",Games!B242)</f>
      </c>
      <c r="C242" s="2" t="str">
        <f>IF(ISBLANK(Games!$B242), "",Games!C242)</f>
      </c>
      <c r="D242" s="1" t="str">
        <f>IF(ISBLANK(Games!$B242), "",Games!D242)</f>
      </c>
      <c r="E242" s="1" t="str">
        <f>IF(ISBLANK(Games!$B242), "",Games!E242)</f>
      </c>
      <c r="F242" s="2" t="str">
        <f>IF(ISBLANK(Games!$B242), "",Games!F242)</f>
      </c>
      <c r="G242" s="2" t="str">
        <f>IF(ISBLANK(Games!$B242), "",Games!G242)</f>
      </c>
      <c r="H242" s="2" t="str">
        <f>IF(ISBLANK(Games!B242), "", IF(Table13[[#This Row],[Spread]]&lt;0, Table13[[#This Row],[Home]], Table13[[#This Row],[Away]]))</f>
      </c>
      <c r="I242" s="25"/>
      <c r="J242" s="25"/>
      <c r="K242" s="25"/>
      <c r="L242" s="25" t="str">
        <f>IF(ISBLANK(Table13[[#This Row],[Side Result]]), "",(-1*(Table13[[#This Row],[Home Final]]-Table13[[#This Row],[Away Final]])))</f>
      </c>
      <c r="M24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42" s="21" t="str">
        <f>IF(ISBLANK(Games!B242),"",IF(Table13[[#This Row],[Side Result]]=Table13[[#This Row],[Market Predicted Side]], "Y", "N"))</f>
      </c>
      <c r="O242" s="24" t="str">
        <f>IF(ISBLANK(Table13[[#This Row],[Side Result]]),"",IF(AND(Table13[[#This Row],[Market Side Correct (Y/N)]]="Y", Table13[[#This Row],[Market - Winning Team Covered (Y/N)]]="Y"), "Y", "N"))</f>
      </c>
      <c r="P242" s="24" t="str">
        <f>IF(ISBLANK(Games!B242),"",IF(Table13[[#This Row],[Side Result]]=Table13[[#This Row],[Model Predicted Side]], "Y", "N"))</f>
      </c>
      <c r="Q24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4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42" s="24" t="str">
        <f>IF(ISBLANK(Table13[[#This Row],[Side Result]]), "",ABS(Table13[[#This Row],[Difference from Prediction]]))</f>
      </c>
      <c r="T24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42" s="24" t="str">
        <f>IF(ISBLANK(Table13[[#This Row],[Side Result]]), "",ABS(Table13[[#This Row],[Difference from Market]]))</f>
      </c>
      <c r="V242" s="23" t="str">
        <f>IF(OR(ISBLANK(Games!B242),ISBLANK(Table13[[#This Row],[Side Result]])), "",IF(OR(AND('Prediction Log'!D242&lt;0, 'Prediction Log'!I242='Prediction Log'!B242), AND('Prediction Log'!D242&gt;0, 'Prediction Log'!C242='Prediction Log'!I242)),"Y", IF(ISBLANK(Games!$B$2), "","N")))</f>
      </c>
      <c r="W242" s="23" t="str">
        <f>Table13[[#This Row],[Market Side and Spread  Correct]]</f>
      </c>
    </row>
    <row r="243">
      <c r="A243" s="2" t="str">
        <f>IF(ISBLANK(Games!$B243), "",Games!A243)</f>
      </c>
      <c r="B243" s="2" t="str">
        <f>IF(ISBLANK(Games!$B243), "",Games!B243)</f>
      </c>
      <c r="C243" s="2" t="str">
        <f>IF(ISBLANK(Games!$B243), "",Games!C243)</f>
      </c>
      <c r="D243" s="1" t="str">
        <f>IF(ISBLANK(Games!$B243), "",Games!D243)</f>
      </c>
      <c r="E243" s="1" t="str">
        <f>IF(ISBLANK(Games!$B243), "",Games!E243)</f>
      </c>
      <c r="F243" s="2" t="str">
        <f>IF(ISBLANK(Games!$B243), "",Games!F243)</f>
      </c>
      <c r="G243" s="2" t="str">
        <f>IF(ISBLANK(Games!$B243), "",Games!G243)</f>
      </c>
      <c r="H243" s="2" t="str">
        <f>IF(ISBLANK(Games!B243), "", IF(Table13[[#This Row],[Spread]]&lt;0, Table13[[#This Row],[Home]], Table13[[#This Row],[Away]]))</f>
      </c>
      <c r="I243" s="25"/>
      <c r="J243" s="25"/>
      <c r="K243" s="25"/>
      <c r="L243" s="25" t="str">
        <f>IF(ISBLANK(Table13[[#This Row],[Side Result]]), "",(-1*(Table13[[#This Row],[Home Final]]-Table13[[#This Row],[Away Final]])))</f>
      </c>
      <c r="M24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43" s="21" t="str">
        <f>IF(ISBLANK(Games!B243),"",IF(Table13[[#This Row],[Side Result]]=Table13[[#This Row],[Market Predicted Side]], "Y", "N"))</f>
      </c>
      <c r="O243" s="24" t="str">
        <f>IF(ISBLANK(Table13[[#This Row],[Side Result]]),"",IF(AND(Table13[[#This Row],[Market Side Correct (Y/N)]]="Y", Table13[[#This Row],[Market - Winning Team Covered (Y/N)]]="Y"), "Y", "N"))</f>
      </c>
      <c r="P243" s="24" t="str">
        <f>IF(ISBLANK(Games!B243),"",IF(Table13[[#This Row],[Side Result]]=Table13[[#This Row],[Model Predicted Side]], "Y", "N"))</f>
      </c>
      <c r="Q24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4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43" s="24" t="str">
        <f>IF(ISBLANK(Table13[[#This Row],[Side Result]]), "",ABS(Table13[[#This Row],[Difference from Prediction]]))</f>
      </c>
      <c r="T24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43" s="24" t="str">
        <f>IF(ISBLANK(Table13[[#This Row],[Side Result]]), "",ABS(Table13[[#This Row],[Difference from Market]]))</f>
      </c>
      <c r="V243" s="23" t="str">
        <f>IF(OR(ISBLANK(Games!B243),ISBLANK(Table13[[#This Row],[Side Result]])), "",IF(OR(AND('Prediction Log'!D243&lt;0, 'Prediction Log'!I243='Prediction Log'!B243), AND('Prediction Log'!D243&gt;0, 'Prediction Log'!C243='Prediction Log'!I243)),"Y", IF(ISBLANK(Games!$B$2), "","N")))</f>
      </c>
      <c r="W243" s="23" t="str">
        <f>Table13[[#This Row],[Market Side and Spread  Correct]]</f>
      </c>
    </row>
    <row r="244">
      <c r="A244" s="2" t="str">
        <f>IF(ISBLANK(Games!$B244), "",Games!A244)</f>
      </c>
      <c r="B244" s="2" t="str">
        <f>IF(ISBLANK(Games!$B244), "",Games!B244)</f>
      </c>
      <c r="C244" s="2" t="str">
        <f>IF(ISBLANK(Games!$B244), "",Games!C244)</f>
      </c>
      <c r="D244" s="1" t="str">
        <f>IF(ISBLANK(Games!$B244), "",Games!D244)</f>
      </c>
      <c r="E244" s="1" t="str">
        <f>IF(ISBLANK(Games!$B244), "",Games!E244)</f>
      </c>
      <c r="F244" s="2" t="str">
        <f>IF(ISBLANK(Games!$B244), "",Games!F244)</f>
      </c>
      <c r="G244" s="2" t="str">
        <f>IF(ISBLANK(Games!$B244), "",Games!G244)</f>
      </c>
      <c r="H244" s="2" t="str">
        <f>IF(ISBLANK(Games!B244), "", IF(Table13[[#This Row],[Spread]]&lt;0, Table13[[#This Row],[Home]], Table13[[#This Row],[Away]]))</f>
      </c>
      <c r="I244" s="25"/>
      <c r="J244" s="25"/>
      <c r="K244" s="25"/>
      <c r="L244" s="25" t="str">
        <f>IF(ISBLANK(Table13[[#This Row],[Side Result]]), "",(-1*(Table13[[#This Row],[Home Final]]-Table13[[#This Row],[Away Final]])))</f>
      </c>
      <c r="M24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44" s="21" t="str">
        <f>IF(ISBLANK(Games!B244),"",IF(Table13[[#This Row],[Side Result]]=Table13[[#This Row],[Market Predicted Side]], "Y", "N"))</f>
      </c>
      <c r="O244" s="24" t="str">
        <f>IF(ISBLANK(Table13[[#This Row],[Side Result]]),"",IF(AND(Table13[[#This Row],[Market Side Correct (Y/N)]]="Y", Table13[[#This Row],[Market - Winning Team Covered (Y/N)]]="Y"), "Y", "N"))</f>
      </c>
      <c r="P244" s="24" t="str">
        <f>IF(ISBLANK(Games!B244),"",IF(Table13[[#This Row],[Side Result]]=Table13[[#This Row],[Model Predicted Side]], "Y", "N"))</f>
      </c>
      <c r="Q24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4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44" s="24" t="str">
        <f>IF(ISBLANK(Table13[[#This Row],[Side Result]]), "",ABS(Table13[[#This Row],[Difference from Prediction]]))</f>
      </c>
      <c r="T24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44" s="24" t="str">
        <f>IF(ISBLANK(Table13[[#This Row],[Side Result]]), "",ABS(Table13[[#This Row],[Difference from Market]]))</f>
      </c>
      <c r="V244" s="23" t="str">
        <f>IF(OR(ISBLANK(Games!B244),ISBLANK(Table13[[#This Row],[Side Result]])), "",IF(OR(AND('Prediction Log'!D244&lt;0, 'Prediction Log'!I244='Prediction Log'!B244), AND('Prediction Log'!D244&gt;0, 'Prediction Log'!C244='Prediction Log'!I244)),"Y", IF(ISBLANK(Games!$B$2), "","N")))</f>
      </c>
      <c r="W244" s="23" t="str">
        <f>Table13[[#This Row],[Market Side and Spread  Correct]]</f>
      </c>
    </row>
    <row r="245">
      <c r="A245" s="2" t="str">
        <f>IF(ISBLANK(Games!$B245), "",Games!A245)</f>
      </c>
      <c r="B245" s="2" t="str">
        <f>IF(ISBLANK(Games!$B245), "",Games!B245)</f>
      </c>
      <c r="C245" s="2" t="str">
        <f>IF(ISBLANK(Games!$B245), "",Games!C245)</f>
      </c>
      <c r="D245" s="1" t="str">
        <f>IF(ISBLANK(Games!$B245), "",Games!D245)</f>
      </c>
      <c r="E245" s="1" t="str">
        <f>IF(ISBLANK(Games!$B245), "",Games!E245)</f>
      </c>
      <c r="F245" s="2" t="str">
        <f>IF(ISBLANK(Games!$B245), "",Games!F245)</f>
      </c>
      <c r="G245" s="2" t="str">
        <f>IF(ISBLANK(Games!$B245), "",Games!G245)</f>
      </c>
      <c r="H245" s="2" t="str">
        <f>IF(ISBLANK(Games!B245), "", IF(Table13[[#This Row],[Spread]]&lt;0, Table13[[#This Row],[Home]], Table13[[#This Row],[Away]]))</f>
      </c>
      <c r="I245" s="25"/>
      <c r="J245" s="25"/>
      <c r="K245" s="25"/>
      <c r="L245" s="25" t="str">
        <f>IF(ISBLANK(Table13[[#This Row],[Side Result]]), "",(-1*(Table13[[#This Row],[Home Final]]-Table13[[#This Row],[Away Final]])))</f>
      </c>
      <c r="M24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45" s="21" t="str">
        <f>IF(ISBLANK(Games!B245),"",IF(Table13[[#This Row],[Side Result]]=Table13[[#This Row],[Market Predicted Side]], "Y", "N"))</f>
      </c>
      <c r="O245" s="24" t="str">
        <f>IF(ISBLANK(Table13[[#This Row],[Side Result]]),"",IF(AND(Table13[[#This Row],[Market Side Correct (Y/N)]]="Y", Table13[[#This Row],[Market - Winning Team Covered (Y/N)]]="Y"), "Y", "N"))</f>
      </c>
      <c r="P245" s="24" t="str">
        <f>IF(ISBLANK(Games!B245),"",IF(Table13[[#This Row],[Side Result]]=Table13[[#This Row],[Model Predicted Side]], "Y", "N"))</f>
      </c>
      <c r="Q24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4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45" s="24" t="str">
        <f>IF(ISBLANK(Table13[[#This Row],[Side Result]]), "",ABS(Table13[[#This Row],[Difference from Prediction]]))</f>
      </c>
      <c r="T24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45" s="24" t="str">
        <f>IF(ISBLANK(Table13[[#This Row],[Side Result]]), "",ABS(Table13[[#This Row],[Difference from Market]]))</f>
      </c>
      <c r="V245" s="23" t="str">
        <f>IF(OR(ISBLANK(Games!B245),ISBLANK(Table13[[#This Row],[Side Result]])), "",IF(OR(AND('Prediction Log'!D245&lt;0, 'Prediction Log'!I245='Prediction Log'!B245), AND('Prediction Log'!D245&gt;0, 'Prediction Log'!C245='Prediction Log'!I245)),"Y", IF(ISBLANK(Games!$B$2), "","N")))</f>
      </c>
      <c r="W245" s="23" t="str">
        <f>Table13[[#This Row],[Market Side and Spread  Correct]]</f>
      </c>
    </row>
    <row r="246">
      <c r="A246" s="2" t="str">
        <f>IF(ISBLANK(Games!$B246), "",Games!A246)</f>
      </c>
      <c r="B246" s="2" t="str">
        <f>IF(ISBLANK(Games!$B246), "",Games!B246)</f>
      </c>
      <c r="C246" s="2" t="str">
        <f>IF(ISBLANK(Games!$B246), "",Games!C246)</f>
      </c>
      <c r="D246" s="1" t="str">
        <f>IF(ISBLANK(Games!$B246), "",Games!D246)</f>
      </c>
      <c r="E246" s="1" t="str">
        <f>IF(ISBLANK(Games!$B246), "",Games!E246)</f>
      </c>
      <c r="F246" s="2" t="str">
        <f>IF(ISBLANK(Games!$B246), "",Games!F246)</f>
      </c>
      <c r="G246" s="2" t="str">
        <f>IF(ISBLANK(Games!$B246), "",Games!G246)</f>
      </c>
      <c r="H246" s="2" t="str">
        <f>IF(ISBLANK(Games!B246), "", IF(Table13[[#This Row],[Spread]]&lt;0, Table13[[#This Row],[Home]], Table13[[#This Row],[Away]]))</f>
      </c>
      <c r="I246" s="25"/>
      <c r="J246" s="25"/>
      <c r="K246" s="25"/>
      <c r="L246" s="25" t="str">
        <f>IF(ISBLANK(Table13[[#This Row],[Side Result]]), "",(-1*(Table13[[#This Row],[Home Final]]-Table13[[#This Row],[Away Final]])))</f>
      </c>
      <c r="M24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46" s="21" t="str">
        <f>IF(ISBLANK(Games!B246),"",IF(Table13[[#This Row],[Side Result]]=Table13[[#This Row],[Market Predicted Side]], "Y", "N"))</f>
      </c>
      <c r="O246" s="24" t="str">
        <f>IF(ISBLANK(Table13[[#This Row],[Side Result]]),"",IF(AND(Table13[[#This Row],[Market Side Correct (Y/N)]]="Y", Table13[[#This Row],[Market - Winning Team Covered (Y/N)]]="Y"), "Y", "N"))</f>
      </c>
      <c r="P246" s="24" t="str">
        <f>IF(ISBLANK(Games!B246),"",IF(Table13[[#This Row],[Side Result]]=Table13[[#This Row],[Model Predicted Side]], "Y", "N"))</f>
      </c>
      <c r="Q24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4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46" s="24" t="str">
        <f>IF(ISBLANK(Table13[[#This Row],[Side Result]]), "",ABS(Table13[[#This Row],[Difference from Prediction]]))</f>
      </c>
      <c r="T24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46" s="24" t="str">
        <f>IF(ISBLANK(Table13[[#This Row],[Side Result]]), "",ABS(Table13[[#This Row],[Difference from Market]]))</f>
      </c>
      <c r="V246" s="23" t="str">
        <f>IF(OR(ISBLANK(Games!B246),ISBLANK(Table13[[#This Row],[Side Result]])), "",IF(OR(AND('Prediction Log'!D246&lt;0, 'Prediction Log'!I246='Prediction Log'!B246), AND('Prediction Log'!D246&gt;0, 'Prediction Log'!C246='Prediction Log'!I246)),"Y", IF(ISBLANK(Games!$B$2), "","N")))</f>
      </c>
      <c r="W246" s="23" t="str">
        <f>Table13[[#This Row],[Market Side and Spread  Correct]]</f>
      </c>
    </row>
    <row r="247">
      <c r="A247" s="2" t="str">
        <f>IF(ISBLANK(Games!$B247), "",Games!A247)</f>
      </c>
      <c r="B247" s="2" t="str">
        <f>IF(ISBLANK(Games!$B247), "",Games!B247)</f>
      </c>
      <c r="C247" s="2" t="str">
        <f>IF(ISBLANK(Games!$B247), "",Games!C247)</f>
      </c>
      <c r="D247" s="1" t="str">
        <f>IF(ISBLANK(Games!$B247), "",Games!D247)</f>
      </c>
      <c r="E247" s="1" t="str">
        <f>IF(ISBLANK(Games!$B247), "",Games!E247)</f>
      </c>
      <c r="F247" s="2" t="str">
        <f>IF(ISBLANK(Games!$B247), "",Games!F247)</f>
      </c>
      <c r="G247" s="2" t="str">
        <f>IF(ISBLANK(Games!$B247), "",Games!G247)</f>
      </c>
      <c r="H247" s="2" t="str">
        <f>IF(ISBLANK(Games!B247), "", IF(Table13[[#This Row],[Spread]]&lt;0, Table13[[#This Row],[Home]], Table13[[#This Row],[Away]]))</f>
      </c>
      <c r="I247" s="25"/>
      <c r="J247" s="25"/>
      <c r="K247" s="25"/>
      <c r="L247" s="25" t="str">
        <f>IF(ISBLANK(Table13[[#This Row],[Side Result]]), "",(-1*(Table13[[#This Row],[Home Final]]-Table13[[#This Row],[Away Final]])))</f>
      </c>
      <c r="M24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47" s="21" t="str">
        <f>IF(ISBLANK(Games!B247),"",IF(Table13[[#This Row],[Side Result]]=Table13[[#This Row],[Market Predicted Side]], "Y", "N"))</f>
      </c>
      <c r="O247" s="24" t="str">
        <f>IF(ISBLANK(Table13[[#This Row],[Side Result]]),"",IF(AND(Table13[[#This Row],[Market Side Correct (Y/N)]]="Y", Table13[[#This Row],[Market - Winning Team Covered (Y/N)]]="Y"), "Y", "N"))</f>
      </c>
      <c r="P247" s="24" t="str">
        <f>IF(ISBLANK(Games!B247),"",IF(Table13[[#This Row],[Side Result]]=Table13[[#This Row],[Model Predicted Side]], "Y", "N"))</f>
      </c>
      <c r="Q24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4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47" s="24" t="str">
        <f>IF(ISBLANK(Table13[[#This Row],[Side Result]]), "",ABS(Table13[[#This Row],[Difference from Prediction]]))</f>
      </c>
      <c r="T24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47" s="24" t="str">
        <f>IF(ISBLANK(Table13[[#This Row],[Side Result]]), "",ABS(Table13[[#This Row],[Difference from Market]]))</f>
      </c>
      <c r="V247" s="23" t="str">
        <f>IF(OR(ISBLANK(Games!B247),ISBLANK(Table13[[#This Row],[Side Result]])), "",IF(OR(AND('Prediction Log'!D247&lt;0, 'Prediction Log'!I247='Prediction Log'!B247), AND('Prediction Log'!D247&gt;0, 'Prediction Log'!C247='Prediction Log'!I247)),"Y", IF(ISBLANK(Games!$B$2), "","N")))</f>
      </c>
      <c r="W247" s="23" t="str">
        <f>Table13[[#This Row],[Market Side and Spread  Correct]]</f>
      </c>
    </row>
    <row r="248">
      <c r="A248" s="2" t="str">
        <f>IF(ISBLANK(Games!$B248), "",Games!A248)</f>
      </c>
      <c r="B248" s="2" t="str">
        <f>IF(ISBLANK(Games!$B248), "",Games!B248)</f>
      </c>
      <c r="C248" s="2" t="str">
        <f>IF(ISBLANK(Games!$B248), "",Games!C248)</f>
      </c>
      <c r="D248" s="1" t="str">
        <f>IF(ISBLANK(Games!$B248), "",Games!D248)</f>
      </c>
      <c r="E248" s="1" t="str">
        <f>IF(ISBLANK(Games!$B248), "",Games!E248)</f>
      </c>
      <c r="F248" s="2" t="str">
        <f>IF(ISBLANK(Games!$B248), "",Games!F248)</f>
      </c>
      <c r="G248" s="2" t="str">
        <f>IF(ISBLANK(Games!$B248), "",Games!G248)</f>
      </c>
      <c r="H248" s="2" t="str">
        <f>IF(ISBLANK(Games!B248), "", IF(Table13[[#This Row],[Spread]]&lt;0, Table13[[#This Row],[Home]], Table13[[#This Row],[Away]]))</f>
      </c>
      <c r="I248" s="25"/>
      <c r="J248" s="25"/>
      <c r="K248" s="25"/>
      <c r="L248" s="25" t="str">
        <f>IF(ISBLANK(Table13[[#This Row],[Side Result]]), "",(-1*(Table13[[#This Row],[Home Final]]-Table13[[#This Row],[Away Final]])))</f>
      </c>
      <c r="M24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48" s="21" t="str">
        <f>IF(ISBLANK(Games!B248),"",IF(Table13[[#This Row],[Side Result]]=Table13[[#This Row],[Market Predicted Side]], "Y", "N"))</f>
      </c>
      <c r="O248" s="24" t="str">
        <f>IF(ISBLANK(Table13[[#This Row],[Side Result]]),"",IF(AND(Table13[[#This Row],[Market Side Correct (Y/N)]]="Y", Table13[[#This Row],[Market - Winning Team Covered (Y/N)]]="Y"), "Y", "N"))</f>
      </c>
      <c r="P248" s="24" t="str">
        <f>IF(ISBLANK(Games!B248),"",IF(Table13[[#This Row],[Side Result]]=Table13[[#This Row],[Model Predicted Side]], "Y", "N"))</f>
      </c>
      <c r="Q24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4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48" s="24" t="str">
        <f>IF(ISBLANK(Table13[[#This Row],[Side Result]]), "",ABS(Table13[[#This Row],[Difference from Prediction]]))</f>
      </c>
      <c r="T24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48" s="24" t="str">
        <f>IF(ISBLANK(Table13[[#This Row],[Side Result]]), "",ABS(Table13[[#This Row],[Difference from Market]]))</f>
      </c>
      <c r="V248" s="23" t="str">
        <f>IF(OR(ISBLANK(Games!B248),ISBLANK(Table13[[#This Row],[Side Result]])), "",IF(OR(AND('Prediction Log'!D248&lt;0, 'Prediction Log'!I248='Prediction Log'!B248), AND('Prediction Log'!D248&gt;0, 'Prediction Log'!C248='Prediction Log'!I248)),"Y", IF(ISBLANK(Games!$B$2), "","N")))</f>
      </c>
      <c r="W248" s="23" t="str">
        <f>Table13[[#This Row],[Market Side and Spread  Correct]]</f>
      </c>
    </row>
    <row r="249">
      <c r="A249" s="2" t="str">
        <f>IF(ISBLANK(Games!$B249), "",Games!A249)</f>
      </c>
      <c r="B249" s="2" t="str">
        <f>IF(ISBLANK(Games!$B249), "",Games!B249)</f>
      </c>
      <c r="C249" s="2" t="str">
        <f>IF(ISBLANK(Games!$B249), "",Games!C249)</f>
      </c>
      <c r="D249" s="1" t="str">
        <f>IF(ISBLANK(Games!$B249), "",Games!D249)</f>
      </c>
      <c r="E249" s="1" t="str">
        <f>IF(ISBLANK(Games!$B249), "",Games!E249)</f>
      </c>
      <c r="F249" s="2" t="str">
        <f>IF(ISBLANK(Games!$B249), "",Games!F249)</f>
      </c>
      <c r="G249" s="2" t="str">
        <f>IF(ISBLANK(Games!$B249), "",Games!G249)</f>
      </c>
      <c r="H249" s="2" t="str">
        <f>IF(ISBLANK(Games!B249), "", IF(Table13[[#This Row],[Spread]]&lt;0, Table13[[#This Row],[Home]], Table13[[#This Row],[Away]]))</f>
      </c>
      <c r="I249" s="25"/>
      <c r="J249" s="25"/>
      <c r="K249" s="25"/>
      <c r="L249" s="25" t="str">
        <f>IF(ISBLANK(Table13[[#This Row],[Side Result]]), "",(-1*(Table13[[#This Row],[Home Final]]-Table13[[#This Row],[Away Final]])))</f>
      </c>
      <c r="M24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49" s="21" t="str">
        <f>IF(ISBLANK(Games!B249),"",IF(Table13[[#This Row],[Side Result]]=Table13[[#This Row],[Market Predicted Side]], "Y", "N"))</f>
      </c>
      <c r="O249" s="24" t="str">
        <f>IF(ISBLANK(Table13[[#This Row],[Side Result]]),"",IF(AND(Table13[[#This Row],[Market Side Correct (Y/N)]]="Y", Table13[[#This Row],[Market - Winning Team Covered (Y/N)]]="Y"), "Y", "N"))</f>
      </c>
      <c r="P249" s="24" t="str">
        <f>IF(ISBLANK(Games!B249),"",IF(Table13[[#This Row],[Side Result]]=Table13[[#This Row],[Model Predicted Side]], "Y", "N"))</f>
      </c>
      <c r="Q24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4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49" s="24" t="str">
        <f>IF(ISBLANK(Table13[[#This Row],[Side Result]]), "",ABS(Table13[[#This Row],[Difference from Prediction]]))</f>
      </c>
      <c r="T24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49" s="24" t="str">
        <f>IF(ISBLANK(Table13[[#This Row],[Side Result]]), "",ABS(Table13[[#This Row],[Difference from Market]]))</f>
      </c>
      <c r="V249" s="23" t="str">
        <f>IF(OR(ISBLANK(Games!B249),ISBLANK(Table13[[#This Row],[Side Result]])), "",IF(OR(AND('Prediction Log'!D249&lt;0, 'Prediction Log'!I249='Prediction Log'!B249), AND('Prediction Log'!D249&gt;0, 'Prediction Log'!C249='Prediction Log'!I249)),"Y", IF(ISBLANK(Games!$B$2), "","N")))</f>
      </c>
      <c r="W249" s="23" t="str">
        <f>Table13[[#This Row],[Market Side and Spread  Correct]]</f>
      </c>
    </row>
    <row r="250">
      <c r="A250" s="2" t="str">
        <f>IF(ISBLANK(Games!$B250), "",Games!A250)</f>
      </c>
      <c r="B250" s="2" t="str">
        <f>IF(ISBLANK(Games!$B250), "",Games!B250)</f>
      </c>
      <c r="C250" s="2" t="str">
        <f>IF(ISBLANK(Games!$B250), "",Games!C250)</f>
      </c>
      <c r="D250" s="1" t="str">
        <f>IF(ISBLANK(Games!$B250), "",Games!D250)</f>
      </c>
      <c r="E250" s="1" t="str">
        <f>IF(ISBLANK(Games!$B250), "",Games!E250)</f>
      </c>
      <c r="F250" s="2" t="str">
        <f>IF(ISBLANK(Games!$B250), "",Games!F250)</f>
      </c>
      <c r="G250" s="2" t="str">
        <f>IF(ISBLANK(Games!$B250), "",Games!G250)</f>
      </c>
      <c r="H250" s="2" t="str">
        <f>IF(ISBLANK(Games!B250), "", IF(Table13[[#This Row],[Spread]]&lt;0, Table13[[#This Row],[Home]], Table13[[#This Row],[Away]]))</f>
      </c>
      <c r="I250" s="25"/>
      <c r="J250" s="25"/>
      <c r="K250" s="25"/>
      <c r="L250" s="25" t="str">
        <f>IF(ISBLANK(Table13[[#This Row],[Side Result]]), "",(-1*(Table13[[#This Row],[Home Final]]-Table13[[#This Row],[Away Final]])))</f>
      </c>
      <c r="M25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50" s="21" t="str">
        <f>IF(ISBLANK(Games!B250),"",IF(Table13[[#This Row],[Side Result]]=Table13[[#This Row],[Market Predicted Side]], "Y", "N"))</f>
      </c>
      <c r="O250" s="24" t="str">
        <f>IF(ISBLANK(Table13[[#This Row],[Side Result]]),"",IF(AND(Table13[[#This Row],[Market Side Correct (Y/N)]]="Y", Table13[[#This Row],[Market - Winning Team Covered (Y/N)]]="Y"), "Y", "N"))</f>
      </c>
      <c r="P250" s="24" t="str">
        <f>IF(ISBLANK(Games!B250),"",IF(Table13[[#This Row],[Side Result]]=Table13[[#This Row],[Model Predicted Side]], "Y", "N"))</f>
      </c>
      <c r="Q25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5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50" s="24" t="str">
        <f>IF(ISBLANK(Table13[[#This Row],[Side Result]]), "",ABS(Table13[[#This Row],[Difference from Prediction]]))</f>
      </c>
      <c r="T25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50" s="24" t="str">
        <f>IF(ISBLANK(Table13[[#This Row],[Side Result]]), "",ABS(Table13[[#This Row],[Difference from Market]]))</f>
      </c>
      <c r="V250" s="23" t="str">
        <f>IF(OR(ISBLANK(Games!B250),ISBLANK(Table13[[#This Row],[Side Result]])), "",IF(OR(AND('Prediction Log'!D250&lt;0, 'Prediction Log'!I250='Prediction Log'!B250), AND('Prediction Log'!D250&gt;0, 'Prediction Log'!C250='Prediction Log'!I250)),"Y", IF(ISBLANK(Games!$B$2), "","N")))</f>
      </c>
      <c r="W250" s="23" t="str">
        <f>Table13[[#This Row],[Market Side and Spread  Correct]]</f>
      </c>
    </row>
    <row r="251">
      <c r="A251" s="2" t="str">
        <f>IF(ISBLANK(Games!$B251), "",Games!A251)</f>
      </c>
      <c r="B251" s="2" t="str">
        <f>IF(ISBLANK(Games!$B251), "",Games!B251)</f>
      </c>
      <c r="C251" s="2" t="str">
        <f>IF(ISBLANK(Games!$B251), "",Games!C251)</f>
      </c>
      <c r="D251" s="1" t="str">
        <f>IF(ISBLANK(Games!$B251), "",Games!D251)</f>
      </c>
      <c r="E251" s="1" t="str">
        <f>IF(ISBLANK(Games!$B251), "",Games!E251)</f>
      </c>
      <c r="F251" s="2" t="str">
        <f>IF(ISBLANK(Games!$B251), "",Games!F251)</f>
      </c>
      <c r="G251" s="2" t="str">
        <f>IF(ISBLANK(Games!$B251), "",Games!G251)</f>
      </c>
      <c r="H251" s="2" t="str">
        <f>IF(ISBLANK(Games!B251), "", IF(Table13[[#This Row],[Spread]]&lt;0, Table13[[#This Row],[Home]], Table13[[#This Row],[Away]]))</f>
      </c>
      <c r="I251" s="25"/>
      <c r="J251" s="25"/>
      <c r="K251" s="25"/>
      <c r="L251" s="25" t="str">
        <f>IF(ISBLANK(Table13[[#This Row],[Side Result]]), "",(-1*(Table13[[#This Row],[Home Final]]-Table13[[#This Row],[Away Final]])))</f>
      </c>
      <c r="M25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51" s="21" t="str">
        <f>IF(ISBLANK(Games!B251),"",IF(Table13[[#This Row],[Side Result]]=Table13[[#This Row],[Market Predicted Side]], "Y", "N"))</f>
      </c>
      <c r="O251" s="24" t="str">
        <f>IF(ISBLANK(Table13[[#This Row],[Side Result]]),"",IF(AND(Table13[[#This Row],[Market Side Correct (Y/N)]]="Y", Table13[[#This Row],[Market - Winning Team Covered (Y/N)]]="Y"), "Y", "N"))</f>
      </c>
      <c r="P251" s="24" t="str">
        <f>IF(ISBLANK(Games!B251),"",IF(Table13[[#This Row],[Side Result]]=Table13[[#This Row],[Model Predicted Side]], "Y", "N"))</f>
      </c>
      <c r="Q25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5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51" s="24" t="str">
        <f>IF(ISBLANK(Table13[[#This Row],[Side Result]]), "",ABS(Table13[[#This Row],[Difference from Prediction]]))</f>
      </c>
      <c r="T25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51" s="24" t="str">
        <f>IF(ISBLANK(Table13[[#This Row],[Side Result]]), "",ABS(Table13[[#This Row],[Difference from Market]]))</f>
      </c>
      <c r="V251" s="23" t="str">
        <f>IF(OR(ISBLANK(Games!B251),ISBLANK(Table13[[#This Row],[Side Result]])), "",IF(OR(AND('Prediction Log'!D251&lt;0, 'Prediction Log'!I251='Prediction Log'!B251), AND('Prediction Log'!D251&gt;0, 'Prediction Log'!C251='Prediction Log'!I251)),"Y", IF(ISBLANK(Games!$B$2), "","N")))</f>
      </c>
      <c r="W251" s="23" t="str">
        <f>Table13[[#This Row],[Market Side and Spread  Correct]]</f>
      </c>
    </row>
    <row r="252">
      <c r="A252" s="2" t="str">
        <f>IF(ISBLANK(Games!$B252), "",Games!A252)</f>
      </c>
      <c r="B252" s="2" t="str">
        <f>IF(ISBLANK(Games!$B252), "",Games!B252)</f>
      </c>
      <c r="C252" s="2" t="str">
        <f>IF(ISBLANK(Games!$B252), "",Games!C252)</f>
      </c>
      <c r="D252" s="1" t="str">
        <f>IF(ISBLANK(Games!$B252), "",Games!D252)</f>
      </c>
      <c r="E252" s="1" t="str">
        <f>IF(ISBLANK(Games!$B252), "",Games!E252)</f>
      </c>
      <c r="F252" s="2" t="str">
        <f>IF(ISBLANK(Games!$B252), "",Games!F252)</f>
      </c>
      <c r="G252" s="2" t="str">
        <f>IF(ISBLANK(Games!$B252), "",Games!G252)</f>
      </c>
      <c r="H252" s="2" t="str">
        <f>IF(ISBLANK(Games!B252), "", IF(Table13[[#This Row],[Spread]]&lt;0, Table13[[#This Row],[Home]], Table13[[#This Row],[Away]]))</f>
      </c>
      <c r="I252" s="25"/>
      <c r="J252" s="25"/>
      <c r="K252" s="25"/>
      <c r="L252" s="25" t="str">
        <f>IF(ISBLANK(Table13[[#This Row],[Side Result]]), "",(-1*(Table13[[#This Row],[Home Final]]-Table13[[#This Row],[Away Final]])))</f>
      </c>
      <c r="M25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52" s="21" t="str">
        <f>IF(ISBLANK(Games!B252),"",IF(Table13[[#This Row],[Side Result]]=Table13[[#This Row],[Market Predicted Side]], "Y", "N"))</f>
      </c>
      <c r="O252" s="24" t="str">
        <f>IF(ISBLANK(Table13[[#This Row],[Side Result]]),"",IF(AND(Table13[[#This Row],[Market Side Correct (Y/N)]]="Y", Table13[[#This Row],[Market - Winning Team Covered (Y/N)]]="Y"), "Y", "N"))</f>
      </c>
      <c r="P252" s="24" t="str">
        <f>IF(ISBLANK(Games!B252),"",IF(Table13[[#This Row],[Side Result]]=Table13[[#This Row],[Model Predicted Side]], "Y", "N"))</f>
      </c>
      <c r="Q25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5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52" s="24" t="str">
        <f>IF(ISBLANK(Table13[[#This Row],[Side Result]]), "",ABS(Table13[[#This Row],[Difference from Prediction]]))</f>
      </c>
      <c r="T25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52" s="24" t="str">
        <f>IF(ISBLANK(Table13[[#This Row],[Side Result]]), "",ABS(Table13[[#This Row],[Difference from Market]]))</f>
      </c>
      <c r="V252" s="23" t="str">
        <f>IF(OR(ISBLANK(Games!B252),ISBLANK(Table13[[#This Row],[Side Result]])), "",IF(OR(AND('Prediction Log'!D252&lt;0, 'Prediction Log'!I252='Prediction Log'!B252), AND('Prediction Log'!D252&gt;0, 'Prediction Log'!C252='Prediction Log'!I252)),"Y", IF(ISBLANK(Games!$B$2), "","N")))</f>
      </c>
      <c r="W252" s="23" t="str">
        <f>Table13[[#This Row],[Market Side and Spread  Correct]]</f>
      </c>
    </row>
    <row r="253">
      <c r="A253" s="2" t="str">
        <f>IF(ISBLANK(Games!$B253), "",Games!A253)</f>
      </c>
      <c r="B253" s="2" t="str">
        <f>IF(ISBLANK(Games!$B253), "",Games!B253)</f>
      </c>
      <c r="C253" s="2" t="str">
        <f>IF(ISBLANK(Games!$B253), "",Games!C253)</f>
      </c>
      <c r="D253" s="1" t="str">
        <f>IF(ISBLANK(Games!$B253), "",Games!D253)</f>
      </c>
      <c r="E253" s="1" t="str">
        <f>IF(ISBLANK(Games!$B253), "",Games!E253)</f>
      </c>
      <c r="F253" s="2" t="str">
        <f>IF(ISBLANK(Games!$B253), "",Games!F253)</f>
      </c>
      <c r="G253" s="2" t="str">
        <f>IF(ISBLANK(Games!$B253), "",Games!G253)</f>
      </c>
      <c r="H253" s="2" t="str">
        <f>IF(ISBLANK(Games!B253), "", IF(Table13[[#This Row],[Spread]]&lt;0, Table13[[#This Row],[Home]], Table13[[#This Row],[Away]]))</f>
      </c>
      <c r="I253" s="25"/>
      <c r="J253" s="25"/>
      <c r="K253" s="25"/>
      <c r="L253" s="25" t="str">
        <f>IF(ISBLANK(Table13[[#This Row],[Side Result]]), "",(-1*(Table13[[#This Row],[Home Final]]-Table13[[#This Row],[Away Final]])))</f>
      </c>
      <c r="M25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53" s="21" t="str">
        <f>IF(ISBLANK(Games!B253),"",IF(Table13[[#This Row],[Side Result]]=Table13[[#This Row],[Market Predicted Side]], "Y", "N"))</f>
      </c>
      <c r="O253" s="24" t="str">
        <f>IF(ISBLANK(Table13[[#This Row],[Side Result]]),"",IF(AND(Table13[[#This Row],[Market Side Correct (Y/N)]]="Y", Table13[[#This Row],[Market - Winning Team Covered (Y/N)]]="Y"), "Y", "N"))</f>
      </c>
      <c r="P253" s="24" t="str">
        <f>IF(ISBLANK(Games!B253),"",IF(Table13[[#This Row],[Side Result]]=Table13[[#This Row],[Model Predicted Side]], "Y", "N"))</f>
      </c>
      <c r="Q25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5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53" s="24" t="str">
        <f>IF(ISBLANK(Table13[[#This Row],[Side Result]]), "",ABS(Table13[[#This Row],[Difference from Prediction]]))</f>
      </c>
      <c r="T25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53" s="24" t="str">
        <f>IF(ISBLANK(Table13[[#This Row],[Side Result]]), "",ABS(Table13[[#This Row],[Difference from Market]]))</f>
      </c>
      <c r="V253" s="23" t="str">
        <f>IF(OR(ISBLANK(Games!B253),ISBLANK(Table13[[#This Row],[Side Result]])), "",IF(OR(AND('Prediction Log'!D253&lt;0, 'Prediction Log'!I253='Prediction Log'!B253), AND('Prediction Log'!D253&gt;0, 'Prediction Log'!C253='Prediction Log'!I253)),"Y", IF(ISBLANK(Games!$B$2), "","N")))</f>
      </c>
      <c r="W253" s="23" t="str">
        <f>Table13[[#This Row],[Market Side and Spread  Correct]]</f>
      </c>
    </row>
    <row r="254">
      <c r="A254" s="2" t="str">
        <f>IF(ISBLANK(Games!$B254), "",Games!A254)</f>
      </c>
      <c r="B254" s="2" t="str">
        <f>IF(ISBLANK(Games!$B254), "",Games!B254)</f>
      </c>
      <c r="C254" s="2" t="str">
        <f>IF(ISBLANK(Games!$B254), "",Games!C254)</f>
      </c>
      <c r="D254" s="1" t="str">
        <f>IF(ISBLANK(Games!$B254), "",Games!D254)</f>
      </c>
      <c r="E254" s="1" t="str">
        <f>IF(ISBLANK(Games!$B254), "",Games!E254)</f>
      </c>
      <c r="F254" s="2" t="str">
        <f>IF(ISBLANK(Games!$B254), "",Games!F254)</f>
      </c>
      <c r="G254" s="2" t="str">
        <f>IF(ISBLANK(Games!$B254), "",Games!G254)</f>
      </c>
      <c r="H254" s="2" t="str">
        <f>IF(ISBLANK(Games!B254), "", IF(Table13[[#This Row],[Spread]]&lt;0, Table13[[#This Row],[Home]], Table13[[#This Row],[Away]]))</f>
      </c>
      <c r="I254" s="25"/>
      <c r="J254" s="25"/>
      <c r="K254" s="25"/>
      <c r="L254" s="25" t="str">
        <f>IF(ISBLANK(Table13[[#This Row],[Side Result]]), "",(-1*(Table13[[#This Row],[Home Final]]-Table13[[#This Row],[Away Final]])))</f>
      </c>
      <c r="M25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54" s="21" t="str">
        <f>IF(ISBLANK(Games!B254),"",IF(Table13[[#This Row],[Side Result]]=Table13[[#This Row],[Market Predicted Side]], "Y", "N"))</f>
      </c>
      <c r="O254" s="24" t="str">
        <f>IF(ISBLANK(Table13[[#This Row],[Side Result]]),"",IF(AND(Table13[[#This Row],[Market Side Correct (Y/N)]]="Y", Table13[[#This Row],[Market - Winning Team Covered (Y/N)]]="Y"), "Y", "N"))</f>
      </c>
      <c r="P254" s="24" t="str">
        <f>IF(ISBLANK(Games!B254),"",IF(Table13[[#This Row],[Side Result]]=Table13[[#This Row],[Model Predicted Side]], "Y", "N"))</f>
      </c>
      <c r="Q25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5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54" s="24" t="str">
        <f>IF(ISBLANK(Table13[[#This Row],[Side Result]]), "",ABS(Table13[[#This Row],[Difference from Prediction]]))</f>
      </c>
      <c r="T25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54" s="24" t="str">
        <f>IF(ISBLANK(Table13[[#This Row],[Side Result]]), "",ABS(Table13[[#This Row],[Difference from Market]]))</f>
      </c>
      <c r="V254" s="23" t="str">
        <f>IF(OR(ISBLANK(Games!B254),ISBLANK(Table13[[#This Row],[Side Result]])), "",IF(OR(AND('Prediction Log'!D254&lt;0, 'Prediction Log'!I254='Prediction Log'!B254), AND('Prediction Log'!D254&gt;0, 'Prediction Log'!C254='Prediction Log'!I254)),"Y", IF(ISBLANK(Games!$B$2), "","N")))</f>
      </c>
      <c r="W254" s="23" t="str">
        <f>Table13[[#This Row],[Market Side and Spread  Correct]]</f>
      </c>
    </row>
    <row r="255">
      <c r="A255" s="2" t="str">
        <f>IF(ISBLANK(Games!$B255), "",Games!A255)</f>
      </c>
      <c r="B255" s="2" t="str">
        <f>IF(ISBLANK(Games!$B255), "",Games!B255)</f>
      </c>
      <c r="C255" s="2" t="str">
        <f>IF(ISBLANK(Games!$B255), "",Games!C255)</f>
      </c>
      <c r="D255" s="1" t="str">
        <f>IF(ISBLANK(Games!$B255), "",Games!D255)</f>
      </c>
      <c r="E255" s="1" t="str">
        <f>IF(ISBLANK(Games!$B255), "",Games!E255)</f>
      </c>
      <c r="F255" s="2" t="str">
        <f>IF(ISBLANK(Games!$B255), "",Games!F255)</f>
      </c>
      <c r="G255" s="2" t="str">
        <f>IF(ISBLANK(Games!$B255), "",Games!G255)</f>
      </c>
      <c r="H255" s="2" t="str">
        <f>IF(ISBLANK(Games!B255), "", IF(Table13[[#This Row],[Spread]]&lt;0, Table13[[#This Row],[Home]], Table13[[#This Row],[Away]]))</f>
      </c>
      <c r="I255" s="25"/>
      <c r="J255" s="25"/>
      <c r="K255" s="25"/>
      <c r="L255" s="25" t="str">
        <f>IF(ISBLANK(Table13[[#This Row],[Side Result]]), "",(-1*(Table13[[#This Row],[Home Final]]-Table13[[#This Row],[Away Final]])))</f>
      </c>
      <c r="M25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55" s="21" t="str">
        <f>IF(ISBLANK(Games!B255),"",IF(Table13[[#This Row],[Side Result]]=Table13[[#This Row],[Market Predicted Side]], "Y", "N"))</f>
      </c>
      <c r="O255" s="24" t="str">
        <f>IF(ISBLANK(Table13[[#This Row],[Side Result]]),"",IF(AND(Table13[[#This Row],[Market Side Correct (Y/N)]]="Y", Table13[[#This Row],[Market - Winning Team Covered (Y/N)]]="Y"), "Y", "N"))</f>
      </c>
      <c r="P255" s="24" t="str">
        <f>IF(ISBLANK(Games!B255),"",IF(Table13[[#This Row],[Side Result]]=Table13[[#This Row],[Model Predicted Side]], "Y", "N"))</f>
      </c>
      <c r="Q25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5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55" s="24" t="str">
        <f>IF(ISBLANK(Table13[[#This Row],[Side Result]]), "",ABS(Table13[[#This Row],[Difference from Prediction]]))</f>
      </c>
      <c r="T25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55" s="24" t="str">
        <f>IF(ISBLANK(Table13[[#This Row],[Side Result]]), "",ABS(Table13[[#This Row],[Difference from Market]]))</f>
      </c>
      <c r="V255" s="23" t="str">
        <f>IF(OR(ISBLANK(Games!B255),ISBLANK(Table13[[#This Row],[Side Result]])), "",IF(OR(AND('Prediction Log'!D255&lt;0, 'Prediction Log'!I255='Prediction Log'!B255), AND('Prediction Log'!D255&gt;0, 'Prediction Log'!C255='Prediction Log'!I255)),"Y", IF(ISBLANK(Games!$B$2), "","N")))</f>
      </c>
      <c r="W255" s="23" t="str">
        <f>Table13[[#This Row],[Market Side and Spread  Correct]]</f>
      </c>
    </row>
    <row r="256">
      <c r="A256" s="2" t="str">
        <f>IF(ISBLANK(Games!$B256), "",Games!A256)</f>
      </c>
      <c r="B256" s="2" t="str">
        <f>IF(ISBLANK(Games!$B256), "",Games!B256)</f>
      </c>
      <c r="C256" s="2" t="str">
        <f>IF(ISBLANK(Games!$B256), "",Games!C256)</f>
      </c>
      <c r="D256" s="1" t="str">
        <f>IF(ISBLANK(Games!$B256), "",Games!D256)</f>
      </c>
      <c r="E256" s="1" t="str">
        <f>IF(ISBLANK(Games!$B256), "",Games!E256)</f>
      </c>
      <c r="F256" s="2" t="str">
        <f>IF(ISBLANK(Games!$B256), "",Games!F256)</f>
      </c>
      <c r="G256" s="2" t="str">
        <f>IF(ISBLANK(Games!$B256), "",Games!G256)</f>
      </c>
      <c r="H256" s="2" t="str">
        <f>IF(ISBLANK(Games!B256), "", IF(Table13[[#This Row],[Spread]]&lt;0, Table13[[#This Row],[Home]], Table13[[#This Row],[Away]]))</f>
      </c>
      <c r="I256" s="25"/>
      <c r="J256" s="25"/>
      <c r="K256" s="25"/>
      <c r="L256" s="25" t="str">
        <f>IF(ISBLANK(Table13[[#This Row],[Side Result]]), "",(-1*(Table13[[#This Row],[Home Final]]-Table13[[#This Row],[Away Final]])))</f>
      </c>
      <c r="M25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56" s="21" t="str">
        <f>IF(ISBLANK(Games!B256),"",IF(Table13[[#This Row],[Side Result]]=Table13[[#This Row],[Market Predicted Side]], "Y", "N"))</f>
      </c>
      <c r="O256" s="24" t="str">
        <f>IF(ISBLANK(Table13[[#This Row],[Side Result]]),"",IF(AND(Table13[[#This Row],[Market Side Correct (Y/N)]]="Y", Table13[[#This Row],[Market - Winning Team Covered (Y/N)]]="Y"), "Y", "N"))</f>
      </c>
      <c r="P256" s="24" t="str">
        <f>IF(ISBLANK(Games!B256),"",IF(Table13[[#This Row],[Side Result]]=Table13[[#This Row],[Model Predicted Side]], "Y", "N"))</f>
      </c>
      <c r="Q25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5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56" s="24" t="str">
        <f>IF(ISBLANK(Table13[[#This Row],[Side Result]]), "",ABS(Table13[[#This Row],[Difference from Prediction]]))</f>
      </c>
      <c r="T25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56" s="24" t="str">
        <f>IF(ISBLANK(Table13[[#This Row],[Side Result]]), "",ABS(Table13[[#This Row],[Difference from Market]]))</f>
      </c>
      <c r="V256" s="23" t="str">
        <f>IF(OR(ISBLANK(Games!B256),ISBLANK(Table13[[#This Row],[Side Result]])), "",IF(OR(AND('Prediction Log'!D256&lt;0, 'Prediction Log'!I256='Prediction Log'!B256), AND('Prediction Log'!D256&gt;0, 'Prediction Log'!C256='Prediction Log'!I256)),"Y", IF(ISBLANK(Games!$B$2), "","N")))</f>
      </c>
      <c r="W256" s="23" t="str">
        <f>Table13[[#This Row],[Market Side and Spread  Correct]]</f>
      </c>
    </row>
    <row r="257">
      <c r="A257" s="2" t="str">
        <f>IF(ISBLANK(Games!$B257), "",Games!A257)</f>
      </c>
      <c r="B257" s="2" t="str">
        <f>IF(ISBLANK(Games!$B257), "",Games!B257)</f>
      </c>
      <c r="C257" s="2" t="str">
        <f>IF(ISBLANK(Games!$B257), "",Games!C257)</f>
      </c>
      <c r="D257" s="1" t="str">
        <f>IF(ISBLANK(Games!$B257), "",Games!D257)</f>
      </c>
      <c r="E257" s="1" t="str">
        <f>IF(ISBLANK(Games!$B257), "",Games!E257)</f>
      </c>
      <c r="F257" s="2" t="str">
        <f>IF(ISBLANK(Games!$B257), "",Games!F257)</f>
      </c>
      <c r="G257" s="2" t="str">
        <f>IF(ISBLANK(Games!$B257), "",Games!G257)</f>
      </c>
      <c r="H257" s="2" t="str">
        <f>IF(ISBLANK(Games!B257), "", IF(Table13[[#This Row],[Spread]]&lt;0, Table13[[#This Row],[Home]], Table13[[#This Row],[Away]]))</f>
      </c>
      <c r="I257" s="25"/>
      <c r="J257" s="25"/>
      <c r="K257" s="25"/>
      <c r="L257" s="25" t="str">
        <f>IF(ISBLANK(Table13[[#This Row],[Side Result]]), "",(-1*(Table13[[#This Row],[Home Final]]-Table13[[#This Row],[Away Final]])))</f>
      </c>
      <c r="M25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57" s="21" t="str">
        <f>IF(ISBLANK(Games!B257),"",IF(Table13[[#This Row],[Side Result]]=Table13[[#This Row],[Market Predicted Side]], "Y", "N"))</f>
      </c>
      <c r="O257" s="24" t="str">
        <f>IF(ISBLANK(Table13[[#This Row],[Side Result]]),"",IF(AND(Table13[[#This Row],[Market Side Correct (Y/N)]]="Y", Table13[[#This Row],[Market - Winning Team Covered (Y/N)]]="Y"), "Y", "N"))</f>
      </c>
      <c r="P257" s="24" t="str">
        <f>IF(ISBLANK(Games!B257),"",IF(Table13[[#This Row],[Side Result]]=Table13[[#This Row],[Model Predicted Side]], "Y", "N"))</f>
      </c>
      <c r="Q25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5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57" s="24" t="str">
        <f>IF(ISBLANK(Table13[[#This Row],[Side Result]]), "",ABS(Table13[[#This Row],[Difference from Prediction]]))</f>
      </c>
      <c r="T25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57" s="24" t="str">
        <f>IF(ISBLANK(Table13[[#This Row],[Side Result]]), "",ABS(Table13[[#This Row],[Difference from Market]]))</f>
      </c>
      <c r="V257" s="23" t="str">
        <f>IF(OR(ISBLANK(Games!B257),ISBLANK(Table13[[#This Row],[Side Result]])), "",IF(OR(AND('Prediction Log'!D257&lt;0, 'Prediction Log'!I257='Prediction Log'!B257), AND('Prediction Log'!D257&gt;0, 'Prediction Log'!C257='Prediction Log'!I257)),"Y", IF(ISBLANK(Games!$B$2), "","N")))</f>
      </c>
      <c r="W257" s="23" t="str">
        <f>Table13[[#This Row],[Market Side and Spread  Correct]]</f>
      </c>
    </row>
    <row r="258">
      <c r="A258" s="2" t="str">
        <f>IF(ISBLANK(Games!$B258), "",Games!A258)</f>
      </c>
      <c r="B258" s="2" t="str">
        <f>IF(ISBLANK(Games!$B258), "",Games!B258)</f>
      </c>
      <c r="C258" s="2" t="str">
        <f>IF(ISBLANK(Games!$B258), "",Games!C258)</f>
      </c>
      <c r="D258" s="1" t="str">
        <f>IF(ISBLANK(Games!$B258), "",Games!D258)</f>
      </c>
      <c r="E258" s="1" t="str">
        <f>IF(ISBLANK(Games!$B258), "",Games!E258)</f>
      </c>
      <c r="F258" s="2" t="str">
        <f>IF(ISBLANK(Games!$B258), "",Games!F258)</f>
      </c>
      <c r="G258" s="2" t="str">
        <f>IF(ISBLANK(Games!$B258), "",Games!G258)</f>
      </c>
      <c r="H258" s="2" t="str">
        <f>IF(ISBLANK(Games!B258), "", IF(Table13[[#This Row],[Spread]]&lt;0, Table13[[#This Row],[Home]], Table13[[#This Row],[Away]]))</f>
      </c>
      <c r="I258" s="25"/>
      <c r="J258" s="25"/>
      <c r="K258" s="25"/>
      <c r="L258" s="25" t="str">
        <f>IF(ISBLANK(Table13[[#This Row],[Side Result]]), "",(-1*(Table13[[#This Row],[Home Final]]-Table13[[#This Row],[Away Final]])))</f>
      </c>
      <c r="M25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58" s="21" t="str">
        <f>IF(ISBLANK(Games!B258),"",IF(Table13[[#This Row],[Side Result]]=Table13[[#This Row],[Market Predicted Side]], "Y", "N"))</f>
      </c>
      <c r="O258" s="24" t="str">
        <f>IF(ISBLANK(Table13[[#This Row],[Side Result]]),"",IF(AND(Table13[[#This Row],[Market Side Correct (Y/N)]]="Y", Table13[[#This Row],[Market - Winning Team Covered (Y/N)]]="Y"), "Y", "N"))</f>
      </c>
      <c r="P258" s="24" t="str">
        <f>IF(ISBLANK(Games!B258),"",IF(Table13[[#This Row],[Side Result]]=Table13[[#This Row],[Model Predicted Side]], "Y", "N"))</f>
      </c>
      <c r="Q25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5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58" s="24" t="str">
        <f>IF(ISBLANK(Table13[[#This Row],[Side Result]]), "",ABS(Table13[[#This Row],[Difference from Prediction]]))</f>
      </c>
      <c r="T25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58" s="24" t="str">
        <f>IF(ISBLANK(Table13[[#This Row],[Side Result]]), "",ABS(Table13[[#This Row],[Difference from Market]]))</f>
      </c>
      <c r="V258" s="23" t="str">
        <f>IF(OR(ISBLANK(Games!B258),ISBLANK(Table13[[#This Row],[Side Result]])), "",IF(OR(AND('Prediction Log'!D258&lt;0, 'Prediction Log'!I258='Prediction Log'!B258), AND('Prediction Log'!D258&gt;0, 'Prediction Log'!C258='Prediction Log'!I258)),"Y", IF(ISBLANK(Games!$B$2), "","N")))</f>
      </c>
      <c r="W258" s="23" t="str">
        <f>Table13[[#This Row],[Market Side and Spread  Correct]]</f>
      </c>
    </row>
    <row r="259">
      <c r="A259" s="2" t="str">
        <f>IF(ISBLANK(Games!$B259), "",Games!A259)</f>
      </c>
      <c r="B259" s="2" t="str">
        <f>IF(ISBLANK(Games!$B259), "",Games!B259)</f>
      </c>
      <c r="C259" s="2" t="str">
        <f>IF(ISBLANK(Games!$B259), "",Games!C259)</f>
      </c>
      <c r="D259" s="1" t="str">
        <f>IF(ISBLANK(Games!$B259), "",Games!D259)</f>
      </c>
      <c r="E259" s="1" t="str">
        <f>IF(ISBLANK(Games!$B259), "",Games!E259)</f>
      </c>
      <c r="F259" s="2" t="str">
        <f>IF(ISBLANK(Games!$B259), "",Games!F259)</f>
      </c>
      <c r="G259" s="2" t="str">
        <f>IF(ISBLANK(Games!$B259), "",Games!G259)</f>
      </c>
      <c r="H259" s="2" t="str">
        <f>IF(ISBLANK(Games!B259), "", IF(Table13[[#This Row],[Spread]]&lt;0, Table13[[#This Row],[Home]], Table13[[#This Row],[Away]]))</f>
      </c>
      <c r="I259" s="25"/>
      <c r="J259" s="25"/>
      <c r="K259" s="25"/>
      <c r="L259" s="25" t="str">
        <f>IF(ISBLANK(Table13[[#This Row],[Side Result]]), "",(-1*(Table13[[#This Row],[Home Final]]-Table13[[#This Row],[Away Final]])))</f>
      </c>
      <c r="M25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59" s="21" t="str">
        <f>IF(ISBLANK(Games!B259),"",IF(Table13[[#This Row],[Side Result]]=Table13[[#This Row],[Market Predicted Side]], "Y", "N"))</f>
      </c>
      <c r="O259" s="24" t="str">
        <f>IF(ISBLANK(Table13[[#This Row],[Side Result]]),"",IF(AND(Table13[[#This Row],[Market Side Correct (Y/N)]]="Y", Table13[[#This Row],[Market - Winning Team Covered (Y/N)]]="Y"), "Y", "N"))</f>
      </c>
      <c r="P259" s="24" t="str">
        <f>IF(ISBLANK(Games!B259),"",IF(Table13[[#This Row],[Side Result]]=Table13[[#This Row],[Model Predicted Side]], "Y", "N"))</f>
      </c>
      <c r="Q25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5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59" s="24" t="str">
        <f>IF(ISBLANK(Table13[[#This Row],[Side Result]]), "",ABS(Table13[[#This Row],[Difference from Prediction]]))</f>
      </c>
      <c r="T25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59" s="24" t="str">
        <f>IF(ISBLANK(Table13[[#This Row],[Side Result]]), "",ABS(Table13[[#This Row],[Difference from Market]]))</f>
      </c>
      <c r="V259" s="23" t="str">
        <f>IF(OR(ISBLANK(Games!B259),ISBLANK(Table13[[#This Row],[Side Result]])), "",IF(OR(AND('Prediction Log'!D259&lt;0, 'Prediction Log'!I259='Prediction Log'!B259), AND('Prediction Log'!D259&gt;0, 'Prediction Log'!C259='Prediction Log'!I259)),"Y", IF(ISBLANK(Games!$B$2), "","N")))</f>
      </c>
      <c r="W259" s="23" t="str">
        <f>Table13[[#This Row],[Market Side and Spread  Correct]]</f>
      </c>
    </row>
    <row r="260">
      <c r="A260" s="2" t="str">
        <f>IF(ISBLANK(Games!$B260), "",Games!A260)</f>
      </c>
      <c r="B260" s="2" t="str">
        <f>IF(ISBLANK(Games!$B260), "",Games!B260)</f>
      </c>
      <c r="C260" s="2" t="str">
        <f>IF(ISBLANK(Games!$B260), "",Games!C260)</f>
      </c>
      <c r="D260" s="1" t="str">
        <f>IF(ISBLANK(Games!$B260), "",Games!D260)</f>
      </c>
      <c r="E260" s="1" t="str">
        <f>IF(ISBLANK(Games!$B260), "",Games!E260)</f>
      </c>
      <c r="F260" s="2" t="str">
        <f>IF(ISBLANK(Games!$B260), "",Games!F260)</f>
      </c>
      <c r="G260" s="2" t="str">
        <f>IF(ISBLANK(Games!$B260), "",Games!G260)</f>
      </c>
      <c r="H260" s="2" t="str">
        <f>IF(ISBLANK(Games!B260), "", IF(Table13[[#This Row],[Spread]]&lt;0, Table13[[#This Row],[Home]], Table13[[#This Row],[Away]]))</f>
      </c>
      <c r="I260" s="25"/>
      <c r="J260" s="25"/>
      <c r="K260" s="25"/>
      <c r="L260" s="25" t="str">
        <f>IF(ISBLANK(Table13[[#This Row],[Side Result]]), "",(-1*(Table13[[#This Row],[Home Final]]-Table13[[#This Row],[Away Final]])))</f>
      </c>
      <c r="M26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60" s="21" t="str">
        <f>IF(ISBLANK(Games!B260),"",IF(Table13[[#This Row],[Side Result]]=Table13[[#This Row],[Market Predicted Side]], "Y", "N"))</f>
      </c>
      <c r="O260" s="24" t="str">
        <f>IF(ISBLANK(Table13[[#This Row],[Side Result]]),"",IF(AND(Table13[[#This Row],[Market Side Correct (Y/N)]]="Y", Table13[[#This Row],[Market - Winning Team Covered (Y/N)]]="Y"), "Y", "N"))</f>
      </c>
      <c r="P260" s="24" t="str">
        <f>IF(ISBLANK(Games!B260),"",IF(Table13[[#This Row],[Side Result]]=Table13[[#This Row],[Model Predicted Side]], "Y", "N"))</f>
      </c>
      <c r="Q26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6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60" s="24" t="str">
        <f>IF(ISBLANK(Table13[[#This Row],[Side Result]]), "",ABS(Table13[[#This Row],[Difference from Prediction]]))</f>
      </c>
      <c r="T26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60" s="24" t="str">
        <f>IF(ISBLANK(Table13[[#This Row],[Side Result]]), "",ABS(Table13[[#This Row],[Difference from Market]]))</f>
      </c>
      <c r="V260" s="23" t="str">
        <f>IF(OR(ISBLANK(Games!B260),ISBLANK(Table13[[#This Row],[Side Result]])), "",IF(OR(AND('Prediction Log'!D260&lt;0, 'Prediction Log'!I260='Prediction Log'!B260), AND('Prediction Log'!D260&gt;0, 'Prediction Log'!C260='Prediction Log'!I260)),"Y", IF(ISBLANK(Games!$B$2), "","N")))</f>
      </c>
      <c r="W260" s="23" t="str">
        <f>Table13[[#This Row],[Market Side and Spread  Correct]]</f>
      </c>
    </row>
    <row r="261">
      <c r="A261" s="2" t="str">
        <f>IF(ISBLANK(Games!$B261), "",Games!A261)</f>
      </c>
      <c r="B261" s="2" t="str">
        <f>IF(ISBLANK(Games!$B261), "",Games!B261)</f>
      </c>
      <c r="C261" s="2" t="str">
        <f>IF(ISBLANK(Games!$B261), "",Games!C261)</f>
      </c>
      <c r="D261" s="1" t="str">
        <f>IF(ISBLANK(Games!$B261), "",Games!D261)</f>
      </c>
      <c r="E261" s="1" t="str">
        <f>IF(ISBLANK(Games!$B261), "",Games!E261)</f>
      </c>
      <c r="F261" s="2" t="str">
        <f>IF(ISBLANK(Games!$B261), "",Games!F261)</f>
      </c>
      <c r="G261" s="2" t="str">
        <f>IF(ISBLANK(Games!$B261), "",Games!G261)</f>
      </c>
      <c r="H261" s="2" t="str">
        <f>IF(ISBLANK(Games!B261), "", IF(Table13[[#This Row],[Spread]]&lt;0, Table13[[#This Row],[Home]], Table13[[#This Row],[Away]]))</f>
      </c>
      <c r="I261" s="25"/>
      <c r="J261" s="25"/>
      <c r="K261" s="25"/>
      <c r="L261" s="25" t="str">
        <f>IF(ISBLANK(Table13[[#This Row],[Side Result]]), "",(-1*(Table13[[#This Row],[Home Final]]-Table13[[#This Row],[Away Final]])))</f>
      </c>
      <c r="M26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61" s="21" t="str">
        <f>IF(ISBLANK(Games!B261),"",IF(Table13[[#This Row],[Side Result]]=Table13[[#This Row],[Market Predicted Side]], "Y", "N"))</f>
      </c>
      <c r="O261" s="24" t="str">
        <f>IF(ISBLANK(Table13[[#This Row],[Side Result]]),"",IF(AND(Table13[[#This Row],[Market Side Correct (Y/N)]]="Y", Table13[[#This Row],[Market - Winning Team Covered (Y/N)]]="Y"), "Y", "N"))</f>
      </c>
      <c r="P261" s="24" t="str">
        <f>IF(ISBLANK(Games!B261),"",IF(Table13[[#This Row],[Side Result]]=Table13[[#This Row],[Model Predicted Side]], "Y", "N"))</f>
      </c>
      <c r="Q26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6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61" s="24" t="str">
        <f>IF(ISBLANK(Table13[[#This Row],[Side Result]]), "",ABS(Table13[[#This Row],[Difference from Prediction]]))</f>
      </c>
      <c r="T26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61" s="24" t="str">
        <f>IF(ISBLANK(Table13[[#This Row],[Side Result]]), "",ABS(Table13[[#This Row],[Difference from Market]]))</f>
      </c>
      <c r="V261" s="23" t="str">
        <f>IF(OR(ISBLANK(Games!B261),ISBLANK(Table13[[#This Row],[Side Result]])), "",IF(OR(AND('Prediction Log'!D261&lt;0, 'Prediction Log'!I261='Prediction Log'!B261), AND('Prediction Log'!D261&gt;0, 'Prediction Log'!C261='Prediction Log'!I261)),"Y", IF(ISBLANK(Games!$B$2), "","N")))</f>
      </c>
      <c r="W261" s="23" t="str">
        <f>Table13[[#This Row],[Market Side and Spread  Correct]]</f>
      </c>
    </row>
    <row r="262">
      <c r="A262" s="2" t="str">
        <f>IF(ISBLANK(Games!$B262), "",Games!A262)</f>
      </c>
      <c r="B262" s="2" t="str">
        <f>IF(ISBLANK(Games!$B262), "",Games!B262)</f>
      </c>
      <c r="C262" s="2" t="str">
        <f>IF(ISBLANK(Games!$B262), "",Games!C262)</f>
      </c>
      <c r="D262" s="1" t="str">
        <f>IF(ISBLANK(Games!$B262), "",Games!D262)</f>
      </c>
      <c r="E262" s="1" t="str">
        <f>IF(ISBLANK(Games!$B262), "",Games!E262)</f>
      </c>
      <c r="F262" s="2" t="str">
        <f>IF(ISBLANK(Games!$B262), "",Games!F262)</f>
      </c>
      <c r="G262" s="2" t="str">
        <f>IF(ISBLANK(Games!$B262), "",Games!G262)</f>
      </c>
      <c r="H262" s="2" t="str">
        <f>IF(ISBLANK(Games!B262), "", IF(Table13[[#This Row],[Spread]]&lt;0, Table13[[#This Row],[Home]], Table13[[#This Row],[Away]]))</f>
      </c>
      <c r="I262" s="25"/>
      <c r="J262" s="25"/>
      <c r="K262" s="25"/>
      <c r="L262" s="25" t="str">
        <f>IF(ISBLANK(Table13[[#This Row],[Side Result]]), "",(-1*(Table13[[#This Row],[Home Final]]-Table13[[#This Row],[Away Final]])))</f>
      </c>
      <c r="M26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62" s="21" t="str">
        <f>IF(ISBLANK(Games!B262),"",IF(Table13[[#This Row],[Side Result]]=Table13[[#This Row],[Market Predicted Side]], "Y", "N"))</f>
      </c>
      <c r="O262" s="24" t="str">
        <f>IF(ISBLANK(Table13[[#This Row],[Side Result]]),"",IF(AND(Table13[[#This Row],[Market Side Correct (Y/N)]]="Y", Table13[[#This Row],[Market - Winning Team Covered (Y/N)]]="Y"), "Y", "N"))</f>
      </c>
      <c r="P262" s="24" t="str">
        <f>IF(ISBLANK(Games!B262),"",IF(Table13[[#This Row],[Side Result]]=Table13[[#This Row],[Model Predicted Side]], "Y", "N"))</f>
      </c>
      <c r="Q26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6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62" s="24" t="str">
        <f>IF(ISBLANK(Table13[[#This Row],[Side Result]]), "",ABS(Table13[[#This Row],[Difference from Prediction]]))</f>
      </c>
      <c r="T26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62" s="24" t="str">
        <f>IF(ISBLANK(Table13[[#This Row],[Side Result]]), "",ABS(Table13[[#This Row],[Difference from Market]]))</f>
      </c>
      <c r="V262" s="23" t="str">
        <f>IF(OR(ISBLANK(Games!B262),ISBLANK(Table13[[#This Row],[Side Result]])), "",IF(OR(AND('Prediction Log'!D262&lt;0, 'Prediction Log'!I262='Prediction Log'!B262), AND('Prediction Log'!D262&gt;0, 'Prediction Log'!C262='Prediction Log'!I262)),"Y", IF(ISBLANK(Games!$B$2), "","N")))</f>
      </c>
      <c r="W262" s="23" t="str">
        <f>Table13[[#This Row],[Market Side and Spread  Correct]]</f>
      </c>
    </row>
    <row r="263">
      <c r="A263" s="2" t="str">
        <f>IF(ISBLANK(Games!$B263), "",Games!A263)</f>
      </c>
      <c r="B263" s="2" t="str">
        <f>IF(ISBLANK(Games!$B263), "",Games!B263)</f>
      </c>
      <c r="C263" s="2" t="str">
        <f>IF(ISBLANK(Games!$B263), "",Games!C263)</f>
      </c>
      <c r="D263" s="1" t="str">
        <f>IF(ISBLANK(Games!$B263), "",Games!D263)</f>
      </c>
      <c r="E263" s="1" t="str">
        <f>IF(ISBLANK(Games!$B263), "",Games!E263)</f>
      </c>
      <c r="F263" s="2" t="str">
        <f>IF(ISBLANK(Games!$B263), "",Games!F263)</f>
      </c>
      <c r="G263" s="2" t="str">
        <f>IF(ISBLANK(Games!$B263), "",Games!G263)</f>
      </c>
      <c r="H263" s="2" t="str">
        <f>IF(ISBLANK(Games!B263), "", IF(Table13[[#This Row],[Spread]]&lt;0, Table13[[#This Row],[Home]], Table13[[#This Row],[Away]]))</f>
      </c>
      <c r="I263" s="25"/>
      <c r="J263" s="25"/>
      <c r="K263" s="25"/>
      <c r="L263" s="25" t="str">
        <f>IF(ISBLANK(Table13[[#This Row],[Side Result]]), "",(-1*(Table13[[#This Row],[Home Final]]-Table13[[#This Row],[Away Final]])))</f>
      </c>
      <c r="M26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63" s="21" t="str">
        <f>IF(ISBLANK(Games!B263),"",IF(Table13[[#This Row],[Side Result]]=Table13[[#This Row],[Market Predicted Side]], "Y", "N"))</f>
      </c>
      <c r="O263" s="24" t="str">
        <f>IF(ISBLANK(Table13[[#This Row],[Side Result]]),"",IF(AND(Table13[[#This Row],[Market Side Correct (Y/N)]]="Y", Table13[[#This Row],[Market - Winning Team Covered (Y/N)]]="Y"), "Y", "N"))</f>
      </c>
      <c r="P263" s="24" t="str">
        <f>IF(ISBLANK(Games!B263),"",IF(Table13[[#This Row],[Side Result]]=Table13[[#This Row],[Model Predicted Side]], "Y", "N"))</f>
      </c>
      <c r="Q26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6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63" s="24" t="str">
        <f>IF(ISBLANK(Table13[[#This Row],[Side Result]]), "",ABS(Table13[[#This Row],[Difference from Prediction]]))</f>
      </c>
      <c r="T26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63" s="24" t="str">
        <f>IF(ISBLANK(Table13[[#This Row],[Side Result]]), "",ABS(Table13[[#This Row],[Difference from Market]]))</f>
      </c>
      <c r="V263" s="23" t="str">
        <f>IF(OR(ISBLANK(Games!B263),ISBLANK(Table13[[#This Row],[Side Result]])), "",IF(OR(AND('Prediction Log'!D263&lt;0, 'Prediction Log'!I263='Prediction Log'!B263), AND('Prediction Log'!D263&gt;0, 'Prediction Log'!C263='Prediction Log'!I263)),"Y", IF(ISBLANK(Games!$B$2), "","N")))</f>
      </c>
      <c r="W263" s="23" t="str">
        <f>Table13[[#This Row],[Market Side and Spread  Correct]]</f>
      </c>
    </row>
    <row r="264">
      <c r="A264" s="2" t="str">
        <f>IF(ISBLANK(Games!$B264), "",Games!A264)</f>
      </c>
      <c r="B264" s="2" t="str">
        <f>IF(ISBLANK(Games!$B264), "",Games!B264)</f>
      </c>
      <c r="C264" s="2" t="str">
        <f>IF(ISBLANK(Games!$B264), "",Games!C264)</f>
      </c>
      <c r="D264" s="1" t="str">
        <f>IF(ISBLANK(Games!$B264), "",Games!D264)</f>
      </c>
      <c r="E264" s="1" t="str">
        <f>IF(ISBLANK(Games!$B264), "",Games!E264)</f>
      </c>
      <c r="F264" s="2" t="str">
        <f>IF(ISBLANK(Games!$B264), "",Games!F264)</f>
      </c>
      <c r="G264" s="2" t="str">
        <f>IF(ISBLANK(Games!$B264), "",Games!G264)</f>
      </c>
      <c r="H264" s="2" t="str">
        <f>IF(ISBLANK(Games!B264), "", IF(Table13[[#This Row],[Spread]]&lt;0, Table13[[#This Row],[Home]], Table13[[#This Row],[Away]]))</f>
      </c>
      <c r="I264" s="25"/>
      <c r="J264" s="25"/>
      <c r="K264" s="25"/>
      <c r="L264" s="25" t="str">
        <f>IF(ISBLANK(Table13[[#This Row],[Side Result]]), "",(-1*(Table13[[#This Row],[Home Final]]-Table13[[#This Row],[Away Final]])))</f>
      </c>
      <c r="M26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64" s="21" t="str">
        <f>IF(ISBLANK(Games!B264),"",IF(Table13[[#This Row],[Side Result]]=Table13[[#This Row],[Market Predicted Side]], "Y", "N"))</f>
      </c>
      <c r="O264" s="24" t="str">
        <f>IF(ISBLANK(Table13[[#This Row],[Side Result]]),"",IF(AND(Table13[[#This Row],[Market Side Correct (Y/N)]]="Y", Table13[[#This Row],[Market - Winning Team Covered (Y/N)]]="Y"), "Y", "N"))</f>
      </c>
      <c r="P264" s="24" t="str">
        <f>IF(ISBLANK(Games!B264),"",IF(Table13[[#This Row],[Side Result]]=Table13[[#This Row],[Model Predicted Side]], "Y", "N"))</f>
      </c>
      <c r="Q26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6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64" s="24" t="str">
        <f>IF(ISBLANK(Table13[[#This Row],[Side Result]]), "",ABS(Table13[[#This Row],[Difference from Prediction]]))</f>
      </c>
      <c r="T26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64" s="24" t="str">
        <f>IF(ISBLANK(Table13[[#This Row],[Side Result]]), "",ABS(Table13[[#This Row],[Difference from Market]]))</f>
      </c>
      <c r="V264" s="23" t="str">
        <f>IF(OR(ISBLANK(Games!B264),ISBLANK(Table13[[#This Row],[Side Result]])), "",IF(OR(AND('Prediction Log'!D264&lt;0, 'Prediction Log'!I264='Prediction Log'!B264), AND('Prediction Log'!D264&gt;0, 'Prediction Log'!C264='Prediction Log'!I264)),"Y", IF(ISBLANK(Games!$B$2), "","N")))</f>
      </c>
      <c r="W264" s="23" t="str">
        <f>Table13[[#This Row],[Market Side and Spread  Correct]]</f>
      </c>
    </row>
    <row r="265">
      <c r="A265" s="2" t="str">
        <f>IF(ISBLANK(Games!$B265), "",Games!A265)</f>
      </c>
      <c r="B265" s="2" t="str">
        <f>IF(ISBLANK(Games!$B265), "",Games!B265)</f>
      </c>
      <c r="C265" s="2" t="str">
        <f>IF(ISBLANK(Games!$B265), "",Games!C265)</f>
      </c>
      <c r="D265" s="1" t="str">
        <f>IF(ISBLANK(Games!$B265), "",Games!D265)</f>
      </c>
      <c r="E265" s="1" t="str">
        <f>IF(ISBLANK(Games!$B265), "",Games!E265)</f>
      </c>
      <c r="F265" s="2" t="str">
        <f>IF(ISBLANK(Games!$B265), "",Games!F265)</f>
      </c>
      <c r="G265" s="2" t="str">
        <f>IF(ISBLANK(Games!$B265), "",Games!G265)</f>
      </c>
      <c r="H265" s="2" t="str">
        <f>IF(ISBLANK(Games!B265), "", IF(Table13[[#This Row],[Spread]]&lt;0, Table13[[#This Row],[Home]], Table13[[#This Row],[Away]]))</f>
      </c>
      <c r="I265" s="25"/>
      <c r="J265" s="25"/>
      <c r="K265" s="25"/>
      <c r="L265" s="25" t="str">
        <f>IF(ISBLANK(Table13[[#This Row],[Side Result]]), "",(-1*(Table13[[#This Row],[Home Final]]-Table13[[#This Row],[Away Final]])))</f>
      </c>
      <c r="M26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65" s="21" t="str">
        <f>IF(ISBLANK(Games!B265),"",IF(Table13[[#This Row],[Side Result]]=Table13[[#This Row],[Market Predicted Side]], "Y", "N"))</f>
      </c>
      <c r="O265" s="24" t="str">
        <f>IF(ISBLANK(Table13[[#This Row],[Side Result]]),"",IF(AND(Table13[[#This Row],[Market Side Correct (Y/N)]]="Y", Table13[[#This Row],[Market - Winning Team Covered (Y/N)]]="Y"), "Y", "N"))</f>
      </c>
      <c r="P265" s="24" t="str">
        <f>IF(ISBLANK(Games!B265),"",IF(Table13[[#This Row],[Side Result]]=Table13[[#This Row],[Model Predicted Side]], "Y", "N"))</f>
      </c>
      <c r="Q26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6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65" s="24" t="str">
        <f>IF(ISBLANK(Table13[[#This Row],[Side Result]]), "",ABS(Table13[[#This Row],[Difference from Prediction]]))</f>
      </c>
      <c r="T26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65" s="24" t="str">
        <f>IF(ISBLANK(Table13[[#This Row],[Side Result]]), "",ABS(Table13[[#This Row],[Difference from Market]]))</f>
      </c>
      <c r="V265" s="23" t="str">
        <f>IF(OR(ISBLANK(Games!B265),ISBLANK(Table13[[#This Row],[Side Result]])), "",IF(OR(AND('Prediction Log'!D265&lt;0, 'Prediction Log'!I265='Prediction Log'!B265), AND('Prediction Log'!D265&gt;0, 'Prediction Log'!C265='Prediction Log'!I265)),"Y", IF(ISBLANK(Games!$B$2), "","N")))</f>
      </c>
      <c r="W265" s="23" t="str">
        <f>Table13[[#This Row],[Market Side and Spread  Correct]]</f>
      </c>
    </row>
    <row r="266">
      <c r="A266" s="2" t="str">
        <f>IF(ISBLANK(Games!$B266), "",Games!A266)</f>
      </c>
      <c r="B266" s="2" t="str">
        <f>IF(ISBLANK(Games!$B266), "",Games!B266)</f>
      </c>
      <c r="C266" s="2" t="str">
        <f>IF(ISBLANK(Games!$B266), "",Games!C266)</f>
      </c>
      <c r="D266" s="1" t="str">
        <f>IF(ISBLANK(Games!$B266), "",Games!D266)</f>
      </c>
      <c r="E266" s="1" t="str">
        <f>IF(ISBLANK(Games!$B266), "",Games!E266)</f>
      </c>
      <c r="F266" s="2" t="str">
        <f>IF(ISBLANK(Games!$B266), "",Games!F266)</f>
      </c>
      <c r="G266" s="2" t="str">
        <f>IF(ISBLANK(Games!$B266), "",Games!G266)</f>
      </c>
      <c r="H266" s="2" t="str">
        <f>IF(ISBLANK(Games!B266), "", IF(Table13[[#This Row],[Spread]]&lt;0, Table13[[#This Row],[Home]], Table13[[#This Row],[Away]]))</f>
      </c>
      <c r="I266" s="25"/>
      <c r="J266" s="25"/>
      <c r="K266" s="25"/>
      <c r="L266" s="25" t="str">
        <f>IF(ISBLANK(Table13[[#This Row],[Side Result]]), "",(-1*(Table13[[#This Row],[Home Final]]-Table13[[#This Row],[Away Final]])))</f>
      </c>
      <c r="M26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66" s="21" t="str">
        <f>IF(ISBLANK(Games!B266),"",IF(Table13[[#This Row],[Side Result]]=Table13[[#This Row],[Market Predicted Side]], "Y", "N"))</f>
      </c>
      <c r="O266" s="24" t="str">
        <f>IF(ISBLANK(Table13[[#This Row],[Side Result]]),"",IF(AND(Table13[[#This Row],[Market Side Correct (Y/N)]]="Y", Table13[[#This Row],[Market - Winning Team Covered (Y/N)]]="Y"), "Y", "N"))</f>
      </c>
      <c r="P266" s="24" t="str">
        <f>IF(ISBLANK(Games!B266),"",IF(Table13[[#This Row],[Side Result]]=Table13[[#This Row],[Model Predicted Side]], "Y", "N"))</f>
      </c>
      <c r="Q26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6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66" s="24" t="str">
        <f>IF(ISBLANK(Table13[[#This Row],[Side Result]]), "",ABS(Table13[[#This Row],[Difference from Prediction]]))</f>
      </c>
      <c r="T26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66" s="24" t="str">
        <f>IF(ISBLANK(Table13[[#This Row],[Side Result]]), "",ABS(Table13[[#This Row],[Difference from Market]]))</f>
      </c>
      <c r="V266" s="23" t="str">
        <f>IF(OR(ISBLANK(Games!B266),ISBLANK(Table13[[#This Row],[Side Result]])), "",IF(OR(AND('Prediction Log'!D266&lt;0, 'Prediction Log'!I266='Prediction Log'!B266), AND('Prediction Log'!D266&gt;0, 'Prediction Log'!C266='Prediction Log'!I266)),"Y", IF(ISBLANK(Games!$B$2), "","N")))</f>
      </c>
      <c r="W266" s="23" t="str">
        <f>Table13[[#This Row],[Market Side and Spread  Correct]]</f>
      </c>
    </row>
    <row r="267">
      <c r="A267" s="2" t="str">
        <f>IF(ISBLANK(Games!$B267), "",Games!A267)</f>
      </c>
      <c r="B267" s="2" t="str">
        <f>IF(ISBLANK(Games!$B267), "",Games!B267)</f>
      </c>
      <c r="C267" s="2" t="str">
        <f>IF(ISBLANK(Games!$B267), "",Games!C267)</f>
      </c>
      <c r="D267" s="1" t="str">
        <f>IF(ISBLANK(Games!$B267), "",Games!D267)</f>
      </c>
      <c r="E267" s="1" t="str">
        <f>IF(ISBLANK(Games!$B267), "",Games!E267)</f>
      </c>
      <c r="F267" s="2" t="str">
        <f>IF(ISBLANK(Games!$B267), "",Games!F267)</f>
      </c>
      <c r="G267" s="2" t="str">
        <f>IF(ISBLANK(Games!$B267), "",Games!G267)</f>
      </c>
      <c r="H267" s="2" t="str">
        <f>IF(ISBLANK(Games!B267), "", IF(Table13[[#This Row],[Spread]]&lt;0, Table13[[#This Row],[Home]], Table13[[#This Row],[Away]]))</f>
      </c>
      <c r="I267" s="25"/>
      <c r="J267" s="25"/>
      <c r="K267" s="25"/>
      <c r="L267" s="25" t="str">
        <f>IF(ISBLANK(Table13[[#This Row],[Side Result]]), "",(-1*(Table13[[#This Row],[Home Final]]-Table13[[#This Row],[Away Final]])))</f>
      </c>
      <c r="M26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67" s="21" t="str">
        <f>IF(ISBLANK(Games!B267),"",IF(Table13[[#This Row],[Side Result]]=Table13[[#This Row],[Market Predicted Side]], "Y", "N"))</f>
      </c>
      <c r="O267" s="24" t="str">
        <f>IF(ISBLANK(Table13[[#This Row],[Side Result]]),"",IF(AND(Table13[[#This Row],[Market Side Correct (Y/N)]]="Y", Table13[[#This Row],[Market - Winning Team Covered (Y/N)]]="Y"), "Y", "N"))</f>
      </c>
      <c r="P267" s="24" t="str">
        <f>IF(ISBLANK(Games!B267),"",IF(Table13[[#This Row],[Side Result]]=Table13[[#This Row],[Model Predicted Side]], "Y", "N"))</f>
      </c>
      <c r="Q26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6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67" s="24" t="str">
        <f>IF(ISBLANK(Table13[[#This Row],[Side Result]]), "",ABS(Table13[[#This Row],[Difference from Prediction]]))</f>
      </c>
      <c r="T26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67" s="24" t="str">
        <f>IF(ISBLANK(Table13[[#This Row],[Side Result]]), "",ABS(Table13[[#This Row],[Difference from Market]]))</f>
      </c>
      <c r="V267" s="23" t="str">
        <f>IF(OR(ISBLANK(Games!B267),ISBLANK(Table13[[#This Row],[Side Result]])), "",IF(OR(AND('Prediction Log'!D267&lt;0, 'Prediction Log'!I267='Prediction Log'!B267), AND('Prediction Log'!D267&gt;0, 'Prediction Log'!C267='Prediction Log'!I267)),"Y", IF(ISBLANK(Games!$B$2), "","N")))</f>
      </c>
      <c r="W267" s="23" t="str">
        <f>Table13[[#This Row],[Market Side and Spread  Correct]]</f>
      </c>
    </row>
    <row r="268">
      <c r="A268" s="2" t="str">
        <f>IF(ISBLANK(Games!$B268), "",Games!A268)</f>
      </c>
      <c r="B268" s="2" t="str">
        <f>IF(ISBLANK(Games!$B268), "",Games!B268)</f>
      </c>
      <c r="C268" s="2" t="str">
        <f>IF(ISBLANK(Games!$B268), "",Games!C268)</f>
      </c>
      <c r="D268" s="1" t="str">
        <f>IF(ISBLANK(Games!$B268), "",Games!D268)</f>
      </c>
      <c r="E268" s="1" t="str">
        <f>IF(ISBLANK(Games!$B268), "",Games!E268)</f>
      </c>
      <c r="F268" s="2" t="str">
        <f>IF(ISBLANK(Games!$B268), "",Games!F268)</f>
      </c>
      <c r="G268" s="2" t="str">
        <f>IF(ISBLANK(Games!$B268), "",Games!G268)</f>
      </c>
      <c r="H268" s="2" t="str">
        <f>IF(ISBLANK(Games!B268), "", IF(Table13[[#This Row],[Spread]]&lt;0, Table13[[#This Row],[Home]], Table13[[#This Row],[Away]]))</f>
      </c>
      <c r="I268" s="25"/>
      <c r="J268" s="25"/>
      <c r="K268" s="25"/>
      <c r="L268" s="25" t="str">
        <f>IF(ISBLANK(Table13[[#This Row],[Side Result]]), "",(-1*(Table13[[#This Row],[Home Final]]-Table13[[#This Row],[Away Final]])))</f>
      </c>
      <c r="M26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68" s="21" t="str">
        <f>IF(ISBLANK(Games!B268),"",IF(Table13[[#This Row],[Side Result]]=Table13[[#This Row],[Market Predicted Side]], "Y", "N"))</f>
      </c>
      <c r="O268" s="24" t="str">
        <f>IF(ISBLANK(Table13[[#This Row],[Side Result]]),"",IF(AND(Table13[[#This Row],[Market Side Correct (Y/N)]]="Y", Table13[[#This Row],[Market - Winning Team Covered (Y/N)]]="Y"), "Y", "N"))</f>
      </c>
      <c r="P268" s="24" t="str">
        <f>IF(ISBLANK(Games!B268),"",IF(Table13[[#This Row],[Side Result]]=Table13[[#This Row],[Model Predicted Side]], "Y", "N"))</f>
      </c>
      <c r="Q26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6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68" s="24" t="str">
        <f>IF(ISBLANK(Table13[[#This Row],[Side Result]]), "",ABS(Table13[[#This Row],[Difference from Prediction]]))</f>
      </c>
      <c r="T26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68" s="24" t="str">
        <f>IF(ISBLANK(Table13[[#This Row],[Side Result]]), "",ABS(Table13[[#This Row],[Difference from Market]]))</f>
      </c>
      <c r="V268" s="23" t="str">
        <f>IF(OR(ISBLANK(Games!B268),ISBLANK(Table13[[#This Row],[Side Result]])), "",IF(OR(AND('Prediction Log'!D268&lt;0, 'Prediction Log'!I268='Prediction Log'!B268), AND('Prediction Log'!D268&gt;0, 'Prediction Log'!C268='Prediction Log'!I268)),"Y", IF(ISBLANK(Games!$B$2), "","N")))</f>
      </c>
      <c r="W268" s="23" t="str">
        <f>Table13[[#This Row],[Market Side and Spread  Correct]]</f>
      </c>
    </row>
    <row r="269">
      <c r="A269" s="2" t="str">
        <f>IF(ISBLANK(Games!$B269), "",Games!A269)</f>
      </c>
      <c r="B269" s="2" t="str">
        <f>IF(ISBLANK(Games!$B269), "",Games!B269)</f>
      </c>
      <c r="C269" s="2" t="str">
        <f>IF(ISBLANK(Games!$B269), "",Games!C269)</f>
      </c>
      <c r="D269" s="1" t="str">
        <f>IF(ISBLANK(Games!$B269), "",Games!D269)</f>
      </c>
      <c r="E269" s="1" t="str">
        <f>IF(ISBLANK(Games!$B269), "",Games!E269)</f>
      </c>
      <c r="F269" s="2" t="str">
        <f>IF(ISBLANK(Games!$B269), "",Games!F269)</f>
      </c>
      <c r="G269" s="2" t="str">
        <f>IF(ISBLANK(Games!$B269), "",Games!G269)</f>
      </c>
      <c r="H269" s="2" t="str">
        <f>IF(ISBLANK(Games!B269), "", IF(Table13[[#This Row],[Spread]]&lt;0, Table13[[#This Row],[Home]], Table13[[#This Row],[Away]]))</f>
      </c>
      <c r="I269" s="25"/>
      <c r="J269" s="25"/>
      <c r="K269" s="25"/>
      <c r="L269" s="25" t="str">
        <f>IF(ISBLANK(Table13[[#This Row],[Side Result]]), "",(-1*(Table13[[#This Row],[Home Final]]-Table13[[#This Row],[Away Final]])))</f>
      </c>
      <c r="M26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69" s="21" t="str">
        <f>IF(ISBLANK(Games!B269),"",IF(Table13[[#This Row],[Side Result]]=Table13[[#This Row],[Market Predicted Side]], "Y", "N"))</f>
      </c>
      <c r="O269" s="24" t="str">
        <f>IF(ISBLANK(Table13[[#This Row],[Side Result]]),"",IF(AND(Table13[[#This Row],[Market Side Correct (Y/N)]]="Y", Table13[[#This Row],[Market - Winning Team Covered (Y/N)]]="Y"), "Y", "N"))</f>
      </c>
      <c r="P269" s="24" t="str">
        <f>IF(ISBLANK(Games!B269),"",IF(Table13[[#This Row],[Side Result]]=Table13[[#This Row],[Model Predicted Side]], "Y", "N"))</f>
      </c>
      <c r="Q26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6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69" s="24" t="str">
        <f>IF(ISBLANK(Table13[[#This Row],[Side Result]]), "",ABS(Table13[[#This Row],[Difference from Prediction]]))</f>
      </c>
      <c r="T26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69" s="24" t="str">
        <f>IF(ISBLANK(Table13[[#This Row],[Side Result]]), "",ABS(Table13[[#This Row],[Difference from Market]]))</f>
      </c>
      <c r="V269" s="23" t="str">
        <f>IF(OR(ISBLANK(Games!B269),ISBLANK(Table13[[#This Row],[Side Result]])), "",IF(OR(AND('Prediction Log'!D269&lt;0, 'Prediction Log'!I269='Prediction Log'!B269), AND('Prediction Log'!D269&gt;0, 'Prediction Log'!C269='Prediction Log'!I269)),"Y", IF(ISBLANK(Games!$B$2), "","N")))</f>
      </c>
      <c r="W269" s="23" t="str">
        <f>Table13[[#This Row],[Market Side and Spread  Correct]]</f>
      </c>
    </row>
    <row r="270">
      <c r="A270" s="2" t="str">
        <f>IF(ISBLANK(Games!$B270), "",Games!A270)</f>
      </c>
      <c r="B270" s="2" t="str">
        <f>IF(ISBLANK(Games!$B270), "",Games!B270)</f>
      </c>
      <c r="C270" s="2" t="str">
        <f>IF(ISBLANK(Games!$B270), "",Games!C270)</f>
      </c>
      <c r="D270" s="1" t="str">
        <f>IF(ISBLANK(Games!$B270), "",Games!D270)</f>
      </c>
      <c r="E270" s="1" t="str">
        <f>IF(ISBLANK(Games!$B270), "",Games!E270)</f>
      </c>
      <c r="F270" s="2" t="str">
        <f>IF(ISBLANK(Games!$B270), "",Games!F270)</f>
      </c>
      <c r="G270" s="2" t="str">
        <f>IF(ISBLANK(Games!$B270), "",Games!G270)</f>
      </c>
      <c r="H270" s="2" t="str">
        <f>IF(ISBLANK(Games!B270), "", IF(Table13[[#This Row],[Spread]]&lt;0, Table13[[#This Row],[Home]], Table13[[#This Row],[Away]]))</f>
      </c>
      <c r="I270" s="25"/>
      <c r="J270" s="25"/>
      <c r="K270" s="25"/>
      <c r="L270" s="25" t="str">
        <f>IF(ISBLANK(Table13[[#This Row],[Side Result]]), "",(-1*(Table13[[#This Row],[Home Final]]-Table13[[#This Row],[Away Final]])))</f>
      </c>
      <c r="M27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70" s="21" t="str">
        <f>IF(ISBLANK(Games!B270),"",IF(Table13[[#This Row],[Side Result]]=Table13[[#This Row],[Market Predicted Side]], "Y", "N"))</f>
      </c>
      <c r="O270" s="24" t="str">
        <f>IF(ISBLANK(Table13[[#This Row],[Side Result]]),"",IF(AND(Table13[[#This Row],[Market Side Correct (Y/N)]]="Y", Table13[[#This Row],[Market - Winning Team Covered (Y/N)]]="Y"), "Y", "N"))</f>
      </c>
      <c r="P270" s="24" t="str">
        <f>IF(ISBLANK(Games!B270),"",IF(Table13[[#This Row],[Side Result]]=Table13[[#This Row],[Model Predicted Side]], "Y", "N"))</f>
      </c>
      <c r="Q27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7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70" s="24" t="str">
        <f>IF(ISBLANK(Table13[[#This Row],[Side Result]]), "",ABS(Table13[[#This Row],[Difference from Prediction]]))</f>
      </c>
      <c r="T27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70" s="24" t="str">
        <f>IF(ISBLANK(Table13[[#This Row],[Side Result]]), "",ABS(Table13[[#This Row],[Difference from Market]]))</f>
      </c>
      <c r="V270" s="23" t="str">
        <f>IF(OR(ISBLANK(Games!B270),ISBLANK(Table13[[#This Row],[Side Result]])), "",IF(OR(AND('Prediction Log'!D270&lt;0, 'Prediction Log'!I270='Prediction Log'!B270), AND('Prediction Log'!D270&gt;0, 'Prediction Log'!C270='Prediction Log'!I270)),"Y", IF(ISBLANK(Games!$B$2), "","N")))</f>
      </c>
      <c r="W270" s="23" t="str">
        <f>Table13[[#This Row],[Market Side and Spread  Correct]]</f>
      </c>
    </row>
    <row r="271">
      <c r="A271" s="2" t="str">
        <f>IF(ISBLANK(Games!$B271), "",Games!A271)</f>
      </c>
      <c r="B271" s="2" t="str">
        <f>IF(ISBLANK(Games!$B271), "",Games!B271)</f>
      </c>
      <c r="C271" s="2" t="str">
        <f>IF(ISBLANK(Games!$B271), "",Games!C271)</f>
      </c>
      <c r="D271" s="1" t="str">
        <f>IF(ISBLANK(Games!$B271), "",Games!D271)</f>
      </c>
      <c r="E271" s="1" t="str">
        <f>IF(ISBLANK(Games!$B271), "",Games!E271)</f>
      </c>
      <c r="F271" s="2" t="str">
        <f>IF(ISBLANK(Games!$B271), "",Games!F271)</f>
      </c>
      <c r="G271" s="2" t="str">
        <f>IF(ISBLANK(Games!$B271), "",Games!G271)</f>
      </c>
      <c r="H271" s="2" t="str">
        <f>IF(ISBLANK(Games!B271), "", IF(Table13[[#This Row],[Spread]]&lt;0, Table13[[#This Row],[Home]], Table13[[#This Row],[Away]]))</f>
      </c>
      <c r="I271" s="25"/>
      <c r="J271" s="25"/>
      <c r="K271" s="25"/>
      <c r="L271" s="25" t="str">
        <f>IF(ISBLANK(Table13[[#This Row],[Side Result]]), "",(-1*(Table13[[#This Row],[Home Final]]-Table13[[#This Row],[Away Final]])))</f>
      </c>
      <c r="M27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71" s="21" t="str">
        <f>IF(ISBLANK(Games!B271),"",IF(Table13[[#This Row],[Side Result]]=Table13[[#This Row],[Market Predicted Side]], "Y", "N"))</f>
      </c>
      <c r="O271" s="24" t="str">
        <f>IF(ISBLANK(Table13[[#This Row],[Side Result]]),"",IF(AND(Table13[[#This Row],[Market Side Correct (Y/N)]]="Y", Table13[[#This Row],[Market - Winning Team Covered (Y/N)]]="Y"), "Y", "N"))</f>
      </c>
      <c r="P271" s="24" t="str">
        <f>IF(ISBLANK(Games!B271),"",IF(Table13[[#This Row],[Side Result]]=Table13[[#This Row],[Model Predicted Side]], "Y", "N"))</f>
      </c>
      <c r="Q27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7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71" s="24" t="str">
        <f>IF(ISBLANK(Table13[[#This Row],[Side Result]]), "",ABS(Table13[[#This Row],[Difference from Prediction]]))</f>
      </c>
      <c r="T27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71" s="24" t="str">
        <f>IF(ISBLANK(Table13[[#This Row],[Side Result]]), "",ABS(Table13[[#This Row],[Difference from Market]]))</f>
      </c>
      <c r="V271" s="23" t="str">
        <f>IF(OR(ISBLANK(Games!B271),ISBLANK(Table13[[#This Row],[Side Result]])), "",IF(OR(AND('Prediction Log'!D271&lt;0, 'Prediction Log'!I271='Prediction Log'!B271), AND('Prediction Log'!D271&gt;0, 'Prediction Log'!C271='Prediction Log'!I271)),"Y", IF(ISBLANK(Games!$B$2), "","N")))</f>
      </c>
      <c r="W271" s="23" t="str">
        <f>Table13[[#This Row],[Market Side and Spread  Correct]]</f>
      </c>
    </row>
    <row r="272">
      <c r="A272" s="2" t="str">
        <f>IF(ISBLANK(Games!$B272), "",Games!A272)</f>
      </c>
      <c r="B272" s="2" t="str">
        <f>IF(ISBLANK(Games!$B272), "",Games!B272)</f>
      </c>
      <c r="C272" s="2" t="str">
        <f>IF(ISBLANK(Games!$B272), "",Games!C272)</f>
      </c>
      <c r="D272" s="1" t="str">
        <f>IF(ISBLANK(Games!$B272), "",Games!D272)</f>
      </c>
      <c r="E272" s="1" t="str">
        <f>IF(ISBLANK(Games!$B272), "",Games!E272)</f>
      </c>
      <c r="F272" s="2" t="str">
        <f>IF(ISBLANK(Games!$B272), "",Games!F272)</f>
      </c>
      <c r="G272" s="2" t="str">
        <f>IF(ISBLANK(Games!$B272), "",Games!G272)</f>
      </c>
      <c r="H272" s="2" t="str">
        <f>IF(ISBLANK(Games!B272), "", IF(Table13[[#This Row],[Spread]]&lt;0, Table13[[#This Row],[Home]], Table13[[#This Row],[Away]]))</f>
      </c>
      <c r="I272" s="25"/>
      <c r="J272" s="25"/>
      <c r="K272" s="25"/>
      <c r="L272" s="25" t="str">
        <f>IF(ISBLANK(Table13[[#This Row],[Side Result]]), "",(-1*(Table13[[#This Row],[Home Final]]-Table13[[#This Row],[Away Final]])))</f>
      </c>
      <c r="M27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72" s="21" t="str">
        <f>IF(ISBLANK(Games!B272),"",IF(Table13[[#This Row],[Side Result]]=Table13[[#This Row],[Market Predicted Side]], "Y", "N"))</f>
      </c>
      <c r="O272" s="24" t="str">
        <f>IF(ISBLANK(Table13[[#This Row],[Side Result]]),"",IF(AND(Table13[[#This Row],[Market Side Correct (Y/N)]]="Y", Table13[[#This Row],[Market - Winning Team Covered (Y/N)]]="Y"), "Y", "N"))</f>
      </c>
      <c r="P272" s="24" t="str">
        <f>IF(ISBLANK(Games!B272),"",IF(Table13[[#This Row],[Side Result]]=Table13[[#This Row],[Model Predicted Side]], "Y", "N"))</f>
      </c>
      <c r="Q27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7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72" s="24" t="str">
        <f>IF(ISBLANK(Table13[[#This Row],[Side Result]]), "",ABS(Table13[[#This Row],[Difference from Prediction]]))</f>
      </c>
      <c r="T27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72" s="24" t="str">
        <f>IF(ISBLANK(Table13[[#This Row],[Side Result]]), "",ABS(Table13[[#This Row],[Difference from Market]]))</f>
      </c>
      <c r="V272" s="23" t="str">
        <f>IF(OR(ISBLANK(Games!B272),ISBLANK(Table13[[#This Row],[Side Result]])), "",IF(OR(AND('Prediction Log'!D272&lt;0, 'Prediction Log'!I272='Prediction Log'!B272), AND('Prediction Log'!D272&gt;0, 'Prediction Log'!C272='Prediction Log'!I272)),"Y", IF(ISBLANK(Games!$B$2), "","N")))</f>
      </c>
      <c r="W272" s="23" t="str">
        <f>Table13[[#This Row],[Market Side and Spread  Correct]]</f>
      </c>
    </row>
    <row r="273">
      <c r="A273" s="2" t="str">
        <f>IF(ISBLANK(Games!$B273), "",Games!A273)</f>
      </c>
      <c r="B273" s="2" t="str">
        <f>IF(ISBLANK(Games!$B273), "",Games!B273)</f>
      </c>
      <c r="C273" s="2" t="str">
        <f>IF(ISBLANK(Games!$B273), "",Games!C273)</f>
      </c>
      <c r="D273" s="1" t="str">
        <f>IF(ISBLANK(Games!$B273), "",Games!D273)</f>
      </c>
      <c r="E273" s="1" t="str">
        <f>IF(ISBLANK(Games!$B273), "",Games!E273)</f>
      </c>
      <c r="F273" s="2" t="str">
        <f>IF(ISBLANK(Games!$B273), "",Games!F273)</f>
      </c>
      <c r="G273" s="2" t="str">
        <f>IF(ISBLANK(Games!$B273), "",Games!G273)</f>
      </c>
      <c r="H273" s="2" t="str">
        <f>IF(ISBLANK(Games!B273), "", IF(Table13[[#This Row],[Spread]]&lt;0, Table13[[#This Row],[Home]], Table13[[#This Row],[Away]]))</f>
      </c>
      <c r="I273" s="25"/>
      <c r="J273" s="25"/>
      <c r="K273" s="25"/>
      <c r="L273" s="25" t="str">
        <f>IF(ISBLANK(Table13[[#This Row],[Side Result]]), "",(-1*(Table13[[#This Row],[Home Final]]-Table13[[#This Row],[Away Final]])))</f>
      </c>
      <c r="M27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73" s="21" t="str">
        <f>IF(ISBLANK(Games!B273),"",IF(Table13[[#This Row],[Side Result]]=Table13[[#This Row],[Market Predicted Side]], "Y", "N"))</f>
      </c>
      <c r="O273" s="24" t="str">
        <f>IF(ISBLANK(Table13[[#This Row],[Side Result]]),"",IF(AND(Table13[[#This Row],[Market Side Correct (Y/N)]]="Y", Table13[[#This Row],[Market - Winning Team Covered (Y/N)]]="Y"), "Y", "N"))</f>
      </c>
      <c r="P273" s="24" t="str">
        <f>IF(ISBLANK(Games!B273),"",IF(Table13[[#This Row],[Side Result]]=Table13[[#This Row],[Model Predicted Side]], "Y", "N"))</f>
      </c>
      <c r="Q27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7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73" s="24" t="str">
        <f>IF(ISBLANK(Table13[[#This Row],[Side Result]]), "",ABS(Table13[[#This Row],[Difference from Prediction]]))</f>
      </c>
      <c r="T27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73" s="24" t="str">
        <f>IF(ISBLANK(Table13[[#This Row],[Side Result]]), "",ABS(Table13[[#This Row],[Difference from Market]]))</f>
      </c>
      <c r="V273" s="23" t="str">
        <f>IF(OR(ISBLANK(Games!B273),ISBLANK(Table13[[#This Row],[Side Result]])), "",IF(OR(AND('Prediction Log'!D273&lt;0, 'Prediction Log'!I273='Prediction Log'!B273), AND('Prediction Log'!D273&gt;0, 'Prediction Log'!C273='Prediction Log'!I273)),"Y", IF(ISBLANK(Games!$B$2), "","N")))</f>
      </c>
      <c r="W273" s="23" t="str">
        <f>Table13[[#This Row],[Market Side and Spread  Correct]]</f>
      </c>
    </row>
    <row r="274">
      <c r="A274" s="2" t="str">
        <f>IF(ISBLANK(Games!$B274), "",Games!A274)</f>
      </c>
      <c r="B274" s="2" t="str">
        <f>IF(ISBLANK(Games!$B274), "",Games!B274)</f>
      </c>
      <c r="C274" s="2" t="str">
        <f>IF(ISBLANK(Games!$B274), "",Games!C274)</f>
      </c>
      <c r="D274" s="1" t="str">
        <f>IF(ISBLANK(Games!$B274), "",Games!D274)</f>
      </c>
      <c r="E274" s="1" t="str">
        <f>IF(ISBLANK(Games!$B274), "",Games!E274)</f>
      </c>
      <c r="F274" s="2" t="str">
        <f>IF(ISBLANK(Games!$B274), "",Games!F274)</f>
      </c>
      <c r="G274" s="2" t="str">
        <f>IF(ISBLANK(Games!$B274), "",Games!G274)</f>
      </c>
      <c r="H274" s="2" t="str">
        <f>IF(ISBLANK(Games!B274), "", IF(Table13[[#This Row],[Spread]]&lt;0, Table13[[#This Row],[Home]], Table13[[#This Row],[Away]]))</f>
      </c>
      <c r="I274" s="25"/>
      <c r="J274" s="25"/>
      <c r="K274" s="25"/>
      <c r="L274" s="25" t="str">
        <f>IF(ISBLANK(Table13[[#This Row],[Side Result]]), "",(-1*(Table13[[#This Row],[Home Final]]-Table13[[#This Row],[Away Final]])))</f>
      </c>
      <c r="M27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74" s="21" t="str">
        <f>IF(ISBLANK(Games!B274),"",IF(Table13[[#This Row],[Side Result]]=Table13[[#This Row],[Market Predicted Side]], "Y", "N"))</f>
      </c>
      <c r="O274" s="24" t="str">
        <f>IF(ISBLANK(Table13[[#This Row],[Side Result]]),"",IF(AND(Table13[[#This Row],[Market Side Correct (Y/N)]]="Y", Table13[[#This Row],[Market - Winning Team Covered (Y/N)]]="Y"), "Y", "N"))</f>
      </c>
      <c r="P274" s="24" t="str">
        <f>IF(ISBLANK(Games!B274),"",IF(Table13[[#This Row],[Side Result]]=Table13[[#This Row],[Model Predicted Side]], "Y", "N"))</f>
      </c>
      <c r="Q27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7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74" s="24" t="str">
        <f>IF(ISBLANK(Table13[[#This Row],[Side Result]]), "",ABS(Table13[[#This Row],[Difference from Prediction]]))</f>
      </c>
      <c r="T27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74" s="24" t="str">
        <f>IF(ISBLANK(Table13[[#This Row],[Side Result]]), "",ABS(Table13[[#This Row],[Difference from Market]]))</f>
      </c>
      <c r="V274" s="23" t="str">
        <f>IF(OR(ISBLANK(Games!B274),ISBLANK(Table13[[#This Row],[Side Result]])), "",IF(OR(AND('Prediction Log'!D274&lt;0, 'Prediction Log'!I274='Prediction Log'!B274), AND('Prediction Log'!D274&gt;0, 'Prediction Log'!C274='Prediction Log'!I274)),"Y", IF(ISBLANK(Games!$B$2), "","N")))</f>
      </c>
      <c r="W274" s="23" t="str">
        <f>Table13[[#This Row],[Market Side and Spread  Correct]]</f>
      </c>
    </row>
    <row r="275">
      <c r="A275" s="2" t="str">
        <f>IF(ISBLANK(Games!$B275), "",Games!A275)</f>
      </c>
      <c r="B275" s="2" t="str">
        <f>IF(ISBLANK(Games!$B275), "",Games!B275)</f>
      </c>
      <c r="C275" s="2" t="str">
        <f>IF(ISBLANK(Games!$B275), "",Games!C275)</f>
      </c>
      <c r="D275" s="1" t="str">
        <f>IF(ISBLANK(Games!$B275), "",Games!D275)</f>
      </c>
      <c r="E275" s="1" t="str">
        <f>IF(ISBLANK(Games!$B275), "",Games!E275)</f>
      </c>
      <c r="F275" s="2" t="str">
        <f>IF(ISBLANK(Games!$B275), "",Games!F275)</f>
      </c>
      <c r="G275" s="2" t="str">
        <f>IF(ISBLANK(Games!$B275), "",Games!G275)</f>
      </c>
      <c r="H275" s="2" t="str">
        <f>IF(ISBLANK(Games!B275), "", IF(Table13[[#This Row],[Spread]]&lt;0, Table13[[#This Row],[Home]], Table13[[#This Row],[Away]]))</f>
      </c>
      <c r="I275" s="25"/>
      <c r="J275" s="25"/>
      <c r="K275" s="25"/>
      <c r="L275" s="25" t="str">
        <f>IF(ISBLANK(Table13[[#This Row],[Side Result]]), "",(-1*(Table13[[#This Row],[Home Final]]-Table13[[#This Row],[Away Final]])))</f>
      </c>
      <c r="M27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75" s="21" t="str">
        <f>IF(ISBLANK(Games!B275),"",IF(Table13[[#This Row],[Side Result]]=Table13[[#This Row],[Market Predicted Side]], "Y", "N"))</f>
      </c>
      <c r="O275" s="24" t="str">
        <f>IF(ISBLANK(Table13[[#This Row],[Side Result]]),"",IF(AND(Table13[[#This Row],[Market Side Correct (Y/N)]]="Y", Table13[[#This Row],[Market - Winning Team Covered (Y/N)]]="Y"), "Y", "N"))</f>
      </c>
      <c r="P275" s="24" t="str">
        <f>IF(ISBLANK(Games!B275),"",IF(Table13[[#This Row],[Side Result]]=Table13[[#This Row],[Model Predicted Side]], "Y", "N"))</f>
      </c>
      <c r="Q27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7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75" s="24" t="str">
        <f>IF(ISBLANK(Table13[[#This Row],[Side Result]]), "",ABS(Table13[[#This Row],[Difference from Prediction]]))</f>
      </c>
      <c r="T27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75" s="24" t="str">
        <f>IF(ISBLANK(Table13[[#This Row],[Side Result]]), "",ABS(Table13[[#This Row],[Difference from Market]]))</f>
      </c>
      <c r="V275" s="23" t="str">
        <f>IF(OR(ISBLANK(Games!B275),ISBLANK(Table13[[#This Row],[Side Result]])), "",IF(OR(AND('Prediction Log'!D275&lt;0, 'Prediction Log'!I275='Prediction Log'!B275), AND('Prediction Log'!D275&gt;0, 'Prediction Log'!C275='Prediction Log'!I275)),"Y", IF(ISBLANK(Games!$B$2), "","N")))</f>
      </c>
      <c r="W275" s="23" t="str">
        <f>Table13[[#This Row],[Market Side and Spread  Correct]]</f>
      </c>
    </row>
    <row r="276">
      <c r="A276" s="2" t="str">
        <f>IF(ISBLANK(Games!$B276), "",Games!A276)</f>
      </c>
      <c r="B276" s="2" t="str">
        <f>IF(ISBLANK(Games!$B276), "",Games!B276)</f>
      </c>
      <c r="C276" s="2" t="str">
        <f>IF(ISBLANK(Games!$B276), "",Games!C276)</f>
      </c>
      <c r="D276" s="1" t="str">
        <f>IF(ISBLANK(Games!$B276), "",Games!D276)</f>
      </c>
      <c r="E276" s="1" t="str">
        <f>IF(ISBLANK(Games!$B276), "",Games!E276)</f>
      </c>
      <c r="F276" s="2" t="str">
        <f>IF(ISBLANK(Games!$B276), "",Games!F276)</f>
      </c>
      <c r="G276" s="2" t="str">
        <f>IF(ISBLANK(Games!$B276), "",Games!G276)</f>
      </c>
      <c r="H276" s="2" t="str">
        <f>IF(ISBLANK(Games!B276), "", IF(Table13[[#This Row],[Spread]]&lt;0, Table13[[#This Row],[Home]], Table13[[#This Row],[Away]]))</f>
      </c>
      <c r="I276" s="25"/>
      <c r="J276" s="25"/>
      <c r="K276" s="25"/>
      <c r="L276" s="25" t="str">
        <f>IF(ISBLANK(Table13[[#This Row],[Side Result]]), "",(-1*(Table13[[#This Row],[Home Final]]-Table13[[#This Row],[Away Final]])))</f>
      </c>
      <c r="M27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76" s="21" t="str">
        <f>IF(ISBLANK(Games!B276),"",IF(Table13[[#This Row],[Side Result]]=Table13[[#This Row],[Market Predicted Side]], "Y", "N"))</f>
      </c>
      <c r="O276" s="24" t="str">
        <f>IF(ISBLANK(Table13[[#This Row],[Side Result]]),"",IF(AND(Table13[[#This Row],[Market Side Correct (Y/N)]]="Y", Table13[[#This Row],[Market - Winning Team Covered (Y/N)]]="Y"), "Y", "N"))</f>
      </c>
      <c r="P276" s="24" t="str">
        <f>IF(ISBLANK(Games!B276),"",IF(Table13[[#This Row],[Side Result]]=Table13[[#This Row],[Model Predicted Side]], "Y", "N"))</f>
      </c>
      <c r="Q27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7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76" s="24" t="str">
        <f>IF(ISBLANK(Table13[[#This Row],[Side Result]]), "",ABS(Table13[[#This Row],[Difference from Prediction]]))</f>
      </c>
      <c r="T27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76" s="24" t="str">
        <f>IF(ISBLANK(Table13[[#This Row],[Side Result]]), "",ABS(Table13[[#This Row],[Difference from Market]]))</f>
      </c>
      <c r="V276" s="23" t="str">
        <f>IF(OR(ISBLANK(Games!B276),ISBLANK(Table13[[#This Row],[Side Result]])), "",IF(OR(AND('Prediction Log'!D276&lt;0, 'Prediction Log'!I276='Prediction Log'!B276), AND('Prediction Log'!D276&gt;0, 'Prediction Log'!C276='Prediction Log'!I276)),"Y", IF(ISBLANK(Games!$B$2), "","N")))</f>
      </c>
      <c r="W276" s="23" t="str">
        <f>Table13[[#This Row],[Market Side and Spread  Correct]]</f>
      </c>
    </row>
    <row r="277">
      <c r="A277" s="2" t="str">
        <f>IF(ISBLANK(Games!$B277), "",Games!A277)</f>
      </c>
      <c r="B277" s="2" t="str">
        <f>IF(ISBLANK(Games!$B277), "",Games!B277)</f>
      </c>
      <c r="C277" s="2" t="str">
        <f>IF(ISBLANK(Games!$B277), "",Games!C277)</f>
      </c>
      <c r="D277" s="1" t="str">
        <f>IF(ISBLANK(Games!$B277), "",Games!D277)</f>
      </c>
      <c r="E277" s="1" t="str">
        <f>IF(ISBLANK(Games!$B277), "",Games!E277)</f>
      </c>
      <c r="F277" s="2" t="str">
        <f>IF(ISBLANK(Games!$B277), "",Games!F277)</f>
      </c>
      <c r="G277" s="2" t="str">
        <f>IF(ISBLANK(Games!$B277), "",Games!G277)</f>
      </c>
      <c r="H277" s="2" t="str">
        <f>IF(ISBLANK(Games!B277), "", IF(Table13[[#This Row],[Spread]]&lt;0, Table13[[#This Row],[Home]], Table13[[#This Row],[Away]]))</f>
      </c>
      <c r="I277" s="25"/>
      <c r="J277" s="25"/>
      <c r="K277" s="25"/>
      <c r="L277" s="25" t="str">
        <f>IF(ISBLANK(Table13[[#This Row],[Side Result]]), "",(-1*(Table13[[#This Row],[Home Final]]-Table13[[#This Row],[Away Final]])))</f>
      </c>
      <c r="M27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77" s="21" t="str">
        <f>IF(ISBLANK(Games!B277),"",IF(Table13[[#This Row],[Side Result]]=Table13[[#This Row],[Market Predicted Side]], "Y", "N"))</f>
      </c>
      <c r="O277" s="24" t="str">
        <f>IF(ISBLANK(Table13[[#This Row],[Side Result]]),"",IF(AND(Table13[[#This Row],[Market Side Correct (Y/N)]]="Y", Table13[[#This Row],[Market - Winning Team Covered (Y/N)]]="Y"), "Y", "N"))</f>
      </c>
      <c r="P277" s="24" t="str">
        <f>IF(ISBLANK(Games!B277),"",IF(Table13[[#This Row],[Side Result]]=Table13[[#This Row],[Model Predicted Side]], "Y", "N"))</f>
      </c>
      <c r="Q27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7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77" s="24" t="str">
        <f>IF(ISBLANK(Table13[[#This Row],[Side Result]]), "",ABS(Table13[[#This Row],[Difference from Prediction]]))</f>
      </c>
      <c r="T27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77" s="24" t="str">
        <f>IF(ISBLANK(Table13[[#This Row],[Side Result]]), "",ABS(Table13[[#This Row],[Difference from Market]]))</f>
      </c>
      <c r="V277" s="23" t="str">
        <f>IF(OR(ISBLANK(Games!B277),ISBLANK(Table13[[#This Row],[Side Result]])), "",IF(OR(AND('Prediction Log'!D277&lt;0, 'Prediction Log'!I277='Prediction Log'!B277), AND('Prediction Log'!D277&gt;0, 'Prediction Log'!C277='Prediction Log'!I277)),"Y", IF(ISBLANK(Games!$B$2), "","N")))</f>
      </c>
      <c r="W277" s="23" t="str">
        <f>Table13[[#This Row],[Market Side and Spread  Correct]]</f>
      </c>
    </row>
    <row r="278">
      <c r="A278" s="2" t="str">
        <f>IF(ISBLANK(Games!$B278), "",Games!A278)</f>
      </c>
      <c r="B278" s="2" t="str">
        <f>IF(ISBLANK(Games!$B278), "",Games!B278)</f>
      </c>
      <c r="C278" s="2" t="str">
        <f>IF(ISBLANK(Games!$B278), "",Games!C278)</f>
      </c>
      <c r="D278" s="1" t="str">
        <f>IF(ISBLANK(Games!$B278), "",Games!D278)</f>
      </c>
      <c r="E278" s="1" t="str">
        <f>IF(ISBLANK(Games!$B278), "",Games!E278)</f>
      </c>
      <c r="F278" s="2" t="str">
        <f>IF(ISBLANK(Games!$B278), "",Games!F278)</f>
      </c>
      <c r="G278" s="2" t="str">
        <f>IF(ISBLANK(Games!$B278), "",Games!G278)</f>
      </c>
      <c r="H278" s="2" t="str">
        <f>IF(ISBLANK(Games!B278), "", IF(Table13[[#This Row],[Spread]]&lt;0, Table13[[#This Row],[Home]], Table13[[#This Row],[Away]]))</f>
      </c>
      <c r="I278" s="25"/>
      <c r="J278" s="25"/>
      <c r="K278" s="25"/>
      <c r="L278" s="25" t="str">
        <f>IF(ISBLANK(Table13[[#This Row],[Side Result]]), "",(-1*(Table13[[#This Row],[Home Final]]-Table13[[#This Row],[Away Final]])))</f>
      </c>
      <c r="M27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78" s="21" t="str">
        <f>IF(ISBLANK(Games!B278),"",IF(Table13[[#This Row],[Side Result]]=Table13[[#This Row],[Market Predicted Side]], "Y", "N"))</f>
      </c>
      <c r="O278" s="24" t="str">
        <f>IF(ISBLANK(Table13[[#This Row],[Side Result]]),"",IF(AND(Table13[[#This Row],[Market Side Correct (Y/N)]]="Y", Table13[[#This Row],[Market - Winning Team Covered (Y/N)]]="Y"), "Y", "N"))</f>
      </c>
      <c r="P278" s="24" t="str">
        <f>IF(ISBLANK(Games!B278),"",IF(Table13[[#This Row],[Side Result]]=Table13[[#This Row],[Model Predicted Side]], "Y", "N"))</f>
      </c>
      <c r="Q27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7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78" s="24" t="str">
        <f>IF(ISBLANK(Table13[[#This Row],[Side Result]]), "",ABS(Table13[[#This Row],[Difference from Prediction]]))</f>
      </c>
      <c r="T27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78" s="24" t="str">
        <f>IF(ISBLANK(Table13[[#This Row],[Side Result]]), "",ABS(Table13[[#This Row],[Difference from Market]]))</f>
      </c>
      <c r="V278" s="23" t="str">
        <f>IF(OR(ISBLANK(Games!B278),ISBLANK(Table13[[#This Row],[Side Result]])), "",IF(OR(AND('Prediction Log'!D278&lt;0, 'Prediction Log'!I278='Prediction Log'!B278), AND('Prediction Log'!D278&gt;0, 'Prediction Log'!C278='Prediction Log'!I278)),"Y", IF(ISBLANK(Games!$B$2), "","N")))</f>
      </c>
      <c r="W278" s="23" t="str">
        <f>Table13[[#This Row],[Market Side and Spread  Correct]]</f>
      </c>
    </row>
    <row r="279">
      <c r="A279" s="2" t="str">
        <f>IF(ISBLANK(Games!$B279), "",Games!A279)</f>
      </c>
      <c r="B279" s="2" t="str">
        <f>IF(ISBLANK(Games!$B279), "",Games!B279)</f>
      </c>
      <c r="C279" s="2" t="str">
        <f>IF(ISBLANK(Games!$B279), "",Games!C279)</f>
      </c>
      <c r="D279" s="1" t="str">
        <f>IF(ISBLANK(Games!$B279), "",Games!D279)</f>
      </c>
      <c r="E279" s="1" t="str">
        <f>IF(ISBLANK(Games!$B279), "",Games!E279)</f>
      </c>
      <c r="F279" s="2" t="str">
        <f>IF(ISBLANK(Games!$B279), "",Games!F279)</f>
      </c>
      <c r="G279" s="2" t="str">
        <f>IF(ISBLANK(Games!$B279), "",Games!G279)</f>
      </c>
      <c r="H279" s="2" t="str">
        <f>IF(ISBLANK(Games!B279), "", IF(Table13[[#This Row],[Spread]]&lt;0, Table13[[#This Row],[Home]], Table13[[#This Row],[Away]]))</f>
      </c>
      <c r="I279" s="25"/>
      <c r="J279" s="25"/>
      <c r="K279" s="25"/>
      <c r="L279" s="25" t="str">
        <f>IF(ISBLANK(Table13[[#This Row],[Side Result]]), "",(-1*(Table13[[#This Row],[Home Final]]-Table13[[#This Row],[Away Final]])))</f>
      </c>
      <c r="M27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79" s="21" t="str">
        <f>IF(ISBLANK(Games!B279),"",IF(Table13[[#This Row],[Side Result]]=Table13[[#This Row],[Market Predicted Side]], "Y", "N"))</f>
      </c>
      <c r="O279" s="24" t="str">
        <f>IF(ISBLANK(Table13[[#This Row],[Side Result]]),"",IF(AND(Table13[[#This Row],[Market Side Correct (Y/N)]]="Y", Table13[[#This Row],[Market - Winning Team Covered (Y/N)]]="Y"), "Y", "N"))</f>
      </c>
      <c r="P279" s="24" t="str">
        <f>IF(ISBLANK(Games!B279),"",IF(Table13[[#This Row],[Side Result]]=Table13[[#This Row],[Model Predicted Side]], "Y", "N"))</f>
      </c>
      <c r="Q27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7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79" s="24" t="str">
        <f>IF(ISBLANK(Table13[[#This Row],[Side Result]]), "",ABS(Table13[[#This Row],[Difference from Prediction]]))</f>
      </c>
      <c r="T27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79" s="24" t="str">
        <f>IF(ISBLANK(Table13[[#This Row],[Side Result]]), "",ABS(Table13[[#This Row],[Difference from Market]]))</f>
      </c>
      <c r="V279" s="23" t="str">
        <f>IF(OR(ISBLANK(Games!B279),ISBLANK(Table13[[#This Row],[Side Result]])), "",IF(OR(AND('Prediction Log'!D279&lt;0, 'Prediction Log'!I279='Prediction Log'!B279), AND('Prediction Log'!D279&gt;0, 'Prediction Log'!C279='Prediction Log'!I279)),"Y", IF(ISBLANK(Games!$B$2), "","N")))</f>
      </c>
      <c r="W279" s="23" t="str">
        <f>Table13[[#This Row],[Market Side and Spread  Correct]]</f>
      </c>
    </row>
    <row r="280">
      <c r="A280" s="2" t="str">
        <f>IF(ISBLANK(Games!$B280), "",Games!A280)</f>
      </c>
      <c r="B280" s="2" t="str">
        <f>IF(ISBLANK(Games!$B280), "",Games!B280)</f>
      </c>
      <c r="C280" s="2" t="str">
        <f>IF(ISBLANK(Games!$B280), "",Games!C280)</f>
      </c>
      <c r="D280" s="1" t="str">
        <f>IF(ISBLANK(Games!$B280), "",Games!D280)</f>
      </c>
      <c r="E280" s="1" t="str">
        <f>IF(ISBLANK(Games!$B280), "",Games!E280)</f>
      </c>
      <c r="F280" s="2" t="str">
        <f>IF(ISBLANK(Games!$B280), "",Games!F280)</f>
      </c>
      <c r="G280" s="2" t="str">
        <f>IF(ISBLANK(Games!$B280), "",Games!G280)</f>
      </c>
      <c r="H280" s="2" t="str">
        <f>IF(ISBLANK(Games!B280), "", IF(Table13[[#This Row],[Spread]]&lt;0, Table13[[#This Row],[Home]], Table13[[#This Row],[Away]]))</f>
      </c>
      <c r="I280" s="25"/>
      <c r="J280" s="25"/>
      <c r="K280" s="25"/>
      <c r="L280" s="25" t="str">
        <f>IF(ISBLANK(Table13[[#This Row],[Side Result]]), "",(-1*(Table13[[#This Row],[Home Final]]-Table13[[#This Row],[Away Final]])))</f>
      </c>
      <c r="M28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80" s="21" t="str">
        <f>IF(ISBLANK(Games!B280),"",IF(Table13[[#This Row],[Side Result]]=Table13[[#This Row],[Market Predicted Side]], "Y", "N"))</f>
      </c>
      <c r="O280" s="24" t="str">
        <f>IF(ISBLANK(Table13[[#This Row],[Side Result]]),"",IF(AND(Table13[[#This Row],[Market Side Correct (Y/N)]]="Y", Table13[[#This Row],[Market - Winning Team Covered (Y/N)]]="Y"), "Y", "N"))</f>
      </c>
      <c r="P280" s="24" t="str">
        <f>IF(ISBLANK(Games!B280),"",IF(Table13[[#This Row],[Side Result]]=Table13[[#This Row],[Model Predicted Side]], "Y", "N"))</f>
      </c>
      <c r="Q28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8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80" s="24" t="str">
        <f>IF(ISBLANK(Table13[[#This Row],[Side Result]]), "",ABS(Table13[[#This Row],[Difference from Prediction]]))</f>
      </c>
      <c r="T28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80" s="24" t="str">
        <f>IF(ISBLANK(Table13[[#This Row],[Side Result]]), "",ABS(Table13[[#This Row],[Difference from Market]]))</f>
      </c>
      <c r="V280" s="23" t="str">
        <f>IF(OR(ISBLANK(Games!B280),ISBLANK(Table13[[#This Row],[Side Result]])), "",IF(OR(AND('Prediction Log'!D280&lt;0, 'Prediction Log'!I280='Prediction Log'!B280), AND('Prediction Log'!D280&gt;0, 'Prediction Log'!C280='Prediction Log'!I280)),"Y", IF(ISBLANK(Games!$B$2), "","N")))</f>
      </c>
      <c r="W280" s="23" t="str">
        <f>Table13[[#This Row],[Market Side and Spread  Correct]]</f>
      </c>
    </row>
    <row r="281">
      <c r="A281" s="2" t="str">
        <f>IF(ISBLANK(Games!$B281), "",Games!A281)</f>
      </c>
      <c r="B281" s="2" t="str">
        <f>IF(ISBLANK(Games!$B281), "",Games!B281)</f>
      </c>
      <c r="C281" s="2" t="str">
        <f>IF(ISBLANK(Games!$B281), "",Games!C281)</f>
      </c>
      <c r="D281" s="1" t="str">
        <f>IF(ISBLANK(Games!$B281), "",Games!D281)</f>
      </c>
      <c r="E281" s="1" t="str">
        <f>IF(ISBLANK(Games!$B281), "",Games!E281)</f>
      </c>
      <c r="F281" s="2" t="str">
        <f>IF(ISBLANK(Games!$B281), "",Games!F281)</f>
      </c>
      <c r="G281" s="2" t="str">
        <f>IF(ISBLANK(Games!$B281), "",Games!G281)</f>
      </c>
      <c r="H281" s="2" t="str">
        <f>IF(ISBLANK(Games!B281), "", IF(Table13[[#This Row],[Spread]]&lt;0, Table13[[#This Row],[Home]], Table13[[#This Row],[Away]]))</f>
      </c>
      <c r="I281" s="25"/>
      <c r="J281" s="25"/>
      <c r="K281" s="25"/>
      <c r="L281" s="25" t="str">
        <f>IF(ISBLANK(Table13[[#This Row],[Side Result]]), "",(-1*(Table13[[#This Row],[Home Final]]-Table13[[#This Row],[Away Final]])))</f>
      </c>
      <c r="M28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81" s="21" t="str">
        <f>IF(ISBLANK(Games!B281),"",IF(Table13[[#This Row],[Side Result]]=Table13[[#This Row],[Market Predicted Side]], "Y", "N"))</f>
      </c>
      <c r="O281" s="24" t="str">
        <f>IF(ISBLANK(Table13[[#This Row],[Side Result]]),"",IF(AND(Table13[[#This Row],[Market Side Correct (Y/N)]]="Y", Table13[[#This Row],[Market - Winning Team Covered (Y/N)]]="Y"), "Y", "N"))</f>
      </c>
      <c r="P281" s="24" t="str">
        <f>IF(ISBLANK(Games!B281),"",IF(Table13[[#This Row],[Side Result]]=Table13[[#This Row],[Model Predicted Side]], "Y", "N"))</f>
      </c>
      <c r="Q28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8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81" s="24" t="str">
        <f>IF(ISBLANK(Table13[[#This Row],[Side Result]]), "",ABS(Table13[[#This Row],[Difference from Prediction]]))</f>
      </c>
      <c r="T28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81" s="24" t="str">
        <f>IF(ISBLANK(Table13[[#This Row],[Side Result]]), "",ABS(Table13[[#This Row],[Difference from Market]]))</f>
      </c>
      <c r="V281" s="23" t="str">
        <f>IF(OR(ISBLANK(Games!B281),ISBLANK(Table13[[#This Row],[Side Result]])), "",IF(OR(AND('Prediction Log'!D281&lt;0, 'Prediction Log'!I281='Prediction Log'!B281), AND('Prediction Log'!D281&gt;0, 'Prediction Log'!C281='Prediction Log'!I281)),"Y", IF(ISBLANK(Games!$B$2), "","N")))</f>
      </c>
      <c r="W281" s="23" t="str">
        <f>Table13[[#This Row],[Market Side and Spread  Correct]]</f>
      </c>
    </row>
    <row r="282">
      <c r="A282" s="2" t="str">
        <f>IF(ISBLANK(Games!$B282), "",Games!A282)</f>
      </c>
      <c r="B282" s="2" t="str">
        <f>IF(ISBLANK(Games!$B282), "",Games!B282)</f>
      </c>
      <c r="C282" s="2" t="str">
        <f>IF(ISBLANK(Games!$B282), "",Games!C282)</f>
      </c>
      <c r="D282" s="1" t="str">
        <f>IF(ISBLANK(Games!$B282), "",Games!D282)</f>
      </c>
      <c r="E282" s="1" t="str">
        <f>IF(ISBLANK(Games!$B282), "",Games!E282)</f>
      </c>
      <c r="F282" s="2" t="str">
        <f>IF(ISBLANK(Games!$B282), "",Games!F282)</f>
      </c>
      <c r="G282" s="2" t="str">
        <f>IF(ISBLANK(Games!$B282), "",Games!G282)</f>
      </c>
      <c r="H282" s="2" t="str">
        <f>IF(ISBLANK(Games!B282), "", IF(Table13[[#This Row],[Spread]]&lt;0, Table13[[#This Row],[Home]], Table13[[#This Row],[Away]]))</f>
      </c>
      <c r="I282" s="25"/>
      <c r="J282" s="25"/>
      <c r="K282" s="25"/>
      <c r="L282" s="25" t="str">
        <f>IF(ISBLANK(Table13[[#This Row],[Side Result]]), "",(-1*(Table13[[#This Row],[Home Final]]-Table13[[#This Row],[Away Final]])))</f>
      </c>
      <c r="M28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82" s="21" t="str">
        <f>IF(ISBLANK(Games!B282),"",IF(Table13[[#This Row],[Side Result]]=Table13[[#This Row],[Market Predicted Side]], "Y", "N"))</f>
      </c>
      <c r="O282" s="24" t="str">
        <f>IF(ISBLANK(Table13[[#This Row],[Side Result]]),"",IF(AND(Table13[[#This Row],[Market Side Correct (Y/N)]]="Y", Table13[[#This Row],[Market - Winning Team Covered (Y/N)]]="Y"), "Y", "N"))</f>
      </c>
      <c r="P282" s="24" t="str">
        <f>IF(ISBLANK(Games!B282),"",IF(Table13[[#This Row],[Side Result]]=Table13[[#This Row],[Model Predicted Side]], "Y", "N"))</f>
      </c>
      <c r="Q28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8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82" s="24" t="str">
        <f>IF(ISBLANK(Table13[[#This Row],[Side Result]]), "",ABS(Table13[[#This Row],[Difference from Prediction]]))</f>
      </c>
      <c r="T28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82" s="24" t="str">
        <f>IF(ISBLANK(Table13[[#This Row],[Side Result]]), "",ABS(Table13[[#This Row],[Difference from Market]]))</f>
      </c>
      <c r="V282" s="23" t="str">
        <f>IF(OR(ISBLANK(Games!B282),ISBLANK(Table13[[#This Row],[Side Result]])), "",IF(OR(AND('Prediction Log'!D282&lt;0, 'Prediction Log'!I282='Prediction Log'!B282), AND('Prediction Log'!D282&gt;0, 'Prediction Log'!C282='Prediction Log'!I282)),"Y", IF(ISBLANK(Games!$B$2), "","N")))</f>
      </c>
      <c r="W282" s="23" t="str">
        <f>Table13[[#This Row],[Market Side and Spread  Correct]]</f>
      </c>
    </row>
    <row r="283">
      <c r="A283" s="2" t="str">
        <f>IF(ISBLANK(Games!$B283), "",Games!A283)</f>
      </c>
      <c r="B283" s="2" t="str">
        <f>IF(ISBLANK(Games!$B283), "",Games!B283)</f>
      </c>
      <c r="C283" s="2" t="str">
        <f>IF(ISBLANK(Games!$B283), "",Games!C283)</f>
      </c>
      <c r="D283" s="1" t="str">
        <f>IF(ISBLANK(Games!$B283), "",Games!D283)</f>
      </c>
      <c r="E283" s="1" t="str">
        <f>IF(ISBLANK(Games!$B283), "",Games!E283)</f>
      </c>
      <c r="F283" s="2" t="str">
        <f>IF(ISBLANK(Games!$B283), "",Games!F283)</f>
      </c>
      <c r="G283" s="2" t="str">
        <f>IF(ISBLANK(Games!$B283), "",Games!G283)</f>
      </c>
      <c r="H283" s="2" t="str">
        <f>IF(ISBLANK(Games!B283), "", IF(Table13[[#This Row],[Spread]]&lt;0, Table13[[#This Row],[Home]], Table13[[#This Row],[Away]]))</f>
      </c>
      <c r="I283" s="25"/>
      <c r="J283" s="25"/>
      <c r="K283" s="25"/>
      <c r="L283" s="25" t="str">
        <f>IF(ISBLANK(Table13[[#This Row],[Side Result]]), "",(-1*(Table13[[#This Row],[Home Final]]-Table13[[#This Row],[Away Final]])))</f>
      </c>
      <c r="M28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83" s="21" t="str">
        <f>IF(ISBLANK(Games!B283),"",IF(Table13[[#This Row],[Side Result]]=Table13[[#This Row],[Market Predicted Side]], "Y", "N"))</f>
      </c>
      <c r="O283" s="24" t="str">
        <f>IF(ISBLANK(Table13[[#This Row],[Side Result]]),"",IF(AND(Table13[[#This Row],[Market Side Correct (Y/N)]]="Y", Table13[[#This Row],[Market - Winning Team Covered (Y/N)]]="Y"), "Y", "N"))</f>
      </c>
      <c r="P283" s="24" t="str">
        <f>IF(ISBLANK(Games!B283),"",IF(Table13[[#This Row],[Side Result]]=Table13[[#This Row],[Model Predicted Side]], "Y", "N"))</f>
      </c>
      <c r="Q28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8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83" s="24" t="str">
        <f>IF(ISBLANK(Table13[[#This Row],[Side Result]]), "",ABS(Table13[[#This Row],[Difference from Prediction]]))</f>
      </c>
      <c r="T28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83" s="24" t="str">
        <f>IF(ISBLANK(Table13[[#This Row],[Side Result]]), "",ABS(Table13[[#This Row],[Difference from Market]]))</f>
      </c>
      <c r="V283" s="23" t="str">
        <f>IF(OR(ISBLANK(Games!B283),ISBLANK(Table13[[#This Row],[Side Result]])), "",IF(OR(AND('Prediction Log'!D283&lt;0, 'Prediction Log'!I283='Prediction Log'!B283), AND('Prediction Log'!D283&gt;0, 'Prediction Log'!C283='Prediction Log'!I283)),"Y", IF(ISBLANK(Games!$B$2), "","N")))</f>
      </c>
      <c r="W283" s="23" t="str">
        <f>Table13[[#This Row],[Market Side and Spread  Correct]]</f>
      </c>
    </row>
    <row r="284">
      <c r="A284" s="2" t="str">
        <f>IF(ISBLANK(Games!$B284), "",Games!A284)</f>
      </c>
      <c r="B284" s="2" t="str">
        <f>IF(ISBLANK(Games!$B284), "",Games!B284)</f>
      </c>
      <c r="C284" s="2" t="str">
        <f>IF(ISBLANK(Games!$B284), "",Games!C284)</f>
      </c>
      <c r="D284" s="1" t="str">
        <f>IF(ISBLANK(Games!$B284), "",Games!D284)</f>
      </c>
      <c r="E284" s="1" t="str">
        <f>IF(ISBLANK(Games!$B284), "",Games!E284)</f>
      </c>
      <c r="F284" s="2" t="str">
        <f>IF(ISBLANK(Games!$B284), "",Games!F284)</f>
      </c>
      <c r="G284" s="2" t="str">
        <f>IF(ISBLANK(Games!$B284), "",Games!G284)</f>
      </c>
      <c r="H284" s="2" t="str">
        <f>IF(ISBLANK(Games!B284), "", IF(Table13[[#This Row],[Spread]]&lt;0, Table13[[#This Row],[Home]], Table13[[#This Row],[Away]]))</f>
      </c>
      <c r="I284" s="25"/>
      <c r="J284" s="25"/>
      <c r="K284" s="25"/>
      <c r="L284" s="25" t="str">
        <f>IF(ISBLANK(Table13[[#This Row],[Side Result]]), "",(-1*(Table13[[#This Row],[Home Final]]-Table13[[#This Row],[Away Final]])))</f>
      </c>
      <c r="M28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84" s="21" t="str">
        <f>IF(ISBLANK(Games!B284),"",IF(Table13[[#This Row],[Side Result]]=Table13[[#This Row],[Market Predicted Side]], "Y", "N"))</f>
      </c>
      <c r="O284" s="24" t="str">
        <f>IF(ISBLANK(Table13[[#This Row],[Side Result]]),"",IF(AND(Table13[[#This Row],[Market Side Correct (Y/N)]]="Y", Table13[[#This Row],[Market - Winning Team Covered (Y/N)]]="Y"), "Y", "N"))</f>
      </c>
      <c r="P284" s="24" t="str">
        <f>IF(ISBLANK(Games!B284),"",IF(Table13[[#This Row],[Side Result]]=Table13[[#This Row],[Model Predicted Side]], "Y", "N"))</f>
      </c>
      <c r="Q28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8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84" s="24" t="str">
        <f>IF(ISBLANK(Table13[[#This Row],[Side Result]]), "",ABS(Table13[[#This Row],[Difference from Prediction]]))</f>
      </c>
      <c r="T28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84" s="24" t="str">
        <f>IF(ISBLANK(Table13[[#This Row],[Side Result]]), "",ABS(Table13[[#This Row],[Difference from Market]]))</f>
      </c>
      <c r="V284" s="23" t="str">
        <f>IF(OR(ISBLANK(Games!B284),ISBLANK(Table13[[#This Row],[Side Result]])), "",IF(OR(AND('Prediction Log'!D284&lt;0, 'Prediction Log'!I284='Prediction Log'!B284), AND('Prediction Log'!D284&gt;0, 'Prediction Log'!C284='Prediction Log'!I284)),"Y", IF(ISBLANK(Games!$B$2), "","N")))</f>
      </c>
      <c r="W284" s="23" t="str">
        <f>Table13[[#This Row],[Market Side and Spread  Correct]]</f>
      </c>
    </row>
    <row r="285">
      <c r="A285" s="2" t="str">
        <f>IF(ISBLANK(Games!$B285), "",Games!A285)</f>
      </c>
      <c r="B285" s="2" t="str">
        <f>IF(ISBLANK(Games!$B285), "",Games!B285)</f>
      </c>
      <c r="C285" s="2" t="str">
        <f>IF(ISBLANK(Games!$B285), "",Games!C285)</f>
      </c>
      <c r="D285" s="1" t="str">
        <f>IF(ISBLANK(Games!$B285), "",Games!D285)</f>
      </c>
      <c r="E285" s="1" t="str">
        <f>IF(ISBLANK(Games!$B285), "",Games!E285)</f>
      </c>
      <c r="F285" s="2" t="str">
        <f>IF(ISBLANK(Games!$B285), "",Games!F285)</f>
      </c>
      <c r="G285" s="2" t="str">
        <f>IF(ISBLANK(Games!$B285), "",Games!G285)</f>
      </c>
      <c r="H285" s="2" t="str">
        <f>IF(ISBLANK(Games!B285), "", IF(Table13[[#This Row],[Spread]]&lt;0, Table13[[#This Row],[Home]], Table13[[#This Row],[Away]]))</f>
      </c>
      <c r="I285" s="25"/>
      <c r="J285" s="25"/>
      <c r="K285" s="25"/>
      <c r="L285" s="25" t="str">
        <f>IF(ISBLANK(Table13[[#This Row],[Side Result]]), "",(-1*(Table13[[#This Row],[Home Final]]-Table13[[#This Row],[Away Final]])))</f>
      </c>
      <c r="M28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85" s="21" t="str">
        <f>IF(ISBLANK(Games!B285),"",IF(Table13[[#This Row],[Side Result]]=Table13[[#This Row],[Market Predicted Side]], "Y", "N"))</f>
      </c>
      <c r="O285" s="24" t="str">
        <f>IF(ISBLANK(Table13[[#This Row],[Side Result]]),"",IF(AND(Table13[[#This Row],[Market Side Correct (Y/N)]]="Y", Table13[[#This Row],[Market - Winning Team Covered (Y/N)]]="Y"), "Y", "N"))</f>
      </c>
      <c r="P285" s="24" t="str">
        <f>IF(ISBLANK(Games!B285),"",IF(Table13[[#This Row],[Side Result]]=Table13[[#This Row],[Model Predicted Side]], "Y", "N"))</f>
      </c>
      <c r="Q28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8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85" s="24" t="str">
        <f>IF(ISBLANK(Table13[[#This Row],[Side Result]]), "",ABS(Table13[[#This Row],[Difference from Prediction]]))</f>
      </c>
      <c r="T28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85" s="24" t="str">
        <f>IF(ISBLANK(Table13[[#This Row],[Side Result]]), "",ABS(Table13[[#This Row],[Difference from Market]]))</f>
      </c>
      <c r="V285" s="23" t="str">
        <f>IF(OR(ISBLANK(Games!B285),ISBLANK(Table13[[#This Row],[Side Result]])), "",IF(OR(AND('Prediction Log'!D285&lt;0, 'Prediction Log'!I285='Prediction Log'!B285), AND('Prediction Log'!D285&gt;0, 'Prediction Log'!C285='Prediction Log'!I285)),"Y", IF(ISBLANK(Games!$B$2), "","N")))</f>
      </c>
      <c r="W285" s="23" t="str">
        <f>Table13[[#This Row],[Market Side and Spread  Correct]]</f>
      </c>
    </row>
    <row r="286">
      <c r="A286" s="2" t="str">
        <f>IF(ISBLANK(Games!$B286), "",Games!A286)</f>
      </c>
      <c r="B286" s="2" t="str">
        <f>IF(ISBLANK(Games!$B286), "",Games!B286)</f>
      </c>
      <c r="C286" s="2" t="str">
        <f>IF(ISBLANK(Games!$B286), "",Games!C286)</f>
      </c>
      <c r="D286" s="1" t="str">
        <f>IF(ISBLANK(Games!$B286), "",Games!D286)</f>
      </c>
      <c r="E286" s="1" t="str">
        <f>IF(ISBLANK(Games!$B286), "",Games!E286)</f>
      </c>
      <c r="F286" s="2" t="str">
        <f>IF(ISBLANK(Games!$B286), "",Games!F286)</f>
      </c>
      <c r="G286" s="2" t="str">
        <f>IF(ISBLANK(Games!$B286), "",Games!G286)</f>
      </c>
      <c r="H286" s="2" t="str">
        <f>IF(ISBLANK(Games!B286), "", IF(Table13[[#This Row],[Spread]]&lt;0, Table13[[#This Row],[Home]], Table13[[#This Row],[Away]]))</f>
      </c>
      <c r="I286" s="25"/>
      <c r="J286" s="25"/>
      <c r="K286" s="25"/>
      <c r="L286" s="25" t="str">
        <f>IF(ISBLANK(Table13[[#This Row],[Side Result]]), "",(-1*(Table13[[#This Row],[Home Final]]-Table13[[#This Row],[Away Final]])))</f>
      </c>
      <c r="M28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86" s="21" t="str">
        <f>IF(ISBLANK(Games!B286),"",IF(Table13[[#This Row],[Side Result]]=Table13[[#This Row],[Market Predicted Side]], "Y", "N"))</f>
      </c>
      <c r="O286" s="24" t="str">
        <f>IF(ISBLANK(Table13[[#This Row],[Side Result]]),"",IF(AND(Table13[[#This Row],[Market Side Correct (Y/N)]]="Y", Table13[[#This Row],[Market - Winning Team Covered (Y/N)]]="Y"), "Y", "N"))</f>
      </c>
      <c r="P286" s="24" t="str">
        <f>IF(ISBLANK(Games!B286),"",IF(Table13[[#This Row],[Side Result]]=Table13[[#This Row],[Model Predicted Side]], "Y", "N"))</f>
      </c>
      <c r="Q28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8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86" s="24" t="str">
        <f>IF(ISBLANK(Table13[[#This Row],[Side Result]]), "",ABS(Table13[[#This Row],[Difference from Prediction]]))</f>
      </c>
      <c r="T28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86" s="24" t="str">
        <f>IF(ISBLANK(Table13[[#This Row],[Side Result]]), "",ABS(Table13[[#This Row],[Difference from Market]]))</f>
      </c>
      <c r="V286" s="23" t="str">
        <f>IF(OR(ISBLANK(Games!B286),ISBLANK(Table13[[#This Row],[Side Result]])), "",IF(OR(AND('Prediction Log'!D286&lt;0, 'Prediction Log'!I286='Prediction Log'!B286), AND('Prediction Log'!D286&gt;0, 'Prediction Log'!C286='Prediction Log'!I286)),"Y", IF(ISBLANK(Games!$B$2), "","N")))</f>
      </c>
      <c r="W286" s="23" t="str">
        <f>Table13[[#This Row],[Market Side and Spread  Correct]]</f>
      </c>
    </row>
    <row r="287">
      <c r="A287" s="2" t="str">
        <f>IF(ISBLANK(Games!$B287), "",Games!A287)</f>
      </c>
      <c r="B287" s="2" t="str">
        <f>IF(ISBLANK(Games!$B287), "",Games!B287)</f>
      </c>
      <c r="C287" s="2" t="str">
        <f>IF(ISBLANK(Games!$B287), "",Games!C287)</f>
      </c>
      <c r="D287" s="1" t="str">
        <f>IF(ISBLANK(Games!$B287), "",Games!D287)</f>
      </c>
      <c r="E287" s="1" t="str">
        <f>IF(ISBLANK(Games!$B287), "",Games!E287)</f>
      </c>
      <c r="F287" s="2" t="str">
        <f>IF(ISBLANK(Games!$B287), "",Games!F287)</f>
      </c>
      <c r="G287" s="2" t="str">
        <f>IF(ISBLANK(Games!$B287), "",Games!G287)</f>
      </c>
      <c r="H287" s="2" t="str">
        <f>IF(ISBLANK(Games!B287), "", IF(Table13[[#This Row],[Spread]]&lt;0, Table13[[#This Row],[Home]], Table13[[#This Row],[Away]]))</f>
      </c>
      <c r="I287" s="25"/>
      <c r="J287" s="25"/>
      <c r="K287" s="25"/>
      <c r="L287" s="25" t="str">
        <f>IF(ISBLANK(Table13[[#This Row],[Side Result]]), "",(-1*(Table13[[#This Row],[Home Final]]-Table13[[#This Row],[Away Final]])))</f>
      </c>
      <c r="M28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87" s="21" t="str">
        <f>IF(ISBLANK(Games!B287),"",IF(Table13[[#This Row],[Side Result]]=Table13[[#This Row],[Market Predicted Side]], "Y", "N"))</f>
      </c>
      <c r="O287" s="24" t="str">
        <f>IF(ISBLANK(Table13[[#This Row],[Side Result]]),"",IF(AND(Table13[[#This Row],[Market Side Correct (Y/N)]]="Y", Table13[[#This Row],[Market - Winning Team Covered (Y/N)]]="Y"), "Y", "N"))</f>
      </c>
      <c r="P287" s="24" t="str">
        <f>IF(ISBLANK(Games!B287),"",IF(Table13[[#This Row],[Side Result]]=Table13[[#This Row],[Model Predicted Side]], "Y", "N"))</f>
      </c>
      <c r="Q28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8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87" s="24" t="str">
        <f>IF(ISBLANK(Table13[[#This Row],[Side Result]]), "",ABS(Table13[[#This Row],[Difference from Prediction]]))</f>
      </c>
      <c r="T28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87" s="24" t="str">
        <f>IF(ISBLANK(Table13[[#This Row],[Side Result]]), "",ABS(Table13[[#This Row],[Difference from Market]]))</f>
      </c>
      <c r="V287" s="23" t="str">
        <f>IF(OR(ISBLANK(Games!B287),ISBLANK(Table13[[#This Row],[Side Result]])), "",IF(OR(AND('Prediction Log'!D287&lt;0, 'Prediction Log'!I287='Prediction Log'!B287), AND('Prediction Log'!D287&gt;0, 'Prediction Log'!C287='Prediction Log'!I287)),"Y", IF(ISBLANK(Games!$B$2), "","N")))</f>
      </c>
      <c r="W287" s="23" t="str">
        <f>Table13[[#This Row],[Market Side and Spread  Correct]]</f>
      </c>
    </row>
    <row r="288">
      <c r="A288" s="2" t="str">
        <f>IF(ISBLANK(Games!$B288), "",Games!A288)</f>
      </c>
      <c r="B288" s="2" t="str">
        <f>IF(ISBLANK(Games!$B288), "",Games!B288)</f>
      </c>
      <c r="C288" s="2" t="str">
        <f>IF(ISBLANK(Games!$B288), "",Games!C288)</f>
      </c>
      <c r="D288" s="1" t="str">
        <f>IF(ISBLANK(Games!$B288), "",Games!D288)</f>
      </c>
      <c r="E288" s="1" t="str">
        <f>IF(ISBLANK(Games!$B288), "",Games!E288)</f>
      </c>
      <c r="F288" s="2" t="str">
        <f>IF(ISBLANK(Games!$B288), "",Games!F288)</f>
      </c>
      <c r="G288" s="2" t="str">
        <f>IF(ISBLANK(Games!$B288), "",Games!G288)</f>
      </c>
      <c r="H288" s="2" t="str">
        <f>IF(ISBLANK(Games!B288), "", IF(Table13[[#This Row],[Spread]]&lt;0, Table13[[#This Row],[Home]], Table13[[#This Row],[Away]]))</f>
      </c>
      <c r="I288" s="25"/>
      <c r="J288" s="25"/>
      <c r="K288" s="25"/>
      <c r="L288" s="25" t="str">
        <f>IF(ISBLANK(Table13[[#This Row],[Side Result]]), "",(-1*(Table13[[#This Row],[Home Final]]-Table13[[#This Row],[Away Final]])))</f>
      </c>
      <c r="M28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88" s="21" t="str">
        <f>IF(ISBLANK(Games!B288),"",IF(Table13[[#This Row],[Side Result]]=Table13[[#This Row],[Market Predicted Side]], "Y", "N"))</f>
      </c>
      <c r="O288" s="24" t="str">
        <f>IF(ISBLANK(Table13[[#This Row],[Side Result]]),"",IF(AND(Table13[[#This Row],[Market Side Correct (Y/N)]]="Y", Table13[[#This Row],[Market - Winning Team Covered (Y/N)]]="Y"), "Y", "N"))</f>
      </c>
      <c r="P288" s="24" t="str">
        <f>IF(ISBLANK(Games!B288),"",IF(Table13[[#This Row],[Side Result]]=Table13[[#This Row],[Model Predicted Side]], "Y", "N"))</f>
      </c>
      <c r="Q28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8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88" s="24" t="str">
        <f>IF(ISBLANK(Table13[[#This Row],[Side Result]]), "",ABS(Table13[[#This Row],[Difference from Prediction]]))</f>
      </c>
      <c r="T28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88" s="24" t="str">
        <f>IF(ISBLANK(Table13[[#This Row],[Side Result]]), "",ABS(Table13[[#This Row],[Difference from Market]]))</f>
      </c>
      <c r="V288" s="23" t="str">
        <f>IF(OR(ISBLANK(Games!B288),ISBLANK(Table13[[#This Row],[Side Result]])), "",IF(OR(AND('Prediction Log'!D288&lt;0, 'Prediction Log'!I288='Prediction Log'!B288), AND('Prediction Log'!D288&gt;0, 'Prediction Log'!C288='Prediction Log'!I288)),"Y", IF(ISBLANK(Games!$B$2), "","N")))</f>
      </c>
      <c r="W288" s="23" t="str">
        <f>Table13[[#This Row],[Market Side and Spread  Correct]]</f>
      </c>
    </row>
    <row r="289">
      <c r="A289" s="2" t="str">
        <f>IF(ISBLANK(Games!$B289), "",Games!A289)</f>
      </c>
      <c r="B289" s="2" t="str">
        <f>IF(ISBLANK(Games!$B289), "",Games!B289)</f>
      </c>
      <c r="C289" s="2" t="str">
        <f>IF(ISBLANK(Games!$B289), "",Games!C289)</f>
      </c>
      <c r="D289" s="1" t="str">
        <f>IF(ISBLANK(Games!$B289), "",Games!D289)</f>
      </c>
      <c r="E289" s="1" t="str">
        <f>IF(ISBLANK(Games!$B289), "",Games!E289)</f>
      </c>
      <c r="F289" s="2" t="str">
        <f>IF(ISBLANK(Games!$B289), "",Games!F289)</f>
      </c>
      <c r="G289" s="2" t="str">
        <f>IF(ISBLANK(Games!$B289), "",Games!G289)</f>
      </c>
      <c r="H289" s="2" t="str">
        <f>IF(ISBLANK(Games!B289), "", IF(Table13[[#This Row],[Spread]]&lt;0, Table13[[#This Row],[Home]], Table13[[#This Row],[Away]]))</f>
      </c>
      <c r="I289" s="25"/>
      <c r="J289" s="25"/>
      <c r="K289" s="25"/>
      <c r="L289" s="25" t="str">
        <f>IF(ISBLANK(Table13[[#This Row],[Side Result]]), "",(-1*(Table13[[#This Row],[Home Final]]-Table13[[#This Row],[Away Final]])))</f>
      </c>
      <c r="M28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89" s="21" t="str">
        <f>IF(ISBLANK(Games!B289),"",IF(Table13[[#This Row],[Side Result]]=Table13[[#This Row],[Market Predicted Side]], "Y", "N"))</f>
      </c>
      <c r="O289" s="24" t="str">
        <f>IF(ISBLANK(Table13[[#This Row],[Side Result]]),"",IF(AND(Table13[[#This Row],[Market Side Correct (Y/N)]]="Y", Table13[[#This Row],[Market - Winning Team Covered (Y/N)]]="Y"), "Y", "N"))</f>
      </c>
      <c r="P289" s="24" t="str">
        <f>IF(ISBLANK(Games!B289),"",IF(Table13[[#This Row],[Side Result]]=Table13[[#This Row],[Model Predicted Side]], "Y", "N"))</f>
      </c>
      <c r="Q28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8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89" s="24" t="str">
        <f>IF(ISBLANK(Table13[[#This Row],[Side Result]]), "",ABS(Table13[[#This Row],[Difference from Prediction]]))</f>
      </c>
      <c r="T28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89" s="24" t="str">
        <f>IF(ISBLANK(Table13[[#This Row],[Side Result]]), "",ABS(Table13[[#This Row],[Difference from Market]]))</f>
      </c>
      <c r="V289" s="23" t="str">
        <f>IF(OR(ISBLANK(Games!B289),ISBLANK(Table13[[#This Row],[Side Result]])), "",IF(OR(AND('Prediction Log'!D289&lt;0, 'Prediction Log'!I289='Prediction Log'!B289), AND('Prediction Log'!D289&gt;0, 'Prediction Log'!C289='Prediction Log'!I289)),"Y", IF(ISBLANK(Games!$B$2), "","N")))</f>
      </c>
      <c r="W289" s="23" t="str">
        <f>Table13[[#This Row],[Market Side and Spread  Correct]]</f>
      </c>
    </row>
    <row r="290">
      <c r="A290" s="2" t="str">
        <f>IF(ISBLANK(Games!$B290), "",Games!A290)</f>
      </c>
      <c r="B290" s="2" t="str">
        <f>IF(ISBLANK(Games!$B290), "",Games!B290)</f>
      </c>
      <c r="C290" s="2" t="str">
        <f>IF(ISBLANK(Games!$B290), "",Games!C290)</f>
      </c>
      <c r="D290" s="1" t="str">
        <f>IF(ISBLANK(Games!$B290), "",Games!D290)</f>
      </c>
      <c r="E290" s="1" t="str">
        <f>IF(ISBLANK(Games!$B290), "",Games!E290)</f>
      </c>
      <c r="F290" s="2" t="str">
        <f>IF(ISBLANK(Games!$B290), "",Games!F290)</f>
      </c>
      <c r="G290" s="2" t="str">
        <f>IF(ISBLANK(Games!$B290), "",Games!G290)</f>
      </c>
      <c r="H290" s="2" t="str">
        <f>IF(ISBLANK(Games!B290), "", IF(Table13[[#This Row],[Spread]]&lt;0, Table13[[#This Row],[Home]], Table13[[#This Row],[Away]]))</f>
      </c>
      <c r="I290" s="25"/>
      <c r="J290" s="25"/>
      <c r="K290" s="25"/>
      <c r="L290" s="25" t="str">
        <f>IF(ISBLANK(Table13[[#This Row],[Side Result]]), "",(-1*(Table13[[#This Row],[Home Final]]-Table13[[#This Row],[Away Final]])))</f>
      </c>
      <c r="M29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90" s="21" t="str">
        <f>IF(ISBLANK(Games!B290),"",IF(Table13[[#This Row],[Side Result]]=Table13[[#This Row],[Market Predicted Side]], "Y", "N"))</f>
      </c>
      <c r="O290" s="24" t="str">
        <f>IF(ISBLANK(Table13[[#This Row],[Side Result]]),"",IF(AND(Table13[[#This Row],[Market Side Correct (Y/N)]]="Y", Table13[[#This Row],[Market - Winning Team Covered (Y/N)]]="Y"), "Y", "N"))</f>
      </c>
      <c r="P290" s="24" t="str">
        <f>IF(ISBLANK(Games!B290),"",IF(Table13[[#This Row],[Side Result]]=Table13[[#This Row],[Model Predicted Side]], "Y", "N"))</f>
      </c>
      <c r="Q29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9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90" s="24" t="str">
        <f>IF(ISBLANK(Table13[[#This Row],[Side Result]]), "",ABS(Table13[[#This Row],[Difference from Prediction]]))</f>
      </c>
      <c r="T29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90" s="24" t="str">
        <f>IF(ISBLANK(Table13[[#This Row],[Side Result]]), "",ABS(Table13[[#This Row],[Difference from Market]]))</f>
      </c>
      <c r="V290" s="23" t="str">
        <f>IF(OR(ISBLANK(Games!B290),ISBLANK(Table13[[#This Row],[Side Result]])), "",IF(OR(AND('Prediction Log'!D290&lt;0, 'Prediction Log'!I290='Prediction Log'!B290), AND('Prediction Log'!D290&gt;0, 'Prediction Log'!C290='Prediction Log'!I290)),"Y", IF(ISBLANK(Games!$B$2), "","N")))</f>
      </c>
      <c r="W290" s="23" t="str">
        <f>Table13[[#This Row],[Market Side and Spread  Correct]]</f>
      </c>
    </row>
    <row r="291">
      <c r="A291" s="2" t="str">
        <f>IF(ISBLANK(Games!$B291), "",Games!A291)</f>
      </c>
      <c r="B291" s="2" t="str">
        <f>IF(ISBLANK(Games!$B291), "",Games!B291)</f>
      </c>
      <c r="C291" s="2" t="str">
        <f>IF(ISBLANK(Games!$B291), "",Games!C291)</f>
      </c>
      <c r="D291" s="1" t="str">
        <f>IF(ISBLANK(Games!$B291), "",Games!D291)</f>
      </c>
      <c r="E291" s="1" t="str">
        <f>IF(ISBLANK(Games!$B291), "",Games!E291)</f>
      </c>
      <c r="F291" s="2" t="str">
        <f>IF(ISBLANK(Games!$B291), "",Games!F291)</f>
      </c>
      <c r="G291" s="2" t="str">
        <f>IF(ISBLANK(Games!$B291), "",Games!G291)</f>
      </c>
      <c r="H291" s="2" t="str">
        <f>IF(ISBLANK(Games!B291), "", IF(Table13[[#This Row],[Spread]]&lt;0, Table13[[#This Row],[Home]], Table13[[#This Row],[Away]]))</f>
      </c>
      <c r="I291" s="25"/>
      <c r="J291" s="25"/>
      <c r="K291" s="25"/>
      <c r="L291" s="25" t="str">
        <f>IF(ISBLANK(Table13[[#This Row],[Side Result]]), "",(-1*(Table13[[#This Row],[Home Final]]-Table13[[#This Row],[Away Final]])))</f>
      </c>
      <c r="M29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91" s="21" t="str">
        <f>IF(ISBLANK(Games!B291),"",IF(Table13[[#This Row],[Side Result]]=Table13[[#This Row],[Market Predicted Side]], "Y", "N"))</f>
      </c>
      <c r="O291" s="24" t="str">
        <f>IF(ISBLANK(Table13[[#This Row],[Side Result]]),"",IF(AND(Table13[[#This Row],[Market Side Correct (Y/N)]]="Y", Table13[[#This Row],[Market - Winning Team Covered (Y/N)]]="Y"), "Y", "N"))</f>
      </c>
      <c r="P291" s="24" t="str">
        <f>IF(ISBLANK(Games!B291),"",IF(Table13[[#This Row],[Side Result]]=Table13[[#This Row],[Model Predicted Side]], "Y", "N"))</f>
      </c>
      <c r="Q29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9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91" s="24" t="str">
        <f>IF(ISBLANK(Table13[[#This Row],[Side Result]]), "",ABS(Table13[[#This Row],[Difference from Prediction]]))</f>
      </c>
      <c r="T29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91" s="24" t="str">
        <f>IF(ISBLANK(Table13[[#This Row],[Side Result]]), "",ABS(Table13[[#This Row],[Difference from Market]]))</f>
      </c>
      <c r="V291" s="23" t="str">
        <f>IF(OR(ISBLANK(Games!B291),ISBLANK(Table13[[#This Row],[Side Result]])), "",IF(OR(AND('Prediction Log'!D291&lt;0, 'Prediction Log'!I291='Prediction Log'!B291), AND('Prediction Log'!D291&gt;0, 'Prediction Log'!C291='Prediction Log'!I291)),"Y", IF(ISBLANK(Games!$B$2), "","N")))</f>
      </c>
      <c r="W291" s="23" t="str">
        <f>Table13[[#This Row],[Market Side and Spread  Correct]]</f>
      </c>
    </row>
    <row r="292">
      <c r="A292" s="2" t="str">
        <f>IF(ISBLANK(Games!$B292), "",Games!A292)</f>
      </c>
      <c r="B292" s="2" t="str">
        <f>IF(ISBLANK(Games!$B292), "",Games!B292)</f>
      </c>
      <c r="C292" s="2" t="str">
        <f>IF(ISBLANK(Games!$B292), "",Games!C292)</f>
      </c>
      <c r="D292" s="1" t="str">
        <f>IF(ISBLANK(Games!$B292), "",Games!D292)</f>
      </c>
      <c r="E292" s="1" t="str">
        <f>IF(ISBLANK(Games!$B292), "",Games!E292)</f>
      </c>
      <c r="F292" s="2" t="str">
        <f>IF(ISBLANK(Games!$B292), "",Games!F292)</f>
      </c>
      <c r="G292" s="2" t="str">
        <f>IF(ISBLANK(Games!$B292), "",Games!G292)</f>
      </c>
      <c r="H292" s="2" t="str">
        <f>IF(ISBLANK(Games!B292), "", IF(Table13[[#This Row],[Spread]]&lt;0, Table13[[#This Row],[Home]], Table13[[#This Row],[Away]]))</f>
      </c>
      <c r="I292" s="25"/>
      <c r="J292" s="25"/>
      <c r="K292" s="25"/>
      <c r="L292" s="25" t="str">
        <f>IF(ISBLANK(Table13[[#This Row],[Side Result]]), "",(-1*(Table13[[#This Row],[Home Final]]-Table13[[#This Row],[Away Final]])))</f>
      </c>
      <c r="M29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92" s="21" t="str">
        <f>IF(ISBLANK(Games!B292),"",IF(Table13[[#This Row],[Side Result]]=Table13[[#This Row],[Market Predicted Side]], "Y", "N"))</f>
      </c>
      <c r="O292" s="24" t="str">
        <f>IF(ISBLANK(Table13[[#This Row],[Side Result]]),"",IF(AND(Table13[[#This Row],[Market Side Correct (Y/N)]]="Y", Table13[[#This Row],[Market - Winning Team Covered (Y/N)]]="Y"), "Y", "N"))</f>
      </c>
      <c r="P292" s="24" t="str">
        <f>IF(ISBLANK(Games!B292),"",IF(Table13[[#This Row],[Side Result]]=Table13[[#This Row],[Model Predicted Side]], "Y", "N"))</f>
      </c>
      <c r="Q29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9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92" s="24" t="str">
        <f>IF(ISBLANK(Table13[[#This Row],[Side Result]]), "",ABS(Table13[[#This Row],[Difference from Prediction]]))</f>
      </c>
      <c r="T29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92" s="24" t="str">
        <f>IF(ISBLANK(Table13[[#This Row],[Side Result]]), "",ABS(Table13[[#This Row],[Difference from Market]]))</f>
      </c>
      <c r="V292" s="23" t="str">
        <f>IF(OR(ISBLANK(Games!B292),ISBLANK(Table13[[#This Row],[Side Result]])), "",IF(OR(AND('Prediction Log'!D292&lt;0, 'Prediction Log'!I292='Prediction Log'!B292), AND('Prediction Log'!D292&gt;0, 'Prediction Log'!C292='Prediction Log'!I292)),"Y", IF(ISBLANK(Games!$B$2), "","N")))</f>
      </c>
      <c r="W292" s="23" t="str">
        <f>Table13[[#This Row],[Market Side and Spread  Correct]]</f>
      </c>
    </row>
    <row r="293">
      <c r="A293" s="2" t="str">
        <f>IF(ISBLANK(Games!$B293), "",Games!A293)</f>
      </c>
      <c r="B293" s="2" t="str">
        <f>IF(ISBLANK(Games!$B293), "",Games!B293)</f>
      </c>
      <c r="C293" s="2" t="str">
        <f>IF(ISBLANK(Games!$B293), "",Games!C293)</f>
      </c>
      <c r="D293" s="1" t="str">
        <f>IF(ISBLANK(Games!$B293), "",Games!D293)</f>
      </c>
      <c r="E293" s="1" t="str">
        <f>IF(ISBLANK(Games!$B293), "",Games!E293)</f>
      </c>
      <c r="F293" s="2" t="str">
        <f>IF(ISBLANK(Games!$B293), "",Games!F293)</f>
      </c>
      <c r="G293" s="2" t="str">
        <f>IF(ISBLANK(Games!$B293), "",Games!G293)</f>
      </c>
      <c r="H293" s="2" t="str">
        <f>IF(ISBLANK(Games!B293), "", IF(Table13[[#This Row],[Spread]]&lt;0, Table13[[#This Row],[Home]], Table13[[#This Row],[Away]]))</f>
      </c>
      <c r="I293" s="25"/>
      <c r="J293" s="25"/>
      <c r="K293" s="25"/>
      <c r="L293" s="25" t="str">
        <f>IF(ISBLANK(Table13[[#This Row],[Side Result]]), "",(-1*(Table13[[#This Row],[Home Final]]-Table13[[#This Row],[Away Final]])))</f>
      </c>
      <c r="M29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93" s="21" t="str">
        <f>IF(ISBLANK(Games!B293),"",IF(Table13[[#This Row],[Side Result]]=Table13[[#This Row],[Market Predicted Side]], "Y", "N"))</f>
      </c>
      <c r="O293" s="24" t="str">
        <f>IF(ISBLANK(Table13[[#This Row],[Side Result]]),"",IF(AND(Table13[[#This Row],[Market Side Correct (Y/N)]]="Y", Table13[[#This Row],[Market - Winning Team Covered (Y/N)]]="Y"), "Y", "N"))</f>
      </c>
      <c r="P293" s="24" t="str">
        <f>IF(ISBLANK(Games!B293),"",IF(Table13[[#This Row],[Side Result]]=Table13[[#This Row],[Model Predicted Side]], "Y", "N"))</f>
      </c>
      <c r="Q29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9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93" s="24" t="str">
        <f>IF(ISBLANK(Table13[[#This Row],[Side Result]]), "",ABS(Table13[[#This Row],[Difference from Prediction]]))</f>
      </c>
      <c r="T29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93" s="24" t="str">
        <f>IF(ISBLANK(Table13[[#This Row],[Side Result]]), "",ABS(Table13[[#This Row],[Difference from Market]]))</f>
      </c>
      <c r="V293" s="23" t="str">
        <f>IF(OR(ISBLANK(Games!B293),ISBLANK(Table13[[#This Row],[Side Result]])), "",IF(OR(AND('Prediction Log'!D293&lt;0, 'Prediction Log'!I293='Prediction Log'!B293), AND('Prediction Log'!D293&gt;0, 'Prediction Log'!C293='Prediction Log'!I293)),"Y", IF(ISBLANK(Games!$B$2), "","N")))</f>
      </c>
      <c r="W293" s="23" t="str">
        <f>Table13[[#This Row],[Market Side and Spread  Correct]]</f>
      </c>
    </row>
    <row r="294">
      <c r="A294" s="2" t="str">
        <f>IF(ISBLANK(Games!$B294), "",Games!A294)</f>
      </c>
      <c r="B294" s="2" t="str">
        <f>IF(ISBLANK(Games!$B294), "",Games!B294)</f>
      </c>
      <c r="C294" s="2" t="str">
        <f>IF(ISBLANK(Games!$B294), "",Games!C294)</f>
      </c>
      <c r="D294" s="1" t="str">
        <f>IF(ISBLANK(Games!$B294), "",Games!D294)</f>
      </c>
      <c r="E294" s="1" t="str">
        <f>IF(ISBLANK(Games!$B294), "",Games!E294)</f>
      </c>
      <c r="F294" s="2" t="str">
        <f>IF(ISBLANK(Games!$B294), "",Games!F294)</f>
      </c>
      <c r="G294" s="2" t="str">
        <f>IF(ISBLANK(Games!$B294), "",Games!G294)</f>
      </c>
      <c r="H294" s="2" t="str">
        <f>IF(ISBLANK(Games!B294), "", IF(Table13[[#This Row],[Spread]]&lt;0, Table13[[#This Row],[Home]], Table13[[#This Row],[Away]]))</f>
      </c>
      <c r="I294" s="25"/>
      <c r="J294" s="25"/>
      <c r="K294" s="25"/>
      <c r="L294" s="25" t="str">
        <f>IF(ISBLANK(Table13[[#This Row],[Side Result]]), "",(-1*(Table13[[#This Row],[Home Final]]-Table13[[#This Row],[Away Final]])))</f>
      </c>
      <c r="M29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94" s="21" t="str">
        <f>IF(ISBLANK(Games!B294),"",IF(Table13[[#This Row],[Side Result]]=Table13[[#This Row],[Market Predicted Side]], "Y", "N"))</f>
      </c>
      <c r="O294" s="24" t="str">
        <f>IF(ISBLANK(Table13[[#This Row],[Side Result]]),"",IF(AND(Table13[[#This Row],[Market Side Correct (Y/N)]]="Y", Table13[[#This Row],[Market - Winning Team Covered (Y/N)]]="Y"), "Y", "N"))</f>
      </c>
      <c r="P294" s="24" t="str">
        <f>IF(ISBLANK(Games!B294),"",IF(Table13[[#This Row],[Side Result]]=Table13[[#This Row],[Model Predicted Side]], "Y", "N"))</f>
      </c>
      <c r="Q29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9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94" s="24" t="str">
        <f>IF(ISBLANK(Table13[[#This Row],[Side Result]]), "",ABS(Table13[[#This Row],[Difference from Prediction]]))</f>
      </c>
      <c r="T29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94" s="24" t="str">
        <f>IF(ISBLANK(Table13[[#This Row],[Side Result]]), "",ABS(Table13[[#This Row],[Difference from Market]]))</f>
      </c>
      <c r="V294" s="23" t="str">
        <f>IF(OR(ISBLANK(Games!B294),ISBLANK(Table13[[#This Row],[Side Result]])), "",IF(OR(AND('Prediction Log'!D294&lt;0, 'Prediction Log'!I294='Prediction Log'!B294), AND('Prediction Log'!D294&gt;0, 'Prediction Log'!C294='Prediction Log'!I294)),"Y", IF(ISBLANK(Games!$B$2), "","N")))</f>
      </c>
      <c r="W294" s="23" t="str">
        <f>Table13[[#This Row],[Market Side and Spread  Correct]]</f>
      </c>
    </row>
    <row r="295">
      <c r="A295" s="2" t="str">
        <f>IF(ISBLANK(Games!$B295), "",Games!A295)</f>
      </c>
      <c r="B295" s="2" t="str">
        <f>IF(ISBLANK(Games!$B295), "",Games!B295)</f>
      </c>
      <c r="C295" s="2" t="str">
        <f>IF(ISBLANK(Games!$B295), "",Games!C295)</f>
      </c>
      <c r="D295" s="1" t="str">
        <f>IF(ISBLANK(Games!$B295), "",Games!D295)</f>
      </c>
      <c r="E295" s="1" t="str">
        <f>IF(ISBLANK(Games!$B295), "",Games!E295)</f>
      </c>
      <c r="F295" s="2" t="str">
        <f>IF(ISBLANK(Games!$B295), "",Games!F295)</f>
      </c>
      <c r="G295" s="2" t="str">
        <f>IF(ISBLANK(Games!$B295), "",Games!G295)</f>
      </c>
      <c r="H295" s="2" t="str">
        <f>IF(ISBLANK(Games!B295), "", IF(Table13[[#This Row],[Spread]]&lt;0, Table13[[#This Row],[Home]], Table13[[#This Row],[Away]]))</f>
      </c>
      <c r="I295" s="25"/>
      <c r="J295" s="25"/>
      <c r="K295" s="25"/>
      <c r="L295" s="25" t="str">
        <f>IF(ISBLANK(Table13[[#This Row],[Side Result]]), "",(-1*(Table13[[#This Row],[Home Final]]-Table13[[#This Row],[Away Final]])))</f>
      </c>
      <c r="M29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95" s="21" t="str">
        <f>IF(ISBLANK(Games!B295),"",IF(Table13[[#This Row],[Side Result]]=Table13[[#This Row],[Market Predicted Side]], "Y", "N"))</f>
      </c>
      <c r="O295" s="24" t="str">
        <f>IF(ISBLANK(Table13[[#This Row],[Side Result]]),"",IF(AND(Table13[[#This Row],[Market Side Correct (Y/N)]]="Y", Table13[[#This Row],[Market - Winning Team Covered (Y/N)]]="Y"), "Y", "N"))</f>
      </c>
      <c r="P295" s="24" t="str">
        <f>IF(ISBLANK(Games!B295),"",IF(Table13[[#This Row],[Side Result]]=Table13[[#This Row],[Model Predicted Side]], "Y", "N"))</f>
      </c>
      <c r="Q29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9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95" s="24" t="str">
        <f>IF(ISBLANK(Table13[[#This Row],[Side Result]]), "",ABS(Table13[[#This Row],[Difference from Prediction]]))</f>
      </c>
      <c r="T29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95" s="24" t="str">
        <f>IF(ISBLANK(Table13[[#This Row],[Side Result]]), "",ABS(Table13[[#This Row],[Difference from Market]]))</f>
      </c>
      <c r="V295" s="23" t="str">
        <f>IF(OR(ISBLANK(Games!B295),ISBLANK(Table13[[#This Row],[Side Result]])), "",IF(OR(AND('Prediction Log'!D295&lt;0, 'Prediction Log'!I295='Prediction Log'!B295), AND('Prediction Log'!D295&gt;0, 'Prediction Log'!C295='Prediction Log'!I295)),"Y", IF(ISBLANK(Games!$B$2), "","N")))</f>
      </c>
      <c r="W295" s="23" t="str">
        <f>Table13[[#This Row],[Market Side and Spread  Correct]]</f>
      </c>
    </row>
    <row r="296">
      <c r="A296" s="2" t="str">
        <f>IF(ISBLANK(Games!$B296), "",Games!A296)</f>
      </c>
      <c r="B296" s="2" t="str">
        <f>IF(ISBLANK(Games!$B296), "",Games!B296)</f>
      </c>
      <c r="C296" s="2" t="str">
        <f>IF(ISBLANK(Games!$B296), "",Games!C296)</f>
      </c>
      <c r="D296" s="1" t="str">
        <f>IF(ISBLANK(Games!$B296), "",Games!D296)</f>
      </c>
      <c r="E296" s="1" t="str">
        <f>IF(ISBLANK(Games!$B296), "",Games!E296)</f>
      </c>
      <c r="F296" s="2" t="str">
        <f>IF(ISBLANK(Games!$B296), "",Games!F296)</f>
      </c>
      <c r="G296" s="2" t="str">
        <f>IF(ISBLANK(Games!$B296), "",Games!G296)</f>
      </c>
      <c r="H296" s="2" t="str">
        <f>IF(ISBLANK(Games!B296), "", IF(Table13[[#This Row],[Spread]]&lt;0, Table13[[#This Row],[Home]], Table13[[#This Row],[Away]]))</f>
      </c>
      <c r="I296" s="25"/>
      <c r="J296" s="25"/>
      <c r="K296" s="25"/>
      <c r="L296" s="25" t="str">
        <f>IF(ISBLANK(Table13[[#This Row],[Side Result]]), "",(-1*(Table13[[#This Row],[Home Final]]-Table13[[#This Row],[Away Final]])))</f>
      </c>
      <c r="M29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96" s="21" t="str">
        <f>IF(ISBLANK(Games!B296),"",IF(Table13[[#This Row],[Side Result]]=Table13[[#This Row],[Market Predicted Side]], "Y", "N"))</f>
      </c>
      <c r="O296" s="24" t="str">
        <f>IF(ISBLANK(Table13[[#This Row],[Side Result]]),"",IF(AND(Table13[[#This Row],[Market Side Correct (Y/N)]]="Y", Table13[[#This Row],[Market - Winning Team Covered (Y/N)]]="Y"), "Y", "N"))</f>
      </c>
      <c r="P296" s="24" t="str">
        <f>IF(ISBLANK(Games!B296),"",IF(Table13[[#This Row],[Side Result]]=Table13[[#This Row],[Model Predicted Side]], "Y", "N"))</f>
      </c>
      <c r="Q29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9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96" s="24" t="str">
        <f>IF(ISBLANK(Table13[[#This Row],[Side Result]]), "",ABS(Table13[[#This Row],[Difference from Prediction]]))</f>
      </c>
      <c r="T29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96" s="24" t="str">
        <f>IF(ISBLANK(Table13[[#This Row],[Side Result]]), "",ABS(Table13[[#This Row],[Difference from Market]]))</f>
      </c>
      <c r="V296" s="23" t="str">
        <f>IF(OR(ISBLANK(Games!B296),ISBLANK(Table13[[#This Row],[Side Result]])), "",IF(OR(AND('Prediction Log'!D296&lt;0, 'Prediction Log'!I296='Prediction Log'!B296), AND('Prediction Log'!D296&gt;0, 'Prediction Log'!C296='Prediction Log'!I296)),"Y", IF(ISBLANK(Games!$B$2), "","N")))</f>
      </c>
      <c r="W296" s="23" t="str">
        <f>Table13[[#This Row],[Market Side and Spread  Correct]]</f>
      </c>
    </row>
    <row r="297">
      <c r="A297" s="2" t="str">
        <f>IF(ISBLANK(Games!$B297), "",Games!A297)</f>
      </c>
      <c r="B297" s="2" t="str">
        <f>IF(ISBLANK(Games!$B297), "",Games!B297)</f>
      </c>
      <c r="C297" s="2" t="str">
        <f>IF(ISBLANK(Games!$B297), "",Games!C297)</f>
      </c>
      <c r="D297" s="1" t="str">
        <f>IF(ISBLANK(Games!$B297), "",Games!D297)</f>
      </c>
      <c r="E297" s="1" t="str">
        <f>IF(ISBLANK(Games!$B297), "",Games!E297)</f>
      </c>
      <c r="F297" s="2" t="str">
        <f>IF(ISBLANK(Games!$B297), "",Games!F297)</f>
      </c>
      <c r="G297" s="2" t="str">
        <f>IF(ISBLANK(Games!$B297), "",Games!G297)</f>
      </c>
      <c r="H297" s="2" t="str">
        <f>IF(ISBLANK(Games!B297), "", IF(Table13[[#This Row],[Spread]]&lt;0, Table13[[#This Row],[Home]], Table13[[#This Row],[Away]]))</f>
      </c>
      <c r="I297" s="25"/>
      <c r="J297" s="25"/>
      <c r="K297" s="25"/>
      <c r="L297" s="25" t="str">
        <f>IF(ISBLANK(Table13[[#This Row],[Side Result]]), "",(-1*(Table13[[#This Row],[Home Final]]-Table13[[#This Row],[Away Final]])))</f>
      </c>
      <c r="M29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97" s="21" t="str">
        <f>IF(ISBLANK(Games!B297),"",IF(Table13[[#This Row],[Side Result]]=Table13[[#This Row],[Market Predicted Side]], "Y", "N"))</f>
      </c>
      <c r="O297" s="24" t="str">
        <f>IF(ISBLANK(Table13[[#This Row],[Side Result]]),"",IF(AND(Table13[[#This Row],[Market Side Correct (Y/N)]]="Y", Table13[[#This Row],[Market - Winning Team Covered (Y/N)]]="Y"), "Y", "N"))</f>
      </c>
      <c r="P297" s="24" t="str">
        <f>IF(ISBLANK(Games!B297),"",IF(Table13[[#This Row],[Side Result]]=Table13[[#This Row],[Model Predicted Side]], "Y", "N"))</f>
      </c>
      <c r="Q29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9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97" s="24" t="str">
        <f>IF(ISBLANK(Table13[[#This Row],[Side Result]]), "",ABS(Table13[[#This Row],[Difference from Prediction]]))</f>
      </c>
      <c r="T29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97" s="24" t="str">
        <f>IF(ISBLANK(Table13[[#This Row],[Side Result]]), "",ABS(Table13[[#This Row],[Difference from Market]]))</f>
      </c>
      <c r="V297" s="23" t="str">
        <f>IF(OR(ISBLANK(Games!B297),ISBLANK(Table13[[#This Row],[Side Result]])), "",IF(OR(AND('Prediction Log'!D297&lt;0, 'Prediction Log'!I297='Prediction Log'!B297), AND('Prediction Log'!D297&gt;0, 'Prediction Log'!C297='Prediction Log'!I297)),"Y", IF(ISBLANK(Games!$B$2), "","N")))</f>
      </c>
      <c r="W297" s="23" t="str">
        <f>Table13[[#This Row],[Market Side and Spread  Correct]]</f>
      </c>
    </row>
    <row r="298">
      <c r="A298" s="2" t="str">
        <f>IF(ISBLANK(Games!$B298), "",Games!A298)</f>
      </c>
      <c r="B298" s="2" t="str">
        <f>IF(ISBLANK(Games!$B298), "",Games!B298)</f>
      </c>
      <c r="C298" s="2" t="str">
        <f>IF(ISBLANK(Games!$B298), "",Games!C298)</f>
      </c>
      <c r="D298" s="1" t="str">
        <f>IF(ISBLANK(Games!$B298), "",Games!D298)</f>
      </c>
      <c r="E298" s="1" t="str">
        <f>IF(ISBLANK(Games!$B298), "",Games!E298)</f>
      </c>
      <c r="F298" s="2" t="str">
        <f>IF(ISBLANK(Games!$B298), "",Games!F298)</f>
      </c>
      <c r="G298" s="2" t="str">
        <f>IF(ISBLANK(Games!$B298), "",Games!G298)</f>
      </c>
      <c r="H298" s="2" t="str">
        <f>IF(ISBLANK(Games!B298), "", IF(Table13[[#This Row],[Spread]]&lt;0, Table13[[#This Row],[Home]], Table13[[#This Row],[Away]]))</f>
      </c>
      <c r="I298" s="25"/>
      <c r="J298" s="25"/>
      <c r="K298" s="25"/>
      <c r="L298" s="25" t="str">
        <f>IF(ISBLANK(Table13[[#This Row],[Side Result]]), "",(-1*(Table13[[#This Row],[Home Final]]-Table13[[#This Row],[Away Final]])))</f>
      </c>
      <c r="M29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98" s="21" t="str">
        <f>IF(ISBLANK(Games!B298),"",IF(Table13[[#This Row],[Side Result]]=Table13[[#This Row],[Market Predicted Side]], "Y", "N"))</f>
      </c>
      <c r="O298" s="24" t="str">
        <f>IF(ISBLANK(Table13[[#This Row],[Side Result]]),"",IF(AND(Table13[[#This Row],[Market Side Correct (Y/N)]]="Y", Table13[[#This Row],[Market - Winning Team Covered (Y/N)]]="Y"), "Y", "N"))</f>
      </c>
      <c r="P298" s="24" t="str">
        <f>IF(ISBLANK(Games!B298),"",IF(Table13[[#This Row],[Side Result]]=Table13[[#This Row],[Model Predicted Side]], "Y", "N"))</f>
      </c>
      <c r="Q29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9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98" s="24" t="str">
        <f>IF(ISBLANK(Table13[[#This Row],[Side Result]]), "",ABS(Table13[[#This Row],[Difference from Prediction]]))</f>
      </c>
      <c r="T29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98" s="24" t="str">
        <f>IF(ISBLANK(Table13[[#This Row],[Side Result]]), "",ABS(Table13[[#This Row],[Difference from Market]]))</f>
      </c>
      <c r="V298" s="23" t="str">
        <f>IF(OR(ISBLANK(Games!B298),ISBLANK(Table13[[#This Row],[Side Result]])), "",IF(OR(AND('Prediction Log'!D298&lt;0, 'Prediction Log'!I298='Prediction Log'!B298), AND('Prediction Log'!D298&gt;0, 'Prediction Log'!C298='Prediction Log'!I298)),"Y", IF(ISBLANK(Games!$B$2), "","N")))</f>
      </c>
      <c r="W298" s="23" t="str">
        <f>Table13[[#This Row],[Market Side and Spread  Correct]]</f>
      </c>
    </row>
    <row r="299">
      <c r="A299" s="2" t="str">
        <f>IF(ISBLANK(Games!$B299), "",Games!A299)</f>
      </c>
      <c r="B299" s="2" t="str">
        <f>IF(ISBLANK(Games!$B299), "",Games!B299)</f>
      </c>
      <c r="C299" s="2" t="str">
        <f>IF(ISBLANK(Games!$B299), "",Games!C299)</f>
      </c>
      <c r="D299" s="1" t="str">
        <f>IF(ISBLANK(Games!$B299), "",Games!D299)</f>
      </c>
      <c r="E299" s="1" t="str">
        <f>IF(ISBLANK(Games!$B299), "",Games!E299)</f>
      </c>
      <c r="F299" s="2" t="str">
        <f>IF(ISBLANK(Games!$B299), "",Games!F299)</f>
      </c>
      <c r="G299" s="2" t="str">
        <f>IF(ISBLANK(Games!$B299), "",Games!G299)</f>
      </c>
      <c r="H299" s="2" t="str">
        <f>IF(ISBLANK(Games!B299), "", IF(Table13[[#This Row],[Spread]]&lt;0, Table13[[#This Row],[Home]], Table13[[#This Row],[Away]]))</f>
      </c>
      <c r="I299" s="25"/>
      <c r="J299" s="25"/>
      <c r="K299" s="25"/>
      <c r="L299" s="25" t="str">
        <f>IF(ISBLANK(Table13[[#This Row],[Side Result]]), "",(-1*(Table13[[#This Row],[Home Final]]-Table13[[#This Row],[Away Final]])))</f>
      </c>
      <c r="M29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299" s="21" t="str">
        <f>IF(ISBLANK(Games!B299),"",IF(Table13[[#This Row],[Side Result]]=Table13[[#This Row],[Market Predicted Side]], "Y", "N"))</f>
      </c>
      <c r="O299" s="24" t="str">
        <f>IF(ISBLANK(Table13[[#This Row],[Side Result]]),"",IF(AND(Table13[[#This Row],[Market Side Correct (Y/N)]]="Y", Table13[[#This Row],[Market - Winning Team Covered (Y/N)]]="Y"), "Y", "N"))</f>
      </c>
      <c r="P299" s="24" t="str">
        <f>IF(ISBLANK(Games!B299),"",IF(Table13[[#This Row],[Side Result]]=Table13[[#This Row],[Model Predicted Side]], "Y", "N"))</f>
      </c>
      <c r="Q29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29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299" s="24" t="str">
        <f>IF(ISBLANK(Table13[[#This Row],[Side Result]]), "",ABS(Table13[[#This Row],[Difference from Prediction]]))</f>
      </c>
      <c r="T29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299" s="24" t="str">
        <f>IF(ISBLANK(Table13[[#This Row],[Side Result]]), "",ABS(Table13[[#This Row],[Difference from Market]]))</f>
      </c>
      <c r="V299" s="23" t="str">
        <f>IF(OR(ISBLANK(Games!B299),ISBLANK(Table13[[#This Row],[Side Result]])), "",IF(OR(AND('Prediction Log'!D299&lt;0, 'Prediction Log'!I299='Prediction Log'!B299), AND('Prediction Log'!D299&gt;0, 'Prediction Log'!C299='Prediction Log'!I299)),"Y", IF(ISBLANK(Games!$B$2), "","N")))</f>
      </c>
      <c r="W299" s="23" t="str">
        <f>Table13[[#This Row],[Market Side and Spread  Correct]]</f>
      </c>
    </row>
    <row r="300">
      <c r="A300" s="2" t="str">
        <f>IF(ISBLANK(Games!$B300), "",Games!A300)</f>
      </c>
      <c r="B300" s="2" t="str">
        <f>IF(ISBLANK(Games!$B300), "",Games!B300)</f>
      </c>
      <c r="C300" s="2" t="str">
        <f>IF(ISBLANK(Games!$B300), "",Games!C300)</f>
      </c>
      <c r="D300" s="1" t="str">
        <f>IF(ISBLANK(Games!$B300), "",Games!D300)</f>
      </c>
      <c r="E300" s="1" t="str">
        <f>IF(ISBLANK(Games!$B300), "",Games!E300)</f>
      </c>
      <c r="F300" s="2" t="str">
        <f>IF(ISBLANK(Games!$B300), "",Games!F300)</f>
      </c>
      <c r="G300" s="2" t="str">
        <f>IF(ISBLANK(Games!$B300), "",Games!G300)</f>
      </c>
      <c r="H300" s="2" t="str">
        <f>IF(ISBLANK(Games!B300), "", IF(Table13[[#This Row],[Spread]]&lt;0, Table13[[#This Row],[Home]], Table13[[#This Row],[Away]]))</f>
      </c>
      <c r="I300" s="25"/>
      <c r="J300" s="25"/>
      <c r="K300" s="25"/>
      <c r="L300" s="25" t="str">
        <f>IF(ISBLANK(Table13[[#This Row],[Side Result]]), "",(-1*(Table13[[#This Row],[Home Final]]-Table13[[#This Row],[Away Final]])))</f>
      </c>
      <c r="M30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00" s="21" t="str">
        <f>IF(ISBLANK(Games!B300),"",IF(Table13[[#This Row],[Side Result]]=Table13[[#This Row],[Market Predicted Side]], "Y", "N"))</f>
      </c>
      <c r="O300" s="24" t="str">
        <f>IF(ISBLANK(Table13[[#This Row],[Side Result]]),"",IF(AND(Table13[[#This Row],[Market Side Correct (Y/N)]]="Y", Table13[[#This Row],[Market - Winning Team Covered (Y/N)]]="Y"), "Y", "N"))</f>
      </c>
      <c r="P300" s="24" t="str">
        <f>IF(ISBLANK(Games!B300),"",IF(Table13[[#This Row],[Side Result]]=Table13[[#This Row],[Model Predicted Side]], "Y", "N"))</f>
      </c>
      <c r="Q30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0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00" s="24" t="str">
        <f>IF(ISBLANK(Table13[[#This Row],[Side Result]]), "",ABS(Table13[[#This Row],[Difference from Prediction]]))</f>
      </c>
      <c r="T30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00" s="24" t="str">
        <f>IF(ISBLANK(Table13[[#This Row],[Side Result]]), "",ABS(Table13[[#This Row],[Difference from Market]]))</f>
      </c>
      <c r="V300" s="23" t="str">
        <f>IF(OR(ISBLANK(Games!B300),ISBLANK(Table13[[#This Row],[Side Result]])), "",IF(OR(AND('Prediction Log'!D300&lt;0, 'Prediction Log'!I300='Prediction Log'!B300), AND('Prediction Log'!D300&gt;0, 'Prediction Log'!C300='Prediction Log'!I300)),"Y", IF(ISBLANK(Games!$B$2), "","N")))</f>
      </c>
      <c r="W300" s="23" t="str">
        <f>Table13[[#This Row],[Market Side and Spread  Correct]]</f>
      </c>
    </row>
    <row r="301">
      <c r="A301" s="2" t="str">
        <f>IF(ISBLANK(Games!$B301), "",Games!A301)</f>
      </c>
      <c r="B301" s="2" t="str">
        <f>IF(ISBLANK(Games!$B301), "",Games!B301)</f>
      </c>
      <c r="C301" s="2" t="str">
        <f>IF(ISBLANK(Games!$B301), "",Games!C301)</f>
      </c>
      <c r="D301" s="1" t="str">
        <f>IF(ISBLANK(Games!$B301), "",Games!D301)</f>
      </c>
      <c r="E301" s="1" t="str">
        <f>IF(ISBLANK(Games!$B301), "",Games!E301)</f>
      </c>
      <c r="F301" s="2" t="str">
        <f>IF(ISBLANK(Games!$B301), "",Games!F301)</f>
      </c>
      <c r="G301" s="2" t="str">
        <f>IF(ISBLANK(Games!$B301), "",Games!G301)</f>
      </c>
      <c r="H301" s="2" t="str">
        <f>IF(ISBLANK(Games!B301), "", IF(Table13[[#This Row],[Spread]]&lt;0, Table13[[#This Row],[Home]], Table13[[#This Row],[Away]]))</f>
      </c>
      <c r="I301" s="25"/>
      <c r="J301" s="25"/>
      <c r="K301" s="25"/>
      <c r="L301" s="25" t="str">
        <f>IF(ISBLANK(Table13[[#This Row],[Side Result]]), "",(-1*(Table13[[#This Row],[Home Final]]-Table13[[#This Row],[Away Final]])))</f>
      </c>
      <c r="M30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01" s="21" t="str">
        <f>IF(ISBLANK(Games!B301),"",IF(Table13[[#This Row],[Side Result]]=Table13[[#This Row],[Market Predicted Side]], "Y", "N"))</f>
      </c>
      <c r="O301" s="24" t="str">
        <f>IF(ISBLANK(Table13[[#This Row],[Side Result]]),"",IF(AND(Table13[[#This Row],[Market Side Correct (Y/N)]]="Y", Table13[[#This Row],[Market - Winning Team Covered (Y/N)]]="Y"), "Y", "N"))</f>
      </c>
      <c r="P301" s="24" t="str">
        <f>IF(ISBLANK(Games!B301),"",IF(Table13[[#This Row],[Side Result]]=Table13[[#This Row],[Model Predicted Side]], "Y", "N"))</f>
      </c>
      <c r="Q30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0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01" s="24" t="str">
        <f>IF(ISBLANK(Table13[[#This Row],[Side Result]]), "",ABS(Table13[[#This Row],[Difference from Prediction]]))</f>
      </c>
      <c r="T30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01" s="24" t="str">
        <f>IF(ISBLANK(Table13[[#This Row],[Side Result]]), "",ABS(Table13[[#This Row],[Difference from Market]]))</f>
      </c>
      <c r="V301" s="23" t="str">
        <f>IF(OR(ISBLANK(Games!B301),ISBLANK(Table13[[#This Row],[Side Result]])), "",IF(OR(AND('Prediction Log'!D301&lt;0, 'Prediction Log'!I301='Prediction Log'!B301), AND('Prediction Log'!D301&gt;0, 'Prediction Log'!C301='Prediction Log'!I301)),"Y", IF(ISBLANK(Games!$B$2), "","N")))</f>
      </c>
      <c r="W301" s="23" t="str">
        <f>Table13[[#This Row],[Market Side and Spread  Correct]]</f>
      </c>
    </row>
    <row r="302">
      <c r="A302" s="2" t="str">
        <f>IF(ISBLANK(Games!$B302), "",Games!A302)</f>
      </c>
      <c r="B302" s="2" t="str">
        <f>IF(ISBLANK(Games!$B302), "",Games!B302)</f>
      </c>
      <c r="C302" s="2" t="str">
        <f>IF(ISBLANK(Games!$B302), "",Games!C302)</f>
      </c>
      <c r="D302" s="1" t="str">
        <f>IF(ISBLANK(Games!$B302), "",Games!D302)</f>
      </c>
      <c r="E302" s="1" t="str">
        <f>IF(ISBLANK(Games!$B302), "",Games!E302)</f>
      </c>
      <c r="F302" s="2" t="str">
        <f>IF(ISBLANK(Games!$B302), "",Games!F302)</f>
      </c>
      <c r="G302" s="2" t="str">
        <f>IF(ISBLANK(Games!$B302), "",Games!G302)</f>
      </c>
      <c r="H302" s="2" t="str">
        <f>IF(ISBLANK(Games!B302), "", IF(Table13[[#This Row],[Spread]]&lt;0, Table13[[#This Row],[Home]], Table13[[#This Row],[Away]]))</f>
      </c>
      <c r="I302" s="25"/>
      <c r="J302" s="25"/>
      <c r="K302" s="25"/>
      <c r="L302" s="25" t="str">
        <f>IF(ISBLANK(Table13[[#This Row],[Side Result]]), "",(-1*(Table13[[#This Row],[Home Final]]-Table13[[#This Row],[Away Final]])))</f>
      </c>
      <c r="M30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02" s="21" t="str">
        <f>IF(ISBLANK(Games!B302),"",IF(Table13[[#This Row],[Side Result]]=Table13[[#This Row],[Market Predicted Side]], "Y", "N"))</f>
      </c>
      <c r="O302" s="24" t="str">
        <f>IF(ISBLANK(Table13[[#This Row],[Side Result]]),"",IF(AND(Table13[[#This Row],[Market Side Correct (Y/N)]]="Y", Table13[[#This Row],[Market - Winning Team Covered (Y/N)]]="Y"), "Y", "N"))</f>
      </c>
      <c r="P302" s="24" t="str">
        <f>IF(ISBLANK(Games!B302),"",IF(Table13[[#This Row],[Side Result]]=Table13[[#This Row],[Model Predicted Side]], "Y", "N"))</f>
      </c>
      <c r="Q30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0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02" s="24" t="str">
        <f>IF(ISBLANK(Table13[[#This Row],[Side Result]]), "",ABS(Table13[[#This Row],[Difference from Prediction]]))</f>
      </c>
      <c r="T30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02" s="24" t="str">
        <f>IF(ISBLANK(Table13[[#This Row],[Side Result]]), "",ABS(Table13[[#This Row],[Difference from Market]]))</f>
      </c>
      <c r="V302" s="23" t="str">
        <f>IF(OR(ISBLANK(Games!B302),ISBLANK(Table13[[#This Row],[Side Result]])), "",IF(OR(AND('Prediction Log'!D302&lt;0, 'Prediction Log'!I302='Prediction Log'!B302), AND('Prediction Log'!D302&gt;0, 'Prediction Log'!C302='Prediction Log'!I302)),"Y", IF(ISBLANK(Games!$B$2), "","N")))</f>
      </c>
      <c r="W302" s="23" t="str">
        <f>Table13[[#This Row],[Market Side and Spread  Correct]]</f>
      </c>
    </row>
    <row r="303">
      <c r="A303" s="2" t="str">
        <f>IF(ISBLANK(Games!$B303), "",Games!A303)</f>
      </c>
      <c r="B303" s="2" t="str">
        <f>IF(ISBLANK(Games!$B303), "",Games!B303)</f>
      </c>
      <c r="C303" s="2" t="str">
        <f>IF(ISBLANK(Games!$B303), "",Games!C303)</f>
      </c>
      <c r="D303" s="1" t="str">
        <f>IF(ISBLANK(Games!$B303), "",Games!D303)</f>
      </c>
      <c r="E303" s="1" t="str">
        <f>IF(ISBLANK(Games!$B303), "",Games!E303)</f>
      </c>
      <c r="F303" s="2" t="str">
        <f>IF(ISBLANK(Games!$B303), "",Games!F303)</f>
      </c>
      <c r="G303" s="2" t="str">
        <f>IF(ISBLANK(Games!$B303), "",Games!G303)</f>
      </c>
      <c r="H303" s="2" t="str">
        <f>IF(ISBLANK(Games!B303), "", IF(Table13[[#This Row],[Spread]]&lt;0, Table13[[#This Row],[Home]], Table13[[#This Row],[Away]]))</f>
      </c>
      <c r="I303" s="25"/>
      <c r="J303" s="25"/>
      <c r="K303" s="25"/>
      <c r="L303" s="25" t="str">
        <f>IF(ISBLANK(Table13[[#This Row],[Side Result]]), "",(-1*(Table13[[#This Row],[Home Final]]-Table13[[#This Row],[Away Final]])))</f>
      </c>
      <c r="M30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03" s="21" t="str">
        <f>IF(ISBLANK(Games!B303),"",IF(Table13[[#This Row],[Side Result]]=Table13[[#This Row],[Market Predicted Side]], "Y", "N"))</f>
      </c>
      <c r="O303" s="24" t="str">
        <f>IF(ISBLANK(Table13[[#This Row],[Side Result]]),"",IF(AND(Table13[[#This Row],[Market Side Correct (Y/N)]]="Y", Table13[[#This Row],[Market - Winning Team Covered (Y/N)]]="Y"), "Y", "N"))</f>
      </c>
      <c r="P303" s="24" t="str">
        <f>IF(ISBLANK(Games!B303),"",IF(Table13[[#This Row],[Side Result]]=Table13[[#This Row],[Model Predicted Side]], "Y", "N"))</f>
      </c>
      <c r="Q30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0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03" s="24" t="str">
        <f>IF(ISBLANK(Table13[[#This Row],[Side Result]]), "",ABS(Table13[[#This Row],[Difference from Prediction]]))</f>
      </c>
      <c r="T30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03" s="24" t="str">
        <f>IF(ISBLANK(Table13[[#This Row],[Side Result]]), "",ABS(Table13[[#This Row],[Difference from Market]]))</f>
      </c>
      <c r="V303" s="23" t="str">
        <f>IF(OR(ISBLANK(Games!B303),ISBLANK(Table13[[#This Row],[Side Result]])), "",IF(OR(AND('Prediction Log'!D303&lt;0, 'Prediction Log'!I303='Prediction Log'!B303), AND('Prediction Log'!D303&gt;0, 'Prediction Log'!C303='Prediction Log'!I303)),"Y", IF(ISBLANK(Games!$B$2), "","N")))</f>
      </c>
      <c r="W303" s="23" t="str">
        <f>Table13[[#This Row],[Market Side and Spread  Correct]]</f>
      </c>
    </row>
    <row r="304">
      <c r="A304" s="2" t="str">
        <f>IF(ISBLANK(Games!$B304), "",Games!A304)</f>
      </c>
      <c r="B304" s="2" t="str">
        <f>IF(ISBLANK(Games!$B304), "",Games!B304)</f>
      </c>
      <c r="C304" s="2" t="str">
        <f>IF(ISBLANK(Games!$B304), "",Games!C304)</f>
      </c>
      <c r="D304" s="1" t="str">
        <f>IF(ISBLANK(Games!$B304), "",Games!D304)</f>
      </c>
      <c r="E304" s="1" t="str">
        <f>IF(ISBLANK(Games!$B304), "",Games!E304)</f>
      </c>
      <c r="F304" s="2" t="str">
        <f>IF(ISBLANK(Games!$B304), "",Games!F304)</f>
      </c>
      <c r="G304" s="2" t="str">
        <f>IF(ISBLANK(Games!$B304), "",Games!G304)</f>
      </c>
      <c r="H304" s="2" t="str">
        <f>IF(ISBLANK(Games!B304), "", IF(Table13[[#This Row],[Spread]]&lt;0, Table13[[#This Row],[Home]], Table13[[#This Row],[Away]]))</f>
      </c>
      <c r="I304" s="25"/>
      <c r="J304" s="25"/>
      <c r="K304" s="25"/>
      <c r="L304" s="25" t="str">
        <f>IF(ISBLANK(Table13[[#This Row],[Side Result]]), "",(-1*(Table13[[#This Row],[Home Final]]-Table13[[#This Row],[Away Final]])))</f>
      </c>
      <c r="M30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04" s="21" t="str">
        <f>IF(ISBLANK(Games!B304),"",IF(Table13[[#This Row],[Side Result]]=Table13[[#This Row],[Market Predicted Side]], "Y", "N"))</f>
      </c>
      <c r="O304" s="24" t="str">
        <f>IF(ISBLANK(Table13[[#This Row],[Side Result]]),"",IF(AND(Table13[[#This Row],[Market Side Correct (Y/N)]]="Y", Table13[[#This Row],[Market - Winning Team Covered (Y/N)]]="Y"), "Y", "N"))</f>
      </c>
      <c r="P304" s="24" t="str">
        <f>IF(ISBLANK(Games!B304),"",IF(Table13[[#This Row],[Side Result]]=Table13[[#This Row],[Model Predicted Side]], "Y", "N"))</f>
      </c>
      <c r="Q30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0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04" s="24" t="str">
        <f>IF(ISBLANK(Table13[[#This Row],[Side Result]]), "",ABS(Table13[[#This Row],[Difference from Prediction]]))</f>
      </c>
      <c r="T30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04" s="24" t="str">
        <f>IF(ISBLANK(Table13[[#This Row],[Side Result]]), "",ABS(Table13[[#This Row],[Difference from Market]]))</f>
      </c>
      <c r="V304" s="23" t="str">
        <f>IF(OR(ISBLANK(Games!B304),ISBLANK(Table13[[#This Row],[Side Result]])), "",IF(OR(AND('Prediction Log'!D304&lt;0, 'Prediction Log'!I304='Prediction Log'!B304), AND('Prediction Log'!D304&gt;0, 'Prediction Log'!C304='Prediction Log'!I304)),"Y", IF(ISBLANK(Games!$B$2), "","N")))</f>
      </c>
      <c r="W304" s="23" t="str">
        <f>Table13[[#This Row],[Market Side and Spread  Correct]]</f>
      </c>
    </row>
    <row r="305">
      <c r="A305" s="2" t="str">
        <f>IF(ISBLANK(Games!$B305), "",Games!A305)</f>
      </c>
      <c r="B305" s="2" t="str">
        <f>IF(ISBLANK(Games!$B305), "",Games!B305)</f>
      </c>
      <c r="C305" s="2" t="str">
        <f>IF(ISBLANK(Games!$B305), "",Games!C305)</f>
      </c>
      <c r="D305" s="1" t="str">
        <f>IF(ISBLANK(Games!$B305), "",Games!D305)</f>
      </c>
      <c r="E305" s="1" t="str">
        <f>IF(ISBLANK(Games!$B305), "",Games!E305)</f>
      </c>
      <c r="F305" s="2" t="str">
        <f>IF(ISBLANK(Games!$B305), "",Games!F305)</f>
      </c>
      <c r="G305" s="2" t="str">
        <f>IF(ISBLANK(Games!$B305), "",Games!G305)</f>
      </c>
      <c r="H305" s="2" t="str">
        <f>IF(ISBLANK(Games!B305), "", IF(Table13[[#This Row],[Spread]]&lt;0, Table13[[#This Row],[Home]], Table13[[#This Row],[Away]]))</f>
      </c>
      <c r="I305" s="25"/>
      <c r="J305" s="25"/>
      <c r="K305" s="25"/>
      <c r="L305" s="25" t="str">
        <f>IF(ISBLANK(Table13[[#This Row],[Side Result]]), "",(-1*(Table13[[#This Row],[Home Final]]-Table13[[#This Row],[Away Final]])))</f>
      </c>
      <c r="M30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05" s="21" t="str">
        <f>IF(ISBLANK(Games!B305),"",IF(Table13[[#This Row],[Side Result]]=Table13[[#This Row],[Market Predicted Side]], "Y", "N"))</f>
      </c>
      <c r="O305" s="24" t="str">
        <f>IF(ISBLANK(Table13[[#This Row],[Side Result]]),"",IF(AND(Table13[[#This Row],[Market Side Correct (Y/N)]]="Y", Table13[[#This Row],[Market - Winning Team Covered (Y/N)]]="Y"), "Y", "N"))</f>
      </c>
      <c r="P305" s="24" t="str">
        <f>IF(ISBLANK(Games!B305),"",IF(Table13[[#This Row],[Side Result]]=Table13[[#This Row],[Model Predicted Side]], "Y", "N"))</f>
      </c>
      <c r="Q30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0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05" s="24" t="str">
        <f>IF(ISBLANK(Table13[[#This Row],[Side Result]]), "",ABS(Table13[[#This Row],[Difference from Prediction]]))</f>
      </c>
      <c r="T30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05" s="24" t="str">
        <f>IF(ISBLANK(Table13[[#This Row],[Side Result]]), "",ABS(Table13[[#This Row],[Difference from Market]]))</f>
      </c>
      <c r="V305" s="23" t="str">
        <f>IF(OR(ISBLANK(Games!B305),ISBLANK(Table13[[#This Row],[Side Result]])), "",IF(OR(AND('Prediction Log'!D305&lt;0, 'Prediction Log'!I305='Prediction Log'!B305), AND('Prediction Log'!D305&gt;0, 'Prediction Log'!C305='Prediction Log'!I305)),"Y", IF(ISBLANK(Games!$B$2), "","N")))</f>
      </c>
      <c r="W305" s="23" t="str">
        <f>Table13[[#This Row],[Market Side and Spread  Correct]]</f>
      </c>
    </row>
    <row r="306">
      <c r="A306" s="2" t="str">
        <f>IF(ISBLANK(Games!$B306), "",Games!A306)</f>
      </c>
      <c r="B306" s="2" t="str">
        <f>IF(ISBLANK(Games!$B306), "",Games!B306)</f>
      </c>
      <c r="C306" s="2" t="str">
        <f>IF(ISBLANK(Games!$B306), "",Games!C306)</f>
      </c>
      <c r="D306" s="1" t="str">
        <f>IF(ISBLANK(Games!$B306), "",Games!D306)</f>
      </c>
      <c r="E306" s="1" t="str">
        <f>IF(ISBLANK(Games!$B306), "",Games!E306)</f>
      </c>
      <c r="F306" s="2" t="str">
        <f>IF(ISBLANK(Games!$B306), "",Games!F306)</f>
      </c>
      <c r="G306" s="2" t="str">
        <f>IF(ISBLANK(Games!$B306), "",Games!G306)</f>
      </c>
      <c r="H306" s="2" t="str">
        <f>IF(ISBLANK(Games!B306), "", IF(Table13[[#This Row],[Spread]]&lt;0, Table13[[#This Row],[Home]], Table13[[#This Row],[Away]]))</f>
      </c>
      <c r="I306" s="25"/>
      <c r="J306" s="25"/>
      <c r="K306" s="25"/>
      <c r="L306" s="25" t="str">
        <f>IF(ISBLANK(Table13[[#This Row],[Side Result]]), "",(-1*(Table13[[#This Row],[Home Final]]-Table13[[#This Row],[Away Final]])))</f>
      </c>
      <c r="M30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06" s="21" t="str">
        <f>IF(ISBLANK(Games!B306),"",IF(Table13[[#This Row],[Side Result]]=Table13[[#This Row],[Market Predicted Side]], "Y", "N"))</f>
      </c>
      <c r="O306" s="24" t="str">
        <f>IF(ISBLANK(Table13[[#This Row],[Side Result]]),"",IF(AND(Table13[[#This Row],[Market Side Correct (Y/N)]]="Y", Table13[[#This Row],[Market - Winning Team Covered (Y/N)]]="Y"), "Y", "N"))</f>
      </c>
      <c r="P306" s="24" t="str">
        <f>IF(ISBLANK(Games!B306),"",IF(Table13[[#This Row],[Side Result]]=Table13[[#This Row],[Model Predicted Side]], "Y", "N"))</f>
      </c>
      <c r="Q30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0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06" s="24" t="str">
        <f>IF(ISBLANK(Table13[[#This Row],[Side Result]]), "",ABS(Table13[[#This Row],[Difference from Prediction]]))</f>
      </c>
      <c r="T30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06" s="24" t="str">
        <f>IF(ISBLANK(Table13[[#This Row],[Side Result]]), "",ABS(Table13[[#This Row],[Difference from Market]]))</f>
      </c>
      <c r="V306" s="23" t="str">
        <f>IF(OR(ISBLANK(Games!B306),ISBLANK(Table13[[#This Row],[Side Result]])), "",IF(OR(AND('Prediction Log'!D306&lt;0, 'Prediction Log'!I306='Prediction Log'!B306), AND('Prediction Log'!D306&gt;0, 'Prediction Log'!C306='Prediction Log'!I306)),"Y", IF(ISBLANK(Games!$B$2), "","N")))</f>
      </c>
      <c r="W306" s="23" t="str">
        <f>Table13[[#This Row],[Market Side and Spread  Correct]]</f>
      </c>
    </row>
    <row r="307">
      <c r="A307" s="2" t="str">
        <f>IF(ISBLANK(Games!$B307), "",Games!A307)</f>
      </c>
      <c r="B307" s="2" t="str">
        <f>IF(ISBLANK(Games!$B307), "",Games!B307)</f>
      </c>
      <c r="C307" s="2" t="str">
        <f>IF(ISBLANK(Games!$B307), "",Games!C307)</f>
      </c>
      <c r="D307" s="1" t="str">
        <f>IF(ISBLANK(Games!$B307), "",Games!D307)</f>
      </c>
      <c r="E307" s="1" t="str">
        <f>IF(ISBLANK(Games!$B307), "",Games!E307)</f>
      </c>
      <c r="F307" s="2" t="str">
        <f>IF(ISBLANK(Games!$B307), "",Games!F307)</f>
      </c>
      <c r="G307" s="2" t="str">
        <f>IF(ISBLANK(Games!$B307), "",Games!G307)</f>
      </c>
      <c r="H307" s="2" t="str">
        <f>IF(ISBLANK(Games!B307), "", IF(Table13[[#This Row],[Spread]]&lt;0, Table13[[#This Row],[Home]], Table13[[#This Row],[Away]]))</f>
      </c>
      <c r="I307" s="25"/>
      <c r="J307" s="25"/>
      <c r="K307" s="25"/>
      <c r="L307" s="25" t="str">
        <f>IF(ISBLANK(Table13[[#This Row],[Side Result]]), "",(-1*(Table13[[#This Row],[Home Final]]-Table13[[#This Row],[Away Final]])))</f>
      </c>
      <c r="M30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07" s="21" t="str">
        <f>IF(ISBLANK(Games!B307),"",IF(Table13[[#This Row],[Side Result]]=Table13[[#This Row],[Market Predicted Side]], "Y", "N"))</f>
      </c>
      <c r="O307" s="24" t="str">
        <f>IF(ISBLANK(Table13[[#This Row],[Side Result]]),"",IF(AND(Table13[[#This Row],[Market Side Correct (Y/N)]]="Y", Table13[[#This Row],[Market - Winning Team Covered (Y/N)]]="Y"), "Y", "N"))</f>
      </c>
      <c r="P307" s="24" t="str">
        <f>IF(ISBLANK(Games!B307),"",IF(Table13[[#This Row],[Side Result]]=Table13[[#This Row],[Model Predicted Side]], "Y", "N"))</f>
      </c>
      <c r="Q30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0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07" s="24" t="str">
        <f>IF(ISBLANK(Table13[[#This Row],[Side Result]]), "",ABS(Table13[[#This Row],[Difference from Prediction]]))</f>
      </c>
      <c r="T30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07" s="24" t="str">
        <f>IF(ISBLANK(Table13[[#This Row],[Side Result]]), "",ABS(Table13[[#This Row],[Difference from Market]]))</f>
      </c>
      <c r="V307" s="23" t="str">
        <f>IF(OR(ISBLANK(Games!B307),ISBLANK(Table13[[#This Row],[Side Result]])), "",IF(OR(AND('Prediction Log'!D307&lt;0, 'Prediction Log'!I307='Prediction Log'!B307), AND('Prediction Log'!D307&gt;0, 'Prediction Log'!C307='Prediction Log'!I307)),"Y", IF(ISBLANK(Games!$B$2), "","N")))</f>
      </c>
      <c r="W307" s="23" t="str">
        <f>Table13[[#This Row],[Market Side and Spread  Correct]]</f>
      </c>
    </row>
    <row r="308">
      <c r="A308" s="2" t="str">
        <f>IF(ISBLANK(Games!$B308), "",Games!A308)</f>
      </c>
      <c r="B308" s="2" t="str">
        <f>IF(ISBLANK(Games!$B308), "",Games!B308)</f>
      </c>
      <c r="C308" s="2" t="str">
        <f>IF(ISBLANK(Games!$B308), "",Games!C308)</f>
      </c>
      <c r="D308" s="1" t="str">
        <f>IF(ISBLANK(Games!$B308), "",Games!D308)</f>
      </c>
      <c r="E308" s="1" t="str">
        <f>IF(ISBLANK(Games!$B308), "",Games!E308)</f>
      </c>
      <c r="F308" s="2" t="str">
        <f>IF(ISBLANK(Games!$B308), "",Games!F308)</f>
      </c>
      <c r="G308" s="2" t="str">
        <f>IF(ISBLANK(Games!$B308), "",Games!G308)</f>
      </c>
      <c r="H308" s="2" t="str">
        <f>IF(ISBLANK(Games!B308), "", IF(Table13[[#This Row],[Spread]]&lt;0, Table13[[#This Row],[Home]], Table13[[#This Row],[Away]]))</f>
      </c>
      <c r="I308" s="25"/>
      <c r="J308" s="25"/>
      <c r="K308" s="25"/>
      <c r="L308" s="25" t="str">
        <f>IF(ISBLANK(Table13[[#This Row],[Side Result]]), "",(-1*(Table13[[#This Row],[Home Final]]-Table13[[#This Row],[Away Final]])))</f>
      </c>
      <c r="M30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08" s="21" t="str">
        <f>IF(ISBLANK(Games!B308),"",IF(Table13[[#This Row],[Side Result]]=Table13[[#This Row],[Market Predicted Side]], "Y", "N"))</f>
      </c>
      <c r="O308" s="24" t="str">
        <f>IF(ISBLANK(Table13[[#This Row],[Side Result]]),"",IF(AND(Table13[[#This Row],[Market Side Correct (Y/N)]]="Y", Table13[[#This Row],[Market - Winning Team Covered (Y/N)]]="Y"), "Y", "N"))</f>
      </c>
      <c r="P308" s="24" t="str">
        <f>IF(ISBLANK(Games!B308),"",IF(Table13[[#This Row],[Side Result]]=Table13[[#This Row],[Model Predicted Side]], "Y", "N"))</f>
      </c>
      <c r="Q30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0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08" s="24" t="str">
        <f>IF(ISBLANK(Table13[[#This Row],[Side Result]]), "",ABS(Table13[[#This Row],[Difference from Prediction]]))</f>
      </c>
      <c r="T30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08" s="24" t="str">
        <f>IF(ISBLANK(Table13[[#This Row],[Side Result]]), "",ABS(Table13[[#This Row],[Difference from Market]]))</f>
      </c>
      <c r="V308" s="23" t="str">
        <f>IF(OR(ISBLANK(Games!B308),ISBLANK(Table13[[#This Row],[Side Result]])), "",IF(OR(AND('Prediction Log'!D308&lt;0, 'Prediction Log'!I308='Prediction Log'!B308), AND('Prediction Log'!D308&gt;0, 'Prediction Log'!C308='Prediction Log'!I308)),"Y", IF(ISBLANK(Games!$B$2), "","N")))</f>
      </c>
      <c r="W308" s="23" t="str">
        <f>Table13[[#This Row],[Market Side and Spread  Correct]]</f>
      </c>
    </row>
    <row r="309">
      <c r="A309" s="2" t="str">
        <f>IF(ISBLANK(Games!$B309), "",Games!A309)</f>
      </c>
      <c r="B309" s="2" t="str">
        <f>IF(ISBLANK(Games!$B309), "",Games!B309)</f>
      </c>
      <c r="C309" s="2" t="str">
        <f>IF(ISBLANK(Games!$B309), "",Games!C309)</f>
      </c>
      <c r="D309" s="1" t="str">
        <f>IF(ISBLANK(Games!$B309), "",Games!D309)</f>
      </c>
      <c r="E309" s="1" t="str">
        <f>IF(ISBLANK(Games!$B309), "",Games!E309)</f>
      </c>
      <c r="F309" s="2" t="str">
        <f>IF(ISBLANK(Games!$B309), "",Games!F309)</f>
      </c>
      <c r="G309" s="2" t="str">
        <f>IF(ISBLANK(Games!$B309), "",Games!G309)</f>
      </c>
      <c r="H309" s="2" t="str">
        <f>IF(ISBLANK(Games!B309), "", IF(Table13[[#This Row],[Spread]]&lt;0, Table13[[#This Row],[Home]], Table13[[#This Row],[Away]]))</f>
      </c>
      <c r="I309" s="25"/>
      <c r="J309" s="25"/>
      <c r="K309" s="25"/>
      <c r="L309" s="25" t="str">
        <f>IF(ISBLANK(Table13[[#This Row],[Side Result]]), "",(-1*(Table13[[#This Row],[Home Final]]-Table13[[#This Row],[Away Final]])))</f>
      </c>
      <c r="M30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09" s="21" t="str">
        <f>IF(ISBLANK(Games!B309),"",IF(Table13[[#This Row],[Side Result]]=Table13[[#This Row],[Market Predicted Side]], "Y", "N"))</f>
      </c>
      <c r="O309" s="24" t="str">
        <f>IF(ISBLANK(Table13[[#This Row],[Side Result]]),"",IF(AND(Table13[[#This Row],[Market Side Correct (Y/N)]]="Y", Table13[[#This Row],[Market - Winning Team Covered (Y/N)]]="Y"), "Y", "N"))</f>
      </c>
      <c r="P309" s="24" t="str">
        <f>IF(ISBLANK(Games!B309),"",IF(Table13[[#This Row],[Side Result]]=Table13[[#This Row],[Model Predicted Side]], "Y", "N"))</f>
      </c>
      <c r="Q30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0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09" s="24" t="str">
        <f>IF(ISBLANK(Table13[[#This Row],[Side Result]]), "",ABS(Table13[[#This Row],[Difference from Prediction]]))</f>
      </c>
      <c r="T30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09" s="24" t="str">
        <f>IF(ISBLANK(Table13[[#This Row],[Side Result]]), "",ABS(Table13[[#This Row],[Difference from Market]]))</f>
      </c>
      <c r="V309" s="23" t="str">
        <f>IF(OR(ISBLANK(Games!B309),ISBLANK(Table13[[#This Row],[Side Result]])), "",IF(OR(AND('Prediction Log'!D309&lt;0, 'Prediction Log'!I309='Prediction Log'!B309), AND('Prediction Log'!D309&gt;0, 'Prediction Log'!C309='Prediction Log'!I309)),"Y", IF(ISBLANK(Games!$B$2), "","N")))</f>
      </c>
      <c r="W309" s="23" t="str">
        <f>Table13[[#This Row],[Market Side and Spread  Correct]]</f>
      </c>
    </row>
    <row r="310">
      <c r="A310" s="2" t="str">
        <f>IF(ISBLANK(Games!$B310), "",Games!A310)</f>
      </c>
      <c r="B310" s="2" t="str">
        <f>IF(ISBLANK(Games!$B310), "",Games!B310)</f>
      </c>
      <c r="C310" s="2" t="str">
        <f>IF(ISBLANK(Games!$B310), "",Games!C310)</f>
      </c>
      <c r="D310" s="1" t="str">
        <f>IF(ISBLANK(Games!$B310), "",Games!D310)</f>
      </c>
      <c r="E310" s="1" t="str">
        <f>IF(ISBLANK(Games!$B310), "",Games!E310)</f>
      </c>
      <c r="F310" s="2" t="str">
        <f>IF(ISBLANK(Games!$B310), "",Games!F310)</f>
      </c>
      <c r="G310" s="2" t="str">
        <f>IF(ISBLANK(Games!$B310), "",Games!G310)</f>
      </c>
      <c r="H310" s="2" t="str">
        <f>IF(ISBLANK(Games!B310), "", IF(Table13[[#This Row],[Spread]]&lt;0, Table13[[#This Row],[Home]], Table13[[#This Row],[Away]]))</f>
      </c>
      <c r="I310" s="25"/>
      <c r="J310" s="25"/>
      <c r="K310" s="25"/>
      <c r="L310" s="25" t="str">
        <f>IF(ISBLANK(Table13[[#This Row],[Side Result]]), "",(-1*(Table13[[#This Row],[Home Final]]-Table13[[#This Row],[Away Final]])))</f>
      </c>
      <c r="M31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10" s="21" t="str">
        <f>IF(ISBLANK(Games!B310),"",IF(Table13[[#This Row],[Side Result]]=Table13[[#This Row],[Market Predicted Side]], "Y", "N"))</f>
      </c>
      <c r="O310" s="24" t="str">
        <f>IF(ISBLANK(Table13[[#This Row],[Side Result]]),"",IF(AND(Table13[[#This Row],[Market Side Correct (Y/N)]]="Y", Table13[[#This Row],[Market - Winning Team Covered (Y/N)]]="Y"), "Y", "N"))</f>
      </c>
      <c r="P310" s="24" t="str">
        <f>IF(ISBLANK(Games!B310),"",IF(Table13[[#This Row],[Side Result]]=Table13[[#This Row],[Model Predicted Side]], "Y", "N"))</f>
      </c>
      <c r="Q31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1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10" s="24" t="str">
        <f>IF(ISBLANK(Table13[[#This Row],[Side Result]]), "",ABS(Table13[[#This Row],[Difference from Prediction]]))</f>
      </c>
      <c r="T31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10" s="24" t="str">
        <f>IF(ISBLANK(Table13[[#This Row],[Side Result]]), "",ABS(Table13[[#This Row],[Difference from Market]]))</f>
      </c>
      <c r="V310" s="23" t="str">
        <f>IF(OR(ISBLANK(Games!B310),ISBLANK(Table13[[#This Row],[Side Result]])), "",IF(OR(AND('Prediction Log'!D310&lt;0, 'Prediction Log'!I310='Prediction Log'!B310), AND('Prediction Log'!D310&gt;0, 'Prediction Log'!C310='Prediction Log'!I310)),"Y", IF(ISBLANK(Games!$B$2), "","N")))</f>
      </c>
      <c r="W310" s="23" t="str">
        <f>Table13[[#This Row],[Market Side and Spread  Correct]]</f>
      </c>
    </row>
    <row r="311">
      <c r="A311" s="2" t="str">
        <f>IF(ISBLANK(Games!$B311), "",Games!A311)</f>
      </c>
      <c r="B311" s="2" t="str">
        <f>IF(ISBLANK(Games!$B311), "",Games!B311)</f>
      </c>
      <c r="C311" s="2" t="str">
        <f>IF(ISBLANK(Games!$B311), "",Games!C311)</f>
      </c>
      <c r="D311" s="1" t="str">
        <f>IF(ISBLANK(Games!$B311), "",Games!D311)</f>
      </c>
      <c r="E311" s="1" t="str">
        <f>IF(ISBLANK(Games!$B311), "",Games!E311)</f>
      </c>
      <c r="F311" s="2" t="str">
        <f>IF(ISBLANK(Games!$B311), "",Games!F311)</f>
      </c>
      <c r="G311" s="2" t="str">
        <f>IF(ISBLANK(Games!$B311), "",Games!G311)</f>
      </c>
      <c r="H311" s="2" t="str">
        <f>IF(ISBLANK(Games!B311), "", IF(Table13[[#This Row],[Spread]]&lt;0, Table13[[#This Row],[Home]], Table13[[#This Row],[Away]]))</f>
      </c>
      <c r="I311" s="25"/>
      <c r="J311" s="25"/>
      <c r="K311" s="25"/>
      <c r="L311" s="25" t="str">
        <f>IF(ISBLANK(Table13[[#This Row],[Side Result]]), "",(-1*(Table13[[#This Row],[Home Final]]-Table13[[#This Row],[Away Final]])))</f>
      </c>
      <c r="M31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11" s="21" t="str">
        <f>IF(ISBLANK(Games!B311),"",IF(Table13[[#This Row],[Side Result]]=Table13[[#This Row],[Market Predicted Side]], "Y", "N"))</f>
      </c>
      <c r="O311" s="24" t="str">
        <f>IF(ISBLANK(Table13[[#This Row],[Side Result]]),"",IF(AND(Table13[[#This Row],[Market Side Correct (Y/N)]]="Y", Table13[[#This Row],[Market - Winning Team Covered (Y/N)]]="Y"), "Y", "N"))</f>
      </c>
      <c r="P311" s="24" t="str">
        <f>IF(ISBLANK(Games!B311),"",IF(Table13[[#This Row],[Side Result]]=Table13[[#This Row],[Model Predicted Side]], "Y", "N"))</f>
      </c>
      <c r="Q31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1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11" s="24" t="str">
        <f>IF(ISBLANK(Table13[[#This Row],[Side Result]]), "",ABS(Table13[[#This Row],[Difference from Prediction]]))</f>
      </c>
      <c r="T31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11" s="24" t="str">
        <f>IF(ISBLANK(Table13[[#This Row],[Side Result]]), "",ABS(Table13[[#This Row],[Difference from Market]]))</f>
      </c>
      <c r="V311" s="23" t="str">
        <f>IF(OR(ISBLANK(Games!B311),ISBLANK(Table13[[#This Row],[Side Result]])), "",IF(OR(AND('Prediction Log'!D311&lt;0, 'Prediction Log'!I311='Prediction Log'!B311), AND('Prediction Log'!D311&gt;0, 'Prediction Log'!C311='Prediction Log'!I311)),"Y", IF(ISBLANK(Games!$B$2), "","N")))</f>
      </c>
      <c r="W311" s="23" t="str">
        <f>Table13[[#This Row],[Market Side and Spread  Correct]]</f>
      </c>
    </row>
    <row r="312">
      <c r="A312" s="2" t="str">
        <f>IF(ISBLANK(Games!$B312), "",Games!A312)</f>
      </c>
      <c r="B312" s="2" t="str">
        <f>IF(ISBLANK(Games!$B312), "",Games!B312)</f>
      </c>
      <c r="C312" s="2" t="str">
        <f>IF(ISBLANK(Games!$B312), "",Games!C312)</f>
      </c>
      <c r="D312" s="1" t="str">
        <f>IF(ISBLANK(Games!$B312), "",Games!D312)</f>
      </c>
      <c r="E312" s="1" t="str">
        <f>IF(ISBLANK(Games!$B312), "",Games!E312)</f>
      </c>
      <c r="F312" s="2" t="str">
        <f>IF(ISBLANK(Games!$B312), "",Games!F312)</f>
      </c>
      <c r="G312" s="2" t="str">
        <f>IF(ISBLANK(Games!$B312), "",Games!G312)</f>
      </c>
      <c r="H312" s="2" t="str">
        <f>IF(ISBLANK(Games!B312), "", IF(Table13[[#This Row],[Spread]]&lt;0, Table13[[#This Row],[Home]], Table13[[#This Row],[Away]]))</f>
      </c>
      <c r="I312" s="25"/>
      <c r="J312" s="25"/>
      <c r="K312" s="25"/>
      <c r="L312" s="25" t="str">
        <f>IF(ISBLANK(Table13[[#This Row],[Side Result]]), "",(-1*(Table13[[#This Row],[Home Final]]-Table13[[#This Row],[Away Final]])))</f>
      </c>
      <c r="M31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12" s="21" t="str">
        <f>IF(ISBLANK(Games!B312),"",IF(Table13[[#This Row],[Side Result]]=Table13[[#This Row],[Market Predicted Side]], "Y", "N"))</f>
      </c>
      <c r="O312" s="24" t="str">
        <f>IF(ISBLANK(Table13[[#This Row],[Side Result]]),"",IF(AND(Table13[[#This Row],[Market Side Correct (Y/N)]]="Y", Table13[[#This Row],[Market - Winning Team Covered (Y/N)]]="Y"), "Y", "N"))</f>
      </c>
      <c r="P312" s="24" t="str">
        <f>IF(ISBLANK(Games!B312),"",IF(Table13[[#This Row],[Side Result]]=Table13[[#This Row],[Model Predicted Side]], "Y", "N"))</f>
      </c>
      <c r="Q31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1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12" s="24" t="str">
        <f>IF(ISBLANK(Table13[[#This Row],[Side Result]]), "",ABS(Table13[[#This Row],[Difference from Prediction]]))</f>
      </c>
      <c r="T31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12" s="24" t="str">
        <f>IF(ISBLANK(Table13[[#This Row],[Side Result]]), "",ABS(Table13[[#This Row],[Difference from Market]]))</f>
      </c>
      <c r="V312" s="23" t="str">
        <f>IF(OR(ISBLANK(Games!B312),ISBLANK(Table13[[#This Row],[Side Result]])), "",IF(OR(AND('Prediction Log'!D312&lt;0, 'Prediction Log'!I312='Prediction Log'!B312), AND('Prediction Log'!D312&gt;0, 'Prediction Log'!C312='Prediction Log'!I312)),"Y", IF(ISBLANK(Games!$B$2), "","N")))</f>
      </c>
      <c r="W312" s="23" t="str">
        <f>Table13[[#This Row],[Market Side and Spread  Correct]]</f>
      </c>
    </row>
    <row r="313">
      <c r="A313" s="2" t="str">
        <f>IF(ISBLANK(Games!$B313), "",Games!A313)</f>
      </c>
      <c r="B313" s="2" t="str">
        <f>IF(ISBLANK(Games!$B313), "",Games!B313)</f>
      </c>
      <c r="C313" s="2" t="str">
        <f>IF(ISBLANK(Games!$B313), "",Games!C313)</f>
      </c>
      <c r="D313" s="1" t="str">
        <f>IF(ISBLANK(Games!$B313), "",Games!D313)</f>
      </c>
      <c r="E313" s="1" t="str">
        <f>IF(ISBLANK(Games!$B313), "",Games!E313)</f>
      </c>
      <c r="F313" s="2" t="str">
        <f>IF(ISBLANK(Games!$B313), "",Games!F313)</f>
      </c>
      <c r="G313" s="2" t="str">
        <f>IF(ISBLANK(Games!$B313), "",Games!G313)</f>
      </c>
      <c r="H313" s="2" t="str">
        <f>IF(ISBLANK(Games!B313), "", IF(Table13[[#This Row],[Spread]]&lt;0, Table13[[#This Row],[Home]], Table13[[#This Row],[Away]]))</f>
      </c>
      <c r="I313" s="25"/>
      <c r="J313" s="25"/>
      <c r="K313" s="25"/>
      <c r="L313" s="25" t="str">
        <f>IF(ISBLANK(Table13[[#This Row],[Side Result]]), "",(-1*(Table13[[#This Row],[Home Final]]-Table13[[#This Row],[Away Final]])))</f>
      </c>
      <c r="M31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13" s="21" t="str">
        <f>IF(ISBLANK(Games!B313),"",IF(Table13[[#This Row],[Side Result]]=Table13[[#This Row],[Market Predicted Side]], "Y", "N"))</f>
      </c>
      <c r="O313" s="24" t="str">
        <f>IF(ISBLANK(Table13[[#This Row],[Side Result]]),"",IF(AND(Table13[[#This Row],[Market Side Correct (Y/N)]]="Y", Table13[[#This Row],[Market - Winning Team Covered (Y/N)]]="Y"), "Y", "N"))</f>
      </c>
      <c r="P313" s="24" t="str">
        <f>IF(ISBLANK(Games!B313),"",IF(Table13[[#This Row],[Side Result]]=Table13[[#This Row],[Model Predicted Side]], "Y", "N"))</f>
      </c>
      <c r="Q31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1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13" s="24" t="str">
        <f>IF(ISBLANK(Table13[[#This Row],[Side Result]]), "",ABS(Table13[[#This Row],[Difference from Prediction]]))</f>
      </c>
      <c r="T31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13" s="24" t="str">
        <f>IF(ISBLANK(Table13[[#This Row],[Side Result]]), "",ABS(Table13[[#This Row],[Difference from Market]]))</f>
      </c>
      <c r="V313" s="23" t="str">
        <f>IF(OR(ISBLANK(Games!B313),ISBLANK(Table13[[#This Row],[Side Result]])), "",IF(OR(AND('Prediction Log'!D313&lt;0, 'Prediction Log'!I313='Prediction Log'!B313), AND('Prediction Log'!D313&gt;0, 'Prediction Log'!C313='Prediction Log'!I313)),"Y", IF(ISBLANK(Games!$B$2), "","N")))</f>
      </c>
      <c r="W313" s="23" t="str">
        <f>Table13[[#This Row],[Market Side and Spread  Correct]]</f>
      </c>
    </row>
    <row r="314">
      <c r="A314" s="2" t="str">
        <f>IF(ISBLANK(Games!$B314), "",Games!A314)</f>
      </c>
      <c r="B314" s="2" t="str">
        <f>IF(ISBLANK(Games!$B314), "",Games!B314)</f>
      </c>
      <c r="C314" s="2" t="str">
        <f>IF(ISBLANK(Games!$B314), "",Games!C314)</f>
      </c>
      <c r="D314" s="1" t="str">
        <f>IF(ISBLANK(Games!$B314), "",Games!D314)</f>
      </c>
      <c r="E314" s="1" t="str">
        <f>IF(ISBLANK(Games!$B314), "",Games!E314)</f>
      </c>
      <c r="F314" s="2" t="str">
        <f>IF(ISBLANK(Games!$B314), "",Games!F314)</f>
      </c>
      <c r="G314" s="2" t="str">
        <f>IF(ISBLANK(Games!$B314), "",Games!G314)</f>
      </c>
      <c r="H314" s="2" t="str">
        <f>IF(ISBLANK(Games!B314), "", IF(Table13[[#This Row],[Spread]]&lt;0, Table13[[#This Row],[Home]], Table13[[#This Row],[Away]]))</f>
      </c>
      <c r="I314" s="25"/>
      <c r="J314" s="25"/>
      <c r="K314" s="25"/>
      <c r="L314" s="25" t="str">
        <f>IF(ISBLANK(Table13[[#This Row],[Side Result]]), "",(-1*(Table13[[#This Row],[Home Final]]-Table13[[#This Row],[Away Final]])))</f>
      </c>
      <c r="M31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14" s="21" t="str">
        <f>IF(ISBLANK(Games!B314),"",IF(Table13[[#This Row],[Side Result]]=Table13[[#This Row],[Market Predicted Side]], "Y", "N"))</f>
      </c>
      <c r="O314" s="24" t="str">
        <f>IF(ISBLANK(Table13[[#This Row],[Side Result]]),"",IF(AND(Table13[[#This Row],[Market Side Correct (Y/N)]]="Y", Table13[[#This Row],[Market - Winning Team Covered (Y/N)]]="Y"), "Y", "N"))</f>
      </c>
      <c r="P314" s="24" t="str">
        <f>IF(ISBLANK(Games!B314),"",IF(Table13[[#This Row],[Side Result]]=Table13[[#This Row],[Model Predicted Side]], "Y", "N"))</f>
      </c>
      <c r="Q31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1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14" s="24" t="str">
        <f>IF(ISBLANK(Table13[[#This Row],[Side Result]]), "",ABS(Table13[[#This Row],[Difference from Prediction]]))</f>
      </c>
      <c r="T31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14" s="24" t="str">
        <f>IF(ISBLANK(Table13[[#This Row],[Side Result]]), "",ABS(Table13[[#This Row],[Difference from Market]]))</f>
      </c>
      <c r="V314" s="23" t="str">
        <f>IF(OR(ISBLANK(Games!B314),ISBLANK(Table13[[#This Row],[Side Result]])), "",IF(OR(AND('Prediction Log'!D314&lt;0, 'Prediction Log'!I314='Prediction Log'!B314), AND('Prediction Log'!D314&gt;0, 'Prediction Log'!C314='Prediction Log'!I314)),"Y", IF(ISBLANK(Games!$B$2), "","N")))</f>
      </c>
      <c r="W314" s="23" t="str">
        <f>Table13[[#This Row],[Market Side and Spread  Correct]]</f>
      </c>
    </row>
    <row r="315">
      <c r="A315" s="2" t="str">
        <f>IF(ISBLANK(Games!$B315), "",Games!A315)</f>
      </c>
      <c r="B315" s="2" t="str">
        <f>IF(ISBLANK(Games!$B315), "",Games!B315)</f>
      </c>
      <c r="C315" s="2" t="str">
        <f>IF(ISBLANK(Games!$B315), "",Games!C315)</f>
      </c>
      <c r="D315" s="1" t="str">
        <f>IF(ISBLANK(Games!$B315), "",Games!D315)</f>
      </c>
      <c r="E315" s="1" t="str">
        <f>IF(ISBLANK(Games!$B315), "",Games!E315)</f>
      </c>
      <c r="F315" s="2" t="str">
        <f>IF(ISBLANK(Games!$B315), "",Games!F315)</f>
      </c>
      <c r="G315" s="2" t="str">
        <f>IF(ISBLANK(Games!$B315), "",Games!G315)</f>
      </c>
      <c r="H315" s="2" t="str">
        <f>IF(ISBLANK(Games!B315), "", IF(Table13[[#This Row],[Spread]]&lt;0, Table13[[#This Row],[Home]], Table13[[#This Row],[Away]]))</f>
      </c>
      <c r="I315" s="25"/>
      <c r="J315" s="25"/>
      <c r="K315" s="25"/>
      <c r="L315" s="25" t="str">
        <f>IF(ISBLANK(Table13[[#This Row],[Side Result]]), "",(-1*(Table13[[#This Row],[Home Final]]-Table13[[#This Row],[Away Final]])))</f>
      </c>
      <c r="M31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15" s="21" t="str">
        <f>IF(ISBLANK(Games!B315),"",IF(Table13[[#This Row],[Side Result]]=Table13[[#This Row],[Market Predicted Side]], "Y", "N"))</f>
      </c>
      <c r="O315" s="24" t="str">
        <f>IF(ISBLANK(Table13[[#This Row],[Side Result]]),"",IF(AND(Table13[[#This Row],[Market Side Correct (Y/N)]]="Y", Table13[[#This Row],[Market - Winning Team Covered (Y/N)]]="Y"), "Y", "N"))</f>
      </c>
      <c r="P315" s="24" t="str">
        <f>IF(ISBLANK(Games!B315),"",IF(Table13[[#This Row],[Side Result]]=Table13[[#This Row],[Model Predicted Side]], "Y", "N"))</f>
      </c>
      <c r="Q31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1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15" s="24" t="str">
        <f>IF(ISBLANK(Table13[[#This Row],[Side Result]]), "",ABS(Table13[[#This Row],[Difference from Prediction]]))</f>
      </c>
      <c r="T31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15" s="24" t="str">
        <f>IF(ISBLANK(Table13[[#This Row],[Side Result]]), "",ABS(Table13[[#This Row],[Difference from Market]]))</f>
      </c>
      <c r="V315" s="23" t="str">
        <f>IF(OR(ISBLANK(Games!B315),ISBLANK(Table13[[#This Row],[Side Result]])), "",IF(OR(AND('Prediction Log'!D315&lt;0, 'Prediction Log'!I315='Prediction Log'!B315), AND('Prediction Log'!D315&gt;0, 'Prediction Log'!C315='Prediction Log'!I315)),"Y", IF(ISBLANK(Games!$B$2), "","N")))</f>
      </c>
      <c r="W315" s="23" t="str">
        <f>Table13[[#This Row],[Market Side and Spread  Correct]]</f>
      </c>
    </row>
    <row r="316">
      <c r="A316" s="2" t="str">
        <f>IF(ISBLANK(Games!$B316), "",Games!A316)</f>
      </c>
      <c r="B316" s="2" t="str">
        <f>IF(ISBLANK(Games!$B316), "",Games!B316)</f>
      </c>
      <c r="C316" s="2" t="str">
        <f>IF(ISBLANK(Games!$B316), "",Games!C316)</f>
      </c>
      <c r="D316" s="1" t="str">
        <f>IF(ISBLANK(Games!$B316), "",Games!D316)</f>
      </c>
      <c r="E316" s="1" t="str">
        <f>IF(ISBLANK(Games!$B316), "",Games!E316)</f>
      </c>
      <c r="F316" s="2" t="str">
        <f>IF(ISBLANK(Games!$B316), "",Games!F316)</f>
      </c>
      <c r="G316" s="2" t="str">
        <f>IF(ISBLANK(Games!$B316), "",Games!G316)</f>
      </c>
      <c r="H316" s="2" t="str">
        <f>IF(ISBLANK(Games!B316), "", IF(Table13[[#This Row],[Spread]]&lt;0, Table13[[#This Row],[Home]], Table13[[#This Row],[Away]]))</f>
      </c>
      <c r="I316" s="25"/>
      <c r="J316" s="25"/>
      <c r="K316" s="25"/>
      <c r="L316" s="25" t="str">
        <f>IF(ISBLANK(Table13[[#This Row],[Side Result]]), "",(-1*(Table13[[#This Row],[Home Final]]-Table13[[#This Row],[Away Final]])))</f>
      </c>
      <c r="M31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16" s="21" t="str">
        <f>IF(ISBLANK(Games!B316),"",IF(Table13[[#This Row],[Side Result]]=Table13[[#This Row],[Market Predicted Side]], "Y", "N"))</f>
      </c>
      <c r="O316" s="24" t="str">
        <f>IF(ISBLANK(Table13[[#This Row],[Side Result]]),"",IF(AND(Table13[[#This Row],[Market Side Correct (Y/N)]]="Y", Table13[[#This Row],[Market - Winning Team Covered (Y/N)]]="Y"), "Y", "N"))</f>
      </c>
      <c r="P316" s="24" t="str">
        <f>IF(ISBLANK(Games!B316),"",IF(Table13[[#This Row],[Side Result]]=Table13[[#This Row],[Model Predicted Side]], "Y", "N"))</f>
      </c>
      <c r="Q31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1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16" s="24" t="str">
        <f>IF(ISBLANK(Table13[[#This Row],[Side Result]]), "",ABS(Table13[[#This Row],[Difference from Prediction]]))</f>
      </c>
      <c r="T31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16" s="24" t="str">
        <f>IF(ISBLANK(Table13[[#This Row],[Side Result]]), "",ABS(Table13[[#This Row],[Difference from Market]]))</f>
      </c>
      <c r="V316" s="23" t="str">
        <f>IF(OR(ISBLANK(Games!B316),ISBLANK(Table13[[#This Row],[Side Result]])), "",IF(OR(AND('Prediction Log'!D316&lt;0, 'Prediction Log'!I316='Prediction Log'!B316), AND('Prediction Log'!D316&gt;0, 'Prediction Log'!C316='Prediction Log'!I316)),"Y", IF(ISBLANK(Games!$B$2), "","N")))</f>
      </c>
      <c r="W316" s="23" t="str">
        <f>Table13[[#This Row],[Market Side and Spread  Correct]]</f>
      </c>
    </row>
    <row r="317">
      <c r="A317" s="2" t="str">
        <f>IF(ISBLANK(Games!$B317), "",Games!A317)</f>
      </c>
      <c r="B317" s="2" t="str">
        <f>IF(ISBLANK(Games!$B317), "",Games!B317)</f>
      </c>
      <c r="C317" s="2" t="str">
        <f>IF(ISBLANK(Games!$B317), "",Games!C317)</f>
      </c>
      <c r="D317" s="1" t="str">
        <f>IF(ISBLANK(Games!$B317), "",Games!D317)</f>
      </c>
      <c r="E317" s="1" t="str">
        <f>IF(ISBLANK(Games!$B317), "",Games!E317)</f>
      </c>
      <c r="F317" s="2" t="str">
        <f>IF(ISBLANK(Games!$B317), "",Games!F317)</f>
      </c>
      <c r="G317" s="2" t="str">
        <f>IF(ISBLANK(Games!$B317), "",Games!G317)</f>
      </c>
      <c r="H317" s="2" t="str">
        <f>IF(ISBLANK(Games!B317), "", IF(Table13[[#This Row],[Spread]]&lt;0, Table13[[#This Row],[Home]], Table13[[#This Row],[Away]]))</f>
      </c>
      <c r="I317" s="25"/>
      <c r="J317" s="25"/>
      <c r="K317" s="25"/>
      <c r="L317" s="25" t="str">
        <f>IF(ISBLANK(Table13[[#This Row],[Side Result]]), "",(-1*(Table13[[#This Row],[Home Final]]-Table13[[#This Row],[Away Final]])))</f>
      </c>
      <c r="M31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17" s="21" t="str">
        <f>IF(ISBLANK(Games!B317),"",IF(Table13[[#This Row],[Side Result]]=Table13[[#This Row],[Market Predicted Side]], "Y", "N"))</f>
      </c>
      <c r="O317" s="24" t="str">
        <f>IF(ISBLANK(Table13[[#This Row],[Side Result]]),"",IF(AND(Table13[[#This Row],[Market Side Correct (Y/N)]]="Y", Table13[[#This Row],[Market - Winning Team Covered (Y/N)]]="Y"), "Y", "N"))</f>
      </c>
      <c r="P317" s="24" t="str">
        <f>IF(ISBLANK(Games!B317),"",IF(Table13[[#This Row],[Side Result]]=Table13[[#This Row],[Model Predicted Side]], "Y", "N"))</f>
      </c>
      <c r="Q31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1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17" s="24" t="str">
        <f>IF(ISBLANK(Table13[[#This Row],[Side Result]]), "",ABS(Table13[[#This Row],[Difference from Prediction]]))</f>
      </c>
      <c r="T31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17" s="24" t="str">
        <f>IF(ISBLANK(Table13[[#This Row],[Side Result]]), "",ABS(Table13[[#This Row],[Difference from Market]]))</f>
      </c>
      <c r="V317" s="23" t="str">
        <f>IF(OR(ISBLANK(Games!B317),ISBLANK(Table13[[#This Row],[Side Result]])), "",IF(OR(AND('Prediction Log'!D317&lt;0, 'Prediction Log'!I317='Prediction Log'!B317), AND('Prediction Log'!D317&gt;0, 'Prediction Log'!C317='Prediction Log'!I317)),"Y", IF(ISBLANK(Games!$B$2), "","N")))</f>
      </c>
      <c r="W317" s="23" t="str">
        <f>Table13[[#This Row],[Market Side and Spread  Correct]]</f>
      </c>
    </row>
    <row r="318">
      <c r="A318" s="2" t="str">
        <f>IF(ISBLANK(Games!$B318), "",Games!A318)</f>
      </c>
      <c r="B318" s="2" t="str">
        <f>IF(ISBLANK(Games!$B318), "",Games!B318)</f>
      </c>
      <c r="C318" s="2" t="str">
        <f>IF(ISBLANK(Games!$B318), "",Games!C318)</f>
      </c>
      <c r="D318" s="1" t="str">
        <f>IF(ISBLANK(Games!$B318), "",Games!D318)</f>
      </c>
      <c r="E318" s="1" t="str">
        <f>IF(ISBLANK(Games!$B318), "",Games!E318)</f>
      </c>
      <c r="F318" s="2" t="str">
        <f>IF(ISBLANK(Games!$B318), "",Games!F318)</f>
      </c>
      <c r="G318" s="2" t="str">
        <f>IF(ISBLANK(Games!$B318), "",Games!G318)</f>
      </c>
      <c r="H318" s="2" t="str">
        <f>IF(ISBLANK(Games!B318), "", IF(Table13[[#This Row],[Spread]]&lt;0, Table13[[#This Row],[Home]], Table13[[#This Row],[Away]]))</f>
      </c>
      <c r="I318" s="25"/>
      <c r="J318" s="25"/>
      <c r="K318" s="25"/>
      <c r="L318" s="25" t="str">
        <f>IF(ISBLANK(Table13[[#This Row],[Side Result]]), "",(-1*(Table13[[#This Row],[Home Final]]-Table13[[#This Row],[Away Final]])))</f>
      </c>
      <c r="M31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18" s="21" t="str">
        <f>IF(ISBLANK(Games!B318),"",IF(Table13[[#This Row],[Side Result]]=Table13[[#This Row],[Market Predicted Side]], "Y", "N"))</f>
      </c>
      <c r="O318" s="24" t="str">
        <f>IF(ISBLANK(Table13[[#This Row],[Side Result]]),"",IF(AND(Table13[[#This Row],[Market Side Correct (Y/N)]]="Y", Table13[[#This Row],[Market - Winning Team Covered (Y/N)]]="Y"), "Y", "N"))</f>
      </c>
      <c r="P318" s="24" t="str">
        <f>IF(ISBLANK(Games!B318),"",IF(Table13[[#This Row],[Side Result]]=Table13[[#This Row],[Model Predicted Side]], "Y", "N"))</f>
      </c>
      <c r="Q31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1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18" s="24" t="str">
        <f>IF(ISBLANK(Table13[[#This Row],[Side Result]]), "",ABS(Table13[[#This Row],[Difference from Prediction]]))</f>
      </c>
      <c r="T31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18" s="24" t="str">
        <f>IF(ISBLANK(Table13[[#This Row],[Side Result]]), "",ABS(Table13[[#This Row],[Difference from Market]]))</f>
      </c>
      <c r="V318" s="23" t="str">
        <f>IF(OR(ISBLANK(Games!B318),ISBLANK(Table13[[#This Row],[Side Result]])), "",IF(OR(AND('Prediction Log'!D318&lt;0, 'Prediction Log'!I318='Prediction Log'!B318), AND('Prediction Log'!D318&gt;0, 'Prediction Log'!C318='Prediction Log'!I318)),"Y", IF(ISBLANK(Games!$B$2), "","N")))</f>
      </c>
      <c r="W318" s="23" t="str">
        <f>Table13[[#This Row],[Market Side and Spread  Correct]]</f>
      </c>
    </row>
    <row r="319">
      <c r="A319" s="2" t="str">
        <f>IF(ISBLANK(Games!$B319), "",Games!A319)</f>
      </c>
      <c r="B319" s="2" t="str">
        <f>IF(ISBLANK(Games!$B319), "",Games!B319)</f>
      </c>
      <c r="C319" s="2" t="str">
        <f>IF(ISBLANK(Games!$B319), "",Games!C319)</f>
      </c>
      <c r="D319" s="1" t="str">
        <f>IF(ISBLANK(Games!$B319), "",Games!D319)</f>
      </c>
      <c r="E319" s="1" t="str">
        <f>IF(ISBLANK(Games!$B319), "",Games!E319)</f>
      </c>
      <c r="F319" s="2" t="str">
        <f>IF(ISBLANK(Games!$B319), "",Games!F319)</f>
      </c>
      <c r="G319" s="2" t="str">
        <f>IF(ISBLANK(Games!$B319), "",Games!G319)</f>
      </c>
      <c r="H319" s="2" t="str">
        <f>IF(ISBLANK(Games!B319), "", IF(Table13[[#This Row],[Spread]]&lt;0, Table13[[#This Row],[Home]], Table13[[#This Row],[Away]]))</f>
      </c>
      <c r="I319" s="25"/>
      <c r="J319" s="25"/>
      <c r="K319" s="25"/>
      <c r="L319" s="25" t="str">
        <f>IF(ISBLANK(Table13[[#This Row],[Side Result]]), "",(-1*(Table13[[#This Row],[Home Final]]-Table13[[#This Row],[Away Final]])))</f>
      </c>
      <c r="M31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19" s="21" t="str">
        <f>IF(ISBLANK(Games!B319),"",IF(Table13[[#This Row],[Side Result]]=Table13[[#This Row],[Market Predicted Side]], "Y", "N"))</f>
      </c>
      <c r="O319" s="24" t="str">
        <f>IF(ISBLANK(Table13[[#This Row],[Side Result]]),"",IF(AND(Table13[[#This Row],[Market Side Correct (Y/N)]]="Y", Table13[[#This Row],[Market - Winning Team Covered (Y/N)]]="Y"), "Y", "N"))</f>
      </c>
      <c r="P319" s="24" t="str">
        <f>IF(ISBLANK(Games!B319),"",IF(Table13[[#This Row],[Side Result]]=Table13[[#This Row],[Model Predicted Side]], "Y", "N"))</f>
      </c>
      <c r="Q31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1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19" s="24" t="str">
        <f>IF(ISBLANK(Table13[[#This Row],[Side Result]]), "",ABS(Table13[[#This Row],[Difference from Prediction]]))</f>
      </c>
      <c r="T31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19" s="24" t="str">
        <f>IF(ISBLANK(Table13[[#This Row],[Side Result]]), "",ABS(Table13[[#This Row],[Difference from Market]]))</f>
      </c>
      <c r="V319" s="23" t="str">
        <f>IF(OR(ISBLANK(Games!B319),ISBLANK(Table13[[#This Row],[Side Result]])), "",IF(OR(AND('Prediction Log'!D319&lt;0, 'Prediction Log'!I319='Prediction Log'!B319), AND('Prediction Log'!D319&gt;0, 'Prediction Log'!C319='Prediction Log'!I319)),"Y", IF(ISBLANK(Games!$B$2), "","N")))</f>
      </c>
      <c r="W319" s="23" t="str">
        <f>Table13[[#This Row],[Market Side and Spread  Correct]]</f>
      </c>
    </row>
    <row r="320">
      <c r="A320" s="2" t="str">
        <f>IF(ISBLANK(Games!$B320), "",Games!A320)</f>
      </c>
      <c r="B320" s="2" t="str">
        <f>IF(ISBLANK(Games!$B320), "",Games!B320)</f>
      </c>
      <c r="C320" s="2" t="str">
        <f>IF(ISBLANK(Games!$B320), "",Games!C320)</f>
      </c>
      <c r="D320" s="1" t="str">
        <f>IF(ISBLANK(Games!$B320), "",Games!D320)</f>
      </c>
      <c r="E320" s="1" t="str">
        <f>IF(ISBLANK(Games!$B320), "",Games!E320)</f>
      </c>
      <c r="F320" s="2" t="str">
        <f>IF(ISBLANK(Games!$B320), "",Games!F320)</f>
      </c>
      <c r="G320" s="2" t="str">
        <f>IF(ISBLANK(Games!$B320), "",Games!G320)</f>
      </c>
      <c r="H320" s="2" t="str">
        <f>IF(ISBLANK(Games!B320), "", IF(Table13[[#This Row],[Spread]]&lt;0, Table13[[#This Row],[Home]], Table13[[#This Row],[Away]]))</f>
      </c>
      <c r="I320" s="25"/>
      <c r="J320" s="25"/>
      <c r="K320" s="25"/>
      <c r="L320" s="25" t="str">
        <f>IF(ISBLANK(Table13[[#This Row],[Side Result]]), "",(-1*(Table13[[#This Row],[Home Final]]-Table13[[#This Row],[Away Final]])))</f>
      </c>
      <c r="M32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20" s="21" t="str">
        <f>IF(ISBLANK(Games!B320),"",IF(Table13[[#This Row],[Side Result]]=Table13[[#This Row],[Market Predicted Side]], "Y", "N"))</f>
      </c>
      <c r="O320" s="24" t="str">
        <f>IF(ISBLANK(Table13[[#This Row],[Side Result]]),"",IF(AND(Table13[[#This Row],[Market Side Correct (Y/N)]]="Y", Table13[[#This Row],[Market - Winning Team Covered (Y/N)]]="Y"), "Y", "N"))</f>
      </c>
      <c r="P320" s="24" t="str">
        <f>IF(ISBLANK(Games!B320),"",IF(Table13[[#This Row],[Side Result]]=Table13[[#This Row],[Model Predicted Side]], "Y", "N"))</f>
      </c>
      <c r="Q32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2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20" s="24" t="str">
        <f>IF(ISBLANK(Table13[[#This Row],[Side Result]]), "",ABS(Table13[[#This Row],[Difference from Prediction]]))</f>
      </c>
      <c r="T32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20" s="24" t="str">
        <f>IF(ISBLANK(Table13[[#This Row],[Side Result]]), "",ABS(Table13[[#This Row],[Difference from Market]]))</f>
      </c>
      <c r="V320" s="23" t="str">
        <f>IF(OR(ISBLANK(Games!B320),ISBLANK(Table13[[#This Row],[Side Result]])), "",IF(OR(AND('Prediction Log'!D320&lt;0, 'Prediction Log'!I320='Prediction Log'!B320), AND('Prediction Log'!D320&gt;0, 'Prediction Log'!C320='Prediction Log'!I320)),"Y", IF(ISBLANK(Games!$B$2), "","N")))</f>
      </c>
      <c r="W320" s="23" t="str">
        <f>Table13[[#This Row],[Market Side and Spread  Correct]]</f>
      </c>
    </row>
    <row r="321">
      <c r="A321" s="2" t="str">
        <f>IF(ISBLANK(Games!$B321), "",Games!A321)</f>
      </c>
      <c r="B321" s="2" t="str">
        <f>IF(ISBLANK(Games!$B321), "",Games!B321)</f>
      </c>
      <c r="C321" s="2" t="str">
        <f>IF(ISBLANK(Games!$B321), "",Games!C321)</f>
      </c>
      <c r="D321" s="1" t="str">
        <f>IF(ISBLANK(Games!$B321), "",Games!D321)</f>
      </c>
      <c r="E321" s="1" t="str">
        <f>IF(ISBLANK(Games!$B321), "",Games!E321)</f>
      </c>
      <c r="F321" s="2" t="str">
        <f>IF(ISBLANK(Games!$B321), "",Games!F321)</f>
      </c>
      <c r="G321" s="2" t="str">
        <f>IF(ISBLANK(Games!$B321), "",Games!G321)</f>
      </c>
      <c r="H321" s="2" t="str">
        <f>IF(ISBLANK(Games!B321), "", IF(Table13[[#This Row],[Spread]]&lt;0, Table13[[#This Row],[Home]], Table13[[#This Row],[Away]]))</f>
      </c>
      <c r="I321" s="25"/>
      <c r="J321" s="25"/>
      <c r="K321" s="25"/>
      <c r="L321" s="25" t="str">
        <f>IF(ISBLANK(Table13[[#This Row],[Side Result]]), "",(-1*(Table13[[#This Row],[Home Final]]-Table13[[#This Row],[Away Final]])))</f>
      </c>
      <c r="M32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21" s="21" t="str">
        <f>IF(ISBLANK(Games!B321),"",IF(Table13[[#This Row],[Side Result]]=Table13[[#This Row],[Market Predicted Side]], "Y", "N"))</f>
      </c>
      <c r="O321" s="24" t="str">
        <f>IF(ISBLANK(Table13[[#This Row],[Side Result]]),"",IF(AND(Table13[[#This Row],[Market Side Correct (Y/N)]]="Y", Table13[[#This Row],[Market - Winning Team Covered (Y/N)]]="Y"), "Y", "N"))</f>
      </c>
      <c r="P321" s="24" t="str">
        <f>IF(ISBLANK(Games!B321),"",IF(Table13[[#This Row],[Side Result]]=Table13[[#This Row],[Model Predicted Side]], "Y", "N"))</f>
      </c>
      <c r="Q32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2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21" s="24" t="str">
        <f>IF(ISBLANK(Table13[[#This Row],[Side Result]]), "",ABS(Table13[[#This Row],[Difference from Prediction]]))</f>
      </c>
      <c r="T32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21" s="24" t="str">
        <f>IF(ISBLANK(Table13[[#This Row],[Side Result]]), "",ABS(Table13[[#This Row],[Difference from Market]]))</f>
      </c>
      <c r="V321" s="23" t="str">
        <f>IF(OR(ISBLANK(Games!B321),ISBLANK(Table13[[#This Row],[Side Result]])), "",IF(OR(AND('Prediction Log'!D321&lt;0, 'Prediction Log'!I321='Prediction Log'!B321), AND('Prediction Log'!D321&gt;0, 'Prediction Log'!C321='Prediction Log'!I321)),"Y", IF(ISBLANK(Games!$B$2), "","N")))</f>
      </c>
      <c r="W321" s="23" t="str">
        <f>Table13[[#This Row],[Market Side and Spread  Correct]]</f>
      </c>
    </row>
    <row r="322">
      <c r="A322" s="2" t="str">
        <f>IF(ISBLANK(Games!$B322), "",Games!A322)</f>
      </c>
      <c r="B322" s="2" t="str">
        <f>IF(ISBLANK(Games!$B322), "",Games!B322)</f>
      </c>
      <c r="C322" s="2" t="str">
        <f>IF(ISBLANK(Games!$B322), "",Games!C322)</f>
      </c>
      <c r="D322" s="1" t="str">
        <f>IF(ISBLANK(Games!$B322), "",Games!D322)</f>
      </c>
      <c r="E322" s="1" t="str">
        <f>IF(ISBLANK(Games!$B322), "",Games!E322)</f>
      </c>
      <c r="F322" s="2" t="str">
        <f>IF(ISBLANK(Games!$B322), "",Games!F322)</f>
      </c>
      <c r="G322" s="2" t="str">
        <f>IF(ISBLANK(Games!$B322), "",Games!G322)</f>
      </c>
      <c r="H322" s="2" t="str">
        <f>IF(ISBLANK(Games!B322), "", IF(Table13[[#This Row],[Spread]]&lt;0, Table13[[#This Row],[Home]], Table13[[#This Row],[Away]]))</f>
      </c>
      <c r="I322" s="25"/>
      <c r="J322" s="25"/>
      <c r="K322" s="25"/>
      <c r="L322" s="25" t="str">
        <f>IF(ISBLANK(Table13[[#This Row],[Side Result]]), "",(-1*(Table13[[#This Row],[Home Final]]-Table13[[#This Row],[Away Final]])))</f>
      </c>
      <c r="M32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22" s="21" t="str">
        <f>IF(ISBLANK(Games!B322),"",IF(Table13[[#This Row],[Side Result]]=Table13[[#This Row],[Market Predicted Side]], "Y", "N"))</f>
      </c>
      <c r="O322" s="24" t="str">
        <f>IF(ISBLANK(Table13[[#This Row],[Side Result]]),"",IF(AND(Table13[[#This Row],[Market Side Correct (Y/N)]]="Y", Table13[[#This Row],[Market - Winning Team Covered (Y/N)]]="Y"), "Y", "N"))</f>
      </c>
      <c r="P322" s="24" t="str">
        <f>IF(ISBLANK(Games!B322),"",IF(Table13[[#This Row],[Side Result]]=Table13[[#This Row],[Model Predicted Side]], "Y", "N"))</f>
      </c>
      <c r="Q32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2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22" s="24" t="str">
        <f>IF(ISBLANK(Table13[[#This Row],[Side Result]]), "",ABS(Table13[[#This Row],[Difference from Prediction]]))</f>
      </c>
      <c r="T32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22" s="24" t="str">
        <f>IF(ISBLANK(Table13[[#This Row],[Side Result]]), "",ABS(Table13[[#This Row],[Difference from Market]]))</f>
      </c>
      <c r="V322" s="23" t="str">
        <f>IF(OR(ISBLANK(Games!B322),ISBLANK(Table13[[#This Row],[Side Result]])), "",IF(OR(AND('Prediction Log'!D322&lt;0, 'Prediction Log'!I322='Prediction Log'!B322), AND('Prediction Log'!D322&gt;0, 'Prediction Log'!C322='Prediction Log'!I322)),"Y", IF(ISBLANK(Games!$B$2), "","N")))</f>
      </c>
      <c r="W322" s="23" t="str">
        <f>Table13[[#This Row],[Market Side and Spread  Correct]]</f>
      </c>
    </row>
    <row r="323">
      <c r="A323" s="2" t="str">
        <f>IF(ISBLANK(Games!$B323), "",Games!A323)</f>
      </c>
      <c r="B323" s="2" t="str">
        <f>IF(ISBLANK(Games!$B323), "",Games!B323)</f>
      </c>
      <c r="C323" s="2" t="str">
        <f>IF(ISBLANK(Games!$B323), "",Games!C323)</f>
      </c>
      <c r="D323" s="1" t="str">
        <f>IF(ISBLANK(Games!$B323), "",Games!D323)</f>
      </c>
      <c r="E323" s="1" t="str">
        <f>IF(ISBLANK(Games!$B323), "",Games!E323)</f>
      </c>
      <c r="F323" s="2" t="str">
        <f>IF(ISBLANK(Games!$B323), "",Games!F323)</f>
      </c>
      <c r="G323" s="2" t="str">
        <f>IF(ISBLANK(Games!$B323), "",Games!G323)</f>
      </c>
      <c r="H323" s="2" t="str">
        <f>IF(ISBLANK(Games!B323), "", IF(Table13[[#This Row],[Spread]]&lt;0, Table13[[#This Row],[Home]], Table13[[#This Row],[Away]]))</f>
      </c>
      <c r="I323" s="25"/>
      <c r="J323" s="25"/>
      <c r="K323" s="25"/>
      <c r="L323" s="25" t="str">
        <f>IF(ISBLANK(Table13[[#This Row],[Side Result]]), "",(-1*(Table13[[#This Row],[Home Final]]-Table13[[#This Row],[Away Final]])))</f>
      </c>
      <c r="M32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23" s="21" t="str">
        <f>IF(ISBLANK(Games!B323),"",IF(Table13[[#This Row],[Side Result]]=Table13[[#This Row],[Market Predicted Side]], "Y", "N"))</f>
      </c>
      <c r="O323" s="24" t="str">
        <f>IF(ISBLANK(Table13[[#This Row],[Side Result]]),"",IF(AND(Table13[[#This Row],[Market Side Correct (Y/N)]]="Y", Table13[[#This Row],[Market - Winning Team Covered (Y/N)]]="Y"), "Y", "N"))</f>
      </c>
      <c r="P323" s="24" t="str">
        <f>IF(ISBLANK(Games!B323),"",IF(Table13[[#This Row],[Side Result]]=Table13[[#This Row],[Model Predicted Side]], "Y", "N"))</f>
      </c>
      <c r="Q32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2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23" s="24" t="str">
        <f>IF(ISBLANK(Table13[[#This Row],[Side Result]]), "",ABS(Table13[[#This Row],[Difference from Prediction]]))</f>
      </c>
      <c r="T32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23" s="24" t="str">
        <f>IF(ISBLANK(Table13[[#This Row],[Side Result]]), "",ABS(Table13[[#This Row],[Difference from Market]]))</f>
      </c>
      <c r="V323" s="23" t="str">
        <f>IF(OR(ISBLANK(Games!B323),ISBLANK(Table13[[#This Row],[Side Result]])), "",IF(OR(AND('Prediction Log'!D323&lt;0, 'Prediction Log'!I323='Prediction Log'!B323), AND('Prediction Log'!D323&gt;0, 'Prediction Log'!C323='Prediction Log'!I323)),"Y", IF(ISBLANK(Games!$B$2), "","N")))</f>
      </c>
      <c r="W323" s="23" t="str">
        <f>Table13[[#This Row],[Market Side and Spread  Correct]]</f>
      </c>
    </row>
    <row r="324">
      <c r="A324" s="2" t="str">
        <f>IF(ISBLANK(Games!$B324), "",Games!A324)</f>
      </c>
      <c r="B324" s="2" t="str">
        <f>IF(ISBLANK(Games!$B324), "",Games!B324)</f>
      </c>
      <c r="C324" s="2" t="str">
        <f>IF(ISBLANK(Games!$B324), "",Games!C324)</f>
      </c>
      <c r="D324" s="1" t="str">
        <f>IF(ISBLANK(Games!$B324), "",Games!D324)</f>
      </c>
      <c r="E324" s="1" t="str">
        <f>IF(ISBLANK(Games!$B324), "",Games!E324)</f>
      </c>
      <c r="F324" s="2" t="str">
        <f>IF(ISBLANK(Games!$B324), "",Games!F324)</f>
      </c>
      <c r="G324" s="2" t="str">
        <f>IF(ISBLANK(Games!$B324), "",Games!G324)</f>
      </c>
      <c r="H324" s="2" t="str">
        <f>IF(ISBLANK(Games!B324), "", IF(Table13[[#This Row],[Spread]]&lt;0, Table13[[#This Row],[Home]], Table13[[#This Row],[Away]]))</f>
      </c>
      <c r="I324" s="25"/>
      <c r="J324" s="25"/>
      <c r="K324" s="25"/>
      <c r="L324" s="25" t="str">
        <f>IF(ISBLANK(Table13[[#This Row],[Side Result]]), "",(-1*(Table13[[#This Row],[Home Final]]-Table13[[#This Row],[Away Final]])))</f>
      </c>
      <c r="M32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24" s="21" t="str">
        <f>IF(ISBLANK(Games!B324),"",IF(Table13[[#This Row],[Side Result]]=Table13[[#This Row],[Market Predicted Side]], "Y", "N"))</f>
      </c>
      <c r="O324" s="24" t="str">
        <f>IF(ISBLANK(Table13[[#This Row],[Side Result]]),"",IF(AND(Table13[[#This Row],[Market Side Correct (Y/N)]]="Y", Table13[[#This Row],[Market - Winning Team Covered (Y/N)]]="Y"), "Y", "N"))</f>
      </c>
      <c r="P324" s="24" t="str">
        <f>IF(ISBLANK(Games!B324),"",IF(Table13[[#This Row],[Side Result]]=Table13[[#This Row],[Model Predicted Side]], "Y", "N"))</f>
      </c>
      <c r="Q32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2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24" s="24" t="str">
        <f>IF(ISBLANK(Table13[[#This Row],[Side Result]]), "",ABS(Table13[[#This Row],[Difference from Prediction]]))</f>
      </c>
      <c r="T32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24" s="24" t="str">
        <f>IF(ISBLANK(Table13[[#This Row],[Side Result]]), "",ABS(Table13[[#This Row],[Difference from Market]]))</f>
      </c>
      <c r="V324" s="23" t="str">
        <f>IF(OR(ISBLANK(Games!B324),ISBLANK(Table13[[#This Row],[Side Result]])), "",IF(OR(AND('Prediction Log'!D324&lt;0, 'Prediction Log'!I324='Prediction Log'!B324), AND('Prediction Log'!D324&gt;0, 'Prediction Log'!C324='Prediction Log'!I324)),"Y", IF(ISBLANK(Games!$B$2), "","N")))</f>
      </c>
      <c r="W324" s="23" t="str">
        <f>Table13[[#This Row],[Market Side and Spread  Correct]]</f>
      </c>
    </row>
    <row r="325">
      <c r="A325" s="2" t="str">
        <f>IF(ISBLANK(Games!$B325), "",Games!A325)</f>
      </c>
      <c r="B325" s="2" t="str">
        <f>IF(ISBLANK(Games!$B325), "",Games!B325)</f>
      </c>
      <c r="C325" s="2" t="str">
        <f>IF(ISBLANK(Games!$B325), "",Games!C325)</f>
      </c>
      <c r="D325" s="1" t="str">
        <f>IF(ISBLANK(Games!$B325), "",Games!D325)</f>
      </c>
      <c r="E325" s="1" t="str">
        <f>IF(ISBLANK(Games!$B325), "",Games!E325)</f>
      </c>
      <c r="F325" s="2" t="str">
        <f>IF(ISBLANK(Games!$B325), "",Games!F325)</f>
      </c>
      <c r="G325" s="2" t="str">
        <f>IF(ISBLANK(Games!$B325), "",Games!G325)</f>
      </c>
      <c r="H325" s="2" t="str">
        <f>IF(ISBLANK(Games!B325), "", IF(Table13[[#This Row],[Spread]]&lt;0, Table13[[#This Row],[Home]], Table13[[#This Row],[Away]]))</f>
      </c>
      <c r="I325" s="25"/>
      <c r="J325" s="25"/>
      <c r="K325" s="25"/>
      <c r="L325" s="25" t="str">
        <f>IF(ISBLANK(Table13[[#This Row],[Side Result]]), "",(-1*(Table13[[#This Row],[Home Final]]-Table13[[#This Row],[Away Final]])))</f>
      </c>
      <c r="M32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25" s="21" t="str">
        <f>IF(ISBLANK(Games!B325),"",IF(Table13[[#This Row],[Side Result]]=Table13[[#This Row],[Market Predicted Side]], "Y", "N"))</f>
      </c>
      <c r="O325" s="24" t="str">
        <f>IF(ISBLANK(Table13[[#This Row],[Side Result]]),"",IF(AND(Table13[[#This Row],[Market Side Correct (Y/N)]]="Y", Table13[[#This Row],[Market - Winning Team Covered (Y/N)]]="Y"), "Y", "N"))</f>
      </c>
      <c r="P325" s="24" t="str">
        <f>IF(ISBLANK(Games!B325),"",IF(Table13[[#This Row],[Side Result]]=Table13[[#This Row],[Model Predicted Side]], "Y", "N"))</f>
      </c>
      <c r="Q32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2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25" s="24" t="str">
        <f>IF(ISBLANK(Table13[[#This Row],[Side Result]]), "",ABS(Table13[[#This Row],[Difference from Prediction]]))</f>
      </c>
      <c r="T32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25" s="24" t="str">
        <f>IF(ISBLANK(Table13[[#This Row],[Side Result]]), "",ABS(Table13[[#This Row],[Difference from Market]]))</f>
      </c>
      <c r="V325" s="23" t="str">
        <f>IF(OR(ISBLANK(Games!B325),ISBLANK(Table13[[#This Row],[Side Result]])), "",IF(OR(AND('Prediction Log'!D325&lt;0, 'Prediction Log'!I325='Prediction Log'!B325), AND('Prediction Log'!D325&gt;0, 'Prediction Log'!C325='Prediction Log'!I325)),"Y", IF(ISBLANK(Games!$B$2), "","N")))</f>
      </c>
      <c r="W325" s="23" t="str">
        <f>Table13[[#This Row],[Market Side and Spread  Correct]]</f>
      </c>
    </row>
    <row r="326">
      <c r="A326" s="2" t="str">
        <f>IF(ISBLANK(Games!$B326), "",Games!A326)</f>
      </c>
      <c r="B326" s="2" t="str">
        <f>IF(ISBLANK(Games!$B326), "",Games!B326)</f>
      </c>
      <c r="C326" s="2" t="str">
        <f>IF(ISBLANK(Games!$B326), "",Games!C326)</f>
      </c>
      <c r="D326" s="1" t="str">
        <f>IF(ISBLANK(Games!$B326), "",Games!D326)</f>
      </c>
      <c r="E326" s="1" t="str">
        <f>IF(ISBLANK(Games!$B326), "",Games!E326)</f>
      </c>
      <c r="F326" s="2" t="str">
        <f>IF(ISBLANK(Games!$B326), "",Games!F326)</f>
      </c>
      <c r="G326" s="2" t="str">
        <f>IF(ISBLANK(Games!$B326), "",Games!G326)</f>
      </c>
      <c r="H326" s="2" t="str">
        <f>IF(ISBLANK(Games!B326), "", IF(Table13[[#This Row],[Spread]]&lt;0, Table13[[#This Row],[Home]], Table13[[#This Row],[Away]]))</f>
      </c>
      <c r="I326" s="25"/>
      <c r="J326" s="25"/>
      <c r="K326" s="25"/>
      <c r="L326" s="25" t="str">
        <f>IF(ISBLANK(Table13[[#This Row],[Side Result]]), "",(-1*(Table13[[#This Row],[Home Final]]-Table13[[#This Row],[Away Final]])))</f>
      </c>
      <c r="M32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26" s="21" t="str">
        <f>IF(ISBLANK(Games!B326),"",IF(Table13[[#This Row],[Side Result]]=Table13[[#This Row],[Market Predicted Side]], "Y", "N"))</f>
      </c>
      <c r="O326" s="24" t="str">
        <f>IF(ISBLANK(Table13[[#This Row],[Side Result]]),"",IF(AND(Table13[[#This Row],[Market Side Correct (Y/N)]]="Y", Table13[[#This Row],[Market - Winning Team Covered (Y/N)]]="Y"), "Y", "N"))</f>
      </c>
      <c r="P326" s="24" t="str">
        <f>IF(ISBLANK(Games!B326),"",IF(Table13[[#This Row],[Side Result]]=Table13[[#This Row],[Model Predicted Side]], "Y", "N"))</f>
      </c>
      <c r="Q32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2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26" s="24" t="str">
        <f>IF(ISBLANK(Table13[[#This Row],[Side Result]]), "",ABS(Table13[[#This Row],[Difference from Prediction]]))</f>
      </c>
      <c r="T32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26" s="24" t="str">
        <f>IF(ISBLANK(Table13[[#This Row],[Side Result]]), "",ABS(Table13[[#This Row],[Difference from Market]]))</f>
      </c>
      <c r="V326" s="23" t="str">
        <f>IF(OR(ISBLANK(Games!B326),ISBLANK(Table13[[#This Row],[Side Result]])), "",IF(OR(AND('Prediction Log'!D326&lt;0, 'Prediction Log'!I326='Prediction Log'!B326), AND('Prediction Log'!D326&gt;0, 'Prediction Log'!C326='Prediction Log'!I326)),"Y", IF(ISBLANK(Games!$B$2), "","N")))</f>
      </c>
      <c r="W326" s="23" t="str">
        <f>Table13[[#This Row],[Market Side and Spread  Correct]]</f>
      </c>
    </row>
    <row r="327">
      <c r="A327" s="2" t="str">
        <f>IF(ISBLANK(Games!$B327), "",Games!A327)</f>
      </c>
      <c r="B327" s="2" t="str">
        <f>IF(ISBLANK(Games!$B327), "",Games!B327)</f>
      </c>
      <c r="C327" s="2" t="str">
        <f>IF(ISBLANK(Games!$B327), "",Games!C327)</f>
      </c>
      <c r="D327" s="1" t="str">
        <f>IF(ISBLANK(Games!$B327), "",Games!D327)</f>
      </c>
      <c r="E327" s="1" t="str">
        <f>IF(ISBLANK(Games!$B327), "",Games!E327)</f>
      </c>
      <c r="F327" s="2" t="str">
        <f>IF(ISBLANK(Games!$B327), "",Games!F327)</f>
      </c>
      <c r="G327" s="2" t="str">
        <f>IF(ISBLANK(Games!$B327), "",Games!G327)</f>
      </c>
      <c r="H327" s="2" t="str">
        <f>IF(ISBLANK(Games!B327), "", IF(Table13[[#This Row],[Spread]]&lt;0, Table13[[#This Row],[Home]], Table13[[#This Row],[Away]]))</f>
      </c>
      <c r="I327" s="25"/>
      <c r="J327" s="25"/>
      <c r="K327" s="25"/>
      <c r="L327" s="25" t="str">
        <f>IF(ISBLANK(Table13[[#This Row],[Side Result]]), "",(-1*(Table13[[#This Row],[Home Final]]-Table13[[#This Row],[Away Final]])))</f>
      </c>
      <c r="M32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27" s="21" t="str">
        <f>IF(ISBLANK(Games!B327),"",IF(Table13[[#This Row],[Side Result]]=Table13[[#This Row],[Market Predicted Side]], "Y", "N"))</f>
      </c>
      <c r="O327" s="24" t="str">
        <f>IF(ISBLANK(Table13[[#This Row],[Side Result]]),"",IF(AND(Table13[[#This Row],[Market Side Correct (Y/N)]]="Y", Table13[[#This Row],[Market - Winning Team Covered (Y/N)]]="Y"), "Y", "N"))</f>
      </c>
      <c r="P327" s="24" t="str">
        <f>IF(ISBLANK(Games!B327),"",IF(Table13[[#This Row],[Side Result]]=Table13[[#This Row],[Model Predicted Side]], "Y", "N"))</f>
      </c>
      <c r="Q32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2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27" s="24" t="str">
        <f>IF(ISBLANK(Table13[[#This Row],[Side Result]]), "",ABS(Table13[[#This Row],[Difference from Prediction]]))</f>
      </c>
      <c r="T32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27" s="24" t="str">
        <f>IF(ISBLANK(Table13[[#This Row],[Side Result]]), "",ABS(Table13[[#This Row],[Difference from Market]]))</f>
      </c>
      <c r="V327" s="23" t="str">
        <f>IF(OR(ISBLANK(Games!B327),ISBLANK(Table13[[#This Row],[Side Result]])), "",IF(OR(AND('Prediction Log'!D327&lt;0, 'Prediction Log'!I327='Prediction Log'!B327), AND('Prediction Log'!D327&gt;0, 'Prediction Log'!C327='Prediction Log'!I327)),"Y", IF(ISBLANK(Games!$B$2), "","N")))</f>
      </c>
      <c r="W327" s="23" t="str">
        <f>Table13[[#This Row],[Market Side and Spread  Correct]]</f>
      </c>
    </row>
    <row r="328">
      <c r="A328" s="2" t="str">
        <f>IF(ISBLANK(Games!$B328), "",Games!A328)</f>
      </c>
      <c r="B328" s="2" t="str">
        <f>IF(ISBLANK(Games!$B328), "",Games!B328)</f>
      </c>
      <c r="C328" s="2" t="str">
        <f>IF(ISBLANK(Games!$B328), "",Games!C328)</f>
      </c>
      <c r="D328" s="1" t="str">
        <f>IF(ISBLANK(Games!$B328), "",Games!D328)</f>
      </c>
      <c r="E328" s="1" t="str">
        <f>IF(ISBLANK(Games!$B328), "",Games!E328)</f>
      </c>
      <c r="F328" s="2" t="str">
        <f>IF(ISBLANK(Games!$B328), "",Games!F328)</f>
      </c>
      <c r="G328" s="2" t="str">
        <f>IF(ISBLANK(Games!$B328), "",Games!G328)</f>
      </c>
      <c r="H328" s="2" t="str">
        <f>IF(ISBLANK(Games!B328), "", IF(Table13[[#This Row],[Spread]]&lt;0, Table13[[#This Row],[Home]], Table13[[#This Row],[Away]]))</f>
      </c>
      <c r="I328" s="25"/>
      <c r="J328" s="25"/>
      <c r="K328" s="25"/>
      <c r="L328" s="25" t="str">
        <f>IF(ISBLANK(Table13[[#This Row],[Side Result]]), "",(-1*(Table13[[#This Row],[Home Final]]-Table13[[#This Row],[Away Final]])))</f>
      </c>
      <c r="M32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28" s="21" t="str">
        <f>IF(ISBLANK(Games!B328),"",IF(Table13[[#This Row],[Side Result]]=Table13[[#This Row],[Market Predicted Side]], "Y", "N"))</f>
      </c>
      <c r="O328" s="24" t="str">
        <f>IF(ISBLANK(Table13[[#This Row],[Side Result]]),"",IF(AND(Table13[[#This Row],[Market Side Correct (Y/N)]]="Y", Table13[[#This Row],[Market - Winning Team Covered (Y/N)]]="Y"), "Y", "N"))</f>
      </c>
      <c r="P328" s="24" t="str">
        <f>IF(ISBLANK(Games!B328),"",IF(Table13[[#This Row],[Side Result]]=Table13[[#This Row],[Model Predicted Side]], "Y", "N"))</f>
      </c>
      <c r="Q32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2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28" s="24" t="str">
        <f>IF(ISBLANK(Table13[[#This Row],[Side Result]]), "",ABS(Table13[[#This Row],[Difference from Prediction]]))</f>
      </c>
      <c r="T32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28" s="24" t="str">
        <f>IF(ISBLANK(Table13[[#This Row],[Side Result]]), "",ABS(Table13[[#This Row],[Difference from Market]]))</f>
      </c>
      <c r="V328" s="23" t="str">
        <f>IF(OR(ISBLANK(Games!B328),ISBLANK(Table13[[#This Row],[Side Result]])), "",IF(OR(AND('Prediction Log'!D328&lt;0, 'Prediction Log'!I328='Prediction Log'!B328), AND('Prediction Log'!D328&gt;0, 'Prediction Log'!C328='Prediction Log'!I328)),"Y", IF(ISBLANK(Games!$B$2), "","N")))</f>
      </c>
      <c r="W328" s="23" t="str">
        <f>Table13[[#This Row],[Market Side and Spread  Correct]]</f>
      </c>
    </row>
    <row r="329">
      <c r="A329" s="2" t="str">
        <f>IF(ISBLANK(Games!$B329), "",Games!A329)</f>
      </c>
      <c r="B329" s="2" t="str">
        <f>IF(ISBLANK(Games!$B329), "",Games!B329)</f>
      </c>
      <c r="C329" s="2" t="str">
        <f>IF(ISBLANK(Games!$B329), "",Games!C329)</f>
      </c>
      <c r="D329" s="1" t="str">
        <f>IF(ISBLANK(Games!$B329), "",Games!D329)</f>
      </c>
      <c r="E329" s="1" t="str">
        <f>IF(ISBLANK(Games!$B329), "",Games!E329)</f>
      </c>
      <c r="F329" s="2" t="str">
        <f>IF(ISBLANK(Games!$B329), "",Games!F329)</f>
      </c>
      <c r="G329" s="2" t="str">
        <f>IF(ISBLANK(Games!$B329), "",Games!G329)</f>
      </c>
      <c r="H329" s="2" t="str">
        <f>IF(ISBLANK(Games!B329), "", IF(Table13[[#This Row],[Spread]]&lt;0, Table13[[#This Row],[Home]], Table13[[#This Row],[Away]]))</f>
      </c>
      <c r="I329" s="25"/>
      <c r="J329" s="25"/>
      <c r="K329" s="25"/>
      <c r="L329" s="25" t="str">
        <f>IF(ISBLANK(Table13[[#This Row],[Side Result]]), "",(-1*(Table13[[#This Row],[Home Final]]-Table13[[#This Row],[Away Final]])))</f>
      </c>
      <c r="M32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29" s="21" t="str">
        <f>IF(ISBLANK(Games!B329),"",IF(Table13[[#This Row],[Side Result]]=Table13[[#This Row],[Market Predicted Side]], "Y", "N"))</f>
      </c>
      <c r="O329" s="24" t="str">
        <f>IF(ISBLANK(Table13[[#This Row],[Side Result]]),"",IF(AND(Table13[[#This Row],[Market Side Correct (Y/N)]]="Y", Table13[[#This Row],[Market - Winning Team Covered (Y/N)]]="Y"), "Y", "N"))</f>
      </c>
      <c r="P329" s="24" t="str">
        <f>IF(ISBLANK(Games!B329),"",IF(Table13[[#This Row],[Side Result]]=Table13[[#This Row],[Model Predicted Side]], "Y", "N"))</f>
      </c>
      <c r="Q32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2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29" s="24" t="str">
        <f>IF(ISBLANK(Table13[[#This Row],[Side Result]]), "",ABS(Table13[[#This Row],[Difference from Prediction]]))</f>
      </c>
      <c r="T32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29" s="24" t="str">
        <f>IF(ISBLANK(Table13[[#This Row],[Side Result]]), "",ABS(Table13[[#This Row],[Difference from Market]]))</f>
      </c>
      <c r="V329" s="23" t="str">
        <f>IF(OR(ISBLANK(Games!B329),ISBLANK(Table13[[#This Row],[Side Result]])), "",IF(OR(AND('Prediction Log'!D329&lt;0, 'Prediction Log'!I329='Prediction Log'!B329), AND('Prediction Log'!D329&gt;0, 'Prediction Log'!C329='Prediction Log'!I329)),"Y", IF(ISBLANK(Games!$B$2), "","N")))</f>
      </c>
      <c r="W329" s="23" t="str">
        <f>Table13[[#This Row],[Market Side and Spread  Correct]]</f>
      </c>
    </row>
    <row r="330">
      <c r="A330" s="2" t="str">
        <f>IF(ISBLANK(Games!$B330), "",Games!A330)</f>
      </c>
      <c r="B330" s="2" t="str">
        <f>IF(ISBLANK(Games!$B330), "",Games!B330)</f>
      </c>
      <c r="C330" s="2" t="str">
        <f>IF(ISBLANK(Games!$B330), "",Games!C330)</f>
      </c>
      <c r="D330" s="1" t="str">
        <f>IF(ISBLANK(Games!$B330), "",Games!D330)</f>
      </c>
      <c r="E330" s="1" t="str">
        <f>IF(ISBLANK(Games!$B330), "",Games!E330)</f>
      </c>
      <c r="F330" s="2" t="str">
        <f>IF(ISBLANK(Games!$B330), "",Games!F330)</f>
      </c>
      <c r="G330" s="2" t="str">
        <f>IF(ISBLANK(Games!$B330), "",Games!G330)</f>
      </c>
      <c r="H330" s="2" t="str">
        <f>IF(ISBLANK(Games!B330), "", IF(Table13[[#This Row],[Spread]]&lt;0, Table13[[#This Row],[Home]], Table13[[#This Row],[Away]]))</f>
      </c>
      <c r="I330" s="25"/>
      <c r="J330" s="25"/>
      <c r="K330" s="25"/>
      <c r="L330" s="25" t="str">
        <f>IF(ISBLANK(Table13[[#This Row],[Side Result]]), "",(-1*(Table13[[#This Row],[Home Final]]-Table13[[#This Row],[Away Final]])))</f>
      </c>
      <c r="M33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30" s="21" t="str">
        <f>IF(ISBLANK(Games!B330),"",IF(Table13[[#This Row],[Side Result]]=Table13[[#This Row],[Market Predicted Side]], "Y", "N"))</f>
      </c>
      <c r="O330" s="24" t="str">
        <f>IF(ISBLANK(Table13[[#This Row],[Side Result]]),"",IF(AND(Table13[[#This Row],[Market Side Correct (Y/N)]]="Y", Table13[[#This Row],[Market - Winning Team Covered (Y/N)]]="Y"), "Y", "N"))</f>
      </c>
      <c r="P330" s="24" t="str">
        <f>IF(ISBLANK(Games!B330),"",IF(Table13[[#This Row],[Side Result]]=Table13[[#This Row],[Model Predicted Side]], "Y", "N"))</f>
      </c>
      <c r="Q33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3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30" s="24" t="str">
        <f>IF(ISBLANK(Table13[[#This Row],[Side Result]]), "",ABS(Table13[[#This Row],[Difference from Prediction]]))</f>
      </c>
      <c r="T33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30" s="24" t="str">
        <f>IF(ISBLANK(Table13[[#This Row],[Side Result]]), "",ABS(Table13[[#This Row],[Difference from Market]]))</f>
      </c>
      <c r="V330" s="23" t="str">
        <f>IF(OR(ISBLANK(Games!B330),ISBLANK(Table13[[#This Row],[Side Result]])), "",IF(OR(AND('Prediction Log'!D330&lt;0, 'Prediction Log'!I330='Prediction Log'!B330), AND('Prediction Log'!D330&gt;0, 'Prediction Log'!C330='Prediction Log'!I330)),"Y", IF(ISBLANK(Games!$B$2), "","N")))</f>
      </c>
      <c r="W330" s="23" t="str">
        <f>Table13[[#This Row],[Market Side and Spread  Correct]]</f>
      </c>
    </row>
    <row r="331">
      <c r="A331" s="2" t="str">
        <f>IF(ISBLANK(Games!$B331), "",Games!A331)</f>
      </c>
      <c r="B331" s="2" t="str">
        <f>IF(ISBLANK(Games!$B331), "",Games!B331)</f>
      </c>
      <c r="C331" s="2" t="str">
        <f>IF(ISBLANK(Games!$B331), "",Games!C331)</f>
      </c>
      <c r="D331" s="1" t="str">
        <f>IF(ISBLANK(Games!$B331), "",Games!D331)</f>
      </c>
      <c r="E331" s="1" t="str">
        <f>IF(ISBLANK(Games!$B331), "",Games!E331)</f>
      </c>
      <c r="F331" s="2" t="str">
        <f>IF(ISBLANK(Games!$B331), "",Games!F331)</f>
      </c>
      <c r="G331" s="2" t="str">
        <f>IF(ISBLANK(Games!$B331), "",Games!G331)</f>
      </c>
      <c r="H331" s="2" t="str">
        <f>IF(ISBLANK(Games!B331), "", IF(Table13[[#This Row],[Spread]]&lt;0, Table13[[#This Row],[Home]], Table13[[#This Row],[Away]]))</f>
      </c>
      <c r="I331" s="25"/>
      <c r="J331" s="25"/>
      <c r="K331" s="25"/>
      <c r="L331" s="25" t="str">
        <f>IF(ISBLANK(Table13[[#This Row],[Side Result]]), "",(-1*(Table13[[#This Row],[Home Final]]-Table13[[#This Row],[Away Final]])))</f>
      </c>
      <c r="M33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31" s="21" t="str">
        <f>IF(ISBLANK(Games!B331),"",IF(Table13[[#This Row],[Side Result]]=Table13[[#This Row],[Market Predicted Side]], "Y", "N"))</f>
      </c>
      <c r="O331" s="24" t="str">
        <f>IF(ISBLANK(Table13[[#This Row],[Side Result]]),"",IF(AND(Table13[[#This Row],[Market Side Correct (Y/N)]]="Y", Table13[[#This Row],[Market - Winning Team Covered (Y/N)]]="Y"), "Y", "N"))</f>
      </c>
      <c r="P331" s="24" t="str">
        <f>IF(ISBLANK(Games!B331),"",IF(Table13[[#This Row],[Side Result]]=Table13[[#This Row],[Model Predicted Side]], "Y", "N"))</f>
      </c>
      <c r="Q33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3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31" s="24" t="str">
        <f>IF(ISBLANK(Table13[[#This Row],[Side Result]]), "",ABS(Table13[[#This Row],[Difference from Prediction]]))</f>
      </c>
      <c r="T33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31" s="24" t="str">
        <f>IF(ISBLANK(Table13[[#This Row],[Side Result]]), "",ABS(Table13[[#This Row],[Difference from Market]]))</f>
      </c>
      <c r="V331" s="23" t="str">
        <f>IF(OR(ISBLANK(Games!B331),ISBLANK(Table13[[#This Row],[Side Result]])), "",IF(OR(AND('Prediction Log'!D331&lt;0, 'Prediction Log'!I331='Prediction Log'!B331), AND('Prediction Log'!D331&gt;0, 'Prediction Log'!C331='Prediction Log'!I331)),"Y", IF(ISBLANK(Games!$B$2), "","N")))</f>
      </c>
      <c r="W331" s="23" t="str">
        <f>Table13[[#This Row],[Market Side and Spread  Correct]]</f>
      </c>
    </row>
    <row r="332">
      <c r="A332" s="2" t="str">
        <f>IF(ISBLANK(Games!$B332), "",Games!A332)</f>
      </c>
      <c r="B332" s="2" t="str">
        <f>IF(ISBLANK(Games!$B332), "",Games!B332)</f>
      </c>
      <c r="C332" s="2" t="str">
        <f>IF(ISBLANK(Games!$B332), "",Games!C332)</f>
      </c>
      <c r="D332" s="1" t="str">
        <f>IF(ISBLANK(Games!$B332), "",Games!D332)</f>
      </c>
      <c r="E332" s="1" t="str">
        <f>IF(ISBLANK(Games!$B332), "",Games!E332)</f>
      </c>
      <c r="F332" s="2" t="str">
        <f>IF(ISBLANK(Games!$B332), "",Games!F332)</f>
      </c>
      <c r="G332" s="2" t="str">
        <f>IF(ISBLANK(Games!$B332), "",Games!G332)</f>
      </c>
      <c r="H332" s="2" t="str">
        <f>IF(ISBLANK(Games!B332), "", IF(Table13[[#This Row],[Spread]]&lt;0, Table13[[#This Row],[Home]], Table13[[#This Row],[Away]]))</f>
      </c>
      <c r="I332" s="25"/>
      <c r="J332" s="25"/>
      <c r="K332" s="25"/>
      <c r="L332" s="25" t="str">
        <f>IF(ISBLANK(Table13[[#This Row],[Side Result]]), "",(-1*(Table13[[#This Row],[Home Final]]-Table13[[#This Row],[Away Final]])))</f>
      </c>
      <c r="M33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32" s="21" t="str">
        <f>IF(ISBLANK(Games!B332),"",IF(Table13[[#This Row],[Side Result]]=Table13[[#This Row],[Market Predicted Side]], "Y", "N"))</f>
      </c>
      <c r="O332" s="24" t="str">
        <f>IF(ISBLANK(Table13[[#This Row],[Side Result]]),"",IF(AND(Table13[[#This Row],[Market Side Correct (Y/N)]]="Y", Table13[[#This Row],[Market - Winning Team Covered (Y/N)]]="Y"), "Y", "N"))</f>
      </c>
      <c r="P332" s="24" t="str">
        <f>IF(ISBLANK(Games!B332),"",IF(Table13[[#This Row],[Side Result]]=Table13[[#This Row],[Model Predicted Side]], "Y", "N"))</f>
      </c>
      <c r="Q33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3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32" s="24" t="str">
        <f>IF(ISBLANK(Table13[[#This Row],[Side Result]]), "",ABS(Table13[[#This Row],[Difference from Prediction]]))</f>
      </c>
      <c r="T33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32" s="24" t="str">
        <f>IF(ISBLANK(Table13[[#This Row],[Side Result]]), "",ABS(Table13[[#This Row],[Difference from Market]]))</f>
      </c>
      <c r="V332" s="23" t="str">
        <f>IF(OR(ISBLANK(Games!B332),ISBLANK(Table13[[#This Row],[Side Result]])), "",IF(OR(AND('Prediction Log'!D332&lt;0, 'Prediction Log'!I332='Prediction Log'!B332), AND('Prediction Log'!D332&gt;0, 'Prediction Log'!C332='Prediction Log'!I332)),"Y", IF(ISBLANK(Games!$B$2), "","N")))</f>
      </c>
      <c r="W332" s="23" t="str">
        <f>Table13[[#This Row],[Market Side and Spread  Correct]]</f>
      </c>
    </row>
    <row r="333">
      <c r="A333" s="2" t="str">
        <f>IF(ISBLANK(Games!$B333), "",Games!A333)</f>
      </c>
      <c r="B333" s="2" t="str">
        <f>IF(ISBLANK(Games!$B333), "",Games!B333)</f>
      </c>
      <c r="C333" s="2" t="str">
        <f>IF(ISBLANK(Games!$B333), "",Games!C333)</f>
      </c>
      <c r="D333" s="1" t="str">
        <f>IF(ISBLANK(Games!$B333), "",Games!D333)</f>
      </c>
      <c r="E333" s="1" t="str">
        <f>IF(ISBLANK(Games!$B333), "",Games!E333)</f>
      </c>
      <c r="F333" s="2" t="str">
        <f>IF(ISBLANK(Games!$B333), "",Games!F333)</f>
      </c>
      <c r="G333" s="2" t="str">
        <f>IF(ISBLANK(Games!$B333), "",Games!G333)</f>
      </c>
      <c r="H333" s="2" t="str">
        <f>IF(ISBLANK(Games!B333), "", IF(Table13[[#This Row],[Spread]]&lt;0, Table13[[#This Row],[Home]], Table13[[#This Row],[Away]]))</f>
      </c>
      <c r="I333" s="25"/>
      <c r="J333" s="25"/>
      <c r="K333" s="25"/>
      <c r="L333" s="25" t="str">
        <f>IF(ISBLANK(Table13[[#This Row],[Side Result]]), "",(-1*(Table13[[#This Row],[Home Final]]-Table13[[#This Row],[Away Final]])))</f>
      </c>
      <c r="M33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33" s="21" t="str">
        <f>IF(ISBLANK(Games!B333),"",IF(Table13[[#This Row],[Side Result]]=Table13[[#This Row],[Market Predicted Side]], "Y", "N"))</f>
      </c>
      <c r="O333" s="24" t="str">
        <f>IF(ISBLANK(Table13[[#This Row],[Side Result]]),"",IF(AND(Table13[[#This Row],[Market Side Correct (Y/N)]]="Y", Table13[[#This Row],[Market - Winning Team Covered (Y/N)]]="Y"), "Y", "N"))</f>
      </c>
      <c r="P333" s="24" t="str">
        <f>IF(ISBLANK(Games!B333),"",IF(Table13[[#This Row],[Side Result]]=Table13[[#This Row],[Model Predicted Side]], "Y", "N"))</f>
      </c>
      <c r="Q33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3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33" s="24" t="str">
        <f>IF(ISBLANK(Table13[[#This Row],[Side Result]]), "",ABS(Table13[[#This Row],[Difference from Prediction]]))</f>
      </c>
      <c r="T33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33" s="24" t="str">
        <f>IF(ISBLANK(Table13[[#This Row],[Side Result]]), "",ABS(Table13[[#This Row],[Difference from Market]]))</f>
      </c>
      <c r="V333" s="23" t="str">
        <f>IF(OR(ISBLANK(Games!B333),ISBLANK(Table13[[#This Row],[Side Result]])), "",IF(OR(AND('Prediction Log'!D333&lt;0, 'Prediction Log'!I333='Prediction Log'!B333), AND('Prediction Log'!D333&gt;0, 'Prediction Log'!C333='Prediction Log'!I333)),"Y", IF(ISBLANK(Games!$B$2), "","N")))</f>
      </c>
      <c r="W333" s="23" t="str">
        <f>Table13[[#This Row],[Market Side and Spread  Correct]]</f>
      </c>
    </row>
    <row r="334">
      <c r="A334" s="2" t="str">
        <f>IF(ISBLANK(Games!$B334), "",Games!A334)</f>
      </c>
      <c r="B334" s="2" t="str">
        <f>IF(ISBLANK(Games!$B334), "",Games!B334)</f>
      </c>
      <c r="C334" s="2" t="str">
        <f>IF(ISBLANK(Games!$B334), "",Games!C334)</f>
      </c>
      <c r="D334" s="1" t="str">
        <f>IF(ISBLANK(Games!$B334), "",Games!D334)</f>
      </c>
      <c r="E334" s="1" t="str">
        <f>IF(ISBLANK(Games!$B334), "",Games!E334)</f>
      </c>
      <c r="F334" s="2" t="str">
        <f>IF(ISBLANK(Games!$B334), "",Games!F334)</f>
      </c>
      <c r="G334" s="2" t="str">
        <f>IF(ISBLANK(Games!$B334), "",Games!G334)</f>
      </c>
      <c r="H334" s="2" t="str">
        <f>IF(ISBLANK(Games!B334), "", IF(Table13[[#This Row],[Spread]]&lt;0, Table13[[#This Row],[Home]], Table13[[#This Row],[Away]]))</f>
      </c>
      <c r="I334" s="25"/>
      <c r="J334" s="25"/>
      <c r="K334" s="25"/>
      <c r="L334" s="25" t="str">
        <f>IF(ISBLANK(Table13[[#This Row],[Side Result]]), "",(-1*(Table13[[#This Row],[Home Final]]-Table13[[#This Row],[Away Final]])))</f>
      </c>
      <c r="M33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34" s="21" t="str">
        <f>IF(ISBLANK(Games!B334),"",IF(Table13[[#This Row],[Side Result]]=Table13[[#This Row],[Market Predicted Side]], "Y", "N"))</f>
      </c>
      <c r="O334" s="24" t="str">
        <f>IF(ISBLANK(Table13[[#This Row],[Side Result]]),"",IF(AND(Table13[[#This Row],[Market Side Correct (Y/N)]]="Y", Table13[[#This Row],[Market - Winning Team Covered (Y/N)]]="Y"), "Y", "N"))</f>
      </c>
      <c r="P334" s="24" t="str">
        <f>IF(ISBLANK(Games!B334),"",IF(Table13[[#This Row],[Side Result]]=Table13[[#This Row],[Model Predicted Side]], "Y", "N"))</f>
      </c>
      <c r="Q33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3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34" s="24" t="str">
        <f>IF(ISBLANK(Table13[[#This Row],[Side Result]]), "",ABS(Table13[[#This Row],[Difference from Prediction]]))</f>
      </c>
      <c r="T33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34" s="24" t="str">
        <f>IF(ISBLANK(Table13[[#This Row],[Side Result]]), "",ABS(Table13[[#This Row],[Difference from Market]]))</f>
      </c>
      <c r="V334" s="23" t="str">
        <f>IF(OR(ISBLANK(Games!B334),ISBLANK(Table13[[#This Row],[Side Result]])), "",IF(OR(AND('Prediction Log'!D334&lt;0, 'Prediction Log'!I334='Prediction Log'!B334), AND('Prediction Log'!D334&gt;0, 'Prediction Log'!C334='Prediction Log'!I334)),"Y", IF(ISBLANK(Games!$B$2), "","N")))</f>
      </c>
      <c r="W334" s="23" t="str">
        <f>Table13[[#This Row],[Market Side and Spread  Correct]]</f>
      </c>
    </row>
    <row r="335">
      <c r="A335" s="2" t="str">
        <f>IF(ISBLANK(Games!$B335), "",Games!A335)</f>
      </c>
      <c r="B335" s="2" t="str">
        <f>IF(ISBLANK(Games!$B335), "",Games!B335)</f>
      </c>
      <c r="C335" s="2" t="str">
        <f>IF(ISBLANK(Games!$B335), "",Games!C335)</f>
      </c>
      <c r="D335" s="1" t="str">
        <f>IF(ISBLANK(Games!$B335), "",Games!D335)</f>
      </c>
      <c r="E335" s="1" t="str">
        <f>IF(ISBLANK(Games!$B335), "",Games!E335)</f>
      </c>
      <c r="F335" s="2" t="str">
        <f>IF(ISBLANK(Games!$B335), "",Games!F335)</f>
      </c>
      <c r="G335" s="2" t="str">
        <f>IF(ISBLANK(Games!$B335), "",Games!G335)</f>
      </c>
      <c r="H335" s="2" t="str">
        <f>IF(ISBLANK(Games!B335), "", IF(Table13[[#This Row],[Spread]]&lt;0, Table13[[#This Row],[Home]], Table13[[#This Row],[Away]]))</f>
      </c>
      <c r="I335" s="25"/>
      <c r="J335" s="25"/>
      <c r="K335" s="25"/>
      <c r="L335" s="25" t="str">
        <f>IF(ISBLANK(Table13[[#This Row],[Side Result]]), "",(-1*(Table13[[#This Row],[Home Final]]-Table13[[#This Row],[Away Final]])))</f>
      </c>
      <c r="M33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35" s="21" t="str">
        <f>IF(ISBLANK(Games!B335),"",IF(Table13[[#This Row],[Side Result]]=Table13[[#This Row],[Market Predicted Side]], "Y", "N"))</f>
      </c>
      <c r="O335" s="24" t="str">
        <f>IF(ISBLANK(Table13[[#This Row],[Side Result]]),"",IF(AND(Table13[[#This Row],[Market Side Correct (Y/N)]]="Y", Table13[[#This Row],[Market - Winning Team Covered (Y/N)]]="Y"), "Y", "N"))</f>
      </c>
      <c r="P335" s="24" t="str">
        <f>IF(ISBLANK(Games!B335),"",IF(Table13[[#This Row],[Side Result]]=Table13[[#This Row],[Model Predicted Side]], "Y", "N"))</f>
      </c>
      <c r="Q33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3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35" s="24" t="str">
        <f>IF(ISBLANK(Table13[[#This Row],[Side Result]]), "",ABS(Table13[[#This Row],[Difference from Prediction]]))</f>
      </c>
      <c r="T33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35" s="24" t="str">
        <f>IF(ISBLANK(Table13[[#This Row],[Side Result]]), "",ABS(Table13[[#This Row],[Difference from Market]]))</f>
      </c>
      <c r="V335" s="23" t="str">
        <f>IF(OR(ISBLANK(Games!B335),ISBLANK(Table13[[#This Row],[Side Result]])), "",IF(OR(AND('Prediction Log'!D335&lt;0, 'Prediction Log'!I335='Prediction Log'!B335), AND('Prediction Log'!D335&gt;0, 'Prediction Log'!C335='Prediction Log'!I335)),"Y", IF(ISBLANK(Games!$B$2), "","N")))</f>
      </c>
      <c r="W335" s="23" t="str">
        <f>Table13[[#This Row],[Market Side and Spread  Correct]]</f>
      </c>
    </row>
    <row r="336">
      <c r="A336" s="2" t="str">
        <f>IF(ISBLANK(Games!$B336), "",Games!A336)</f>
      </c>
      <c r="B336" s="2" t="str">
        <f>IF(ISBLANK(Games!$B336), "",Games!B336)</f>
      </c>
      <c r="C336" s="2" t="str">
        <f>IF(ISBLANK(Games!$B336), "",Games!C336)</f>
      </c>
      <c r="D336" s="1" t="str">
        <f>IF(ISBLANK(Games!$B336), "",Games!D336)</f>
      </c>
      <c r="E336" s="1" t="str">
        <f>IF(ISBLANK(Games!$B336), "",Games!E336)</f>
      </c>
      <c r="F336" s="2" t="str">
        <f>IF(ISBLANK(Games!$B336), "",Games!F336)</f>
      </c>
      <c r="G336" s="2" t="str">
        <f>IF(ISBLANK(Games!$B336), "",Games!G336)</f>
      </c>
      <c r="H336" s="2" t="str">
        <f>IF(ISBLANK(Games!B336), "", IF(Table13[[#This Row],[Spread]]&lt;0, Table13[[#This Row],[Home]], Table13[[#This Row],[Away]]))</f>
      </c>
      <c r="I336" s="25"/>
      <c r="J336" s="25"/>
      <c r="K336" s="25"/>
      <c r="L336" s="25" t="str">
        <f>IF(ISBLANK(Table13[[#This Row],[Side Result]]), "",(-1*(Table13[[#This Row],[Home Final]]-Table13[[#This Row],[Away Final]])))</f>
      </c>
      <c r="M33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36" s="21" t="str">
        <f>IF(ISBLANK(Games!B336),"",IF(Table13[[#This Row],[Side Result]]=Table13[[#This Row],[Market Predicted Side]], "Y", "N"))</f>
      </c>
      <c r="O336" s="24" t="str">
        <f>IF(ISBLANK(Table13[[#This Row],[Side Result]]),"",IF(AND(Table13[[#This Row],[Market Side Correct (Y/N)]]="Y", Table13[[#This Row],[Market - Winning Team Covered (Y/N)]]="Y"), "Y", "N"))</f>
      </c>
      <c r="P336" s="24" t="str">
        <f>IF(ISBLANK(Games!B336),"",IF(Table13[[#This Row],[Side Result]]=Table13[[#This Row],[Model Predicted Side]], "Y", "N"))</f>
      </c>
      <c r="Q33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3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36" s="24" t="str">
        <f>IF(ISBLANK(Table13[[#This Row],[Side Result]]), "",ABS(Table13[[#This Row],[Difference from Prediction]]))</f>
      </c>
      <c r="T33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36" s="24" t="str">
        <f>IF(ISBLANK(Table13[[#This Row],[Side Result]]), "",ABS(Table13[[#This Row],[Difference from Market]]))</f>
      </c>
      <c r="V336" s="23" t="str">
        <f>IF(OR(ISBLANK(Games!B336),ISBLANK(Table13[[#This Row],[Side Result]])), "",IF(OR(AND('Prediction Log'!D336&lt;0, 'Prediction Log'!I336='Prediction Log'!B336), AND('Prediction Log'!D336&gt;0, 'Prediction Log'!C336='Prediction Log'!I336)),"Y", IF(ISBLANK(Games!$B$2), "","N")))</f>
      </c>
      <c r="W336" s="23" t="str">
        <f>Table13[[#This Row],[Market Side and Spread  Correct]]</f>
      </c>
    </row>
    <row r="337">
      <c r="A337" s="2" t="str">
        <f>IF(ISBLANK(Games!$B337), "",Games!A337)</f>
      </c>
      <c r="B337" s="2" t="str">
        <f>IF(ISBLANK(Games!$B337), "",Games!B337)</f>
      </c>
      <c r="C337" s="2" t="str">
        <f>IF(ISBLANK(Games!$B337), "",Games!C337)</f>
      </c>
      <c r="D337" s="1" t="str">
        <f>IF(ISBLANK(Games!$B337), "",Games!D337)</f>
      </c>
      <c r="E337" s="1" t="str">
        <f>IF(ISBLANK(Games!$B337), "",Games!E337)</f>
      </c>
      <c r="F337" s="2" t="str">
        <f>IF(ISBLANK(Games!$B337), "",Games!F337)</f>
      </c>
      <c r="G337" s="2" t="str">
        <f>IF(ISBLANK(Games!$B337), "",Games!G337)</f>
      </c>
      <c r="H337" s="2" t="str">
        <f>IF(ISBLANK(Games!B337), "", IF(Table13[[#This Row],[Spread]]&lt;0, Table13[[#This Row],[Home]], Table13[[#This Row],[Away]]))</f>
      </c>
      <c r="I337" s="25"/>
      <c r="J337" s="25"/>
      <c r="K337" s="25"/>
      <c r="L337" s="25" t="str">
        <f>IF(ISBLANK(Table13[[#This Row],[Side Result]]), "",(-1*(Table13[[#This Row],[Home Final]]-Table13[[#This Row],[Away Final]])))</f>
      </c>
      <c r="M33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37" s="21" t="str">
        <f>IF(ISBLANK(Games!B337),"",IF(Table13[[#This Row],[Side Result]]=Table13[[#This Row],[Market Predicted Side]], "Y", "N"))</f>
      </c>
      <c r="O337" s="24" t="str">
        <f>IF(ISBLANK(Table13[[#This Row],[Side Result]]),"",IF(AND(Table13[[#This Row],[Market Side Correct (Y/N)]]="Y", Table13[[#This Row],[Market - Winning Team Covered (Y/N)]]="Y"), "Y", "N"))</f>
      </c>
      <c r="P337" s="24" t="str">
        <f>IF(ISBLANK(Games!B337),"",IF(Table13[[#This Row],[Side Result]]=Table13[[#This Row],[Model Predicted Side]], "Y", "N"))</f>
      </c>
      <c r="Q33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3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37" s="24" t="str">
        <f>IF(ISBLANK(Table13[[#This Row],[Side Result]]), "",ABS(Table13[[#This Row],[Difference from Prediction]]))</f>
      </c>
      <c r="T33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37" s="24" t="str">
        <f>IF(ISBLANK(Table13[[#This Row],[Side Result]]), "",ABS(Table13[[#This Row],[Difference from Market]]))</f>
      </c>
      <c r="V337" s="23" t="str">
        <f>IF(OR(ISBLANK(Games!B337),ISBLANK(Table13[[#This Row],[Side Result]])), "",IF(OR(AND('Prediction Log'!D337&lt;0, 'Prediction Log'!I337='Prediction Log'!B337), AND('Prediction Log'!D337&gt;0, 'Prediction Log'!C337='Prediction Log'!I337)),"Y", IF(ISBLANK(Games!$B$2), "","N")))</f>
      </c>
      <c r="W337" s="23" t="str">
        <f>Table13[[#This Row],[Market Side and Spread  Correct]]</f>
      </c>
    </row>
    <row r="338">
      <c r="A338" s="2" t="str">
        <f>IF(ISBLANK(Games!$B338), "",Games!A338)</f>
      </c>
      <c r="B338" s="2" t="str">
        <f>IF(ISBLANK(Games!$B338), "",Games!B338)</f>
      </c>
      <c r="C338" s="2" t="str">
        <f>IF(ISBLANK(Games!$B338), "",Games!C338)</f>
      </c>
      <c r="D338" s="1" t="str">
        <f>IF(ISBLANK(Games!$B338), "",Games!D338)</f>
      </c>
      <c r="E338" s="1" t="str">
        <f>IF(ISBLANK(Games!$B338), "",Games!E338)</f>
      </c>
      <c r="F338" s="2" t="str">
        <f>IF(ISBLANK(Games!$B338), "",Games!F338)</f>
      </c>
      <c r="G338" s="2" t="str">
        <f>IF(ISBLANK(Games!$B338), "",Games!G338)</f>
      </c>
      <c r="H338" s="2" t="str">
        <f>IF(ISBLANK(Games!B338), "", IF(Table13[[#This Row],[Spread]]&lt;0, Table13[[#This Row],[Home]], Table13[[#This Row],[Away]]))</f>
      </c>
      <c r="I338" s="25"/>
      <c r="J338" s="25"/>
      <c r="K338" s="25"/>
      <c r="L338" s="25" t="str">
        <f>IF(ISBLANK(Table13[[#This Row],[Side Result]]), "",(-1*(Table13[[#This Row],[Home Final]]-Table13[[#This Row],[Away Final]])))</f>
      </c>
      <c r="M33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38" s="21" t="str">
        <f>IF(ISBLANK(Games!B338),"",IF(Table13[[#This Row],[Side Result]]=Table13[[#This Row],[Market Predicted Side]], "Y", "N"))</f>
      </c>
      <c r="O338" s="24" t="str">
        <f>IF(ISBLANK(Table13[[#This Row],[Side Result]]),"",IF(AND(Table13[[#This Row],[Market Side Correct (Y/N)]]="Y", Table13[[#This Row],[Market - Winning Team Covered (Y/N)]]="Y"), "Y", "N"))</f>
      </c>
      <c r="P338" s="24" t="str">
        <f>IF(ISBLANK(Games!B338),"",IF(Table13[[#This Row],[Side Result]]=Table13[[#This Row],[Model Predicted Side]], "Y", "N"))</f>
      </c>
      <c r="Q33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3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38" s="24" t="str">
        <f>IF(ISBLANK(Table13[[#This Row],[Side Result]]), "",ABS(Table13[[#This Row],[Difference from Prediction]]))</f>
      </c>
      <c r="T33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38" s="24" t="str">
        <f>IF(ISBLANK(Table13[[#This Row],[Side Result]]), "",ABS(Table13[[#This Row],[Difference from Market]]))</f>
      </c>
      <c r="V338" s="23" t="str">
        <f>IF(OR(ISBLANK(Games!B338),ISBLANK(Table13[[#This Row],[Side Result]])), "",IF(OR(AND('Prediction Log'!D338&lt;0, 'Prediction Log'!I338='Prediction Log'!B338), AND('Prediction Log'!D338&gt;0, 'Prediction Log'!C338='Prediction Log'!I338)),"Y", IF(ISBLANK(Games!$B$2), "","N")))</f>
      </c>
      <c r="W338" s="23" t="str">
        <f>Table13[[#This Row],[Market Side and Spread  Correct]]</f>
      </c>
    </row>
    <row r="339">
      <c r="A339" s="2" t="str">
        <f>IF(ISBLANK(Games!$B339), "",Games!A339)</f>
      </c>
      <c r="B339" s="2" t="str">
        <f>IF(ISBLANK(Games!$B339), "",Games!B339)</f>
      </c>
      <c r="C339" s="2" t="str">
        <f>IF(ISBLANK(Games!$B339), "",Games!C339)</f>
      </c>
      <c r="D339" s="1" t="str">
        <f>IF(ISBLANK(Games!$B339), "",Games!D339)</f>
      </c>
      <c r="E339" s="1" t="str">
        <f>IF(ISBLANK(Games!$B339), "",Games!E339)</f>
      </c>
      <c r="F339" s="2" t="str">
        <f>IF(ISBLANK(Games!$B339), "",Games!F339)</f>
      </c>
      <c r="G339" s="2" t="str">
        <f>IF(ISBLANK(Games!$B339), "",Games!G339)</f>
      </c>
      <c r="H339" s="2" t="str">
        <f>IF(ISBLANK(Games!B339), "", IF(Table13[[#This Row],[Spread]]&lt;0, Table13[[#This Row],[Home]], Table13[[#This Row],[Away]]))</f>
      </c>
      <c r="I339" s="25"/>
      <c r="J339" s="25"/>
      <c r="K339" s="25"/>
      <c r="L339" s="25" t="str">
        <f>IF(ISBLANK(Table13[[#This Row],[Side Result]]), "",(-1*(Table13[[#This Row],[Home Final]]-Table13[[#This Row],[Away Final]])))</f>
      </c>
      <c r="M33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39" s="21" t="str">
        <f>IF(ISBLANK(Games!B339),"",IF(Table13[[#This Row],[Side Result]]=Table13[[#This Row],[Market Predicted Side]], "Y", "N"))</f>
      </c>
      <c r="O339" s="24" t="str">
        <f>IF(ISBLANK(Table13[[#This Row],[Side Result]]),"",IF(AND(Table13[[#This Row],[Market Side Correct (Y/N)]]="Y", Table13[[#This Row],[Market - Winning Team Covered (Y/N)]]="Y"), "Y", "N"))</f>
      </c>
      <c r="P339" s="24" t="str">
        <f>IF(ISBLANK(Games!B339),"",IF(Table13[[#This Row],[Side Result]]=Table13[[#This Row],[Model Predicted Side]], "Y", "N"))</f>
      </c>
      <c r="Q33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3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39" s="24" t="str">
        <f>IF(ISBLANK(Table13[[#This Row],[Side Result]]), "",ABS(Table13[[#This Row],[Difference from Prediction]]))</f>
      </c>
      <c r="T33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39" s="24" t="str">
        <f>IF(ISBLANK(Table13[[#This Row],[Side Result]]), "",ABS(Table13[[#This Row],[Difference from Market]]))</f>
      </c>
      <c r="V339" s="23" t="str">
        <f>IF(OR(ISBLANK(Games!B339),ISBLANK(Table13[[#This Row],[Side Result]])), "",IF(OR(AND('Prediction Log'!D339&lt;0, 'Prediction Log'!I339='Prediction Log'!B339), AND('Prediction Log'!D339&gt;0, 'Prediction Log'!C339='Prediction Log'!I339)),"Y", IF(ISBLANK(Games!$B$2), "","N")))</f>
      </c>
      <c r="W339" s="23" t="str">
        <f>Table13[[#This Row],[Market Side and Spread  Correct]]</f>
      </c>
    </row>
    <row r="340">
      <c r="A340" s="2" t="str">
        <f>IF(ISBLANK(Games!$B340), "",Games!A340)</f>
      </c>
      <c r="B340" s="2" t="str">
        <f>IF(ISBLANK(Games!$B340), "",Games!B340)</f>
      </c>
      <c r="C340" s="2" t="str">
        <f>IF(ISBLANK(Games!$B340), "",Games!C340)</f>
      </c>
      <c r="D340" s="1" t="str">
        <f>IF(ISBLANK(Games!$B340), "",Games!D340)</f>
      </c>
      <c r="E340" s="1" t="str">
        <f>IF(ISBLANK(Games!$B340), "",Games!E340)</f>
      </c>
      <c r="F340" s="2" t="str">
        <f>IF(ISBLANK(Games!$B340), "",Games!F340)</f>
      </c>
      <c r="G340" s="2" t="str">
        <f>IF(ISBLANK(Games!$B340), "",Games!G340)</f>
      </c>
      <c r="H340" s="2" t="str">
        <f>IF(ISBLANK(Games!B340), "", IF(Table13[[#This Row],[Spread]]&lt;0, Table13[[#This Row],[Home]], Table13[[#This Row],[Away]]))</f>
      </c>
      <c r="I340" s="25"/>
      <c r="J340" s="25"/>
      <c r="K340" s="25"/>
      <c r="L340" s="25" t="str">
        <f>IF(ISBLANK(Table13[[#This Row],[Side Result]]), "",(-1*(Table13[[#This Row],[Home Final]]-Table13[[#This Row],[Away Final]])))</f>
      </c>
      <c r="M34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40" s="21" t="str">
        <f>IF(ISBLANK(Games!B340),"",IF(Table13[[#This Row],[Side Result]]=Table13[[#This Row],[Market Predicted Side]], "Y", "N"))</f>
      </c>
      <c r="O340" s="24" t="str">
        <f>IF(ISBLANK(Table13[[#This Row],[Side Result]]),"",IF(AND(Table13[[#This Row],[Market Side Correct (Y/N)]]="Y", Table13[[#This Row],[Market - Winning Team Covered (Y/N)]]="Y"), "Y", "N"))</f>
      </c>
      <c r="P340" s="24" t="str">
        <f>IF(ISBLANK(Games!B340),"",IF(Table13[[#This Row],[Side Result]]=Table13[[#This Row],[Model Predicted Side]], "Y", "N"))</f>
      </c>
      <c r="Q34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4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40" s="24" t="str">
        <f>IF(ISBLANK(Table13[[#This Row],[Side Result]]), "",ABS(Table13[[#This Row],[Difference from Prediction]]))</f>
      </c>
      <c r="T34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40" s="24" t="str">
        <f>IF(ISBLANK(Table13[[#This Row],[Side Result]]), "",ABS(Table13[[#This Row],[Difference from Market]]))</f>
      </c>
      <c r="V340" s="23" t="str">
        <f>IF(OR(ISBLANK(Games!B340),ISBLANK(Table13[[#This Row],[Side Result]])), "",IF(OR(AND('Prediction Log'!D340&lt;0, 'Prediction Log'!I340='Prediction Log'!B340), AND('Prediction Log'!D340&gt;0, 'Prediction Log'!C340='Prediction Log'!I340)),"Y", IF(ISBLANK(Games!$B$2), "","N")))</f>
      </c>
      <c r="W340" s="23" t="str">
        <f>Table13[[#This Row],[Market Side and Spread  Correct]]</f>
      </c>
    </row>
    <row r="341">
      <c r="A341" s="2" t="str">
        <f>IF(ISBLANK(Games!$B341), "",Games!A341)</f>
      </c>
      <c r="B341" s="2" t="str">
        <f>IF(ISBLANK(Games!$B341), "",Games!B341)</f>
      </c>
      <c r="C341" s="2" t="str">
        <f>IF(ISBLANK(Games!$B341), "",Games!C341)</f>
      </c>
      <c r="D341" s="1" t="str">
        <f>IF(ISBLANK(Games!$B341), "",Games!D341)</f>
      </c>
      <c r="E341" s="1" t="str">
        <f>IF(ISBLANK(Games!$B341), "",Games!E341)</f>
      </c>
      <c r="F341" s="2" t="str">
        <f>IF(ISBLANK(Games!$B341), "",Games!F341)</f>
      </c>
      <c r="G341" s="2" t="str">
        <f>IF(ISBLANK(Games!$B341), "",Games!G341)</f>
      </c>
      <c r="H341" s="2" t="str">
        <f>IF(ISBLANK(Games!B341), "", IF(Table13[[#This Row],[Spread]]&lt;0, Table13[[#This Row],[Home]], Table13[[#This Row],[Away]]))</f>
      </c>
      <c r="I341" s="25"/>
      <c r="J341" s="25"/>
      <c r="K341" s="25"/>
      <c r="L341" s="25" t="str">
        <f>IF(ISBLANK(Table13[[#This Row],[Side Result]]), "",(-1*(Table13[[#This Row],[Home Final]]-Table13[[#This Row],[Away Final]])))</f>
      </c>
      <c r="M34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41" s="21" t="str">
        <f>IF(ISBLANK(Games!B341),"",IF(Table13[[#This Row],[Side Result]]=Table13[[#This Row],[Market Predicted Side]], "Y", "N"))</f>
      </c>
      <c r="O341" s="24" t="str">
        <f>IF(ISBLANK(Table13[[#This Row],[Side Result]]),"",IF(AND(Table13[[#This Row],[Market Side Correct (Y/N)]]="Y", Table13[[#This Row],[Market - Winning Team Covered (Y/N)]]="Y"), "Y", "N"))</f>
      </c>
      <c r="P341" s="24" t="str">
        <f>IF(ISBLANK(Games!B341),"",IF(Table13[[#This Row],[Side Result]]=Table13[[#This Row],[Model Predicted Side]], "Y", "N"))</f>
      </c>
      <c r="Q34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4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41" s="24" t="str">
        <f>IF(ISBLANK(Table13[[#This Row],[Side Result]]), "",ABS(Table13[[#This Row],[Difference from Prediction]]))</f>
      </c>
      <c r="T34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41" s="24" t="str">
        <f>IF(ISBLANK(Table13[[#This Row],[Side Result]]), "",ABS(Table13[[#This Row],[Difference from Market]]))</f>
      </c>
      <c r="V341" s="23" t="str">
        <f>IF(OR(ISBLANK(Games!B341),ISBLANK(Table13[[#This Row],[Side Result]])), "",IF(OR(AND('Prediction Log'!D341&lt;0, 'Prediction Log'!I341='Prediction Log'!B341), AND('Prediction Log'!D341&gt;0, 'Prediction Log'!C341='Prediction Log'!I341)),"Y", IF(ISBLANK(Games!$B$2), "","N")))</f>
      </c>
      <c r="W341" s="23" t="str">
        <f>Table13[[#This Row],[Market Side and Spread  Correct]]</f>
      </c>
    </row>
    <row r="342">
      <c r="A342" s="2" t="str">
        <f>IF(ISBLANK(Games!$B342), "",Games!A342)</f>
      </c>
      <c r="B342" s="2" t="str">
        <f>IF(ISBLANK(Games!$B342), "",Games!B342)</f>
      </c>
      <c r="C342" s="2" t="str">
        <f>IF(ISBLANK(Games!$B342), "",Games!C342)</f>
      </c>
      <c r="D342" s="1" t="str">
        <f>IF(ISBLANK(Games!$B342), "",Games!D342)</f>
      </c>
      <c r="E342" s="1" t="str">
        <f>IF(ISBLANK(Games!$B342), "",Games!E342)</f>
      </c>
      <c r="F342" s="2" t="str">
        <f>IF(ISBLANK(Games!$B342), "",Games!F342)</f>
      </c>
      <c r="G342" s="2" t="str">
        <f>IF(ISBLANK(Games!$B342), "",Games!G342)</f>
      </c>
      <c r="H342" s="2" t="str">
        <f>IF(ISBLANK(Games!B342), "", IF(Table13[[#This Row],[Spread]]&lt;0, Table13[[#This Row],[Home]], Table13[[#This Row],[Away]]))</f>
      </c>
      <c r="I342" s="25"/>
      <c r="J342" s="25"/>
      <c r="K342" s="25"/>
      <c r="L342" s="25" t="str">
        <f>IF(ISBLANK(Table13[[#This Row],[Side Result]]), "",(-1*(Table13[[#This Row],[Home Final]]-Table13[[#This Row],[Away Final]])))</f>
      </c>
      <c r="M34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42" s="21" t="str">
        <f>IF(ISBLANK(Games!B342),"",IF(Table13[[#This Row],[Side Result]]=Table13[[#This Row],[Market Predicted Side]], "Y", "N"))</f>
      </c>
      <c r="O342" s="24" t="str">
        <f>IF(ISBLANK(Table13[[#This Row],[Side Result]]),"",IF(AND(Table13[[#This Row],[Market Side Correct (Y/N)]]="Y", Table13[[#This Row],[Market - Winning Team Covered (Y/N)]]="Y"), "Y", "N"))</f>
      </c>
      <c r="P342" s="24" t="str">
        <f>IF(ISBLANK(Games!B342),"",IF(Table13[[#This Row],[Side Result]]=Table13[[#This Row],[Model Predicted Side]], "Y", "N"))</f>
      </c>
      <c r="Q34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4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42" s="24" t="str">
        <f>IF(ISBLANK(Table13[[#This Row],[Side Result]]), "",ABS(Table13[[#This Row],[Difference from Prediction]]))</f>
      </c>
      <c r="T34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42" s="24" t="str">
        <f>IF(ISBLANK(Table13[[#This Row],[Side Result]]), "",ABS(Table13[[#This Row],[Difference from Market]]))</f>
      </c>
      <c r="V342" s="23" t="str">
        <f>IF(OR(ISBLANK(Games!B342),ISBLANK(Table13[[#This Row],[Side Result]])), "",IF(OR(AND('Prediction Log'!D342&lt;0, 'Prediction Log'!I342='Prediction Log'!B342), AND('Prediction Log'!D342&gt;0, 'Prediction Log'!C342='Prediction Log'!I342)),"Y", IF(ISBLANK(Games!$B$2), "","N")))</f>
      </c>
      <c r="W342" s="23" t="str">
        <f>Table13[[#This Row],[Market Side and Spread  Correct]]</f>
      </c>
    </row>
    <row r="343">
      <c r="A343" s="2" t="str">
        <f>IF(ISBLANK(Games!$B343), "",Games!A343)</f>
      </c>
      <c r="B343" s="2" t="str">
        <f>IF(ISBLANK(Games!$B343), "",Games!B343)</f>
      </c>
      <c r="C343" s="2" t="str">
        <f>IF(ISBLANK(Games!$B343), "",Games!C343)</f>
      </c>
      <c r="D343" s="1" t="str">
        <f>IF(ISBLANK(Games!$B343), "",Games!D343)</f>
      </c>
      <c r="E343" s="1" t="str">
        <f>IF(ISBLANK(Games!$B343), "",Games!E343)</f>
      </c>
      <c r="F343" s="2" t="str">
        <f>IF(ISBLANK(Games!$B343), "",Games!F343)</f>
      </c>
      <c r="G343" s="2" t="str">
        <f>IF(ISBLANK(Games!$B343), "",Games!G343)</f>
      </c>
      <c r="H343" s="2" t="str">
        <f>IF(ISBLANK(Games!B343), "", IF(Table13[[#This Row],[Spread]]&lt;0, Table13[[#This Row],[Home]], Table13[[#This Row],[Away]]))</f>
      </c>
      <c r="I343" s="25"/>
      <c r="J343" s="25"/>
      <c r="K343" s="25"/>
      <c r="L343" s="25" t="str">
        <f>IF(ISBLANK(Table13[[#This Row],[Side Result]]), "",(-1*(Table13[[#This Row],[Home Final]]-Table13[[#This Row],[Away Final]])))</f>
      </c>
      <c r="M34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43" s="21" t="str">
        <f>IF(ISBLANK(Games!B343),"",IF(Table13[[#This Row],[Side Result]]=Table13[[#This Row],[Market Predicted Side]], "Y", "N"))</f>
      </c>
      <c r="O343" s="24" t="str">
        <f>IF(ISBLANK(Table13[[#This Row],[Side Result]]),"",IF(AND(Table13[[#This Row],[Market Side Correct (Y/N)]]="Y", Table13[[#This Row],[Market - Winning Team Covered (Y/N)]]="Y"), "Y", "N"))</f>
      </c>
      <c r="P343" s="24" t="str">
        <f>IF(ISBLANK(Games!B343),"",IF(Table13[[#This Row],[Side Result]]=Table13[[#This Row],[Model Predicted Side]], "Y", "N"))</f>
      </c>
      <c r="Q34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4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43" s="24" t="str">
        <f>IF(ISBLANK(Table13[[#This Row],[Side Result]]), "",ABS(Table13[[#This Row],[Difference from Prediction]]))</f>
      </c>
      <c r="T34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43" s="24" t="str">
        <f>IF(ISBLANK(Table13[[#This Row],[Side Result]]), "",ABS(Table13[[#This Row],[Difference from Market]]))</f>
      </c>
      <c r="V343" s="23" t="str">
        <f>IF(OR(ISBLANK(Games!B343),ISBLANK(Table13[[#This Row],[Side Result]])), "",IF(OR(AND('Prediction Log'!D343&lt;0, 'Prediction Log'!I343='Prediction Log'!B343), AND('Prediction Log'!D343&gt;0, 'Prediction Log'!C343='Prediction Log'!I343)),"Y", IF(ISBLANK(Games!$B$2), "","N")))</f>
      </c>
      <c r="W343" s="23" t="str">
        <f>Table13[[#This Row],[Market Side and Spread  Correct]]</f>
      </c>
    </row>
    <row r="344">
      <c r="A344" s="2" t="str">
        <f>IF(ISBLANK(Games!$B344), "",Games!A344)</f>
      </c>
      <c r="B344" s="2" t="str">
        <f>IF(ISBLANK(Games!$B344), "",Games!B344)</f>
      </c>
      <c r="C344" s="2" t="str">
        <f>IF(ISBLANK(Games!$B344), "",Games!C344)</f>
      </c>
      <c r="D344" s="1" t="str">
        <f>IF(ISBLANK(Games!$B344), "",Games!D344)</f>
      </c>
      <c r="E344" s="1" t="str">
        <f>IF(ISBLANK(Games!$B344), "",Games!E344)</f>
      </c>
      <c r="F344" s="2" t="str">
        <f>IF(ISBLANK(Games!$B344), "",Games!F344)</f>
      </c>
      <c r="G344" s="2" t="str">
        <f>IF(ISBLANK(Games!$B344), "",Games!G344)</f>
      </c>
      <c r="H344" s="2" t="str">
        <f>IF(ISBLANK(Games!B344), "", IF(Table13[[#This Row],[Spread]]&lt;0, Table13[[#This Row],[Home]], Table13[[#This Row],[Away]]))</f>
      </c>
      <c r="I344" s="25"/>
      <c r="J344" s="25"/>
      <c r="K344" s="25"/>
      <c r="L344" s="25" t="str">
        <f>IF(ISBLANK(Table13[[#This Row],[Side Result]]), "",(-1*(Table13[[#This Row],[Home Final]]-Table13[[#This Row],[Away Final]])))</f>
      </c>
      <c r="M34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44" s="21" t="str">
        <f>IF(ISBLANK(Games!B344),"",IF(Table13[[#This Row],[Side Result]]=Table13[[#This Row],[Market Predicted Side]], "Y", "N"))</f>
      </c>
      <c r="O344" s="24" t="str">
        <f>IF(ISBLANK(Table13[[#This Row],[Side Result]]),"",IF(AND(Table13[[#This Row],[Market Side Correct (Y/N)]]="Y", Table13[[#This Row],[Market - Winning Team Covered (Y/N)]]="Y"), "Y", "N"))</f>
      </c>
      <c r="P344" s="24" t="str">
        <f>IF(ISBLANK(Games!B344),"",IF(Table13[[#This Row],[Side Result]]=Table13[[#This Row],[Model Predicted Side]], "Y", "N"))</f>
      </c>
      <c r="Q34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4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44" s="24" t="str">
        <f>IF(ISBLANK(Table13[[#This Row],[Side Result]]), "",ABS(Table13[[#This Row],[Difference from Prediction]]))</f>
      </c>
      <c r="T34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44" s="24" t="str">
        <f>IF(ISBLANK(Table13[[#This Row],[Side Result]]), "",ABS(Table13[[#This Row],[Difference from Market]]))</f>
      </c>
      <c r="V344" s="23" t="str">
        <f>IF(OR(ISBLANK(Games!B344),ISBLANK(Table13[[#This Row],[Side Result]])), "",IF(OR(AND('Prediction Log'!D344&lt;0, 'Prediction Log'!I344='Prediction Log'!B344), AND('Prediction Log'!D344&gt;0, 'Prediction Log'!C344='Prediction Log'!I344)),"Y", IF(ISBLANK(Games!$B$2), "","N")))</f>
      </c>
      <c r="W344" s="23" t="str">
        <f>Table13[[#This Row],[Market Side and Spread  Correct]]</f>
      </c>
    </row>
    <row r="345">
      <c r="A345" s="2" t="str">
        <f>IF(ISBLANK(Games!$B345), "",Games!A345)</f>
      </c>
      <c r="B345" s="2" t="str">
        <f>IF(ISBLANK(Games!$B345), "",Games!B345)</f>
      </c>
      <c r="C345" s="2" t="str">
        <f>IF(ISBLANK(Games!$B345), "",Games!C345)</f>
      </c>
      <c r="D345" s="1" t="str">
        <f>IF(ISBLANK(Games!$B345), "",Games!D345)</f>
      </c>
      <c r="E345" s="1" t="str">
        <f>IF(ISBLANK(Games!$B345), "",Games!E345)</f>
      </c>
      <c r="F345" s="2" t="str">
        <f>IF(ISBLANK(Games!$B345), "",Games!F345)</f>
      </c>
      <c r="G345" s="2" t="str">
        <f>IF(ISBLANK(Games!$B345), "",Games!G345)</f>
      </c>
      <c r="H345" s="2" t="str">
        <f>IF(ISBLANK(Games!B345), "", IF(Table13[[#This Row],[Spread]]&lt;0, Table13[[#This Row],[Home]], Table13[[#This Row],[Away]]))</f>
      </c>
      <c r="I345" s="25"/>
      <c r="J345" s="25"/>
      <c r="K345" s="25"/>
      <c r="L345" s="25" t="str">
        <f>IF(ISBLANK(Table13[[#This Row],[Side Result]]), "",(-1*(Table13[[#This Row],[Home Final]]-Table13[[#This Row],[Away Final]])))</f>
      </c>
      <c r="M34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45" s="21" t="str">
        <f>IF(ISBLANK(Games!B345),"",IF(Table13[[#This Row],[Side Result]]=Table13[[#This Row],[Market Predicted Side]], "Y", "N"))</f>
      </c>
      <c r="O345" s="24" t="str">
        <f>IF(ISBLANK(Table13[[#This Row],[Side Result]]),"",IF(AND(Table13[[#This Row],[Market Side Correct (Y/N)]]="Y", Table13[[#This Row],[Market - Winning Team Covered (Y/N)]]="Y"), "Y", "N"))</f>
      </c>
      <c r="P345" s="24" t="str">
        <f>IF(ISBLANK(Games!B345),"",IF(Table13[[#This Row],[Side Result]]=Table13[[#This Row],[Model Predicted Side]], "Y", "N"))</f>
      </c>
      <c r="Q34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4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45" s="24" t="str">
        <f>IF(ISBLANK(Table13[[#This Row],[Side Result]]), "",ABS(Table13[[#This Row],[Difference from Prediction]]))</f>
      </c>
      <c r="T34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45" s="24" t="str">
        <f>IF(ISBLANK(Table13[[#This Row],[Side Result]]), "",ABS(Table13[[#This Row],[Difference from Market]]))</f>
      </c>
      <c r="V345" s="23" t="str">
        <f>IF(OR(ISBLANK(Games!B345),ISBLANK(Table13[[#This Row],[Side Result]])), "",IF(OR(AND('Prediction Log'!D345&lt;0, 'Prediction Log'!I345='Prediction Log'!B345), AND('Prediction Log'!D345&gt;0, 'Prediction Log'!C345='Prediction Log'!I345)),"Y", IF(ISBLANK(Games!$B$2), "","N")))</f>
      </c>
      <c r="W345" s="23" t="str">
        <f>Table13[[#This Row],[Market Side and Spread  Correct]]</f>
      </c>
    </row>
    <row r="346">
      <c r="A346" s="2" t="str">
        <f>IF(ISBLANK(Games!$B346), "",Games!A346)</f>
      </c>
      <c r="B346" s="2" t="str">
        <f>IF(ISBLANK(Games!$B346), "",Games!B346)</f>
      </c>
      <c r="C346" s="2" t="str">
        <f>IF(ISBLANK(Games!$B346), "",Games!C346)</f>
      </c>
      <c r="D346" s="1" t="str">
        <f>IF(ISBLANK(Games!$B346), "",Games!D346)</f>
      </c>
      <c r="E346" s="1" t="str">
        <f>IF(ISBLANK(Games!$B346), "",Games!E346)</f>
      </c>
      <c r="F346" s="2" t="str">
        <f>IF(ISBLANK(Games!$B346), "",Games!F346)</f>
      </c>
      <c r="G346" s="2" t="str">
        <f>IF(ISBLANK(Games!$B346), "",Games!G346)</f>
      </c>
      <c r="H346" s="2" t="str">
        <f>IF(ISBLANK(Games!B346), "", IF(Table13[[#This Row],[Spread]]&lt;0, Table13[[#This Row],[Home]], Table13[[#This Row],[Away]]))</f>
      </c>
      <c r="I346" s="25"/>
      <c r="J346" s="25"/>
      <c r="K346" s="25"/>
      <c r="L346" s="25" t="str">
        <f>IF(ISBLANK(Table13[[#This Row],[Side Result]]), "",(-1*(Table13[[#This Row],[Home Final]]-Table13[[#This Row],[Away Final]])))</f>
      </c>
      <c r="M34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46" s="21" t="str">
        <f>IF(ISBLANK(Games!B346),"",IF(Table13[[#This Row],[Side Result]]=Table13[[#This Row],[Market Predicted Side]], "Y", "N"))</f>
      </c>
      <c r="O346" s="24" t="str">
        <f>IF(ISBLANK(Table13[[#This Row],[Side Result]]),"",IF(AND(Table13[[#This Row],[Market Side Correct (Y/N)]]="Y", Table13[[#This Row],[Market - Winning Team Covered (Y/N)]]="Y"), "Y", "N"))</f>
      </c>
      <c r="P346" s="24" t="str">
        <f>IF(ISBLANK(Games!B346),"",IF(Table13[[#This Row],[Side Result]]=Table13[[#This Row],[Model Predicted Side]], "Y", "N"))</f>
      </c>
      <c r="Q34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4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46" s="24" t="str">
        <f>IF(ISBLANK(Table13[[#This Row],[Side Result]]), "",ABS(Table13[[#This Row],[Difference from Prediction]]))</f>
      </c>
      <c r="T34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46" s="24" t="str">
        <f>IF(ISBLANK(Table13[[#This Row],[Side Result]]), "",ABS(Table13[[#This Row],[Difference from Market]]))</f>
      </c>
      <c r="V346" s="23" t="str">
        <f>IF(OR(ISBLANK(Games!B346),ISBLANK(Table13[[#This Row],[Side Result]])), "",IF(OR(AND('Prediction Log'!D346&lt;0, 'Prediction Log'!I346='Prediction Log'!B346), AND('Prediction Log'!D346&gt;0, 'Prediction Log'!C346='Prediction Log'!I346)),"Y", IF(ISBLANK(Games!$B$2), "","N")))</f>
      </c>
      <c r="W346" s="23" t="str">
        <f>Table13[[#This Row],[Market Side and Spread  Correct]]</f>
      </c>
    </row>
    <row r="347">
      <c r="A347" s="2" t="str">
        <f>IF(ISBLANK(Games!$B347), "",Games!A347)</f>
      </c>
      <c r="B347" s="2" t="str">
        <f>IF(ISBLANK(Games!$B347), "",Games!B347)</f>
      </c>
      <c r="C347" s="2" t="str">
        <f>IF(ISBLANK(Games!$B347), "",Games!C347)</f>
      </c>
      <c r="D347" s="1" t="str">
        <f>IF(ISBLANK(Games!$B347), "",Games!D347)</f>
      </c>
      <c r="E347" s="1" t="str">
        <f>IF(ISBLANK(Games!$B347), "",Games!E347)</f>
      </c>
      <c r="F347" s="2" t="str">
        <f>IF(ISBLANK(Games!$B347), "",Games!F347)</f>
      </c>
      <c r="G347" s="2" t="str">
        <f>IF(ISBLANK(Games!$B347), "",Games!G347)</f>
      </c>
      <c r="H347" s="2" t="str">
        <f>IF(ISBLANK(Games!B347), "", IF(Table13[[#This Row],[Spread]]&lt;0, Table13[[#This Row],[Home]], Table13[[#This Row],[Away]]))</f>
      </c>
      <c r="I347" s="25"/>
      <c r="J347" s="25"/>
      <c r="K347" s="25"/>
      <c r="L347" s="25" t="str">
        <f>IF(ISBLANK(Table13[[#This Row],[Side Result]]), "",(-1*(Table13[[#This Row],[Home Final]]-Table13[[#This Row],[Away Final]])))</f>
      </c>
      <c r="M34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47" s="21" t="str">
        <f>IF(ISBLANK(Games!B347),"",IF(Table13[[#This Row],[Side Result]]=Table13[[#This Row],[Market Predicted Side]], "Y", "N"))</f>
      </c>
      <c r="O347" s="24" t="str">
        <f>IF(ISBLANK(Table13[[#This Row],[Side Result]]),"",IF(AND(Table13[[#This Row],[Market Side Correct (Y/N)]]="Y", Table13[[#This Row],[Market - Winning Team Covered (Y/N)]]="Y"), "Y", "N"))</f>
      </c>
      <c r="P347" s="24" t="str">
        <f>IF(ISBLANK(Games!B347),"",IF(Table13[[#This Row],[Side Result]]=Table13[[#This Row],[Model Predicted Side]], "Y", "N"))</f>
      </c>
      <c r="Q34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4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47" s="24" t="str">
        <f>IF(ISBLANK(Table13[[#This Row],[Side Result]]), "",ABS(Table13[[#This Row],[Difference from Prediction]]))</f>
      </c>
      <c r="T34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47" s="24" t="str">
        <f>IF(ISBLANK(Table13[[#This Row],[Side Result]]), "",ABS(Table13[[#This Row],[Difference from Market]]))</f>
      </c>
      <c r="V347" s="23" t="str">
        <f>IF(OR(ISBLANK(Games!B347),ISBLANK(Table13[[#This Row],[Side Result]])), "",IF(OR(AND('Prediction Log'!D347&lt;0, 'Prediction Log'!I347='Prediction Log'!B347), AND('Prediction Log'!D347&gt;0, 'Prediction Log'!C347='Prediction Log'!I347)),"Y", IF(ISBLANK(Games!$B$2), "","N")))</f>
      </c>
      <c r="W347" s="23" t="str">
        <f>Table13[[#This Row],[Market Side and Spread  Correct]]</f>
      </c>
    </row>
    <row r="348">
      <c r="A348" s="2" t="str">
        <f>IF(ISBLANK(Games!$B348), "",Games!A348)</f>
      </c>
      <c r="B348" s="2" t="str">
        <f>IF(ISBLANK(Games!$B348), "",Games!B348)</f>
      </c>
      <c r="C348" s="2" t="str">
        <f>IF(ISBLANK(Games!$B348), "",Games!C348)</f>
      </c>
      <c r="D348" s="1" t="str">
        <f>IF(ISBLANK(Games!$B348), "",Games!D348)</f>
      </c>
      <c r="E348" s="1" t="str">
        <f>IF(ISBLANK(Games!$B348), "",Games!E348)</f>
      </c>
      <c r="F348" s="2" t="str">
        <f>IF(ISBLANK(Games!$B348), "",Games!F348)</f>
      </c>
      <c r="G348" s="2" t="str">
        <f>IF(ISBLANK(Games!$B348), "",Games!G348)</f>
      </c>
      <c r="H348" s="2" t="str">
        <f>IF(ISBLANK(Games!B348), "", IF(Table13[[#This Row],[Spread]]&lt;0, Table13[[#This Row],[Home]], Table13[[#This Row],[Away]]))</f>
      </c>
      <c r="I348" s="25"/>
      <c r="J348" s="25"/>
      <c r="K348" s="25"/>
      <c r="L348" s="25" t="str">
        <f>IF(ISBLANK(Table13[[#This Row],[Side Result]]), "",(-1*(Table13[[#This Row],[Home Final]]-Table13[[#This Row],[Away Final]])))</f>
      </c>
      <c r="M34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48" s="21" t="str">
        <f>IF(ISBLANK(Games!B348),"",IF(Table13[[#This Row],[Side Result]]=Table13[[#This Row],[Market Predicted Side]], "Y", "N"))</f>
      </c>
      <c r="O348" s="24" t="str">
        <f>IF(ISBLANK(Table13[[#This Row],[Side Result]]),"",IF(AND(Table13[[#This Row],[Market Side Correct (Y/N)]]="Y", Table13[[#This Row],[Market - Winning Team Covered (Y/N)]]="Y"), "Y", "N"))</f>
      </c>
      <c r="P348" s="24" t="str">
        <f>IF(ISBLANK(Games!B348),"",IF(Table13[[#This Row],[Side Result]]=Table13[[#This Row],[Model Predicted Side]], "Y", "N"))</f>
      </c>
      <c r="Q34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4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48" s="24" t="str">
        <f>IF(ISBLANK(Table13[[#This Row],[Side Result]]), "",ABS(Table13[[#This Row],[Difference from Prediction]]))</f>
      </c>
      <c r="T34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48" s="24" t="str">
        <f>IF(ISBLANK(Table13[[#This Row],[Side Result]]), "",ABS(Table13[[#This Row],[Difference from Market]]))</f>
      </c>
      <c r="V348" s="23" t="str">
        <f>IF(OR(ISBLANK(Games!B348),ISBLANK(Table13[[#This Row],[Side Result]])), "",IF(OR(AND('Prediction Log'!D348&lt;0, 'Prediction Log'!I348='Prediction Log'!B348), AND('Prediction Log'!D348&gt;0, 'Prediction Log'!C348='Prediction Log'!I348)),"Y", IF(ISBLANK(Games!$B$2), "","N")))</f>
      </c>
      <c r="W348" s="23" t="str">
        <f>Table13[[#This Row],[Market Side and Spread  Correct]]</f>
      </c>
    </row>
    <row r="349">
      <c r="A349" s="2" t="str">
        <f>IF(ISBLANK(Games!$B349), "",Games!A349)</f>
      </c>
      <c r="B349" s="2" t="str">
        <f>IF(ISBLANK(Games!$B349), "",Games!B349)</f>
      </c>
      <c r="C349" s="2" t="str">
        <f>IF(ISBLANK(Games!$B349), "",Games!C349)</f>
      </c>
      <c r="D349" s="1" t="str">
        <f>IF(ISBLANK(Games!$B349), "",Games!D349)</f>
      </c>
      <c r="E349" s="1" t="str">
        <f>IF(ISBLANK(Games!$B349), "",Games!E349)</f>
      </c>
      <c r="F349" s="2" t="str">
        <f>IF(ISBLANK(Games!$B349), "",Games!F349)</f>
      </c>
      <c r="G349" s="2" t="str">
        <f>IF(ISBLANK(Games!$B349), "",Games!G349)</f>
      </c>
      <c r="H349" s="2" t="str">
        <f>IF(ISBLANK(Games!B349), "", IF(Table13[[#This Row],[Spread]]&lt;0, Table13[[#This Row],[Home]], Table13[[#This Row],[Away]]))</f>
      </c>
      <c r="I349" s="25"/>
      <c r="J349" s="25"/>
      <c r="K349" s="25"/>
      <c r="L349" s="25" t="str">
        <f>IF(ISBLANK(Table13[[#This Row],[Side Result]]), "",(-1*(Table13[[#This Row],[Home Final]]-Table13[[#This Row],[Away Final]])))</f>
      </c>
      <c r="M34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49" s="21" t="str">
        <f>IF(ISBLANK(Games!B349),"",IF(Table13[[#This Row],[Side Result]]=Table13[[#This Row],[Market Predicted Side]], "Y", "N"))</f>
      </c>
      <c r="O349" s="24" t="str">
        <f>IF(ISBLANK(Table13[[#This Row],[Side Result]]),"",IF(AND(Table13[[#This Row],[Market Side Correct (Y/N)]]="Y", Table13[[#This Row],[Market - Winning Team Covered (Y/N)]]="Y"), "Y", "N"))</f>
      </c>
      <c r="P349" s="24" t="str">
        <f>IF(ISBLANK(Games!B349),"",IF(Table13[[#This Row],[Side Result]]=Table13[[#This Row],[Model Predicted Side]], "Y", "N"))</f>
      </c>
      <c r="Q34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4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49" s="24" t="str">
        <f>IF(ISBLANK(Table13[[#This Row],[Side Result]]), "",ABS(Table13[[#This Row],[Difference from Prediction]]))</f>
      </c>
      <c r="T34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49" s="24" t="str">
        <f>IF(ISBLANK(Table13[[#This Row],[Side Result]]), "",ABS(Table13[[#This Row],[Difference from Market]]))</f>
      </c>
      <c r="V349" s="23" t="str">
        <f>IF(OR(ISBLANK(Games!B349),ISBLANK(Table13[[#This Row],[Side Result]])), "",IF(OR(AND('Prediction Log'!D349&lt;0, 'Prediction Log'!I349='Prediction Log'!B349), AND('Prediction Log'!D349&gt;0, 'Prediction Log'!C349='Prediction Log'!I349)),"Y", IF(ISBLANK(Games!$B$2), "","N")))</f>
      </c>
      <c r="W349" s="23" t="str">
        <f>Table13[[#This Row],[Market Side and Spread  Correct]]</f>
      </c>
    </row>
    <row r="350">
      <c r="A350" s="2" t="str">
        <f>IF(ISBLANK(Games!$B350), "",Games!A350)</f>
      </c>
      <c r="B350" s="2" t="str">
        <f>IF(ISBLANK(Games!$B350), "",Games!B350)</f>
      </c>
      <c r="C350" s="2" t="str">
        <f>IF(ISBLANK(Games!$B350), "",Games!C350)</f>
      </c>
      <c r="D350" s="1" t="str">
        <f>IF(ISBLANK(Games!$B350), "",Games!D350)</f>
      </c>
      <c r="E350" s="1" t="str">
        <f>IF(ISBLANK(Games!$B350), "",Games!E350)</f>
      </c>
      <c r="F350" s="2" t="str">
        <f>IF(ISBLANK(Games!$B350), "",Games!F350)</f>
      </c>
      <c r="G350" s="2" t="str">
        <f>IF(ISBLANK(Games!$B350), "",Games!G350)</f>
      </c>
      <c r="H350" s="2" t="str">
        <f>IF(ISBLANK(Games!B350), "", IF(Table13[[#This Row],[Spread]]&lt;0, Table13[[#This Row],[Home]], Table13[[#This Row],[Away]]))</f>
      </c>
      <c r="I350" s="25"/>
      <c r="J350" s="25"/>
      <c r="K350" s="25"/>
      <c r="L350" s="25" t="str">
        <f>IF(ISBLANK(Table13[[#This Row],[Side Result]]), "",(-1*(Table13[[#This Row],[Home Final]]-Table13[[#This Row],[Away Final]])))</f>
      </c>
      <c r="M35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50" s="21" t="str">
        <f>IF(ISBLANK(Games!B350),"",IF(Table13[[#This Row],[Side Result]]=Table13[[#This Row],[Market Predicted Side]], "Y", "N"))</f>
      </c>
      <c r="O350" s="24" t="str">
        <f>IF(ISBLANK(Table13[[#This Row],[Side Result]]),"",IF(AND(Table13[[#This Row],[Market Side Correct (Y/N)]]="Y", Table13[[#This Row],[Market - Winning Team Covered (Y/N)]]="Y"), "Y", "N"))</f>
      </c>
      <c r="P350" s="24" t="str">
        <f>IF(ISBLANK(Games!B350),"",IF(Table13[[#This Row],[Side Result]]=Table13[[#This Row],[Model Predicted Side]], "Y", "N"))</f>
      </c>
      <c r="Q35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5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50" s="24" t="str">
        <f>IF(ISBLANK(Table13[[#This Row],[Side Result]]), "",ABS(Table13[[#This Row],[Difference from Prediction]]))</f>
      </c>
      <c r="T35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50" s="24" t="str">
        <f>IF(ISBLANK(Table13[[#This Row],[Side Result]]), "",ABS(Table13[[#This Row],[Difference from Market]]))</f>
      </c>
      <c r="V350" s="23" t="str">
        <f>IF(OR(ISBLANK(Games!B350),ISBLANK(Table13[[#This Row],[Side Result]])), "",IF(OR(AND('Prediction Log'!D350&lt;0, 'Prediction Log'!I350='Prediction Log'!B350), AND('Prediction Log'!D350&gt;0, 'Prediction Log'!C350='Prediction Log'!I350)),"Y", IF(ISBLANK(Games!$B$2), "","N")))</f>
      </c>
      <c r="W350" s="23" t="str">
        <f>Table13[[#This Row],[Market Side and Spread  Correct]]</f>
      </c>
    </row>
    <row r="351">
      <c r="A351" s="2" t="str">
        <f>IF(ISBLANK(Games!$B351), "",Games!A351)</f>
      </c>
      <c r="B351" s="2" t="str">
        <f>IF(ISBLANK(Games!$B351), "",Games!B351)</f>
      </c>
      <c r="C351" s="2" t="str">
        <f>IF(ISBLANK(Games!$B351), "",Games!C351)</f>
      </c>
      <c r="D351" s="1" t="str">
        <f>IF(ISBLANK(Games!$B351), "",Games!D351)</f>
      </c>
      <c r="E351" s="1" t="str">
        <f>IF(ISBLANK(Games!$B351), "",Games!E351)</f>
      </c>
      <c r="F351" s="2" t="str">
        <f>IF(ISBLANK(Games!$B351), "",Games!F351)</f>
      </c>
      <c r="G351" s="2" t="str">
        <f>IF(ISBLANK(Games!$B351), "",Games!G351)</f>
      </c>
      <c r="H351" s="2" t="str">
        <f>IF(ISBLANK(Games!B351), "", IF(Table13[[#This Row],[Spread]]&lt;0, Table13[[#This Row],[Home]], Table13[[#This Row],[Away]]))</f>
      </c>
      <c r="I351" s="25"/>
      <c r="J351" s="25"/>
      <c r="K351" s="25"/>
      <c r="L351" s="25" t="str">
        <f>IF(ISBLANK(Table13[[#This Row],[Side Result]]), "",(-1*(Table13[[#This Row],[Home Final]]-Table13[[#This Row],[Away Final]])))</f>
      </c>
      <c r="M35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51" s="21" t="str">
        <f>IF(ISBLANK(Games!B351),"",IF(Table13[[#This Row],[Side Result]]=Table13[[#This Row],[Market Predicted Side]], "Y", "N"))</f>
      </c>
      <c r="O351" s="24" t="str">
        <f>IF(ISBLANK(Table13[[#This Row],[Side Result]]),"",IF(AND(Table13[[#This Row],[Market Side Correct (Y/N)]]="Y", Table13[[#This Row],[Market - Winning Team Covered (Y/N)]]="Y"), "Y", "N"))</f>
      </c>
      <c r="P351" s="24" t="str">
        <f>IF(ISBLANK(Games!B351),"",IF(Table13[[#This Row],[Side Result]]=Table13[[#This Row],[Model Predicted Side]], "Y", "N"))</f>
      </c>
      <c r="Q35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5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51" s="24" t="str">
        <f>IF(ISBLANK(Table13[[#This Row],[Side Result]]), "",ABS(Table13[[#This Row],[Difference from Prediction]]))</f>
      </c>
      <c r="T35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51" s="24" t="str">
        <f>IF(ISBLANK(Table13[[#This Row],[Side Result]]), "",ABS(Table13[[#This Row],[Difference from Market]]))</f>
      </c>
      <c r="V351" s="23" t="str">
        <f>IF(OR(ISBLANK(Games!B351),ISBLANK(Table13[[#This Row],[Side Result]])), "",IF(OR(AND('Prediction Log'!D351&lt;0, 'Prediction Log'!I351='Prediction Log'!B351), AND('Prediction Log'!D351&gt;0, 'Prediction Log'!C351='Prediction Log'!I351)),"Y", IF(ISBLANK(Games!$B$2), "","N")))</f>
      </c>
      <c r="W351" s="23" t="str">
        <f>Table13[[#This Row],[Market Side and Spread  Correct]]</f>
      </c>
    </row>
    <row r="352">
      <c r="A352" s="2" t="str">
        <f>IF(ISBLANK(Games!$B352), "",Games!A352)</f>
      </c>
      <c r="B352" s="2" t="str">
        <f>IF(ISBLANK(Games!$B352), "",Games!B352)</f>
      </c>
      <c r="C352" s="2" t="str">
        <f>IF(ISBLANK(Games!$B352), "",Games!C352)</f>
      </c>
      <c r="D352" s="1" t="str">
        <f>IF(ISBLANK(Games!$B352), "",Games!D352)</f>
      </c>
      <c r="E352" s="1" t="str">
        <f>IF(ISBLANK(Games!$B352), "",Games!E352)</f>
      </c>
      <c r="F352" s="2" t="str">
        <f>IF(ISBLANK(Games!$B352), "",Games!F352)</f>
      </c>
      <c r="G352" s="2" t="str">
        <f>IF(ISBLANK(Games!$B352), "",Games!G352)</f>
      </c>
      <c r="H352" s="2" t="str">
        <f>IF(ISBLANK(Games!B352), "", IF(Table13[[#This Row],[Spread]]&lt;0, Table13[[#This Row],[Home]], Table13[[#This Row],[Away]]))</f>
      </c>
      <c r="I352" s="25"/>
      <c r="J352" s="25"/>
      <c r="K352" s="25"/>
      <c r="L352" s="25" t="str">
        <f>IF(ISBLANK(Table13[[#This Row],[Side Result]]), "",(-1*(Table13[[#This Row],[Home Final]]-Table13[[#This Row],[Away Final]])))</f>
      </c>
      <c r="M35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52" s="21" t="str">
        <f>IF(ISBLANK(Games!B352),"",IF(Table13[[#This Row],[Side Result]]=Table13[[#This Row],[Market Predicted Side]], "Y", "N"))</f>
      </c>
      <c r="O352" s="24" t="str">
        <f>IF(ISBLANK(Table13[[#This Row],[Side Result]]),"",IF(AND(Table13[[#This Row],[Market Side Correct (Y/N)]]="Y", Table13[[#This Row],[Market - Winning Team Covered (Y/N)]]="Y"), "Y", "N"))</f>
      </c>
      <c r="P352" s="24" t="str">
        <f>IF(ISBLANK(Games!B352),"",IF(Table13[[#This Row],[Side Result]]=Table13[[#This Row],[Model Predicted Side]], "Y", "N"))</f>
      </c>
      <c r="Q35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5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52" s="24" t="str">
        <f>IF(ISBLANK(Table13[[#This Row],[Side Result]]), "",ABS(Table13[[#This Row],[Difference from Prediction]]))</f>
      </c>
      <c r="T35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52" s="24" t="str">
        <f>IF(ISBLANK(Table13[[#This Row],[Side Result]]), "",ABS(Table13[[#This Row],[Difference from Market]]))</f>
      </c>
      <c r="V352" s="23" t="str">
        <f>IF(OR(ISBLANK(Games!B352),ISBLANK(Table13[[#This Row],[Side Result]])), "",IF(OR(AND('Prediction Log'!D352&lt;0, 'Prediction Log'!I352='Prediction Log'!B352), AND('Prediction Log'!D352&gt;0, 'Prediction Log'!C352='Prediction Log'!I352)),"Y", IF(ISBLANK(Games!$B$2), "","N")))</f>
      </c>
      <c r="W352" s="23" t="str">
        <f>Table13[[#This Row],[Market Side and Spread  Correct]]</f>
      </c>
    </row>
    <row r="353">
      <c r="A353" s="2" t="str">
        <f>IF(ISBLANK(Games!$B353), "",Games!A353)</f>
      </c>
      <c r="B353" s="2" t="str">
        <f>IF(ISBLANK(Games!$B353), "",Games!B353)</f>
      </c>
      <c r="C353" s="2" t="str">
        <f>IF(ISBLANK(Games!$B353), "",Games!C353)</f>
      </c>
      <c r="D353" s="1" t="str">
        <f>IF(ISBLANK(Games!$B353), "",Games!D353)</f>
      </c>
      <c r="E353" s="1" t="str">
        <f>IF(ISBLANK(Games!$B353), "",Games!E353)</f>
      </c>
      <c r="F353" s="2" t="str">
        <f>IF(ISBLANK(Games!$B353), "",Games!F353)</f>
      </c>
      <c r="G353" s="2" t="str">
        <f>IF(ISBLANK(Games!$B353), "",Games!G353)</f>
      </c>
      <c r="H353" s="2" t="str">
        <f>IF(ISBLANK(Games!B353), "", IF(Table13[[#This Row],[Spread]]&lt;0, Table13[[#This Row],[Home]], Table13[[#This Row],[Away]]))</f>
      </c>
      <c r="I353" s="25"/>
      <c r="J353" s="25"/>
      <c r="K353" s="25"/>
      <c r="L353" s="25" t="str">
        <f>IF(ISBLANK(Table13[[#This Row],[Side Result]]), "",(-1*(Table13[[#This Row],[Home Final]]-Table13[[#This Row],[Away Final]])))</f>
      </c>
      <c r="M35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53" s="21" t="str">
        <f>IF(ISBLANK(Games!B353),"",IF(Table13[[#This Row],[Side Result]]=Table13[[#This Row],[Market Predicted Side]], "Y", "N"))</f>
      </c>
      <c r="O353" s="24" t="str">
        <f>IF(ISBLANK(Table13[[#This Row],[Side Result]]),"",IF(AND(Table13[[#This Row],[Market Side Correct (Y/N)]]="Y", Table13[[#This Row],[Market - Winning Team Covered (Y/N)]]="Y"), "Y", "N"))</f>
      </c>
      <c r="P353" s="24" t="str">
        <f>IF(ISBLANK(Games!B353),"",IF(Table13[[#This Row],[Side Result]]=Table13[[#This Row],[Model Predicted Side]], "Y", "N"))</f>
      </c>
      <c r="Q35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5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53" s="24" t="str">
        <f>IF(ISBLANK(Table13[[#This Row],[Side Result]]), "",ABS(Table13[[#This Row],[Difference from Prediction]]))</f>
      </c>
      <c r="T35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53" s="24" t="str">
        <f>IF(ISBLANK(Table13[[#This Row],[Side Result]]), "",ABS(Table13[[#This Row],[Difference from Market]]))</f>
      </c>
      <c r="V353" s="23" t="str">
        <f>IF(OR(ISBLANK(Games!B353),ISBLANK(Table13[[#This Row],[Side Result]])), "",IF(OR(AND('Prediction Log'!D353&lt;0, 'Prediction Log'!I353='Prediction Log'!B353), AND('Prediction Log'!D353&gt;0, 'Prediction Log'!C353='Prediction Log'!I353)),"Y", IF(ISBLANK(Games!$B$2), "","N")))</f>
      </c>
      <c r="W353" s="23" t="str">
        <f>Table13[[#This Row],[Market Side and Spread  Correct]]</f>
      </c>
    </row>
    <row r="354">
      <c r="A354" s="2" t="str">
        <f>IF(ISBLANK(Games!$B354), "",Games!A354)</f>
      </c>
      <c r="B354" s="2" t="str">
        <f>IF(ISBLANK(Games!$B354), "",Games!B354)</f>
      </c>
      <c r="C354" s="2" t="str">
        <f>IF(ISBLANK(Games!$B354), "",Games!C354)</f>
      </c>
      <c r="D354" s="1" t="str">
        <f>IF(ISBLANK(Games!$B354), "",Games!D354)</f>
      </c>
      <c r="E354" s="1" t="str">
        <f>IF(ISBLANK(Games!$B354), "",Games!E354)</f>
      </c>
      <c r="F354" s="2" t="str">
        <f>IF(ISBLANK(Games!$B354), "",Games!F354)</f>
      </c>
      <c r="G354" s="2" t="str">
        <f>IF(ISBLANK(Games!$B354), "",Games!G354)</f>
      </c>
      <c r="H354" s="2" t="str">
        <f>IF(ISBLANK(Games!B354), "", IF(Table13[[#This Row],[Spread]]&lt;0, Table13[[#This Row],[Home]], Table13[[#This Row],[Away]]))</f>
      </c>
      <c r="I354" s="25"/>
      <c r="J354" s="25"/>
      <c r="K354" s="25"/>
      <c r="L354" s="25" t="str">
        <f>IF(ISBLANK(Table13[[#This Row],[Side Result]]), "",(-1*(Table13[[#This Row],[Home Final]]-Table13[[#This Row],[Away Final]])))</f>
      </c>
      <c r="M35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54" s="21" t="str">
        <f>IF(ISBLANK(Games!B354),"",IF(Table13[[#This Row],[Side Result]]=Table13[[#This Row],[Market Predicted Side]], "Y", "N"))</f>
      </c>
      <c r="O354" s="24" t="str">
        <f>IF(ISBLANK(Table13[[#This Row],[Side Result]]),"",IF(AND(Table13[[#This Row],[Market Side Correct (Y/N)]]="Y", Table13[[#This Row],[Market - Winning Team Covered (Y/N)]]="Y"), "Y", "N"))</f>
      </c>
      <c r="P354" s="24" t="str">
        <f>IF(ISBLANK(Games!B354),"",IF(Table13[[#This Row],[Side Result]]=Table13[[#This Row],[Model Predicted Side]], "Y", "N"))</f>
      </c>
      <c r="Q35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5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54" s="24" t="str">
        <f>IF(ISBLANK(Table13[[#This Row],[Side Result]]), "",ABS(Table13[[#This Row],[Difference from Prediction]]))</f>
      </c>
      <c r="T35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54" s="24" t="str">
        <f>IF(ISBLANK(Table13[[#This Row],[Side Result]]), "",ABS(Table13[[#This Row],[Difference from Market]]))</f>
      </c>
      <c r="V354" s="23" t="str">
        <f>IF(OR(ISBLANK(Games!B354),ISBLANK(Table13[[#This Row],[Side Result]])), "",IF(OR(AND('Prediction Log'!D354&lt;0, 'Prediction Log'!I354='Prediction Log'!B354), AND('Prediction Log'!D354&gt;0, 'Prediction Log'!C354='Prediction Log'!I354)),"Y", IF(ISBLANK(Games!$B$2), "","N")))</f>
      </c>
      <c r="W354" s="23" t="str">
        <f>Table13[[#This Row],[Market Side and Spread  Correct]]</f>
      </c>
    </row>
    <row r="355">
      <c r="A355" s="2" t="str">
        <f>IF(ISBLANK(Games!$B355), "",Games!A355)</f>
      </c>
      <c r="B355" s="2" t="str">
        <f>IF(ISBLANK(Games!$B355), "",Games!B355)</f>
      </c>
      <c r="C355" s="2" t="str">
        <f>IF(ISBLANK(Games!$B355), "",Games!C355)</f>
      </c>
      <c r="D355" s="1" t="str">
        <f>IF(ISBLANK(Games!$B355), "",Games!D355)</f>
      </c>
      <c r="E355" s="1" t="str">
        <f>IF(ISBLANK(Games!$B355), "",Games!E355)</f>
      </c>
      <c r="F355" s="2" t="str">
        <f>IF(ISBLANK(Games!$B355), "",Games!F355)</f>
      </c>
      <c r="G355" s="2" t="str">
        <f>IF(ISBLANK(Games!$B355), "",Games!G355)</f>
      </c>
      <c r="H355" s="2" t="str">
        <f>IF(ISBLANK(Games!B355), "", IF(Table13[[#This Row],[Spread]]&lt;0, Table13[[#This Row],[Home]], Table13[[#This Row],[Away]]))</f>
      </c>
      <c r="I355" s="25"/>
      <c r="J355" s="25"/>
      <c r="K355" s="25"/>
      <c r="L355" s="25" t="str">
        <f>IF(ISBLANK(Table13[[#This Row],[Side Result]]), "",(-1*(Table13[[#This Row],[Home Final]]-Table13[[#This Row],[Away Final]])))</f>
      </c>
      <c r="M35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55" s="21" t="str">
        <f>IF(ISBLANK(Games!B355),"",IF(Table13[[#This Row],[Side Result]]=Table13[[#This Row],[Market Predicted Side]], "Y", "N"))</f>
      </c>
      <c r="O355" s="24" t="str">
        <f>IF(ISBLANK(Table13[[#This Row],[Side Result]]),"",IF(AND(Table13[[#This Row],[Market Side Correct (Y/N)]]="Y", Table13[[#This Row],[Market - Winning Team Covered (Y/N)]]="Y"), "Y", "N"))</f>
      </c>
      <c r="P355" s="24" t="str">
        <f>IF(ISBLANK(Games!B355),"",IF(Table13[[#This Row],[Side Result]]=Table13[[#This Row],[Model Predicted Side]], "Y", "N"))</f>
      </c>
      <c r="Q35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5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55" s="24" t="str">
        <f>IF(ISBLANK(Table13[[#This Row],[Side Result]]), "",ABS(Table13[[#This Row],[Difference from Prediction]]))</f>
      </c>
      <c r="T35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55" s="24" t="str">
        <f>IF(ISBLANK(Table13[[#This Row],[Side Result]]), "",ABS(Table13[[#This Row],[Difference from Market]]))</f>
      </c>
      <c r="V355" s="23" t="str">
        <f>IF(OR(ISBLANK(Games!B355),ISBLANK(Table13[[#This Row],[Side Result]])), "",IF(OR(AND('Prediction Log'!D355&lt;0, 'Prediction Log'!I355='Prediction Log'!B355), AND('Prediction Log'!D355&gt;0, 'Prediction Log'!C355='Prediction Log'!I355)),"Y", IF(ISBLANK(Games!$B$2), "","N")))</f>
      </c>
      <c r="W355" s="23" t="str">
        <f>Table13[[#This Row],[Market Side and Spread  Correct]]</f>
      </c>
    </row>
    <row r="356">
      <c r="A356" s="2" t="str">
        <f>IF(ISBLANK(Games!$B356), "",Games!A356)</f>
      </c>
      <c r="B356" s="2" t="str">
        <f>IF(ISBLANK(Games!$B356), "",Games!B356)</f>
      </c>
      <c r="C356" s="2" t="str">
        <f>IF(ISBLANK(Games!$B356), "",Games!C356)</f>
      </c>
      <c r="D356" s="1" t="str">
        <f>IF(ISBLANK(Games!$B356), "",Games!D356)</f>
      </c>
      <c r="E356" s="1" t="str">
        <f>IF(ISBLANK(Games!$B356), "",Games!E356)</f>
      </c>
      <c r="F356" s="2" t="str">
        <f>IF(ISBLANK(Games!$B356), "",Games!F356)</f>
      </c>
      <c r="G356" s="2" t="str">
        <f>IF(ISBLANK(Games!$B356), "",Games!G356)</f>
      </c>
      <c r="H356" s="2" t="str">
        <f>IF(ISBLANK(Games!B356), "", IF(Table13[[#This Row],[Spread]]&lt;0, Table13[[#This Row],[Home]], Table13[[#This Row],[Away]]))</f>
      </c>
      <c r="I356" s="25"/>
      <c r="J356" s="25"/>
      <c r="K356" s="25"/>
      <c r="L356" s="25" t="str">
        <f>IF(ISBLANK(Table13[[#This Row],[Side Result]]), "",(-1*(Table13[[#This Row],[Home Final]]-Table13[[#This Row],[Away Final]])))</f>
      </c>
      <c r="M35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56" s="21" t="str">
        <f>IF(ISBLANK(Games!B356),"",IF(Table13[[#This Row],[Side Result]]=Table13[[#This Row],[Market Predicted Side]], "Y", "N"))</f>
      </c>
      <c r="O356" s="24" t="str">
        <f>IF(ISBLANK(Table13[[#This Row],[Side Result]]),"",IF(AND(Table13[[#This Row],[Market Side Correct (Y/N)]]="Y", Table13[[#This Row],[Market - Winning Team Covered (Y/N)]]="Y"), "Y", "N"))</f>
      </c>
      <c r="P356" s="24" t="str">
        <f>IF(ISBLANK(Games!B356),"",IF(Table13[[#This Row],[Side Result]]=Table13[[#This Row],[Model Predicted Side]], "Y", "N"))</f>
      </c>
      <c r="Q35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5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56" s="24" t="str">
        <f>IF(ISBLANK(Table13[[#This Row],[Side Result]]), "",ABS(Table13[[#This Row],[Difference from Prediction]]))</f>
      </c>
      <c r="T35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56" s="24" t="str">
        <f>IF(ISBLANK(Table13[[#This Row],[Side Result]]), "",ABS(Table13[[#This Row],[Difference from Market]]))</f>
      </c>
      <c r="V356" s="23" t="str">
        <f>IF(OR(ISBLANK(Games!B356),ISBLANK(Table13[[#This Row],[Side Result]])), "",IF(OR(AND('Prediction Log'!D356&lt;0, 'Prediction Log'!I356='Prediction Log'!B356), AND('Prediction Log'!D356&gt;0, 'Prediction Log'!C356='Prediction Log'!I356)),"Y", IF(ISBLANK(Games!$B$2), "","N")))</f>
      </c>
      <c r="W356" s="23" t="str">
        <f>Table13[[#This Row],[Market Side and Spread  Correct]]</f>
      </c>
    </row>
    <row r="357">
      <c r="A357" s="2" t="str">
        <f>IF(ISBLANK(Games!$B357), "",Games!A357)</f>
      </c>
      <c r="B357" s="2" t="str">
        <f>IF(ISBLANK(Games!$B357), "",Games!B357)</f>
      </c>
      <c r="C357" s="2" t="str">
        <f>IF(ISBLANK(Games!$B357), "",Games!C357)</f>
      </c>
      <c r="D357" s="1" t="str">
        <f>IF(ISBLANK(Games!$B357), "",Games!D357)</f>
      </c>
      <c r="E357" s="1" t="str">
        <f>IF(ISBLANK(Games!$B357), "",Games!E357)</f>
      </c>
      <c r="F357" s="2" t="str">
        <f>IF(ISBLANK(Games!$B357), "",Games!F357)</f>
      </c>
      <c r="G357" s="2" t="str">
        <f>IF(ISBLANK(Games!$B357), "",Games!G357)</f>
      </c>
      <c r="H357" s="2" t="str">
        <f>IF(ISBLANK(Games!B357), "", IF(Table13[[#This Row],[Spread]]&lt;0, Table13[[#This Row],[Home]], Table13[[#This Row],[Away]]))</f>
      </c>
      <c r="I357" s="25"/>
      <c r="J357" s="25"/>
      <c r="K357" s="25"/>
      <c r="L357" s="25" t="str">
        <f>IF(ISBLANK(Table13[[#This Row],[Side Result]]), "",(-1*(Table13[[#This Row],[Home Final]]-Table13[[#This Row],[Away Final]])))</f>
      </c>
      <c r="M35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57" s="21" t="str">
        <f>IF(ISBLANK(Games!B357),"",IF(Table13[[#This Row],[Side Result]]=Table13[[#This Row],[Market Predicted Side]], "Y", "N"))</f>
      </c>
      <c r="O357" s="24" t="str">
        <f>IF(ISBLANK(Table13[[#This Row],[Side Result]]),"",IF(AND(Table13[[#This Row],[Market Side Correct (Y/N)]]="Y", Table13[[#This Row],[Market - Winning Team Covered (Y/N)]]="Y"), "Y", "N"))</f>
      </c>
      <c r="P357" s="24" t="str">
        <f>IF(ISBLANK(Games!B357),"",IF(Table13[[#This Row],[Side Result]]=Table13[[#This Row],[Model Predicted Side]], "Y", "N"))</f>
      </c>
      <c r="Q35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5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57" s="24" t="str">
        <f>IF(ISBLANK(Table13[[#This Row],[Side Result]]), "",ABS(Table13[[#This Row],[Difference from Prediction]]))</f>
      </c>
      <c r="T35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57" s="24" t="str">
        <f>IF(ISBLANK(Table13[[#This Row],[Side Result]]), "",ABS(Table13[[#This Row],[Difference from Market]]))</f>
      </c>
      <c r="V357" s="23" t="str">
        <f>IF(OR(ISBLANK(Games!B357),ISBLANK(Table13[[#This Row],[Side Result]])), "",IF(OR(AND('Prediction Log'!D357&lt;0, 'Prediction Log'!I357='Prediction Log'!B357), AND('Prediction Log'!D357&gt;0, 'Prediction Log'!C357='Prediction Log'!I357)),"Y", IF(ISBLANK(Games!$B$2), "","N")))</f>
      </c>
      <c r="W357" s="23" t="str">
        <f>Table13[[#This Row],[Market Side and Spread  Correct]]</f>
      </c>
    </row>
    <row r="358">
      <c r="A358" s="2" t="str">
        <f>IF(ISBLANK(Games!$B358), "",Games!A358)</f>
      </c>
      <c r="B358" s="2" t="str">
        <f>IF(ISBLANK(Games!$B358), "",Games!B358)</f>
      </c>
      <c r="C358" s="2" t="str">
        <f>IF(ISBLANK(Games!$B358), "",Games!C358)</f>
      </c>
      <c r="D358" s="1" t="str">
        <f>IF(ISBLANK(Games!$B358), "",Games!D358)</f>
      </c>
      <c r="E358" s="1" t="str">
        <f>IF(ISBLANK(Games!$B358), "",Games!E358)</f>
      </c>
      <c r="F358" s="2" t="str">
        <f>IF(ISBLANK(Games!$B358), "",Games!F358)</f>
      </c>
      <c r="G358" s="2" t="str">
        <f>IF(ISBLANK(Games!$B358), "",Games!G358)</f>
      </c>
      <c r="H358" s="2" t="str">
        <f>IF(ISBLANK(Games!B358), "", IF(Table13[[#This Row],[Spread]]&lt;0, Table13[[#This Row],[Home]], Table13[[#This Row],[Away]]))</f>
      </c>
      <c r="I358" s="25"/>
      <c r="J358" s="25"/>
      <c r="K358" s="25"/>
      <c r="L358" s="25" t="str">
        <f>IF(ISBLANK(Table13[[#This Row],[Side Result]]), "",(-1*(Table13[[#This Row],[Home Final]]-Table13[[#This Row],[Away Final]])))</f>
      </c>
      <c r="M35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58" s="21" t="str">
        <f>IF(ISBLANK(Games!B358),"",IF(Table13[[#This Row],[Side Result]]=Table13[[#This Row],[Market Predicted Side]], "Y", "N"))</f>
      </c>
      <c r="O358" s="24" t="str">
        <f>IF(ISBLANK(Table13[[#This Row],[Side Result]]),"",IF(AND(Table13[[#This Row],[Market Side Correct (Y/N)]]="Y", Table13[[#This Row],[Market - Winning Team Covered (Y/N)]]="Y"), "Y", "N"))</f>
      </c>
      <c r="P358" s="24" t="str">
        <f>IF(ISBLANK(Games!B358),"",IF(Table13[[#This Row],[Side Result]]=Table13[[#This Row],[Model Predicted Side]], "Y", "N"))</f>
      </c>
      <c r="Q35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5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58" s="24" t="str">
        <f>IF(ISBLANK(Table13[[#This Row],[Side Result]]), "",ABS(Table13[[#This Row],[Difference from Prediction]]))</f>
      </c>
      <c r="T35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58" s="24" t="str">
        <f>IF(ISBLANK(Table13[[#This Row],[Side Result]]), "",ABS(Table13[[#This Row],[Difference from Market]]))</f>
      </c>
      <c r="V358" s="23" t="str">
        <f>IF(OR(ISBLANK(Games!B358),ISBLANK(Table13[[#This Row],[Side Result]])), "",IF(OR(AND('Prediction Log'!D358&lt;0, 'Prediction Log'!I358='Prediction Log'!B358), AND('Prediction Log'!D358&gt;0, 'Prediction Log'!C358='Prediction Log'!I358)),"Y", IF(ISBLANK(Games!$B$2), "","N")))</f>
      </c>
      <c r="W358" s="23" t="str">
        <f>Table13[[#This Row],[Market Side and Spread  Correct]]</f>
      </c>
    </row>
    <row r="359">
      <c r="A359" s="2" t="str">
        <f>IF(ISBLANK(Games!$B359), "",Games!A359)</f>
      </c>
      <c r="B359" s="2" t="str">
        <f>IF(ISBLANK(Games!$B359), "",Games!B359)</f>
      </c>
      <c r="C359" s="2" t="str">
        <f>IF(ISBLANK(Games!$B359), "",Games!C359)</f>
      </c>
      <c r="D359" s="1" t="str">
        <f>IF(ISBLANK(Games!$B359), "",Games!D359)</f>
      </c>
      <c r="E359" s="1" t="str">
        <f>IF(ISBLANK(Games!$B359), "",Games!E359)</f>
      </c>
      <c r="F359" s="2" t="str">
        <f>IF(ISBLANK(Games!$B359), "",Games!F359)</f>
      </c>
      <c r="G359" s="2" t="str">
        <f>IF(ISBLANK(Games!$B359), "",Games!G359)</f>
      </c>
      <c r="H359" s="2" t="str">
        <f>IF(ISBLANK(Games!B359), "", IF(Table13[[#This Row],[Spread]]&lt;0, Table13[[#This Row],[Home]], Table13[[#This Row],[Away]]))</f>
      </c>
      <c r="I359" s="25"/>
      <c r="J359" s="25"/>
      <c r="K359" s="25"/>
      <c r="L359" s="25" t="str">
        <f>IF(ISBLANK(Table13[[#This Row],[Side Result]]), "",(-1*(Table13[[#This Row],[Home Final]]-Table13[[#This Row],[Away Final]])))</f>
      </c>
      <c r="M35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59" s="21" t="str">
        <f>IF(ISBLANK(Games!B359),"",IF(Table13[[#This Row],[Side Result]]=Table13[[#This Row],[Market Predicted Side]], "Y", "N"))</f>
      </c>
      <c r="O359" s="24" t="str">
        <f>IF(ISBLANK(Table13[[#This Row],[Side Result]]),"",IF(AND(Table13[[#This Row],[Market Side Correct (Y/N)]]="Y", Table13[[#This Row],[Market - Winning Team Covered (Y/N)]]="Y"), "Y", "N"))</f>
      </c>
      <c r="P359" s="24" t="str">
        <f>IF(ISBLANK(Games!B359),"",IF(Table13[[#This Row],[Side Result]]=Table13[[#This Row],[Model Predicted Side]], "Y", "N"))</f>
      </c>
      <c r="Q35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5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59" s="24" t="str">
        <f>IF(ISBLANK(Table13[[#This Row],[Side Result]]), "",ABS(Table13[[#This Row],[Difference from Prediction]]))</f>
      </c>
      <c r="T35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59" s="24" t="str">
        <f>IF(ISBLANK(Table13[[#This Row],[Side Result]]), "",ABS(Table13[[#This Row],[Difference from Market]]))</f>
      </c>
      <c r="V359" s="23" t="str">
        <f>IF(OR(ISBLANK(Games!B359),ISBLANK(Table13[[#This Row],[Side Result]])), "",IF(OR(AND('Prediction Log'!D359&lt;0, 'Prediction Log'!I359='Prediction Log'!B359), AND('Prediction Log'!D359&gt;0, 'Prediction Log'!C359='Prediction Log'!I359)),"Y", IF(ISBLANK(Games!$B$2), "","N")))</f>
      </c>
      <c r="W359" s="23" t="str">
        <f>Table13[[#This Row],[Market Side and Spread  Correct]]</f>
      </c>
    </row>
    <row r="360">
      <c r="A360" s="2" t="str">
        <f>IF(ISBLANK(Games!$B360), "",Games!A360)</f>
      </c>
      <c r="B360" s="2" t="str">
        <f>IF(ISBLANK(Games!$B360), "",Games!B360)</f>
      </c>
      <c r="C360" s="2" t="str">
        <f>IF(ISBLANK(Games!$B360), "",Games!C360)</f>
      </c>
      <c r="D360" s="1" t="str">
        <f>IF(ISBLANK(Games!$B360), "",Games!D360)</f>
      </c>
      <c r="E360" s="1" t="str">
        <f>IF(ISBLANK(Games!$B360), "",Games!E360)</f>
      </c>
      <c r="F360" s="2" t="str">
        <f>IF(ISBLANK(Games!$B360), "",Games!F360)</f>
      </c>
      <c r="G360" s="2" t="str">
        <f>IF(ISBLANK(Games!$B360), "",Games!G360)</f>
      </c>
      <c r="H360" s="2" t="str">
        <f>IF(ISBLANK(Games!B360), "", IF(Table13[[#This Row],[Spread]]&lt;0, Table13[[#This Row],[Home]], Table13[[#This Row],[Away]]))</f>
      </c>
      <c r="I360" s="25"/>
      <c r="J360" s="25"/>
      <c r="K360" s="25"/>
      <c r="L360" s="25" t="str">
        <f>IF(ISBLANK(Table13[[#This Row],[Side Result]]), "",(-1*(Table13[[#This Row],[Home Final]]-Table13[[#This Row],[Away Final]])))</f>
      </c>
      <c r="M36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60" s="21" t="str">
        <f>IF(ISBLANK(Games!B360),"",IF(Table13[[#This Row],[Side Result]]=Table13[[#This Row],[Market Predicted Side]], "Y", "N"))</f>
      </c>
      <c r="O360" s="24" t="str">
        <f>IF(ISBLANK(Table13[[#This Row],[Side Result]]),"",IF(AND(Table13[[#This Row],[Market Side Correct (Y/N)]]="Y", Table13[[#This Row],[Market - Winning Team Covered (Y/N)]]="Y"), "Y", "N"))</f>
      </c>
      <c r="P360" s="24" t="str">
        <f>IF(ISBLANK(Games!B360),"",IF(Table13[[#This Row],[Side Result]]=Table13[[#This Row],[Model Predicted Side]], "Y", "N"))</f>
      </c>
      <c r="Q36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6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60" s="24" t="str">
        <f>IF(ISBLANK(Table13[[#This Row],[Side Result]]), "",ABS(Table13[[#This Row],[Difference from Prediction]]))</f>
      </c>
      <c r="T36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60" s="24" t="str">
        <f>IF(ISBLANK(Table13[[#This Row],[Side Result]]), "",ABS(Table13[[#This Row],[Difference from Market]]))</f>
      </c>
      <c r="V360" s="23" t="str">
        <f>IF(OR(ISBLANK(Games!B360),ISBLANK(Table13[[#This Row],[Side Result]])), "",IF(OR(AND('Prediction Log'!D360&lt;0, 'Prediction Log'!I360='Prediction Log'!B360), AND('Prediction Log'!D360&gt;0, 'Prediction Log'!C360='Prediction Log'!I360)),"Y", IF(ISBLANK(Games!$B$2), "","N")))</f>
      </c>
      <c r="W360" s="23" t="str">
        <f>Table13[[#This Row],[Market Side and Spread  Correct]]</f>
      </c>
    </row>
    <row r="361">
      <c r="A361" s="2" t="str">
        <f>IF(ISBLANK(Games!$B361), "",Games!A361)</f>
      </c>
      <c r="B361" s="2" t="str">
        <f>IF(ISBLANK(Games!$B361), "",Games!B361)</f>
      </c>
      <c r="C361" s="2" t="str">
        <f>IF(ISBLANK(Games!$B361), "",Games!C361)</f>
      </c>
      <c r="D361" s="1" t="str">
        <f>IF(ISBLANK(Games!$B361), "",Games!D361)</f>
      </c>
      <c r="E361" s="1" t="str">
        <f>IF(ISBLANK(Games!$B361), "",Games!E361)</f>
      </c>
      <c r="F361" s="2" t="str">
        <f>IF(ISBLANK(Games!$B361), "",Games!F361)</f>
      </c>
      <c r="G361" s="2" t="str">
        <f>IF(ISBLANK(Games!$B361), "",Games!G361)</f>
      </c>
      <c r="H361" s="2" t="str">
        <f>IF(ISBLANK(Games!B361), "", IF(Table13[[#This Row],[Spread]]&lt;0, Table13[[#This Row],[Home]], Table13[[#This Row],[Away]]))</f>
      </c>
      <c r="I361" s="25"/>
      <c r="J361" s="25"/>
      <c r="K361" s="25"/>
      <c r="L361" s="25" t="str">
        <f>IF(ISBLANK(Table13[[#This Row],[Side Result]]), "",(-1*(Table13[[#This Row],[Home Final]]-Table13[[#This Row],[Away Final]])))</f>
      </c>
      <c r="M36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61" s="21" t="str">
        <f>IF(ISBLANK(Games!B361),"",IF(Table13[[#This Row],[Side Result]]=Table13[[#This Row],[Market Predicted Side]], "Y", "N"))</f>
      </c>
      <c r="O361" s="24" t="str">
        <f>IF(ISBLANK(Table13[[#This Row],[Side Result]]),"",IF(AND(Table13[[#This Row],[Market Side Correct (Y/N)]]="Y", Table13[[#This Row],[Market - Winning Team Covered (Y/N)]]="Y"), "Y", "N"))</f>
      </c>
      <c r="P361" s="24" t="str">
        <f>IF(ISBLANK(Games!B361),"",IF(Table13[[#This Row],[Side Result]]=Table13[[#This Row],[Model Predicted Side]], "Y", "N"))</f>
      </c>
      <c r="Q36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6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61" s="24" t="str">
        <f>IF(ISBLANK(Table13[[#This Row],[Side Result]]), "",ABS(Table13[[#This Row],[Difference from Prediction]]))</f>
      </c>
      <c r="T36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61" s="24" t="str">
        <f>IF(ISBLANK(Table13[[#This Row],[Side Result]]), "",ABS(Table13[[#This Row],[Difference from Market]]))</f>
      </c>
      <c r="V361" s="23" t="str">
        <f>IF(OR(ISBLANK(Games!B361),ISBLANK(Table13[[#This Row],[Side Result]])), "",IF(OR(AND('Prediction Log'!D361&lt;0, 'Prediction Log'!I361='Prediction Log'!B361), AND('Prediction Log'!D361&gt;0, 'Prediction Log'!C361='Prediction Log'!I361)),"Y", IF(ISBLANK(Games!$B$2), "","N")))</f>
      </c>
      <c r="W361" s="23" t="str">
        <f>Table13[[#This Row],[Market Side and Spread  Correct]]</f>
      </c>
    </row>
    <row r="362">
      <c r="A362" s="2" t="str">
        <f>IF(ISBLANK(Games!$B362), "",Games!A362)</f>
      </c>
      <c r="B362" s="2" t="str">
        <f>IF(ISBLANK(Games!$B362), "",Games!B362)</f>
      </c>
      <c r="C362" s="2" t="str">
        <f>IF(ISBLANK(Games!$B362), "",Games!C362)</f>
      </c>
      <c r="D362" s="1" t="str">
        <f>IF(ISBLANK(Games!$B362), "",Games!D362)</f>
      </c>
      <c r="E362" s="1" t="str">
        <f>IF(ISBLANK(Games!$B362), "",Games!E362)</f>
      </c>
      <c r="F362" s="2" t="str">
        <f>IF(ISBLANK(Games!$B362), "",Games!F362)</f>
      </c>
      <c r="G362" s="2" t="str">
        <f>IF(ISBLANK(Games!$B362), "",Games!G362)</f>
      </c>
      <c r="H362" s="2" t="str">
        <f>IF(ISBLANK(Games!B362), "", IF(Table13[[#This Row],[Spread]]&lt;0, Table13[[#This Row],[Home]], Table13[[#This Row],[Away]]))</f>
      </c>
      <c r="I362" s="25"/>
      <c r="J362" s="25"/>
      <c r="K362" s="25"/>
      <c r="L362" s="25" t="str">
        <f>IF(ISBLANK(Table13[[#This Row],[Side Result]]), "",(-1*(Table13[[#This Row],[Home Final]]-Table13[[#This Row],[Away Final]])))</f>
      </c>
      <c r="M36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62" s="21" t="str">
        <f>IF(ISBLANK(Games!B362),"",IF(Table13[[#This Row],[Side Result]]=Table13[[#This Row],[Market Predicted Side]], "Y", "N"))</f>
      </c>
      <c r="O362" s="24" t="str">
        <f>IF(ISBLANK(Table13[[#This Row],[Side Result]]),"",IF(AND(Table13[[#This Row],[Market Side Correct (Y/N)]]="Y", Table13[[#This Row],[Market - Winning Team Covered (Y/N)]]="Y"), "Y", "N"))</f>
      </c>
      <c r="P362" s="24" t="str">
        <f>IF(ISBLANK(Games!B362),"",IF(Table13[[#This Row],[Side Result]]=Table13[[#This Row],[Model Predicted Side]], "Y", "N"))</f>
      </c>
      <c r="Q36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6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62" s="24" t="str">
        <f>IF(ISBLANK(Table13[[#This Row],[Side Result]]), "",ABS(Table13[[#This Row],[Difference from Prediction]]))</f>
      </c>
      <c r="T36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62" s="24" t="str">
        <f>IF(ISBLANK(Table13[[#This Row],[Side Result]]), "",ABS(Table13[[#This Row],[Difference from Market]]))</f>
      </c>
      <c r="V362" s="23" t="str">
        <f>IF(OR(ISBLANK(Games!B362),ISBLANK(Table13[[#This Row],[Side Result]])), "",IF(OR(AND('Prediction Log'!D362&lt;0, 'Prediction Log'!I362='Prediction Log'!B362), AND('Prediction Log'!D362&gt;0, 'Prediction Log'!C362='Prediction Log'!I362)),"Y", IF(ISBLANK(Games!$B$2), "","N")))</f>
      </c>
      <c r="W362" s="23" t="str">
        <f>Table13[[#This Row],[Market Side and Spread  Correct]]</f>
      </c>
    </row>
    <row r="363">
      <c r="A363" s="2" t="str">
        <f>IF(ISBLANK(Games!$B363), "",Games!A363)</f>
      </c>
      <c r="B363" s="2" t="str">
        <f>IF(ISBLANK(Games!$B363), "",Games!B363)</f>
      </c>
      <c r="C363" s="2" t="str">
        <f>IF(ISBLANK(Games!$B363), "",Games!C363)</f>
      </c>
      <c r="D363" s="1" t="str">
        <f>IF(ISBLANK(Games!$B363), "",Games!D363)</f>
      </c>
      <c r="E363" s="1" t="str">
        <f>IF(ISBLANK(Games!$B363), "",Games!E363)</f>
      </c>
      <c r="F363" s="2" t="str">
        <f>IF(ISBLANK(Games!$B363), "",Games!F363)</f>
      </c>
      <c r="G363" s="2" t="str">
        <f>IF(ISBLANK(Games!$B363), "",Games!G363)</f>
      </c>
      <c r="H363" s="2" t="str">
        <f>IF(ISBLANK(Games!B363), "", IF(Table13[[#This Row],[Spread]]&lt;0, Table13[[#This Row],[Home]], Table13[[#This Row],[Away]]))</f>
      </c>
      <c r="I363" s="25"/>
      <c r="J363" s="25"/>
      <c r="K363" s="25"/>
      <c r="L363" s="25" t="str">
        <f>IF(ISBLANK(Table13[[#This Row],[Side Result]]), "",(-1*(Table13[[#This Row],[Home Final]]-Table13[[#This Row],[Away Final]])))</f>
      </c>
      <c r="M36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63" s="21" t="str">
        <f>IF(ISBLANK(Games!B363),"",IF(Table13[[#This Row],[Side Result]]=Table13[[#This Row],[Market Predicted Side]], "Y", "N"))</f>
      </c>
      <c r="O363" s="24" t="str">
        <f>IF(ISBLANK(Table13[[#This Row],[Side Result]]),"",IF(AND(Table13[[#This Row],[Market Side Correct (Y/N)]]="Y", Table13[[#This Row],[Market - Winning Team Covered (Y/N)]]="Y"), "Y", "N"))</f>
      </c>
      <c r="P363" s="24" t="str">
        <f>IF(ISBLANK(Games!B363),"",IF(Table13[[#This Row],[Side Result]]=Table13[[#This Row],[Model Predicted Side]], "Y", "N"))</f>
      </c>
      <c r="Q36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6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63" s="24" t="str">
        <f>IF(ISBLANK(Table13[[#This Row],[Side Result]]), "",ABS(Table13[[#This Row],[Difference from Prediction]]))</f>
      </c>
      <c r="T36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63" s="24" t="str">
        <f>IF(ISBLANK(Table13[[#This Row],[Side Result]]), "",ABS(Table13[[#This Row],[Difference from Market]]))</f>
      </c>
      <c r="V363" s="23" t="str">
        <f>IF(OR(ISBLANK(Games!B363),ISBLANK(Table13[[#This Row],[Side Result]])), "",IF(OR(AND('Prediction Log'!D363&lt;0, 'Prediction Log'!I363='Prediction Log'!B363), AND('Prediction Log'!D363&gt;0, 'Prediction Log'!C363='Prediction Log'!I363)),"Y", IF(ISBLANK(Games!$B$2), "","N")))</f>
      </c>
      <c r="W363" s="23" t="str">
        <f>Table13[[#This Row],[Market Side and Spread  Correct]]</f>
      </c>
    </row>
    <row r="364">
      <c r="A364" s="2" t="str">
        <f>IF(ISBLANK(Games!$B364), "",Games!A364)</f>
      </c>
      <c r="B364" s="2" t="str">
        <f>IF(ISBLANK(Games!$B364), "",Games!B364)</f>
      </c>
      <c r="C364" s="2" t="str">
        <f>IF(ISBLANK(Games!$B364), "",Games!C364)</f>
      </c>
      <c r="D364" s="1" t="str">
        <f>IF(ISBLANK(Games!$B364), "",Games!D364)</f>
      </c>
      <c r="E364" s="1" t="str">
        <f>IF(ISBLANK(Games!$B364), "",Games!E364)</f>
      </c>
      <c r="F364" s="2" t="str">
        <f>IF(ISBLANK(Games!$B364), "",Games!F364)</f>
      </c>
      <c r="G364" s="2" t="str">
        <f>IF(ISBLANK(Games!$B364), "",Games!G364)</f>
      </c>
      <c r="H364" s="2" t="str">
        <f>IF(ISBLANK(Games!B364), "", IF(Table13[[#This Row],[Spread]]&lt;0, Table13[[#This Row],[Home]], Table13[[#This Row],[Away]]))</f>
      </c>
      <c r="I364" s="25"/>
      <c r="J364" s="25"/>
      <c r="K364" s="25"/>
      <c r="L364" s="25" t="str">
        <f>IF(ISBLANK(Table13[[#This Row],[Side Result]]), "",(-1*(Table13[[#This Row],[Home Final]]-Table13[[#This Row],[Away Final]])))</f>
      </c>
      <c r="M36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64" s="21" t="str">
        <f>IF(ISBLANK(Games!B364),"",IF(Table13[[#This Row],[Side Result]]=Table13[[#This Row],[Market Predicted Side]], "Y", "N"))</f>
      </c>
      <c r="O364" s="24" t="str">
        <f>IF(ISBLANK(Table13[[#This Row],[Side Result]]),"",IF(AND(Table13[[#This Row],[Market Side Correct (Y/N)]]="Y", Table13[[#This Row],[Market - Winning Team Covered (Y/N)]]="Y"), "Y", "N"))</f>
      </c>
      <c r="P364" s="24" t="str">
        <f>IF(ISBLANK(Games!B364),"",IF(Table13[[#This Row],[Side Result]]=Table13[[#This Row],[Model Predicted Side]], "Y", "N"))</f>
      </c>
      <c r="Q36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6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64" s="24" t="str">
        <f>IF(ISBLANK(Table13[[#This Row],[Side Result]]), "",ABS(Table13[[#This Row],[Difference from Prediction]]))</f>
      </c>
      <c r="T36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64" s="24" t="str">
        <f>IF(ISBLANK(Table13[[#This Row],[Side Result]]), "",ABS(Table13[[#This Row],[Difference from Market]]))</f>
      </c>
      <c r="V364" s="23" t="str">
        <f>IF(OR(ISBLANK(Games!B364),ISBLANK(Table13[[#This Row],[Side Result]])), "",IF(OR(AND('Prediction Log'!D364&lt;0, 'Prediction Log'!I364='Prediction Log'!B364), AND('Prediction Log'!D364&gt;0, 'Prediction Log'!C364='Prediction Log'!I364)),"Y", IF(ISBLANK(Games!$B$2), "","N")))</f>
      </c>
      <c r="W364" s="23" t="str">
        <f>Table13[[#This Row],[Market Side and Spread  Correct]]</f>
      </c>
    </row>
    <row r="365">
      <c r="A365" s="2" t="str">
        <f>IF(ISBLANK(Games!$B365), "",Games!A365)</f>
      </c>
      <c r="B365" s="2" t="str">
        <f>IF(ISBLANK(Games!$B365), "",Games!B365)</f>
      </c>
      <c r="C365" s="2" t="str">
        <f>IF(ISBLANK(Games!$B365), "",Games!C365)</f>
      </c>
      <c r="D365" s="1" t="str">
        <f>IF(ISBLANK(Games!$B365), "",Games!D365)</f>
      </c>
      <c r="E365" s="1" t="str">
        <f>IF(ISBLANK(Games!$B365), "",Games!E365)</f>
      </c>
      <c r="F365" s="2" t="str">
        <f>IF(ISBLANK(Games!$B365), "",Games!F365)</f>
      </c>
      <c r="G365" s="2" t="str">
        <f>IF(ISBLANK(Games!$B365), "",Games!G365)</f>
      </c>
      <c r="H365" s="2" t="str">
        <f>IF(ISBLANK(Games!B365), "", IF(Table13[[#This Row],[Spread]]&lt;0, Table13[[#This Row],[Home]], Table13[[#This Row],[Away]]))</f>
      </c>
      <c r="I365" s="25"/>
      <c r="J365" s="25"/>
      <c r="K365" s="25"/>
      <c r="L365" s="25" t="str">
        <f>IF(ISBLANK(Table13[[#This Row],[Side Result]]), "",(-1*(Table13[[#This Row],[Home Final]]-Table13[[#This Row],[Away Final]])))</f>
      </c>
      <c r="M36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65" s="21" t="str">
        <f>IF(ISBLANK(Games!B365),"",IF(Table13[[#This Row],[Side Result]]=Table13[[#This Row],[Market Predicted Side]], "Y", "N"))</f>
      </c>
      <c r="O365" s="24" t="str">
        <f>IF(ISBLANK(Table13[[#This Row],[Side Result]]),"",IF(AND(Table13[[#This Row],[Market Side Correct (Y/N)]]="Y", Table13[[#This Row],[Market - Winning Team Covered (Y/N)]]="Y"), "Y", "N"))</f>
      </c>
      <c r="P365" s="24" t="str">
        <f>IF(ISBLANK(Games!B365),"",IF(Table13[[#This Row],[Side Result]]=Table13[[#This Row],[Model Predicted Side]], "Y", "N"))</f>
      </c>
      <c r="Q36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6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65" s="24" t="str">
        <f>IF(ISBLANK(Table13[[#This Row],[Side Result]]), "",ABS(Table13[[#This Row],[Difference from Prediction]]))</f>
      </c>
      <c r="T36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65" s="24" t="str">
        <f>IF(ISBLANK(Table13[[#This Row],[Side Result]]), "",ABS(Table13[[#This Row],[Difference from Market]]))</f>
      </c>
      <c r="V365" s="23" t="str">
        <f>IF(OR(ISBLANK(Games!B365),ISBLANK(Table13[[#This Row],[Side Result]])), "",IF(OR(AND('Prediction Log'!D365&lt;0, 'Prediction Log'!I365='Prediction Log'!B365), AND('Prediction Log'!D365&gt;0, 'Prediction Log'!C365='Prediction Log'!I365)),"Y", IF(ISBLANK(Games!$B$2), "","N")))</f>
      </c>
      <c r="W365" s="23" t="str">
        <f>Table13[[#This Row],[Market Side and Spread  Correct]]</f>
      </c>
    </row>
    <row r="366">
      <c r="A366" s="2" t="str">
        <f>IF(ISBLANK(Games!$B366), "",Games!A366)</f>
      </c>
      <c r="B366" s="2" t="str">
        <f>IF(ISBLANK(Games!$B366), "",Games!B366)</f>
      </c>
      <c r="C366" s="2" t="str">
        <f>IF(ISBLANK(Games!$B366), "",Games!C366)</f>
      </c>
      <c r="D366" s="1" t="str">
        <f>IF(ISBLANK(Games!$B366), "",Games!D366)</f>
      </c>
      <c r="E366" s="1" t="str">
        <f>IF(ISBLANK(Games!$B366), "",Games!E366)</f>
      </c>
      <c r="F366" s="2" t="str">
        <f>IF(ISBLANK(Games!$B366), "",Games!F366)</f>
      </c>
      <c r="G366" s="2" t="str">
        <f>IF(ISBLANK(Games!$B366), "",Games!G366)</f>
      </c>
      <c r="H366" s="2" t="str">
        <f>IF(ISBLANK(Games!B366), "", IF(Table13[[#This Row],[Spread]]&lt;0, Table13[[#This Row],[Home]], Table13[[#This Row],[Away]]))</f>
      </c>
      <c r="I366" s="25"/>
      <c r="J366" s="25"/>
      <c r="K366" s="25"/>
      <c r="L366" s="25" t="str">
        <f>IF(ISBLANK(Table13[[#This Row],[Side Result]]), "",(-1*(Table13[[#This Row],[Home Final]]-Table13[[#This Row],[Away Final]])))</f>
      </c>
      <c r="M36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66" s="21" t="str">
        <f>IF(ISBLANK(Games!B366),"",IF(Table13[[#This Row],[Side Result]]=Table13[[#This Row],[Market Predicted Side]], "Y", "N"))</f>
      </c>
      <c r="O366" s="24" t="str">
        <f>IF(ISBLANK(Table13[[#This Row],[Side Result]]),"",IF(AND(Table13[[#This Row],[Market Side Correct (Y/N)]]="Y", Table13[[#This Row],[Market - Winning Team Covered (Y/N)]]="Y"), "Y", "N"))</f>
      </c>
      <c r="P366" s="24" t="str">
        <f>IF(ISBLANK(Games!B366),"",IF(Table13[[#This Row],[Side Result]]=Table13[[#This Row],[Model Predicted Side]], "Y", "N"))</f>
      </c>
      <c r="Q36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6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66" s="24" t="str">
        <f>IF(ISBLANK(Table13[[#This Row],[Side Result]]), "",ABS(Table13[[#This Row],[Difference from Prediction]]))</f>
      </c>
      <c r="T36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66" s="24" t="str">
        <f>IF(ISBLANK(Table13[[#This Row],[Side Result]]), "",ABS(Table13[[#This Row],[Difference from Market]]))</f>
      </c>
      <c r="V366" s="23" t="str">
        <f>IF(OR(ISBLANK(Games!B366),ISBLANK(Table13[[#This Row],[Side Result]])), "",IF(OR(AND('Prediction Log'!D366&lt;0, 'Prediction Log'!I366='Prediction Log'!B366), AND('Prediction Log'!D366&gt;0, 'Prediction Log'!C366='Prediction Log'!I366)),"Y", IF(ISBLANK(Games!$B$2), "","N")))</f>
      </c>
      <c r="W366" s="23" t="str">
        <f>Table13[[#This Row],[Market Side and Spread  Correct]]</f>
      </c>
    </row>
    <row r="367">
      <c r="A367" s="2" t="str">
        <f>IF(ISBLANK(Games!$B367), "",Games!A367)</f>
      </c>
      <c r="B367" s="2" t="str">
        <f>IF(ISBLANK(Games!$B367), "",Games!B367)</f>
      </c>
      <c r="C367" s="2" t="str">
        <f>IF(ISBLANK(Games!$B367), "",Games!C367)</f>
      </c>
      <c r="D367" s="1" t="str">
        <f>IF(ISBLANK(Games!$B367), "",Games!D367)</f>
      </c>
      <c r="E367" s="1" t="str">
        <f>IF(ISBLANK(Games!$B367), "",Games!E367)</f>
      </c>
      <c r="F367" s="2" t="str">
        <f>IF(ISBLANK(Games!$B367), "",Games!F367)</f>
      </c>
      <c r="G367" s="2" t="str">
        <f>IF(ISBLANK(Games!$B367), "",Games!G367)</f>
      </c>
      <c r="H367" s="2" t="str">
        <f>IF(ISBLANK(Games!B367), "", IF(Table13[[#This Row],[Spread]]&lt;0, Table13[[#This Row],[Home]], Table13[[#This Row],[Away]]))</f>
      </c>
      <c r="I367" s="25"/>
      <c r="J367" s="25"/>
      <c r="K367" s="25"/>
      <c r="L367" s="25" t="str">
        <f>IF(ISBLANK(Table13[[#This Row],[Side Result]]), "",(-1*(Table13[[#This Row],[Home Final]]-Table13[[#This Row],[Away Final]])))</f>
      </c>
      <c r="M36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67" s="21" t="str">
        <f>IF(ISBLANK(Games!B367),"",IF(Table13[[#This Row],[Side Result]]=Table13[[#This Row],[Market Predicted Side]], "Y", "N"))</f>
      </c>
      <c r="O367" s="24" t="str">
        <f>IF(ISBLANK(Table13[[#This Row],[Side Result]]),"",IF(AND(Table13[[#This Row],[Market Side Correct (Y/N)]]="Y", Table13[[#This Row],[Market - Winning Team Covered (Y/N)]]="Y"), "Y", "N"))</f>
      </c>
      <c r="P367" s="24" t="str">
        <f>IF(ISBLANK(Games!B367),"",IF(Table13[[#This Row],[Side Result]]=Table13[[#This Row],[Model Predicted Side]], "Y", "N"))</f>
      </c>
      <c r="Q36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6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67" s="24" t="str">
        <f>IF(ISBLANK(Table13[[#This Row],[Side Result]]), "",ABS(Table13[[#This Row],[Difference from Prediction]]))</f>
      </c>
      <c r="T36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67" s="24" t="str">
        <f>IF(ISBLANK(Table13[[#This Row],[Side Result]]), "",ABS(Table13[[#This Row],[Difference from Market]]))</f>
      </c>
      <c r="V367" s="23" t="str">
        <f>IF(OR(ISBLANK(Games!B367),ISBLANK(Table13[[#This Row],[Side Result]])), "",IF(OR(AND('Prediction Log'!D367&lt;0, 'Prediction Log'!I367='Prediction Log'!B367), AND('Prediction Log'!D367&gt;0, 'Prediction Log'!C367='Prediction Log'!I367)),"Y", IF(ISBLANK(Games!$B$2), "","N")))</f>
      </c>
      <c r="W367" s="23" t="str">
        <f>Table13[[#This Row],[Market Side and Spread  Correct]]</f>
      </c>
    </row>
    <row r="368">
      <c r="A368" s="2" t="str">
        <f>IF(ISBLANK(Games!$B368), "",Games!A368)</f>
      </c>
      <c r="B368" s="2" t="str">
        <f>IF(ISBLANK(Games!$B368), "",Games!B368)</f>
      </c>
      <c r="C368" s="2" t="str">
        <f>IF(ISBLANK(Games!$B368), "",Games!C368)</f>
      </c>
      <c r="D368" s="1" t="str">
        <f>IF(ISBLANK(Games!$B368), "",Games!D368)</f>
      </c>
      <c r="E368" s="1" t="str">
        <f>IF(ISBLANK(Games!$B368), "",Games!E368)</f>
      </c>
      <c r="F368" s="2" t="str">
        <f>IF(ISBLANK(Games!$B368), "",Games!F368)</f>
      </c>
      <c r="G368" s="2" t="str">
        <f>IF(ISBLANK(Games!$B368), "",Games!G368)</f>
      </c>
      <c r="H368" s="2" t="str">
        <f>IF(ISBLANK(Games!B368), "", IF(Table13[[#This Row],[Spread]]&lt;0, Table13[[#This Row],[Home]], Table13[[#This Row],[Away]]))</f>
      </c>
      <c r="I368" s="25"/>
      <c r="J368" s="25"/>
      <c r="K368" s="25"/>
      <c r="L368" s="25" t="str">
        <f>IF(ISBLANK(Table13[[#This Row],[Side Result]]), "",(-1*(Table13[[#This Row],[Home Final]]-Table13[[#This Row],[Away Final]])))</f>
      </c>
      <c r="M36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68" s="21" t="str">
        <f>IF(ISBLANK(Games!B368),"",IF(Table13[[#This Row],[Side Result]]=Table13[[#This Row],[Market Predicted Side]], "Y", "N"))</f>
      </c>
      <c r="O368" s="24" t="str">
        <f>IF(ISBLANK(Table13[[#This Row],[Side Result]]),"",IF(AND(Table13[[#This Row],[Market Side Correct (Y/N)]]="Y", Table13[[#This Row],[Market - Winning Team Covered (Y/N)]]="Y"), "Y", "N"))</f>
      </c>
      <c r="P368" s="24" t="str">
        <f>IF(ISBLANK(Games!B368),"",IF(Table13[[#This Row],[Side Result]]=Table13[[#This Row],[Model Predicted Side]], "Y", "N"))</f>
      </c>
      <c r="Q36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6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68" s="24" t="str">
        <f>IF(ISBLANK(Table13[[#This Row],[Side Result]]), "",ABS(Table13[[#This Row],[Difference from Prediction]]))</f>
      </c>
      <c r="T36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68" s="24" t="str">
        <f>IF(ISBLANK(Table13[[#This Row],[Side Result]]), "",ABS(Table13[[#This Row],[Difference from Market]]))</f>
      </c>
      <c r="V368" s="23" t="str">
        <f>IF(OR(ISBLANK(Games!B368),ISBLANK(Table13[[#This Row],[Side Result]])), "",IF(OR(AND('Prediction Log'!D368&lt;0, 'Prediction Log'!I368='Prediction Log'!B368), AND('Prediction Log'!D368&gt;0, 'Prediction Log'!C368='Prediction Log'!I368)),"Y", IF(ISBLANK(Games!$B$2), "","N")))</f>
      </c>
      <c r="W368" s="23" t="str">
        <f>Table13[[#This Row],[Market Side and Spread  Correct]]</f>
      </c>
    </row>
    <row r="369">
      <c r="A369" s="2" t="str">
        <f>IF(ISBLANK(Games!$B369), "",Games!A369)</f>
      </c>
      <c r="B369" s="2" t="str">
        <f>IF(ISBLANK(Games!$B369), "",Games!B369)</f>
      </c>
      <c r="C369" s="2" t="str">
        <f>IF(ISBLANK(Games!$B369), "",Games!C369)</f>
      </c>
      <c r="D369" s="1" t="str">
        <f>IF(ISBLANK(Games!$B369), "",Games!D369)</f>
      </c>
      <c r="E369" s="1" t="str">
        <f>IF(ISBLANK(Games!$B369), "",Games!E369)</f>
      </c>
      <c r="F369" s="2" t="str">
        <f>IF(ISBLANK(Games!$B369), "",Games!F369)</f>
      </c>
      <c r="G369" s="2" t="str">
        <f>IF(ISBLANK(Games!$B369), "",Games!G369)</f>
      </c>
      <c r="H369" s="2" t="str">
        <f>IF(ISBLANK(Games!B369), "", IF(Table13[[#This Row],[Spread]]&lt;0, Table13[[#This Row],[Home]], Table13[[#This Row],[Away]]))</f>
      </c>
      <c r="I369" s="25"/>
      <c r="J369" s="25"/>
      <c r="K369" s="25"/>
      <c r="L369" s="25" t="str">
        <f>IF(ISBLANK(Table13[[#This Row],[Side Result]]), "",(-1*(Table13[[#This Row],[Home Final]]-Table13[[#This Row],[Away Final]])))</f>
      </c>
      <c r="M36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69" s="21" t="str">
        <f>IF(ISBLANK(Games!B369),"",IF(Table13[[#This Row],[Side Result]]=Table13[[#This Row],[Market Predicted Side]], "Y", "N"))</f>
      </c>
      <c r="O369" s="24" t="str">
        <f>IF(ISBLANK(Table13[[#This Row],[Side Result]]),"",IF(AND(Table13[[#This Row],[Market Side Correct (Y/N)]]="Y", Table13[[#This Row],[Market - Winning Team Covered (Y/N)]]="Y"), "Y", "N"))</f>
      </c>
      <c r="P369" s="24" t="str">
        <f>IF(ISBLANK(Games!B369),"",IF(Table13[[#This Row],[Side Result]]=Table13[[#This Row],[Model Predicted Side]], "Y", "N"))</f>
      </c>
      <c r="Q36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6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69" s="24" t="str">
        <f>IF(ISBLANK(Table13[[#This Row],[Side Result]]), "",ABS(Table13[[#This Row],[Difference from Prediction]]))</f>
      </c>
      <c r="T36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69" s="24" t="str">
        <f>IF(ISBLANK(Table13[[#This Row],[Side Result]]), "",ABS(Table13[[#This Row],[Difference from Market]]))</f>
      </c>
      <c r="V369" s="23" t="str">
        <f>IF(OR(ISBLANK(Games!B369),ISBLANK(Table13[[#This Row],[Side Result]])), "",IF(OR(AND('Prediction Log'!D369&lt;0, 'Prediction Log'!I369='Prediction Log'!B369), AND('Prediction Log'!D369&gt;0, 'Prediction Log'!C369='Prediction Log'!I369)),"Y", IF(ISBLANK(Games!$B$2), "","N")))</f>
      </c>
      <c r="W369" s="23" t="str">
        <f>Table13[[#This Row],[Market Side and Spread  Correct]]</f>
      </c>
    </row>
    <row r="370">
      <c r="A370" s="2" t="str">
        <f>IF(ISBLANK(Games!$B370), "",Games!A370)</f>
      </c>
      <c r="B370" s="2" t="str">
        <f>IF(ISBLANK(Games!$B370), "",Games!B370)</f>
      </c>
      <c r="C370" s="2" t="str">
        <f>IF(ISBLANK(Games!$B370), "",Games!C370)</f>
      </c>
      <c r="D370" s="1" t="str">
        <f>IF(ISBLANK(Games!$B370), "",Games!D370)</f>
      </c>
      <c r="E370" s="1" t="str">
        <f>IF(ISBLANK(Games!$B370), "",Games!E370)</f>
      </c>
      <c r="F370" s="2" t="str">
        <f>IF(ISBLANK(Games!$B370), "",Games!F370)</f>
      </c>
      <c r="G370" s="2" t="str">
        <f>IF(ISBLANK(Games!$B370), "",Games!G370)</f>
      </c>
      <c r="H370" s="2" t="str">
        <f>IF(ISBLANK(Games!B370), "", IF(Table13[[#This Row],[Spread]]&lt;0, Table13[[#This Row],[Home]], Table13[[#This Row],[Away]]))</f>
      </c>
      <c r="I370" s="25"/>
      <c r="J370" s="25"/>
      <c r="K370" s="25"/>
      <c r="L370" s="25" t="str">
        <f>IF(ISBLANK(Table13[[#This Row],[Side Result]]), "",(-1*(Table13[[#This Row],[Home Final]]-Table13[[#This Row],[Away Final]])))</f>
      </c>
      <c r="M37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70" s="21" t="str">
        <f>IF(ISBLANK(Games!B370),"",IF(Table13[[#This Row],[Side Result]]=Table13[[#This Row],[Market Predicted Side]], "Y", "N"))</f>
      </c>
      <c r="O370" s="24" t="str">
        <f>IF(ISBLANK(Table13[[#This Row],[Side Result]]),"",IF(AND(Table13[[#This Row],[Market Side Correct (Y/N)]]="Y", Table13[[#This Row],[Market - Winning Team Covered (Y/N)]]="Y"), "Y", "N"))</f>
      </c>
      <c r="P370" s="24" t="str">
        <f>IF(ISBLANK(Games!B370),"",IF(Table13[[#This Row],[Side Result]]=Table13[[#This Row],[Model Predicted Side]], "Y", "N"))</f>
      </c>
      <c r="Q37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7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70" s="24" t="str">
        <f>IF(ISBLANK(Table13[[#This Row],[Side Result]]), "",ABS(Table13[[#This Row],[Difference from Prediction]]))</f>
      </c>
      <c r="T37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70" s="24" t="str">
        <f>IF(ISBLANK(Table13[[#This Row],[Side Result]]), "",ABS(Table13[[#This Row],[Difference from Market]]))</f>
      </c>
      <c r="V370" s="23" t="str">
        <f>IF(OR(ISBLANK(Games!B370),ISBLANK(Table13[[#This Row],[Side Result]])), "",IF(OR(AND('Prediction Log'!D370&lt;0, 'Prediction Log'!I370='Prediction Log'!B370), AND('Prediction Log'!D370&gt;0, 'Prediction Log'!C370='Prediction Log'!I370)),"Y", IF(ISBLANK(Games!$B$2), "","N")))</f>
      </c>
      <c r="W370" s="23" t="str">
        <f>Table13[[#This Row],[Market Side and Spread  Correct]]</f>
      </c>
    </row>
    <row r="371">
      <c r="A371" s="2" t="str">
        <f>IF(ISBLANK(Games!$B371), "",Games!A371)</f>
      </c>
      <c r="B371" s="2" t="str">
        <f>IF(ISBLANK(Games!$B371), "",Games!B371)</f>
      </c>
      <c r="C371" s="2" t="str">
        <f>IF(ISBLANK(Games!$B371), "",Games!C371)</f>
      </c>
      <c r="D371" s="1" t="str">
        <f>IF(ISBLANK(Games!$B371), "",Games!D371)</f>
      </c>
      <c r="E371" s="1" t="str">
        <f>IF(ISBLANK(Games!$B371), "",Games!E371)</f>
      </c>
      <c r="F371" s="2" t="str">
        <f>IF(ISBLANK(Games!$B371), "",Games!F371)</f>
      </c>
      <c r="G371" s="2" t="str">
        <f>IF(ISBLANK(Games!$B371), "",Games!G371)</f>
      </c>
      <c r="H371" s="2" t="str">
        <f>IF(ISBLANK(Games!B371), "", IF(Table13[[#This Row],[Spread]]&lt;0, Table13[[#This Row],[Home]], Table13[[#This Row],[Away]]))</f>
      </c>
      <c r="I371" s="25"/>
      <c r="J371" s="25"/>
      <c r="K371" s="25"/>
      <c r="L371" s="25" t="str">
        <f>IF(ISBLANK(Table13[[#This Row],[Side Result]]), "",(-1*(Table13[[#This Row],[Home Final]]-Table13[[#This Row],[Away Final]])))</f>
      </c>
      <c r="M37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71" s="21" t="str">
        <f>IF(ISBLANK(Games!B371),"",IF(Table13[[#This Row],[Side Result]]=Table13[[#This Row],[Market Predicted Side]], "Y", "N"))</f>
      </c>
      <c r="O371" s="24" t="str">
        <f>IF(ISBLANK(Table13[[#This Row],[Side Result]]),"",IF(AND(Table13[[#This Row],[Market Side Correct (Y/N)]]="Y", Table13[[#This Row],[Market - Winning Team Covered (Y/N)]]="Y"), "Y", "N"))</f>
      </c>
      <c r="P371" s="24" t="str">
        <f>IF(ISBLANK(Games!B371),"",IF(Table13[[#This Row],[Side Result]]=Table13[[#This Row],[Model Predicted Side]], "Y", "N"))</f>
      </c>
      <c r="Q37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7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71" s="24" t="str">
        <f>IF(ISBLANK(Table13[[#This Row],[Side Result]]), "",ABS(Table13[[#This Row],[Difference from Prediction]]))</f>
      </c>
      <c r="T37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71" s="24" t="str">
        <f>IF(ISBLANK(Table13[[#This Row],[Side Result]]), "",ABS(Table13[[#This Row],[Difference from Market]]))</f>
      </c>
      <c r="V371" s="23" t="str">
        <f>IF(OR(ISBLANK(Games!B371),ISBLANK(Table13[[#This Row],[Side Result]])), "",IF(OR(AND('Prediction Log'!D371&lt;0, 'Prediction Log'!I371='Prediction Log'!B371), AND('Prediction Log'!D371&gt;0, 'Prediction Log'!C371='Prediction Log'!I371)),"Y", IF(ISBLANK(Games!$B$2), "","N")))</f>
      </c>
      <c r="W371" s="23" t="str">
        <f>Table13[[#This Row],[Market Side and Spread  Correct]]</f>
      </c>
    </row>
    <row r="372">
      <c r="A372" s="2" t="str">
        <f>IF(ISBLANK(Games!$B372), "",Games!A372)</f>
      </c>
      <c r="B372" s="2" t="str">
        <f>IF(ISBLANK(Games!$B372), "",Games!B372)</f>
      </c>
      <c r="C372" s="2" t="str">
        <f>IF(ISBLANK(Games!$B372), "",Games!C372)</f>
      </c>
      <c r="D372" s="1" t="str">
        <f>IF(ISBLANK(Games!$B372), "",Games!D372)</f>
      </c>
      <c r="E372" s="1" t="str">
        <f>IF(ISBLANK(Games!$B372), "",Games!E372)</f>
      </c>
      <c r="F372" s="2" t="str">
        <f>IF(ISBLANK(Games!$B372), "",Games!F372)</f>
      </c>
      <c r="G372" s="2" t="str">
        <f>IF(ISBLANK(Games!$B372), "",Games!G372)</f>
      </c>
      <c r="H372" s="2" t="str">
        <f>IF(ISBLANK(Games!B372), "", IF(Table13[[#This Row],[Spread]]&lt;0, Table13[[#This Row],[Home]], Table13[[#This Row],[Away]]))</f>
      </c>
      <c r="I372" s="25"/>
      <c r="J372" s="25"/>
      <c r="K372" s="25"/>
      <c r="L372" s="25" t="str">
        <f>IF(ISBLANK(Table13[[#This Row],[Side Result]]), "",(-1*(Table13[[#This Row],[Home Final]]-Table13[[#This Row],[Away Final]])))</f>
      </c>
      <c r="M37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72" s="21" t="str">
        <f>IF(ISBLANK(Games!B372),"",IF(Table13[[#This Row],[Side Result]]=Table13[[#This Row],[Market Predicted Side]], "Y", "N"))</f>
      </c>
      <c r="O372" s="24" t="str">
        <f>IF(ISBLANK(Table13[[#This Row],[Side Result]]),"",IF(AND(Table13[[#This Row],[Market Side Correct (Y/N)]]="Y", Table13[[#This Row],[Market - Winning Team Covered (Y/N)]]="Y"), "Y", "N"))</f>
      </c>
      <c r="P372" s="24" t="str">
        <f>IF(ISBLANK(Games!B372),"",IF(Table13[[#This Row],[Side Result]]=Table13[[#This Row],[Model Predicted Side]], "Y", "N"))</f>
      </c>
      <c r="Q37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7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72" s="24" t="str">
        <f>IF(ISBLANK(Table13[[#This Row],[Side Result]]), "",ABS(Table13[[#This Row],[Difference from Prediction]]))</f>
      </c>
      <c r="T37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72" s="24" t="str">
        <f>IF(ISBLANK(Table13[[#This Row],[Side Result]]), "",ABS(Table13[[#This Row],[Difference from Market]]))</f>
      </c>
      <c r="V372" s="23" t="str">
        <f>IF(OR(ISBLANK(Games!B372),ISBLANK(Table13[[#This Row],[Side Result]])), "",IF(OR(AND('Prediction Log'!D372&lt;0, 'Prediction Log'!I372='Prediction Log'!B372), AND('Prediction Log'!D372&gt;0, 'Prediction Log'!C372='Prediction Log'!I372)),"Y", IF(ISBLANK(Games!$B$2), "","N")))</f>
      </c>
      <c r="W372" s="23" t="str">
        <f>Table13[[#This Row],[Market Side and Spread  Correct]]</f>
      </c>
    </row>
    <row r="373">
      <c r="A373" s="2" t="str">
        <f>IF(ISBLANK(Games!$B373), "",Games!A373)</f>
      </c>
      <c r="B373" s="2" t="str">
        <f>IF(ISBLANK(Games!$B373), "",Games!B373)</f>
      </c>
      <c r="C373" s="2" t="str">
        <f>IF(ISBLANK(Games!$B373), "",Games!C373)</f>
      </c>
      <c r="D373" s="1" t="str">
        <f>IF(ISBLANK(Games!$B373), "",Games!D373)</f>
      </c>
      <c r="E373" s="1" t="str">
        <f>IF(ISBLANK(Games!$B373), "",Games!E373)</f>
      </c>
      <c r="F373" s="2" t="str">
        <f>IF(ISBLANK(Games!$B373), "",Games!F373)</f>
      </c>
      <c r="G373" s="2" t="str">
        <f>IF(ISBLANK(Games!$B373), "",Games!G373)</f>
      </c>
      <c r="H373" s="2" t="str">
        <f>IF(ISBLANK(Games!B373), "", IF(Table13[[#This Row],[Spread]]&lt;0, Table13[[#This Row],[Home]], Table13[[#This Row],[Away]]))</f>
      </c>
      <c r="I373" s="25"/>
      <c r="J373" s="25"/>
      <c r="K373" s="25"/>
      <c r="L373" s="25" t="str">
        <f>IF(ISBLANK(Table13[[#This Row],[Side Result]]), "",(-1*(Table13[[#This Row],[Home Final]]-Table13[[#This Row],[Away Final]])))</f>
      </c>
      <c r="M37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73" s="21" t="str">
        <f>IF(ISBLANK(Games!B373),"",IF(Table13[[#This Row],[Side Result]]=Table13[[#This Row],[Market Predicted Side]], "Y", "N"))</f>
      </c>
      <c r="O373" s="24" t="str">
        <f>IF(ISBLANK(Table13[[#This Row],[Side Result]]),"",IF(AND(Table13[[#This Row],[Market Side Correct (Y/N)]]="Y", Table13[[#This Row],[Market - Winning Team Covered (Y/N)]]="Y"), "Y", "N"))</f>
      </c>
      <c r="P373" s="24" t="str">
        <f>IF(ISBLANK(Games!B373),"",IF(Table13[[#This Row],[Side Result]]=Table13[[#This Row],[Model Predicted Side]], "Y", "N"))</f>
      </c>
      <c r="Q37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7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73" s="24" t="str">
        <f>IF(ISBLANK(Table13[[#This Row],[Side Result]]), "",ABS(Table13[[#This Row],[Difference from Prediction]]))</f>
      </c>
      <c r="T37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73" s="24" t="str">
        <f>IF(ISBLANK(Table13[[#This Row],[Side Result]]), "",ABS(Table13[[#This Row],[Difference from Market]]))</f>
      </c>
      <c r="V373" s="23" t="str">
        <f>IF(OR(ISBLANK(Games!B373),ISBLANK(Table13[[#This Row],[Side Result]])), "",IF(OR(AND('Prediction Log'!D373&lt;0, 'Prediction Log'!I373='Prediction Log'!B373), AND('Prediction Log'!D373&gt;0, 'Prediction Log'!C373='Prediction Log'!I373)),"Y", IF(ISBLANK(Games!$B$2), "","N")))</f>
      </c>
      <c r="W373" s="23" t="str">
        <f>Table13[[#This Row],[Market Side and Spread  Correct]]</f>
      </c>
    </row>
    <row r="374">
      <c r="A374" s="2" t="str">
        <f>IF(ISBLANK(Games!$B374), "",Games!A374)</f>
      </c>
      <c r="B374" s="2" t="str">
        <f>IF(ISBLANK(Games!$B374), "",Games!B374)</f>
      </c>
      <c r="C374" s="2" t="str">
        <f>IF(ISBLANK(Games!$B374), "",Games!C374)</f>
      </c>
      <c r="D374" s="1" t="str">
        <f>IF(ISBLANK(Games!$B374), "",Games!D374)</f>
      </c>
      <c r="E374" s="1" t="str">
        <f>IF(ISBLANK(Games!$B374), "",Games!E374)</f>
      </c>
      <c r="F374" s="2" t="str">
        <f>IF(ISBLANK(Games!$B374), "",Games!F374)</f>
      </c>
      <c r="G374" s="2" t="str">
        <f>IF(ISBLANK(Games!$B374), "",Games!G374)</f>
      </c>
      <c r="H374" s="2" t="str">
        <f>IF(ISBLANK(Games!B374), "", IF(Table13[[#This Row],[Spread]]&lt;0, Table13[[#This Row],[Home]], Table13[[#This Row],[Away]]))</f>
      </c>
      <c r="I374" s="25"/>
      <c r="J374" s="25"/>
      <c r="K374" s="25"/>
      <c r="L374" s="25" t="str">
        <f>IF(ISBLANK(Table13[[#This Row],[Side Result]]), "",(-1*(Table13[[#This Row],[Home Final]]-Table13[[#This Row],[Away Final]])))</f>
      </c>
      <c r="M37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74" s="21" t="str">
        <f>IF(ISBLANK(Games!B374),"",IF(Table13[[#This Row],[Side Result]]=Table13[[#This Row],[Market Predicted Side]], "Y", "N"))</f>
      </c>
      <c r="O374" s="24" t="str">
        <f>IF(ISBLANK(Table13[[#This Row],[Side Result]]),"",IF(AND(Table13[[#This Row],[Market Side Correct (Y/N)]]="Y", Table13[[#This Row],[Market - Winning Team Covered (Y/N)]]="Y"), "Y", "N"))</f>
      </c>
      <c r="P374" s="24" t="str">
        <f>IF(ISBLANK(Games!B374),"",IF(Table13[[#This Row],[Side Result]]=Table13[[#This Row],[Model Predicted Side]], "Y", "N"))</f>
      </c>
      <c r="Q37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7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74" s="24" t="str">
        <f>IF(ISBLANK(Table13[[#This Row],[Side Result]]), "",ABS(Table13[[#This Row],[Difference from Prediction]]))</f>
      </c>
      <c r="T37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74" s="24" t="str">
        <f>IF(ISBLANK(Table13[[#This Row],[Side Result]]), "",ABS(Table13[[#This Row],[Difference from Market]]))</f>
      </c>
      <c r="V374" s="23" t="str">
        <f>IF(OR(ISBLANK(Games!B374),ISBLANK(Table13[[#This Row],[Side Result]])), "",IF(OR(AND('Prediction Log'!D374&lt;0, 'Prediction Log'!I374='Prediction Log'!B374), AND('Prediction Log'!D374&gt;0, 'Prediction Log'!C374='Prediction Log'!I374)),"Y", IF(ISBLANK(Games!$B$2), "","N")))</f>
      </c>
      <c r="W374" s="23" t="str">
        <f>Table13[[#This Row],[Market Side and Spread  Correct]]</f>
      </c>
    </row>
    <row r="375">
      <c r="A375" s="2" t="str">
        <f>IF(ISBLANK(Games!$B375), "",Games!A375)</f>
      </c>
      <c r="B375" s="2" t="str">
        <f>IF(ISBLANK(Games!$B375), "",Games!B375)</f>
      </c>
      <c r="C375" s="2" t="str">
        <f>IF(ISBLANK(Games!$B375), "",Games!C375)</f>
      </c>
      <c r="D375" s="1" t="str">
        <f>IF(ISBLANK(Games!$B375), "",Games!D375)</f>
      </c>
      <c r="E375" s="1" t="str">
        <f>IF(ISBLANK(Games!$B375), "",Games!E375)</f>
      </c>
      <c r="F375" s="2" t="str">
        <f>IF(ISBLANK(Games!$B375), "",Games!F375)</f>
      </c>
      <c r="G375" s="2" t="str">
        <f>IF(ISBLANK(Games!$B375), "",Games!G375)</f>
      </c>
      <c r="H375" s="2" t="str">
        <f>IF(ISBLANK(Games!B375), "", IF(Table13[[#This Row],[Spread]]&lt;0, Table13[[#This Row],[Home]], Table13[[#This Row],[Away]]))</f>
      </c>
      <c r="I375" s="25"/>
      <c r="J375" s="25"/>
      <c r="K375" s="25"/>
      <c r="L375" s="25" t="str">
        <f>IF(ISBLANK(Table13[[#This Row],[Side Result]]), "",(-1*(Table13[[#This Row],[Home Final]]-Table13[[#This Row],[Away Final]])))</f>
      </c>
      <c r="M37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75" s="21" t="str">
        <f>IF(ISBLANK(Games!B375),"",IF(Table13[[#This Row],[Side Result]]=Table13[[#This Row],[Market Predicted Side]], "Y", "N"))</f>
      </c>
      <c r="O375" s="24" t="str">
        <f>IF(ISBLANK(Table13[[#This Row],[Side Result]]),"",IF(AND(Table13[[#This Row],[Market Side Correct (Y/N)]]="Y", Table13[[#This Row],[Market - Winning Team Covered (Y/N)]]="Y"), "Y", "N"))</f>
      </c>
      <c r="P375" s="24" t="str">
        <f>IF(ISBLANK(Games!B375),"",IF(Table13[[#This Row],[Side Result]]=Table13[[#This Row],[Model Predicted Side]], "Y", "N"))</f>
      </c>
      <c r="Q37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7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75" s="24" t="str">
        <f>IF(ISBLANK(Table13[[#This Row],[Side Result]]), "",ABS(Table13[[#This Row],[Difference from Prediction]]))</f>
      </c>
      <c r="T37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75" s="24" t="str">
        <f>IF(ISBLANK(Table13[[#This Row],[Side Result]]), "",ABS(Table13[[#This Row],[Difference from Market]]))</f>
      </c>
      <c r="V375" s="23" t="str">
        <f>IF(OR(ISBLANK(Games!B375),ISBLANK(Table13[[#This Row],[Side Result]])), "",IF(OR(AND('Prediction Log'!D375&lt;0, 'Prediction Log'!I375='Prediction Log'!B375), AND('Prediction Log'!D375&gt;0, 'Prediction Log'!C375='Prediction Log'!I375)),"Y", IF(ISBLANK(Games!$B$2), "","N")))</f>
      </c>
      <c r="W375" s="23" t="str">
        <f>Table13[[#This Row],[Market Side and Spread  Correct]]</f>
      </c>
    </row>
    <row r="376">
      <c r="A376" s="2" t="str">
        <f>IF(ISBLANK(Games!$B376), "",Games!A376)</f>
      </c>
      <c r="B376" s="2" t="str">
        <f>IF(ISBLANK(Games!$B376), "",Games!B376)</f>
      </c>
      <c r="C376" s="2" t="str">
        <f>IF(ISBLANK(Games!$B376), "",Games!C376)</f>
      </c>
      <c r="D376" s="1" t="str">
        <f>IF(ISBLANK(Games!$B376), "",Games!D376)</f>
      </c>
      <c r="E376" s="1" t="str">
        <f>IF(ISBLANK(Games!$B376), "",Games!E376)</f>
      </c>
      <c r="F376" s="2" t="str">
        <f>IF(ISBLANK(Games!$B376), "",Games!F376)</f>
      </c>
      <c r="G376" s="2" t="str">
        <f>IF(ISBLANK(Games!$B376), "",Games!G376)</f>
      </c>
      <c r="H376" s="2" t="str">
        <f>IF(ISBLANK(Games!B376), "", IF(Table13[[#This Row],[Spread]]&lt;0, Table13[[#This Row],[Home]], Table13[[#This Row],[Away]]))</f>
      </c>
      <c r="I376" s="25"/>
      <c r="J376" s="25"/>
      <c r="K376" s="25"/>
      <c r="L376" s="25" t="str">
        <f>IF(ISBLANK(Table13[[#This Row],[Side Result]]), "",(-1*(Table13[[#This Row],[Home Final]]-Table13[[#This Row],[Away Final]])))</f>
      </c>
      <c r="M37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76" s="21" t="str">
        <f>IF(ISBLANK(Games!B376),"",IF(Table13[[#This Row],[Side Result]]=Table13[[#This Row],[Market Predicted Side]], "Y", "N"))</f>
      </c>
      <c r="O376" s="24" t="str">
        <f>IF(ISBLANK(Table13[[#This Row],[Side Result]]),"",IF(AND(Table13[[#This Row],[Market Side Correct (Y/N)]]="Y", Table13[[#This Row],[Market - Winning Team Covered (Y/N)]]="Y"), "Y", "N"))</f>
      </c>
      <c r="P376" s="24" t="str">
        <f>IF(ISBLANK(Games!B376),"",IF(Table13[[#This Row],[Side Result]]=Table13[[#This Row],[Model Predicted Side]], "Y", "N"))</f>
      </c>
      <c r="Q37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7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76" s="24" t="str">
        <f>IF(ISBLANK(Table13[[#This Row],[Side Result]]), "",ABS(Table13[[#This Row],[Difference from Prediction]]))</f>
      </c>
      <c r="T37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76" s="24" t="str">
        <f>IF(ISBLANK(Table13[[#This Row],[Side Result]]), "",ABS(Table13[[#This Row],[Difference from Market]]))</f>
      </c>
      <c r="V376" s="23" t="str">
        <f>IF(OR(ISBLANK(Games!B376),ISBLANK(Table13[[#This Row],[Side Result]])), "",IF(OR(AND('Prediction Log'!D376&lt;0, 'Prediction Log'!I376='Prediction Log'!B376), AND('Prediction Log'!D376&gt;0, 'Prediction Log'!C376='Prediction Log'!I376)),"Y", IF(ISBLANK(Games!$B$2), "","N")))</f>
      </c>
      <c r="W376" s="23" t="str">
        <f>Table13[[#This Row],[Market Side and Spread  Correct]]</f>
      </c>
    </row>
    <row r="377">
      <c r="A377" s="2" t="str">
        <f>IF(ISBLANK(Games!$B377), "",Games!A377)</f>
      </c>
      <c r="B377" s="2" t="str">
        <f>IF(ISBLANK(Games!$B377), "",Games!B377)</f>
      </c>
      <c r="C377" s="2" t="str">
        <f>IF(ISBLANK(Games!$B377), "",Games!C377)</f>
      </c>
      <c r="D377" s="1" t="str">
        <f>IF(ISBLANK(Games!$B377), "",Games!D377)</f>
      </c>
      <c r="E377" s="1" t="str">
        <f>IF(ISBLANK(Games!$B377), "",Games!E377)</f>
      </c>
      <c r="F377" s="2" t="str">
        <f>IF(ISBLANK(Games!$B377), "",Games!F377)</f>
      </c>
      <c r="G377" s="2" t="str">
        <f>IF(ISBLANK(Games!$B377), "",Games!G377)</f>
      </c>
      <c r="H377" s="2" t="str">
        <f>IF(ISBLANK(Games!B377), "", IF(Table13[[#This Row],[Spread]]&lt;0, Table13[[#This Row],[Home]], Table13[[#This Row],[Away]]))</f>
      </c>
      <c r="I377" s="25"/>
      <c r="J377" s="25"/>
      <c r="K377" s="25"/>
      <c r="L377" s="25" t="str">
        <f>IF(ISBLANK(Table13[[#This Row],[Side Result]]), "",(-1*(Table13[[#This Row],[Home Final]]-Table13[[#This Row],[Away Final]])))</f>
      </c>
      <c r="M37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77" s="21" t="str">
        <f>IF(ISBLANK(Games!B377),"",IF(Table13[[#This Row],[Side Result]]=Table13[[#This Row],[Market Predicted Side]], "Y", "N"))</f>
      </c>
      <c r="O377" s="24" t="str">
        <f>IF(ISBLANK(Table13[[#This Row],[Side Result]]),"",IF(AND(Table13[[#This Row],[Market Side Correct (Y/N)]]="Y", Table13[[#This Row],[Market - Winning Team Covered (Y/N)]]="Y"), "Y", "N"))</f>
      </c>
      <c r="P377" s="24" t="str">
        <f>IF(ISBLANK(Games!B377),"",IF(Table13[[#This Row],[Side Result]]=Table13[[#This Row],[Model Predicted Side]], "Y", "N"))</f>
      </c>
      <c r="Q37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7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77" s="24" t="str">
        <f>IF(ISBLANK(Table13[[#This Row],[Side Result]]), "",ABS(Table13[[#This Row],[Difference from Prediction]]))</f>
      </c>
      <c r="T37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77" s="24" t="str">
        <f>IF(ISBLANK(Table13[[#This Row],[Side Result]]), "",ABS(Table13[[#This Row],[Difference from Market]]))</f>
      </c>
      <c r="V377" s="23" t="str">
        <f>IF(OR(ISBLANK(Games!B377),ISBLANK(Table13[[#This Row],[Side Result]])), "",IF(OR(AND('Prediction Log'!D377&lt;0, 'Prediction Log'!I377='Prediction Log'!B377), AND('Prediction Log'!D377&gt;0, 'Prediction Log'!C377='Prediction Log'!I377)),"Y", IF(ISBLANK(Games!$B$2), "","N")))</f>
      </c>
      <c r="W377" s="23" t="str">
        <f>Table13[[#This Row],[Market Side and Spread  Correct]]</f>
      </c>
    </row>
    <row r="378">
      <c r="A378" s="2" t="str">
        <f>IF(ISBLANK(Games!$B378), "",Games!A378)</f>
      </c>
      <c r="B378" s="2" t="str">
        <f>IF(ISBLANK(Games!$B378), "",Games!B378)</f>
      </c>
      <c r="C378" s="2" t="str">
        <f>IF(ISBLANK(Games!$B378), "",Games!C378)</f>
      </c>
      <c r="D378" s="1" t="str">
        <f>IF(ISBLANK(Games!$B378), "",Games!D378)</f>
      </c>
      <c r="E378" s="1" t="str">
        <f>IF(ISBLANK(Games!$B378), "",Games!E378)</f>
      </c>
      <c r="F378" s="2" t="str">
        <f>IF(ISBLANK(Games!$B378), "",Games!F378)</f>
      </c>
      <c r="G378" s="2" t="str">
        <f>IF(ISBLANK(Games!$B378), "",Games!G378)</f>
      </c>
      <c r="H378" s="2" t="str">
        <f>IF(ISBLANK(Games!B378), "", IF(Table13[[#This Row],[Spread]]&lt;0, Table13[[#This Row],[Home]], Table13[[#This Row],[Away]]))</f>
      </c>
      <c r="I378" s="25"/>
      <c r="J378" s="25"/>
      <c r="K378" s="25"/>
      <c r="L378" s="25" t="str">
        <f>IF(ISBLANK(Table13[[#This Row],[Side Result]]), "",(-1*(Table13[[#This Row],[Home Final]]-Table13[[#This Row],[Away Final]])))</f>
      </c>
      <c r="M37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78" s="21" t="str">
        <f>IF(ISBLANK(Games!B378),"",IF(Table13[[#This Row],[Side Result]]=Table13[[#This Row],[Market Predicted Side]], "Y", "N"))</f>
      </c>
      <c r="O378" s="24" t="str">
        <f>IF(ISBLANK(Table13[[#This Row],[Side Result]]),"",IF(AND(Table13[[#This Row],[Market Side Correct (Y/N)]]="Y", Table13[[#This Row],[Market - Winning Team Covered (Y/N)]]="Y"), "Y", "N"))</f>
      </c>
      <c r="P378" s="24" t="str">
        <f>IF(ISBLANK(Games!B378),"",IF(Table13[[#This Row],[Side Result]]=Table13[[#This Row],[Model Predicted Side]], "Y", "N"))</f>
      </c>
      <c r="Q37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7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78" s="24" t="str">
        <f>IF(ISBLANK(Table13[[#This Row],[Side Result]]), "",ABS(Table13[[#This Row],[Difference from Prediction]]))</f>
      </c>
      <c r="T37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78" s="24" t="str">
        <f>IF(ISBLANK(Table13[[#This Row],[Side Result]]), "",ABS(Table13[[#This Row],[Difference from Market]]))</f>
      </c>
      <c r="V378" s="23" t="str">
        <f>IF(OR(ISBLANK(Games!B378),ISBLANK(Table13[[#This Row],[Side Result]])), "",IF(OR(AND('Prediction Log'!D378&lt;0, 'Prediction Log'!I378='Prediction Log'!B378), AND('Prediction Log'!D378&gt;0, 'Prediction Log'!C378='Prediction Log'!I378)),"Y", IF(ISBLANK(Games!$B$2), "","N")))</f>
      </c>
      <c r="W378" s="23" t="str">
        <f>Table13[[#This Row],[Market Side and Spread  Correct]]</f>
      </c>
    </row>
    <row r="379">
      <c r="A379" s="2" t="str">
        <f>IF(ISBLANK(Games!$B379), "",Games!A379)</f>
      </c>
      <c r="B379" s="2" t="str">
        <f>IF(ISBLANK(Games!$B379), "",Games!B379)</f>
      </c>
      <c r="C379" s="2" t="str">
        <f>IF(ISBLANK(Games!$B379), "",Games!C379)</f>
      </c>
      <c r="D379" s="1" t="str">
        <f>IF(ISBLANK(Games!$B379), "",Games!D379)</f>
      </c>
      <c r="E379" s="1" t="str">
        <f>IF(ISBLANK(Games!$B379), "",Games!E379)</f>
      </c>
      <c r="F379" s="2" t="str">
        <f>IF(ISBLANK(Games!$B379), "",Games!F379)</f>
      </c>
      <c r="G379" s="2" t="str">
        <f>IF(ISBLANK(Games!$B379), "",Games!G379)</f>
      </c>
      <c r="H379" s="2" t="str">
        <f>IF(ISBLANK(Games!B379), "", IF(Table13[[#This Row],[Spread]]&lt;0, Table13[[#This Row],[Home]], Table13[[#This Row],[Away]]))</f>
      </c>
      <c r="I379" s="25"/>
      <c r="J379" s="25"/>
      <c r="K379" s="25"/>
      <c r="L379" s="25" t="str">
        <f>IF(ISBLANK(Table13[[#This Row],[Side Result]]), "",(-1*(Table13[[#This Row],[Home Final]]-Table13[[#This Row],[Away Final]])))</f>
      </c>
      <c r="M37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79" s="21" t="str">
        <f>IF(ISBLANK(Games!B379),"",IF(Table13[[#This Row],[Side Result]]=Table13[[#This Row],[Market Predicted Side]], "Y", "N"))</f>
      </c>
      <c r="O379" s="24" t="str">
        <f>IF(ISBLANK(Table13[[#This Row],[Side Result]]),"",IF(AND(Table13[[#This Row],[Market Side Correct (Y/N)]]="Y", Table13[[#This Row],[Market - Winning Team Covered (Y/N)]]="Y"), "Y", "N"))</f>
      </c>
      <c r="P379" s="24" t="str">
        <f>IF(ISBLANK(Games!B379),"",IF(Table13[[#This Row],[Side Result]]=Table13[[#This Row],[Model Predicted Side]], "Y", "N"))</f>
      </c>
      <c r="Q37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7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79" s="24" t="str">
        <f>IF(ISBLANK(Table13[[#This Row],[Side Result]]), "",ABS(Table13[[#This Row],[Difference from Prediction]]))</f>
      </c>
      <c r="T37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79" s="24" t="str">
        <f>IF(ISBLANK(Table13[[#This Row],[Side Result]]), "",ABS(Table13[[#This Row],[Difference from Market]]))</f>
      </c>
      <c r="V379" s="23" t="str">
        <f>IF(OR(ISBLANK(Games!B379),ISBLANK(Table13[[#This Row],[Side Result]])), "",IF(OR(AND('Prediction Log'!D379&lt;0, 'Prediction Log'!I379='Prediction Log'!B379), AND('Prediction Log'!D379&gt;0, 'Prediction Log'!C379='Prediction Log'!I379)),"Y", IF(ISBLANK(Games!$B$2), "","N")))</f>
      </c>
      <c r="W379" s="23" t="str">
        <f>Table13[[#This Row],[Market Side and Spread  Correct]]</f>
      </c>
    </row>
    <row r="380">
      <c r="A380" s="2" t="str">
        <f>IF(ISBLANK(Games!$B380), "",Games!A380)</f>
      </c>
      <c r="B380" s="2" t="str">
        <f>IF(ISBLANK(Games!$B380), "",Games!B380)</f>
      </c>
      <c r="C380" s="2" t="str">
        <f>IF(ISBLANK(Games!$B380), "",Games!C380)</f>
      </c>
      <c r="D380" s="1" t="str">
        <f>IF(ISBLANK(Games!$B380), "",Games!D380)</f>
      </c>
      <c r="E380" s="1" t="str">
        <f>IF(ISBLANK(Games!$B380), "",Games!E380)</f>
      </c>
      <c r="F380" s="2" t="str">
        <f>IF(ISBLANK(Games!$B380), "",Games!F380)</f>
      </c>
      <c r="G380" s="2" t="str">
        <f>IF(ISBLANK(Games!$B380), "",Games!G380)</f>
      </c>
      <c r="H380" s="2" t="str">
        <f>IF(ISBLANK(Games!B380), "", IF(Table13[[#This Row],[Spread]]&lt;0, Table13[[#This Row],[Home]], Table13[[#This Row],[Away]]))</f>
      </c>
      <c r="I380" s="25"/>
      <c r="J380" s="25"/>
      <c r="K380" s="25"/>
      <c r="L380" s="25" t="str">
        <f>IF(ISBLANK(Table13[[#This Row],[Side Result]]), "",(-1*(Table13[[#This Row],[Home Final]]-Table13[[#This Row],[Away Final]])))</f>
      </c>
      <c r="M38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80" s="21" t="str">
        <f>IF(ISBLANK(Games!B380),"",IF(Table13[[#This Row],[Side Result]]=Table13[[#This Row],[Market Predicted Side]], "Y", "N"))</f>
      </c>
      <c r="O380" s="24" t="str">
        <f>IF(ISBLANK(Table13[[#This Row],[Side Result]]),"",IF(AND(Table13[[#This Row],[Market Side Correct (Y/N)]]="Y", Table13[[#This Row],[Market - Winning Team Covered (Y/N)]]="Y"), "Y", "N"))</f>
      </c>
      <c r="P380" s="24" t="str">
        <f>IF(ISBLANK(Games!B380),"",IF(Table13[[#This Row],[Side Result]]=Table13[[#This Row],[Model Predicted Side]], "Y", "N"))</f>
      </c>
      <c r="Q38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8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80" s="24" t="str">
        <f>IF(ISBLANK(Table13[[#This Row],[Side Result]]), "",ABS(Table13[[#This Row],[Difference from Prediction]]))</f>
      </c>
      <c r="T38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80" s="24" t="str">
        <f>IF(ISBLANK(Table13[[#This Row],[Side Result]]), "",ABS(Table13[[#This Row],[Difference from Market]]))</f>
      </c>
      <c r="V380" s="23" t="str">
        <f>IF(OR(ISBLANK(Games!B380),ISBLANK(Table13[[#This Row],[Side Result]])), "",IF(OR(AND('Prediction Log'!D380&lt;0, 'Prediction Log'!I380='Prediction Log'!B380), AND('Prediction Log'!D380&gt;0, 'Prediction Log'!C380='Prediction Log'!I380)),"Y", IF(ISBLANK(Games!$B$2), "","N")))</f>
      </c>
      <c r="W380" s="23" t="str">
        <f>Table13[[#This Row],[Market Side and Spread  Correct]]</f>
      </c>
    </row>
    <row r="381">
      <c r="A381" s="2" t="str">
        <f>IF(ISBLANK(Games!$B381), "",Games!A381)</f>
      </c>
      <c r="B381" s="2" t="str">
        <f>IF(ISBLANK(Games!$B381), "",Games!B381)</f>
      </c>
      <c r="C381" s="2" t="str">
        <f>IF(ISBLANK(Games!$B381), "",Games!C381)</f>
      </c>
      <c r="D381" s="1" t="str">
        <f>IF(ISBLANK(Games!$B381), "",Games!D381)</f>
      </c>
      <c r="E381" s="1" t="str">
        <f>IF(ISBLANK(Games!$B381), "",Games!E381)</f>
      </c>
      <c r="F381" s="2" t="str">
        <f>IF(ISBLANK(Games!$B381), "",Games!F381)</f>
      </c>
      <c r="G381" s="2" t="str">
        <f>IF(ISBLANK(Games!$B381), "",Games!G381)</f>
      </c>
      <c r="H381" s="2" t="str">
        <f>IF(ISBLANK(Games!B381), "", IF(Table13[[#This Row],[Spread]]&lt;0, Table13[[#This Row],[Home]], Table13[[#This Row],[Away]]))</f>
      </c>
      <c r="I381" s="25"/>
      <c r="J381" s="25"/>
      <c r="K381" s="25"/>
      <c r="L381" s="25" t="str">
        <f>IF(ISBLANK(Table13[[#This Row],[Side Result]]), "",(-1*(Table13[[#This Row],[Home Final]]-Table13[[#This Row],[Away Final]])))</f>
      </c>
      <c r="M38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81" s="21" t="str">
        <f>IF(ISBLANK(Games!B381),"",IF(Table13[[#This Row],[Side Result]]=Table13[[#This Row],[Market Predicted Side]], "Y", "N"))</f>
      </c>
      <c r="O381" s="24" t="str">
        <f>IF(ISBLANK(Table13[[#This Row],[Side Result]]),"",IF(AND(Table13[[#This Row],[Market Side Correct (Y/N)]]="Y", Table13[[#This Row],[Market - Winning Team Covered (Y/N)]]="Y"), "Y", "N"))</f>
      </c>
      <c r="P381" s="24" t="str">
        <f>IF(ISBLANK(Games!B381),"",IF(Table13[[#This Row],[Side Result]]=Table13[[#This Row],[Model Predicted Side]], "Y", "N"))</f>
      </c>
      <c r="Q38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8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81" s="24" t="str">
        <f>IF(ISBLANK(Table13[[#This Row],[Side Result]]), "",ABS(Table13[[#This Row],[Difference from Prediction]]))</f>
      </c>
      <c r="T38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81" s="24" t="str">
        <f>IF(ISBLANK(Table13[[#This Row],[Side Result]]), "",ABS(Table13[[#This Row],[Difference from Market]]))</f>
      </c>
      <c r="V381" s="23" t="str">
        <f>IF(OR(ISBLANK(Games!B381),ISBLANK(Table13[[#This Row],[Side Result]])), "",IF(OR(AND('Prediction Log'!D381&lt;0, 'Prediction Log'!I381='Prediction Log'!B381), AND('Prediction Log'!D381&gt;0, 'Prediction Log'!C381='Prediction Log'!I381)),"Y", IF(ISBLANK(Games!$B$2), "","N")))</f>
      </c>
      <c r="W381" s="23" t="str">
        <f>Table13[[#This Row],[Market Side and Spread  Correct]]</f>
      </c>
    </row>
    <row r="382">
      <c r="A382" s="2" t="str">
        <f>IF(ISBLANK(Games!$B382), "",Games!A382)</f>
      </c>
      <c r="B382" s="2" t="str">
        <f>IF(ISBLANK(Games!$B382), "",Games!B382)</f>
      </c>
      <c r="C382" s="2" t="str">
        <f>IF(ISBLANK(Games!$B382), "",Games!C382)</f>
      </c>
      <c r="D382" s="1" t="str">
        <f>IF(ISBLANK(Games!$B382), "",Games!D382)</f>
      </c>
      <c r="E382" s="1" t="str">
        <f>IF(ISBLANK(Games!$B382), "",Games!E382)</f>
      </c>
      <c r="F382" s="2" t="str">
        <f>IF(ISBLANK(Games!$B382), "",Games!F382)</f>
      </c>
      <c r="G382" s="2" t="str">
        <f>IF(ISBLANK(Games!$B382), "",Games!G382)</f>
      </c>
      <c r="H382" s="2" t="str">
        <f>IF(ISBLANK(Games!B382), "", IF(Table13[[#This Row],[Spread]]&lt;0, Table13[[#This Row],[Home]], Table13[[#This Row],[Away]]))</f>
      </c>
      <c r="I382" s="25"/>
      <c r="J382" s="25"/>
      <c r="K382" s="25"/>
      <c r="L382" s="25" t="str">
        <f>IF(ISBLANK(Table13[[#This Row],[Side Result]]), "",(-1*(Table13[[#This Row],[Home Final]]-Table13[[#This Row],[Away Final]])))</f>
      </c>
      <c r="M38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82" s="21" t="str">
        <f>IF(ISBLANK(Games!B382),"",IF(Table13[[#This Row],[Side Result]]=Table13[[#This Row],[Market Predicted Side]], "Y", "N"))</f>
      </c>
      <c r="O382" s="24" t="str">
        <f>IF(ISBLANK(Table13[[#This Row],[Side Result]]),"",IF(AND(Table13[[#This Row],[Market Side Correct (Y/N)]]="Y", Table13[[#This Row],[Market - Winning Team Covered (Y/N)]]="Y"), "Y", "N"))</f>
      </c>
      <c r="P382" s="24" t="str">
        <f>IF(ISBLANK(Games!B382),"",IF(Table13[[#This Row],[Side Result]]=Table13[[#This Row],[Model Predicted Side]], "Y", "N"))</f>
      </c>
      <c r="Q38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8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82" s="24" t="str">
        <f>IF(ISBLANK(Table13[[#This Row],[Side Result]]), "",ABS(Table13[[#This Row],[Difference from Prediction]]))</f>
      </c>
      <c r="T38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82" s="24" t="str">
        <f>IF(ISBLANK(Table13[[#This Row],[Side Result]]), "",ABS(Table13[[#This Row],[Difference from Market]]))</f>
      </c>
      <c r="V382" s="23" t="str">
        <f>IF(OR(ISBLANK(Games!B382),ISBLANK(Table13[[#This Row],[Side Result]])), "",IF(OR(AND('Prediction Log'!D382&lt;0, 'Prediction Log'!I382='Prediction Log'!B382), AND('Prediction Log'!D382&gt;0, 'Prediction Log'!C382='Prediction Log'!I382)),"Y", IF(ISBLANK(Games!$B$2), "","N")))</f>
      </c>
      <c r="W382" s="23" t="str">
        <f>Table13[[#This Row],[Market Side and Spread  Correct]]</f>
      </c>
    </row>
    <row r="383">
      <c r="A383" s="2" t="str">
        <f>IF(ISBLANK(Games!$B383), "",Games!A383)</f>
      </c>
      <c r="B383" s="2" t="str">
        <f>IF(ISBLANK(Games!$B383), "",Games!B383)</f>
      </c>
      <c r="C383" s="2" t="str">
        <f>IF(ISBLANK(Games!$B383), "",Games!C383)</f>
      </c>
      <c r="D383" s="1" t="str">
        <f>IF(ISBLANK(Games!$B383), "",Games!D383)</f>
      </c>
      <c r="E383" s="1" t="str">
        <f>IF(ISBLANK(Games!$B383), "",Games!E383)</f>
      </c>
      <c r="F383" s="2" t="str">
        <f>IF(ISBLANK(Games!$B383), "",Games!F383)</f>
      </c>
      <c r="G383" s="2" t="str">
        <f>IF(ISBLANK(Games!$B383), "",Games!G383)</f>
      </c>
      <c r="H383" s="2" t="str">
        <f>IF(ISBLANK(Games!B383), "", IF(Table13[[#This Row],[Spread]]&lt;0, Table13[[#This Row],[Home]], Table13[[#This Row],[Away]]))</f>
      </c>
      <c r="I383" s="25"/>
      <c r="J383" s="25"/>
      <c r="K383" s="25"/>
      <c r="L383" s="25" t="str">
        <f>IF(ISBLANK(Table13[[#This Row],[Side Result]]), "",(-1*(Table13[[#This Row],[Home Final]]-Table13[[#This Row],[Away Final]])))</f>
      </c>
      <c r="M38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83" s="21" t="str">
        <f>IF(ISBLANK(Games!B383),"",IF(Table13[[#This Row],[Side Result]]=Table13[[#This Row],[Market Predicted Side]], "Y", "N"))</f>
      </c>
      <c r="O383" s="24" t="str">
        <f>IF(ISBLANK(Table13[[#This Row],[Side Result]]),"",IF(AND(Table13[[#This Row],[Market Side Correct (Y/N)]]="Y", Table13[[#This Row],[Market - Winning Team Covered (Y/N)]]="Y"), "Y", "N"))</f>
      </c>
      <c r="P383" s="24" t="str">
        <f>IF(ISBLANK(Games!B383),"",IF(Table13[[#This Row],[Side Result]]=Table13[[#This Row],[Model Predicted Side]], "Y", "N"))</f>
      </c>
      <c r="Q38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8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83" s="24" t="str">
        <f>IF(ISBLANK(Table13[[#This Row],[Side Result]]), "",ABS(Table13[[#This Row],[Difference from Prediction]]))</f>
      </c>
      <c r="T38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83" s="24" t="str">
        <f>IF(ISBLANK(Table13[[#This Row],[Side Result]]), "",ABS(Table13[[#This Row],[Difference from Market]]))</f>
      </c>
      <c r="V383" s="23" t="str">
        <f>IF(OR(ISBLANK(Games!B383),ISBLANK(Table13[[#This Row],[Side Result]])), "",IF(OR(AND('Prediction Log'!D383&lt;0, 'Prediction Log'!I383='Prediction Log'!B383), AND('Prediction Log'!D383&gt;0, 'Prediction Log'!C383='Prediction Log'!I383)),"Y", IF(ISBLANK(Games!$B$2), "","N")))</f>
      </c>
      <c r="W383" s="23" t="str">
        <f>Table13[[#This Row],[Market Side and Spread  Correct]]</f>
      </c>
    </row>
    <row r="384">
      <c r="A384" s="2" t="str">
        <f>IF(ISBLANK(Games!$B384), "",Games!A384)</f>
      </c>
      <c r="B384" s="2" t="str">
        <f>IF(ISBLANK(Games!$B384), "",Games!B384)</f>
      </c>
      <c r="C384" s="2" t="str">
        <f>IF(ISBLANK(Games!$B384), "",Games!C384)</f>
      </c>
      <c r="D384" s="1" t="str">
        <f>IF(ISBLANK(Games!$B384), "",Games!D384)</f>
      </c>
      <c r="E384" s="1" t="str">
        <f>IF(ISBLANK(Games!$B384), "",Games!E384)</f>
      </c>
      <c r="F384" s="2" t="str">
        <f>IF(ISBLANK(Games!$B384), "",Games!F384)</f>
      </c>
      <c r="G384" s="2" t="str">
        <f>IF(ISBLANK(Games!$B384), "",Games!G384)</f>
      </c>
      <c r="H384" s="2" t="str">
        <f>IF(ISBLANK(Games!B384), "", IF(Table13[[#This Row],[Spread]]&lt;0, Table13[[#This Row],[Home]], Table13[[#This Row],[Away]]))</f>
      </c>
      <c r="I384" s="25"/>
      <c r="J384" s="25"/>
      <c r="K384" s="25"/>
      <c r="L384" s="25" t="str">
        <f>IF(ISBLANK(Table13[[#This Row],[Side Result]]), "",(-1*(Table13[[#This Row],[Home Final]]-Table13[[#This Row],[Away Final]])))</f>
      </c>
      <c r="M38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84" s="21" t="str">
        <f>IF(ISBLANK(Games!B384),"",IF(Table13[[#This Row],[Side Result]]=Table13[[#This Row],[Market Predicted Side]], "Y", "N"))</f>
      </c>
      <c r="O384" s="24" t="str">
        <f>IF(ISBLANK(Table13[[#This Row],[Side Result]]),"",IF(AND(Table13[[#This Row],[Market Side Correct (Y/N)]]="Y", Table13[[#This Row],[Market - Winning Team Covered (Y/N)]]="Y"), "Y", "N"))</f>
      </c>
      <c r="P384" s="24" t="str">
        <f>IF(ISBLANK(Games!B384),"",IF(Table13[[#This Row],[Side Result]]=Table13[[#This Row],[Model Predicted Side]], "Y", "N"))</f>
      </c>
      <c r="Q38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8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84" s="24" t="str">
        <f>IF(ISBLANK(Table13[[#This Row],[Side Result]]), "",ABS(Table13[[#This Row],[Difference from Prediction]]))</f>
      </c>
      <c r="T38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84" s="24" t="str">
        <f>IF(ISBLANK(Table13[[#This Row],[Side Result]]), "",ABS(Table13[[#This Row],[Difference from Market]]))</f>
      </c>
      <c r="V384" s="23" t="str">
        <f>IF(OR(ISBLANK(Games!B384),ISBLANK(Table13[[#This Row],[Side Result]])), "",IF(OR(AND('Prediction Log'!D384&lt;0, 'Prediction Log'!I384='Prediction Log'!B384), AND('Prediction Log'!D384&gt;0, 'Prediction Log'!C384='Prediction Log'!I384)),"Y", IF(ISBLANK(Games!$B$2), "","N")))</f>
      </c>
      <c r="W384" s="23" t="str">
        <f>Table13[[#This Row],[Market Side and Spread  Correct]]</f>
      </c>
    </row>
    <row r="385">
      <c r="A385" s="2" t="str">
        <f>IF(ISBLANK(Games!$B385), "",Games!A385)</f>
      </c>
      <c r="B385" s="2" t="str">
        <f>IF(ISBLANK(Games!$B385), "",Games!B385)</f>
      </c>
      <c r="C385" s="2" t="str">
        <f>IF(ISBLANK(Games!$B385), "",Games!C385)</f>
      </c>
      <c r="D385" s="1" t="str">
        <f>IF(ISBLANK(Games!$B385), "",Games!D385)</f>
      </c>
      <c r="E385" s="1" t="str">
        <f>IF(ISBLANK(Games!$B385), "",Games!E385)</f>
      </c>
      <c r="F385" s="2" t="str">
        <f>IF(ISBLANK(Games!$B385), "",Games!F385)</f>
      </c>
      <c r="G385" s="2" t="str">
        <f>IF(ISBLANK(Games!$B385), "",Games!G385)</f>
      </c>
      <c r="H385" s="2" t="str">
        <f>IF(ISBLANK(Games!B385), "", IF(Table13[[#This Row],[Spread]]&lt;0, Table13[[#This Row],[Home]], Table13[[#This Row],[Away]]))</f>
      </c>
      <c r="I385" s="25"/>
      <c r="J385" s="25"/>
      <c r="K385" s="25"/>
      <c r="L385" s="25" t="str">
        <f>IF(ISBLANK(Table13[[#This Row],[Side Result]]), "",(-1*(Table13[[#This Row],[Home Final]]-Table13[[#This Row],[Away Final]])))</f>
      </c>
      <c r="M38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85" s="21" t="str">
        <f>IF(ISBLANK(Games!B385),"",IF(Table13[[#This Row],[Side Result]]=Table13[[#This Row],[Market Predicted Side]], "Y", "N"))</f>
      </c>
      <c r="O385" s="24" t="str">
        <f>IF(ISBLANK(Table13[[#This Row],[Side Result]]),"",IF(AND(Table13[[#This Row],[Market Side Correct (Y/N)]]="Y", Table13[[#This Row],[Market - Winning Team Covered (Y/N)]]="Y"), "Y", "N"))</f>
      </c>
      <c r="P385" s="24" t="str">
        <f>IF(ISBLANK(Games!B385),"",IF(Table13[[#This Row],[Side Result]]=Table13[[#This Row],[Model Predicted Side]], "Y", "N"))</f>
      </c>
      <c r="Q38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8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85" s="24" t="str">
        <f>IF(ISBLANK(Table13[[#This Row],[Side Result]]), "",ABS(Table13[[#This Row],[Difference from Prediction]]))</f>
      </c>
      <c r="T38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85" s="24" t="str">
        <f>IF(ISBLANK(Table13[[#This Row],[Side Result]]), "",ABS(Table13[[#This Row],[Difference from Market]]))</f>
      </c>
      <c r="V385" s="23" t="str">
        <f>IF(OR(ISBLANK(Games!B385),ISBLANK(Table13[[#This Row],[Side Result]])), "",IF(OR(AND('Prediction Log'!D385&lt;0, 'Prediction Log'!I385='Prediction Log'!B385), AND('Prediction Log'!D385&gt;0, 'Prediction Log'!C385='Prediction Log'!I385)),"Y", IF(ISBLANK(Games!$B$2), "","N")))</f>
      </c>
      <c r="W385" s="23" t="str">
        <f>Table13[[#This Row],[Market Side and Spread  Correct]]</f>
      </c>
    </row>
    <row r="386">
      <c r="A386" s="2" t="str">
        <f>IF(ISBLANK(Games!$B386), "",Games!A386)</f>
      </c>
      <c r="B386" s="2" t="str">
        <f>IF(ISBLANK(Games!$B386), "",Games!B386)</f>
      </c>
      <c r="C386" s="2" t="str">
        <f>IF(ISBLANK(Games!$B386), "",Games!C386)</f>
      </c>
      <c r="D386" s="1" t="str">
        <f>IF(ISBLANK(Games!$B386), "",Games!D386)</f>
      </c>
      <c r="E386" s="1" t="str">
        <f>IF(ISBLANK(Games!$B386), "",Games!E386)</f>
      </c>
      <c r="F386" s="2" t="str">
        <f>IF(ISBLANK(Games!$B386), "",Games!F386)</f>
      </c>
      <c r="G386" s="2" t="str">
        <f>IF(ISBLANK(Games!$B386), "",Games!G386)</f>
      </c>
      <c r="H386" s="2" t="str">
        <f>IF(ISBLANK(Games!B386), "", IF(Table13[[#This Row],[Spread]]&lt;0, Table13[[#This Row],[Home]], Table13[[#This Row],[Away]]))</f>
      </c>
      <c r="I386" s="25"/>
      <c r="J386" s="25"/>
      <c r="K386" s="25"/>
      <c r="L386" s="25" t="str">
        <f>IF(ISBLANK(Table13[[#This Row],[Side Result]]), "",(-1*(Table13[[#This Row],[Home Final]]-Table13[[#This Row],[Away Final]])))</f>
      </c>
      <c r="M38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86" s="21" t="str">
        <f>IF(ISBLANK(Games!B386),"",IF(Table13[[#This Row],[Side Result]]=Table13[[#This Row],[Market Predicted Side]], "Y", "N"))</f>
      </c>
      <c r="O386" s="24" t="str">
        <f>IF(ISBLANK(Table13[[#This Row],[Side Result]]),"",IF(AND(Table13[[#This Row],[Market Side Correct (Y/N)]]="Y", Table13[[#This Row],[Market - Winning Team Covered (Y/N)]]="Y"), "Y", "N"))</f>
      </c>
      <c r="P386" s="24" t="str">
        <f>IF(ISBLANK(Games!B386),"",IF(Table13[[#This Row],[Side Result]]=Table13[[#This Row],[Model Predicted Side]], "Y", "N"))</f>
      </c>
      <c r="Q38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8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86" s="24" t="str">
        <f>IF(ISBLANK(Table13[[#This Row],[Side Result]]), "",ABS(Table13[[#This Row],[Difference from Prediction]]))</f>
      </c>
      <c r="T38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86" s="24" t="str">
        <f>IF(ISBLANK(Table13[[#This Row],[Side Result]]), "",ABS(Table13[[#This Row],[Difference from Market]]))</f>
      </c>
      <c r="V386" s="23" t="str">
        <f>IF(OR(ISBLANK(Games!B386),ISBLANK(Table13[[#This Row],[Side Result]])), "",IF(OR(AND('Prediction Log'!D386&lt;0, 'Prediction Log'!I386='Prediction Log'!B386), AND('Prediction Log'!D386&gt;0, 'Prediction Log'!C386='Prediction Log'!I386)),"Y", IF(ISBLANK(Games!$B$2), "","N")))</f>
      </c>
      <c r="W386" s="23" t="str">
        <f>Table13[[#This Row],[Market Side and Spread  Correct]]</f>
      </c>
    </row>
    <row r="387">
      <c r="A387" s="2" t="str">
        <f>IF(ISBLANK(Games!$B387), "",Games!A387)</f>
      </c>
      <c r="B387" s="2" t="str">
        <f>IF(ISBLANK(Games!$B387), "",Games!B387)</f>
      </c>
      <c r="C387" s="2" t="str">
        <f>IF(ISBLANK(Games!$B387), "",Games!C387)</f>
      </c>
      <c r="D387" s="1" t="str">
        <f>IF(ISBLANK(Games!$B387), "",Games!D387)</f>
      </c>
      <c r="E387" s="1" t="str">
        <f>IF(ISBLANK(Games!$B387), "",Games!E387)</f>
      </c>
      <c r="F387" s="2" t="str">
        <f>IF(ISBLANK(Games!$B387), "",Games!F387)</f>
      </c>
      <c r="G387" s="2" t="str">
        <f>IF(ISBLANK(Games!$B387), "",Games!G387)</f>
      </c>
      <c r="H387" s="2" t="str">
        <f>IF(ISBLANK(Games!B387), "", IF(Table13[[#This Row],[Spread]]&lt;0, Table13[[#This Row],[Home]], Table13[[#This Row],[Away]]))</f>
      </c>
      <c r="I387" s="25"/>
      <c r="J387" s="25"/>
      <c r="K387" s="25"/>
      <c r="L387" s="25" t="str">
        <f>IF(ISBLANK(Table13[[#This Row],[Side Result]]), "",(-1*(Table13[[#This Row],[Home Final]]-Table13[[#This Row],[Away Final]])))</f>
      </c>
      <c r="M38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87" s="21" t="str">
        <f>IF(ISBLANK(Games!B387),"",IF(Table13[[#This Row],[Side Result]]=Table13[[#This Row],[Market Predicted Side]], "Y", "N"))</f>
      </c>
      <c r="O387" s="24" t="str">
        <f>IF(ISBLANK(Table13[[#This Row],[Side Result]]),"",IF(AND(Table13[[#This Row],[Market Side Correct (Y/N)]]="Y", Table13[[#This Row],[Market - Winning Team Covered (Y/N)]]="Y"), "Y", "N"))</f>
      </c>
      <c r="P387" s="24" t="str">
        <f>IF(ISBLANK(Games!B387),"",IF(Table13[[#This Row],[Side Result]]=Table13[[#This Row],[Model Predicted Side]], "Y", "N"))</f>
      </c>
      <c r="Q38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8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87" s="24" t="str">
        <f>IF(ISBLANK(Table13[[#This Row],[Side Result]]), "",ABS(Table13[[#This Row],[Difference from Prediction]]))</f>
      </c>
      <c r="T38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87" s="24" t="str">
        <f>IF(ISBLANK(Table13[[#This Row],[Side Result]]), "",ABS(Table13[[#This Row],[Difference from Market]]))</f>
      </c>
      <c r="V387" s="23" t="str">
        <f>IF(OR(ISBLANK(Games!B387),ISBLANK(Table13[[#This Row],[Side Result]])), "",IF(OR(AND('Prediction Log'!D387&lt;0, 'Prediction Log'!I387='Prediction Log'!B387), AND('Prediction Log'!D387&gt;0, 'Prediction Log'!C387='Prediction Log'!I387)),"Y", IF(ISBLANK(Games!$B$2), "","N")))</f>
      </c>
      <c r="W387" s="23" t="str">
        <f>Table13[[#This Row],[Market Side and Spread  Correct]]</f>
      </c>
    </row>
    <row r="388">
      <c r="A388" s="2" t="str">
        <f>IF(ISBLANK(Games!$B388), "",Games!A388)</f>
      </c>
      <c r="B388" s="2" t="str">
        <f>IF(ISBLANK(Games!$B388), "",Games!B388)</f>
      </c>
      <c r="C388" s="2" t="str">
        <f>IF(ISBLANK(Games!$B388), "",Games!C388)</f>
      </c>
      <c r="D388" s="1" t="str">
        <f>IF(ISBLANK(Games!$B388), "",Games!D388)</f>
      </c>
      <c r="E388" s="1" t="str">
        <f>IF(ISBLANK(Games!$B388), "",Games!E388)</f>
      </c>
      <c r="F388" s="2" t="str">
        <f>IF(ISBLANK(Games!$B388), "",Games!F388)</f>
      </c>
      <c r="G388" s="2" t="str">
        <f>IF(ISBLANK(Games!$B388), "",Games!G388)</f>
      </c>
      <c r="H388" s="2" t="str">
        <f>IF(ISBLANK(Games!B388), "", IF(Table13[[#This Row],[Spread]]&lt;0, Table13[[#This Row],[Home]], Table13[[#This Row],[Away]]))</f>
      </c>
      <c r="I388" s="25"/>
      <c r="J388" s="25"/>
      <c r="K388" s="25"/>
      <c r="L388" s="25" t="str">
        <f>IF(ISBLANK(Table13[[#This Row],[Side Result]]), "",(-1*(Table13[[#This Row],[Home Final]]-Table13[[#This Row],[Away Final]])))</f>
      </c>
      <c r="M38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88" s="21" t="str">
        <f>IF(ISBLANK(Games!B388),"",IF(Table13[[#This Row],[Side Result]]=Table13[[#This Row],[Market Predicted Side]], "Y", "N"))</f>
      </c>
      <c r="O388" s="24" t="str">
        <f>IF(ISBLANK(Table13[[#This Row],[Side Result]]),"",IF(AND(Table13[[#This Row],[Market Side Correct (Y/N)]]="Y", Table13[[#This Row],[Market - Winning Team Covered (Y/N)]]="Y"), "Y", "N"))</f>
      </c>
      <c r="P388" s="24" t="str">
        <f>IF(ISBLANK(Games!B388),"",IF(Table13[[#This Row],[Side Result]]=Table13[[#This Row],[Model Predicted Side]], "Y", "N"))</f>
      </c>
      <c r="Q38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8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88" s="24" t="str">
        <f>IF(ISBLANK(Table13[[#This Row],[Side Result]]), "",ABS(Table13[[#This Row],[Difference from Prediction]]))</f>
      </c>
      <c r="T38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88" s="24" t="str">
        <f>IF(ISBLANK(Table13[[#This Row],[Side Result]]), "",ABS(Table13[[#This Row],[Difference from Market]]))</f>
      </c>
      <c r="V388" s="23" t="str">
        <f>IF(OR(ISBLANK(Games!B388),ISBLANK(Table13[[#This Row],[Side Result]])), "",IF(OR(AND('Prediction Log'!D388&lt;0, 'Prediction Log'!I388='Prediction Log'!B388), AND('Prediction Log'!D388&gt;0, 'Prediction Log'!C388='Prediction Log'!I388)),"Y", IF(ISBLANK(Games!$B$2), "","N")))</f>
      </c>
      <c r="W388" s="23" t="str">
        <f>Table13[[#This Row],[Market Side and Spread  Correct]]</f>
      </c>
    </row>
    <row r="389">
      <c r="A389" s="2" t="str">
        <f>IF(ISBLANK(Games!$B389), "",Games!A389)</f>
      </c>
      <c r="B389" s="2" t="str">
        <f>IF(ISBLANK(Games!$B389), "",Games!B389)</f>
      </c>
      <c r="C389" s="2" t="str">
        <f>IF(ISBLANK(Games!$B389), "",Games!C389)</f>
      </c>
      <c r="D389" s="1" t="str">
        <f>IF(ISBLANK(Games!$B389), "",Games!D389)</f>
      </c>
      <c r="E389" s="1" t="str">
        <f>IF(ISBLANK(Games!$B389), "",Games!E389)</f>
      </c>
      <c r="F389" s="2" t="str">
        <f>IF(ISBLANK(Games!$B389), "",Games!F389)</f>
      </c>
      <c r="G389" s="2" t="str">
        <f>IF(ISBLANK(Games!$B389), "",Games!G389)</f>
      </c>
      <c r="H389" s="2" t="str">
        <f>IF(ISBLANK(Games!B389), "", IF(Table13[[#This Row],[Spread]]&lt;0, Table13[[#This Row],[Home]], Table13[[#This Row],[Away]]))</f>
      </c>
      <c r="I389" s="25"/>
      <c r="J389" s="25"/>
      <c r="K389" s="25"/>
      <c r="L389" s="25" t="str">
        <f>IF(ISBLANK(Table13[[#This Row],[Side Result]]), "",(-1*(Table13[[#This Row],[Home Final]]-Table13[[#This Row],[Away Final]])))</f>
      </c>
      <c r="M38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89" s="21" t="str">
        <f>IF(ISBLANK(Games!B389),"",IF(Table13[[#This Row],[Side Result]]=Table13[[#This Row],[Market Predicted Side]], "Y", "N"))</f>
      </c>
      <c r="O389" s="24" t="str">
        <f>IF(ISBLANK(Table13[[#This Row],[Side Result]]),"",IF(AND(Table13[[#This Row],[Market Side Correct (Y/N)]]="Y", Table13[[#This Row],[Market - Winning Team Covered (Y/N)]]="Y"), "Y", "N"))</f>
      </c>
      <c r="P389" s="24" t="str">
        <f>IF(ISBLANK(Games!B389),"",IF(Table13[[#This Row],[Side Result]]=Table13[[#This Row],[Model Predicted Side]], "Y", "N"))</f>
      </c>
      <c r="Q38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8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89" s="24" t="str">
        <f>IF(ISBLANK(Table13[[#This Row],[Side Result]]), "",ABS(Table13[[#This Row],[Difference from Prediction]]))</f>
      </c>
      <c r="T38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89" s="24" t="str">
        <f>IF(ISBLANK(Table13[[#This Row],[Side Result]]), "",ABS(Table13[[#This Row],[Difference from Market]]))</f>
      </c>
      <c r="V389" s="23" t="str">
        <f>IF(OR(ISBLANK(Games!B389),ISBLANK(Table13[[#This Row],[Side Result]])), "",IF(OR(AND('Prediction Log'!D389&lt;0, 'Prediction Log'!I389='Prediction Log'!B389), AND('Prediction Log'!D389&gt;0, 'Prediction Log'!C389='Prediction Log'!I389)),"Y", IF(ISBLANK(Games!$B$2), "","N")))</f>
      </c>
      <c r="W389" s="23" t="str">
        <f>Table13[[#This Row],[Market Side and Spread  Correct]]</f>
      </c>
    </row>
    <row r="390">
      <c r="A390" s="2" t="str">
        <f>IF(ISBLANK(Games!$B390), "",Games!A390)</f>
      </c>
      <c r="B390" s="2" t="str">
        <f>IF(ISBLANK(Games!$B390), "",Games!B390)</f>
      </c>
      <c r="C390" s="2" t="str">
        <f>IF(ISBLANK(Games!$B390), "",Games!C390)</f>
      </c>
      <c r="D390" s="1" t="str">
        <f>IF(ISBLANK(Games!$B390), "",Games!D390)</f>
      </c>
      <c r="E390" s="1" t="str">
        <f>IF(ISBLANK(Games!$B390), "",Games!E390)</f>
      </c>
      <c r="F390" s="2" t="str">
        <f>IF(ISBLANK(Games!$B390), "",Games!F390)</f>
      </c>
      <c r="G390" s="2" t="str">
        <f>IF(ISBLANK(Games!$B390), "",Games!G390)</f>
      </c>
      <c r="H390" s="2" t="str">
        <f>IF(ISBLANK(Games!B390), "", IF(Table13[[#This Row],[Spread]]&lt;0, Table13[[#This Row],[Home]], Table13[[#This Row],[Away]]))</f>
      </c>
      <c r="I390" s="25"/>
      <c r="J390" s="25"/>
      <c r="K390" s="25"/>
      <c r="L390" s="25" t="str">
        <f>IF(ISBLANK(Table13[[#This Row],[Side Result]]), "",(-1*(Table13[[#This Row],[Home Final]]-Table13[[#This Row],[Away Final]])))</f>
      </c>
      <c r="M39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90" s="21" t="str">
        <f>IF(ISBLANK(Games!B390),"",IF(Table13[[#This Row],[Side Result]]=Table13[[#This Row],[Market Predicted Side]], "Y", "N"))</f>
      </c>
      <c r="O390" s="24" t="str">
        <f>IF(ISBLANK(Table13[[#This Row],[Side Result]]),"",IF(AND(Table13[[#This Row],[Market Side Correct (Y/N)]]="Y", Table13[[#This Row],[Market - Winning Team Covered (Y/N)]]="Y"), "Y", "N"))</f>
      </c>
      <c r="P390" s="24" t="str">
        <f>IF(ISBLANK(Games!B390),"",IF(Table13[[#This Row],[Side Result]]=Table13[[#This Row],[Model Predicted Side]], "Y", "N"))</f>
      </c>
      <c r="Q39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9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90" s="24" t="str">
        <f>IF(ISBLANK(Table13[[#This Row],[Side Result]]), "",ABS(Table13[[#This Row],[Difference from Prediction]]))</f>
      </c>
      <c r="T39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90" s="24" t="str">
        <f>IF(ISBLANK(Table13[[#This Row],[Side Result]]), "",ABS(Table13[[#This Row],[Difference from Market]]))</f>
      </c>
      <c r="V390" s="23" t="str">
        <f>IF(OR(ISBLANK(Games!B390),ISBLANK(Table13[[#This Row],[Side Result]])), "",IF(OR(AND('Prediction Log'!D390&lt;0, 'Prediction Log'!I390='Prediction Log'!B390), AND('Prediction Log'!D390&gt;0, 'Prediction Log'!C390='Prediction Log'!I390)),"Y", IF(ISBLANK(Games!$B$2), "","N")))</f>
      </c>
      <c r="W390" s="23" t="str">
        <f>Table13[[#This Row],[Market Side and Spread  Correct]]</f>
      </c>
    </row>
    <row r="391">
      <c r="A391" s="2" t="str">
        <f>IF(ISBLANK(Games!$B391), "",Games!A391)</f>
      </c>
      <c r="B391" s="2" t="str">
        <f>IF(ISBLANK(Games!$B391), "",Games!B391)</f>
      </c>
      <c r="C391" s="2" t="str">
        <f>IF(ISBLANK(Games!$B391), "",Games!C391)</f>
      </c>
      <c r="D391" s="1" t="str">
        <f>IF(ISBLANK(Games!$B391), "",Games!D391)</f>
      </c>
      <c r="E391" s="1" t="str">
        <f>IF(ISBLANK(Games!$B391), "",Games!E391)</f>
      </c>
      <c r="F391" s="2" t="str">
        <f>IF(ISBLANK(Games!$B391), "",Games!F391)</f>
      </c>
      <c r="G391" s="2" t="str">
        <f>IF(ISBLANK(Games!$B391), "",Games!G391)</f>
      </c>
      <c r="H391" s="2" t="str">
        <f>IF(ISBLANK(Games!B391), "", IF(Table13[[#This Row],[Spread]]&lt;0, Table13[[#This Row],[Home]], Table13[[#This Row],[Away]]))</f>
      </c>
      <c r="I391" s="25"/>
      <c r="J391" s="25"/>
      <c r="K391" s="25"/>
      <c r="L391" s="25" t="str">
        <f>IF(ISBLANK(Table13[[#This Row],[Side Result]]), "",(-1*(Table13[[#This Row],[Home Final]]-Table13[[#This Row],[Away Final]])))</f>
      </c>
      <c r="M39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91" s="21" t="str">
        <f>IF(ISBLANK(Games!B391),"",IF(Table13[[#This Row],[Side Result]]=Table13[[#This Row],[Market Predicted Side]], "Y", "N"))</f>
      </c>
      <c r="O391" s="24" t="str">
        <f>IF(ISBLANK(Table13[[#This Row],[Side Result]]),"",IF(AND(Table13[[#This Row],[Market Side Correct (Y/N)]]="Y", Table13[[#This Row],[Market - Winning Team Covered (Y/N)]]="Y"), "Y", "N"))</f>
      </c>
      <c r="P391" s="24" t="str">
        <f>IF(ISBLANK(Games!B391),"",IF(Table13[[#This Row],[Side Result]]=Table13[[#This Row],[Model Predicted Side]], "Y", "N"))</f>
      </c>
      <c r="Q39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9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91" s="24" t="str">
        <f>IF(ISBLANK(Table13[[#This Row],[Side Result]]), "",ABS(Table13[[#This Row],[Difference from Prediction]]))</f>
      </c>
      <c r="T39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91" s="24" t="str">
        <f>IF(ISBLANK(Table13[[#This Row],[Side Result]]), "",ABS(Table13[[#This Row],[Difference from Market]]))</f>
      </c>
      <c r="V391" s="23" t="str">
        <f>IF(OR(ISBLANK(Games!B391),ISBLANK(Table13[[#This Row],[Side Result]])), "",IF(OR(AND('Prediction Log'!D391&lt;0, 'Prediction Log'!I391='Prediction Log'!B391), AND('Prediction Log'!D391&gt;0, 'Prediction Log'!C391='Prediction Log'!I391)),"Y", IF(ISBLANK(Games!$B$2), "","N")))</f>
      </c>
      <c r="W391" s="23" t="str">
        <f>Table13[[#This Row],[Market Side and Spread  Correct]]</f>
      </c>
    </row>
    <row r="392">
      <c r="A392" s="2" t="str">
        <f>IF(ISBLANK(Games!$B392), "",Games!A392)</f>
      </c>
      <c r="B392" s="2" t="str">
        <f>IF(ISBLANK(Games!$B392), "",Games!B392)</f>
      </c>
      <c r="C392" s="2" t="str">
        <f>IF(ISBLANK(Games!$B392), "",Games!C392)</f>
      </c>
      <c r="D392" s="1" t="str">
        <f>IF(ISBLANK(Games!$B392), "",Games!D392)</f>
      </c>
      <c r="E392" s="1" t="str">
        <f>IF(ISBLANK(Games!$B392), "",Games!E392)</f>
      </c>
      <c r="F392" s="2" t="str">
        <f>IF(ISBLANK(Games!$B392), "",Games!F392)</f>
      </c>
      <c r="G392" s="2" t="str">
        <f>IF(ISBLANK(Games!$B392), "",Games!G392)</f>
      </c>
      <c r="H392" s="2" t="str">
        <f>IF(ISBLANK(Games!B392), "", IF(Table13[[#This Row],[Spread]]&lt;0, Table13[[#This Row],[Home]], Table13[[#This Row],[Away]]))</f>
      </c>
      <c r="I392" s="25"/>
      <c r="J392" s="25"/>
      <c r="K392" s="25"/>
      <c r="L392" s="25" t="str">
        <f>IF(ISBLANK(Table13[[#This Row],[Side Result]]), "",(-1*(Table13[[#This Row],[Home Final]]-Table13[[#This Row],[Away Final]])))</f>
      </c>
      <c r="M39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92" s="21" t="str">
        <f>IF(ISBLANK(Games!B392),"",IF(Table13[[#This Row],[Side Result]]=Table13[[#This Row],[Market Predicted Side]], "Y", "N"))</f>
      </c>
      <c r="O392" s="24" t="str">
        <f>IF(ISBLANK(Table13[[#This Row],[Side Result]]),"",IF(AND(Table13[[#This Row],[Market Side Correct (Y/N)]]="Y", Table13[[#This Row],[Market - Winning Team Covered (Y/N)]]="Y"), "Y", "N"))</f>
      </c>
      <c r="P392" s="24" t="str">
        <f>IF(ISBLANK(Games!B392),"",IF(Table13[[#This Row],[Side Result]]=Table13[[#This Row],[Model Predicted Side]], "Y", "N"))</f>
      </c>
      <c r="Q39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9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92" s="24" t="str">
        <f>IF(ISBLANK(Table13[[#This Row],[Side Result]]), "",ABS(Table13[[#This Row],[Difference from Prediction]]))</f>
      </c>
      <c r="T39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92" s="24" t="str">
        <f>IF(ISBLANK(Table13[[#This Row],[Side Result]]), "",ABS(Table13[[#This Row],[Difference from Market]]))</f>
      </c>
      <c r="V392" s="23" t="str">
        <f>IF(OR(ISBLANK(Games!B392),ISBLANK(Table13[[#This Row],[Side Result]])), "",IF(OR(AND('Prediction Log'!D392&lt;0, 'Prediction Log'!I392='Prediction Log'!B392), AND('Prediction Log'!D392&gt;0, 'Prediction Log'!C392='Prediction Log'!I392)),"Y", IF(ISBLANK(Games!$B$2), "","N")))</f>
      </c>
      <c r="W392" s="23" t="str">
        <f>Table13[[#This Row],[Market Side and Spread  Correct]]</f>
      </c>
    </row>
    <row r="393">
      <c r="A393" s="2" t="str">
        <f>IF(ISBLANK(Games!$B393), "",Games!A393)</f>
      </c>
      <c r="B393" s="2" t="str">
        <f>IF(ISBLANK(Games!$B393), "",Games!B393)</f>
      </c>
      <c r="C393" s="2" t="str">
        <f>IF(ISBLANK(Games!$B393), "",Games!C393)</f>
      </c>
      <c r="D393" s="1" t="str">
        <f>IF(ISBLANK(Games!$B393), "",Games!D393)</f>
      </c>
      <c r="E393" s="1" t="str">
        <f>IF(ISBLANK(Games!$B393), "",Games!E393)</f>
      </c>
      <c r="F393" s="2" t="str">
        <f>IF(ISBLANK(Games!$B393), "",Games!F393)</f>
      </c>
      <c r="G393" s="2" t="str">
        <f>IF(ISBLANK(Games!$B393), "",Games!G393)</f>
      </c>
      <c r="H393" s="2" t="str">
        <f>IF(ISBLANK(Games!B393), "", IF(Table13[[#This Row],[Spread]]&lt;0, Table13[[#This Row],[Home]], Table13[[#This Row],[Away]]))</f>
      </c>
      <c r="I393" s="25"/>
      <c r="J393" s="25"/>
      <c r="K393" s="25"/>
      <c r="L393" s="25" t="str">
        <f>IF(ISBLANK(Table13[[#This Row],[Side Result]]), "",(-1*(Table13[[#This Row],[Home Final]]-Table13[[#This Row],[Away Final]])))</f>
      </c>
      <c r="M39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93" s="21" t="str">
        <f>IF(ISBLANK(Games!B393),"",IF(Table13[[#This Row],[Side Result]]=Table13[[#This Row],[Market Predicted Side]], "Y", "N"))</f>
      </c>
      <c r="O393" s="24" t="str">
        <f>IF(ISBLANK(Table13[[#This Row],[Side Result]]),"",IF(AND(Table13[[#This Row],[Market Side Correct (Y/N)]]="Y", Table13[[#This Row],[Market - Winning Team Covered (Y/N)]]="Y"), "Y", "N"))</f>
      </c>
      <c r="P393" s="24" t="str">
        <f>IF(ISBLANK(Games!B393),"",IF(Table13[[#This Row],[Side Result]]=Table13[[#This Row],[Model Predicted Side]], "Y", "N"))</f>
      </c>
      <c r="Q39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9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93" s="24" t="str">
        <f>IF(ISBLANK(Table13[[#This Row],[Side Result]]), "",ABS(Table13[[#This Row],[Difference from Prediction]]))</f>
      </c>
      <c r="T39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93" s="24" t="str">
        <f>IF(ISBLANK(Table13[[#This Row],[Side Result]]), "",ABS(Table13[[#This Row],[Difference from Market]]))</f>
      </c>
      <c r="V393" s="23" t="str">
        <f>IF(OR(ISBLANK(Games!B393),ISBLANK(Table13[[#This Row],[Side Result]])), "",IF(OR(AND('Prediction Log'!D393&lt;0, 'Prediction Log'!I393='Prediction Log'!B393), AND('Prediction Log'!D393&gt;0, 'Prediction Log'!C393='Prediction Log'!I393)),"Y", IF(ISBLANK(Games!$B$2), "","N")))</f>
      </c>
      <c r="W393" s="23" t="str">
        <f>Table13[[#This Row],[Market Side and Spread  Correct]]</f>
      </c>
    </row>
    <row r="394">
      <c r="A394" s="2" t="str">
        <f>IF(ISBLANK(Games!$B394), "",Games!A394)</f>
      </c>
      <c r="B394" s="2" t="str">
        <f>IF(ISBLANK(Games!$B394), "",Games!B394)</f>
      </c>
      <c r="C394" s="2" t="str">
        <f>IF(ISBLANK(Games!$B394), "",Games!C394)</f>
      </c>
      <c r="D394" s="1" t="str">
        <f>IF(ISBLANK(Games!$B394), "",Games!D394)</f>
      </c>
      <c r="E394" s="1" t="str">
        <f>IF(ISBLANK(Games!$B394), "",Games!E394)</f>
      </c>
      <c r="F394" s="2" t="str">
        <f>IF(ISBLANK(Games!$B394), "",Games!F394)</f>
      </c>
      <c r="G394" s="2" t="str">
        <f>IF(ISBLANK(Games!$B394), "",Games!G394)</f>
      </c>
      <c r="H394" s="2" t="str">
        <f>IF(ISBLANK(Games!B394), "", IF(Table13[[#This Row],[Spread]]&lt;0, Table13[[#This Row],[Home]], Table13[[#This Row],[Away]]))</f>
      </c>
      <c r="I394" s="25"/>
      <c r="J394" s="25"/>
      <c r="K394" s="25"/>
      <c r="L394" s="25" t="str">
        <f>IF(ISBLANK(Table13[[#This Row],[Side Result]]), "",(-1*(Table13[[#This Row],[Home Final]]-Table13[[#This Row],[Away Final]])))</f>
      </c>
      <c r="M39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94" s="21" t="str">
        <f>IF(ISBLANK(Games!B394),"",IF(Table13[[#This Row],[Side Result]]=Table13[[#This Row],[Market Predicted Side]], "Y", "N"))</f>
      </c>
      <c r="O394" s="24" t="str">
        <f>IF(ISBLANK(Table13[[#This Row],[Side Result]]),"",IF(AND(Table13[[#This Row],[Market Side Correct (Y/N)]]="Y", Table13[[#This Row],[Market - Winning Team Covered (Y/N)]]="Y"), "Y", "N"))</f>
      </c>
      <c r="P394" s="24" t="str">
        <f>IF(ISBLANK(Games!B394),"",IF(Table13[[#This Row],[Side Result]]=Table13[[#This Row],[Model Predicted Side]], "Y", "N"))</f>
      </c>
      <c r="Q39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9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94" s="24" t="str">
        <f>IF(ISBLANK(Table13[[#This Row],[Side Result]]), "",ABS(Table13[[#This Row],[Difference from Prediction]]))</f>
      </c>
      <c r="T39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94" s="24" t="str">
        <f>IF(ISBLANK(Table13[[#This Row],[Side Result]]), "",ABS(Table13[[#This Row],[Difference from Market]]))</f>
      </c>
      <c r="V394" s="23" t="str">
        <f>IF(OR(ISBLANK(Games!B394),ISBLANK(Table13[[#This Row],[Side Result]])), "",IF(OR(AND('Prediction Log'!D394&lt;0, 'Prediction Log'!I394='Prediction Log'!B394), AND('Prediction Log'!D394&gt;0, 'Prediction Log'!C394='Prediction Log'!I394)),"Y", IF(ISBLANK(Games!$B$2), "","N")))</f>
      </c>
      <c r="W394" s="23" t="str">
        <f>Table13[[#This Row],[Market Side and Spread  Correct]]</f>
      </c>
    </row>
    <row r="395">
      <c r="A395" s="2" t="str">
        <f>IF(ISBLANK(Games!$B395), "",Games!A395)</f>
      </c>
      <c r="B395" s="2" t="str">
        <f>IF(ISBLANK(Games!$B395), "",Games!B395)</f>
      </c>
      <c r="C395" s="2" t="str">
        <f>IF(ISBLANK(Games!$B395), "",Games!C395)</f>
      </c>
      <c r="D395" s="1" t="str">
        <f>IF(ISBLANK(Games!$B395), "",Games!D395)</f>
      </c>
      <c r="E395" s="1" t="str">
        <f>IF(ISBLANK(Games!$B395), "",Games!E395)</f>
      </c>
      <c r="F395" s="2" t="str">
        <f>IF(ISBLANK(Games!$B395), "",Games!F395)</f>
      </c>
      <c r="G395" s="2" t="str">
        <f>IF(ISBLANK(Games!$B395), "",Games!G395)</f>
      </c>
      <c r="H395" s="2" t="str">
        <f>IF(ISBLANK(Games!B395), "", IF(Table13[[#This Row],[Spread]]&lt;0, Table13[[#This Row],[Home]], Table13[[#This Row],[Away]]))</f>
      </c>
      <c r="I395" s="25"/>
      <c r="J395" s="25"/>
      <c r="K395" s="25"/>
      <c r="L395" s="25" t="str">
        <f>IF(ISBLANK(Table13[[#This Row],[Side Result]]), "",(-1*(Table13[[#This Row],[Home Final]]-Table13[[#This Row],[Away Final]])))</f>
      </c>
      <c r="M39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95" s="21" t="str">
        <f>IF(ISBLANK(Games!B395),"",IF(Table13[[#This Row],[Side Result]]=Table13[[#This Row],[Market Predicted Side]], "Y", "N"))</f>
      </c>
      <c r="O395" s="24" t="str">
        <f>IF(ISBLANK(Table13[[#This Row],[Side Result]]),"",IF(AND(Table13[[#This Row],[Market Side Correct (Y/N)]]="Y", Table13[[#This Row],[Market - Winning Team Covered (Y/N)]]="Y"), "Y", "N"))</f>
      </c>
      <c r="P395" s="24" t="str">
        <f>IF(ISBLANK(Games!B395),"",IF(Table13[[#This Row],[Side Result]]=Table13[[#This Row],[Model Predicted Side]], "Y", "N"))</f>
      </c>
      <c r="Q39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9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95" s="24" t="str">
        <f>IF(ISBLANK(Table13[[#This Row],[Side Result]]), "",ABS(Table13[[#This Row],[Difference from Prediction]]))</f>
      </c>
      <c r="T39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95" s="24" t="str">
        <f>IF(ISBLANK(Table13[[#This Row],[Side Result]]), "",ABS(Table13[[#This Row],[Difference from Market]]))</f>
      </c>
      <c r="V395" s="23" t="str">
        <f>IF(OR(ISBLANK(Games!B395),ISBLANK(Table13[[#This Row],[Side Result]])), "",IF(OR(AND('Prediction Log'!D395&lt;0, 'Prediction Log'!I395='Prediction Log'!B395), AND('Prediction Log'!D395&gt;0, 'Prediction Log'!C395='Prediction Log'!I395)),"Y", IF(ISBLANK(Games!$B$2), "","N")))</f>
      </c>
      <c r="W395" s="23" t="str">
        <f>Table13[[#This Row],[Market Side and Spread  Correct]]</f>
      </c>
    </row>
    <row r="396">
      <c r="A396" s="2" t="str">
        <f>IF(ISBLANK(Games!$B396), "",Games!A396)</f>
      </c>
      <c r="B396" s="2" t="str">
        <f>IF(ISBLANK(Games!$B396), "",Games!B396)</f>
      </c>
      <c r="C396" s="2" t="str">
        <f>IF(ISBLANK(Games!$B396), "",Games!C396)</f>
      </c>
      <c r="D396" s="1" t="str">
        <f>IF(ISBLANK(Games!$B396), "",Games!D396)</f>
      </c>
      <c r="E396" s="1" t="str">
        <f>IF(ISBLANK(Games!$B396), "",Games!E396)</f>
      </c>
      <c r="F396" s="2" t="str">
        <f>IF(ISBLANK(Games!$B396), "",Games!F396)</f>
      </c>
      <c r="G396" s="2" t="str">
        <f>IF(ISBLANK(Games!$B396), "",Games!G396)</f>
      </c>
      <c r="H396" s="2" t="str">
        <f>IF(ISBLANK(Games!B396), "", IF(Table13[[#This Row],[Spread]]&lt;0, Table13[[#This Row],[Home]], Table13[[#This Row],[Away]]))</f>
      </c>
      <c r="I396" s="25"/>
      <c r="J396" s="25"/>
      <c r="K396" s="25"/>
      <c r="L396" s="25" t="str">
        <f>IF(ISBLANK(Table13[[#This Row],[Side Result]]), "",(-1*(Table13[[#This Row],[Home Final]]-Table13[[#This Row],[Away Final]])))</f>
      </c>
      <c r="M39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96" s="21" t="str">
        <f>IF(ISBLANK(Games!B396),"",IF(Table13[[#This Row],[Side Result]]=Table13[[#This Row],[Market Predicted Side]], "Y", "N"))</f>
      </c>
      <c r="O396" s="24" t="str">
        <f>IF(ISBLANK(Table13[[#This Row],[Side Result]]),"",IF(AND(Table13[[#This Row],[Market Side Correct (Y/N)]]="Y", Table13[[#This Row],[Market - Winning Team Covered (Y/N)]]="Y"), "Y", "N"))</f>
      </c>
      <c r="P396" s="24" t="str">
        <f>IF(ISBLANK(Games!B396),"",IF(Table13[[#This Row],[Side Result]]=Table13[[#This Row],[Model Predicted Side]], "Y", "N"))</f>
      </c>
      <c r="Q39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9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96" s="24" t="str">
        <f>IF(ISBLANK(Table13[[#This Row],[Side Result]]), "",ABS(Table13[[#This Row],[Difference from Prediction]]))</f>
      </c>
      <c r="T39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96" s="24" t="str">
        <f>IF(ISBLANK(Table13[[#This Row],[Side Result]]), "",ABS(Table13[[#This Row],[Difference from Market]]))</f>
      </c>
      <c r="V396" s="23" t="str">
        <f>IF(OR(ISBLANK(Games!B396),ISBLANK(Table13[[#This Row],[Side Result]])), "",IF(OR(AND('Prediction Log'!D396&lt;0, 'Prediction Log'!I396='Prediction Log'!B396), AND('Prediction Log'!D396&gt;0, 'Prediction Log'!C396='Prediction Log'!I396)),"Y", IF(ISBLANK(Games!$B$2), "","N")))</f>
      </c>
      <c r="W396" s="23" t="str">
        <f>Table13[[#This Row],[Market Side and Spread  Correct]]</f>
      </c>
    </row>
    <row r="397">
      <c r="A397" s="2" t="str">
        <f>IF(ISBLANK(Games!$B397), "",Games!A397)</f>
      </c>
      <c r="B397" s="2" t="str">
        <f>IF(ISBLANK(Games!$B397), "",Games!B397)</f>
      </c>
      <c r="C397" s="2" t="str">
        <f>IF(ISBLANK(Games!$B397), "",Games!C397)</f>
      </c>
      <c r="D397" s="1" t="str">
        <f>IF(ISBLANK(Games!$B397), "",Games!D397)</f>
      </c>
      <c r="E397" s="1" t="str">
        <f>IF(ISBLANK(Games!$B397), "",Games!E397)</f>
      </c>
      <c r="F397" s="2" t="str">
        <f>IF(ISBLANK(Games!$B397), "",Games!F397)</f>
      </c>
      <c r="G397" s="2" t="str">
        <f>IF(ISBLANK(Games!$B397), "",Games!G397)</f>
      </c>
      <c r="H397" s="2" t="str">
        <f>IF(ISBLANK(Games!B397), "", IF(Table13[[#This Row],[Spread]]&lt;0, Table13[[#This Row],[Home]], Table13[[#This Row],[Away]]))</f>
      </c>
      <c r="I397" s="25"/>
      <c r="J397" s="25"/>
      <c r="K397" s="25"/>
      <c r="L397" s="25" t="str">
        <f>IF(ISBLANK(Table13[[#This Row],[Side Result]]), "",(-1*(Table13[[#This Row],[Home Final]]-Table13[[#This Row],[Away Final]])))</f>
      </c>
      <c r="M39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97" s="21" t="str">
        <f>IF(ISBLANK(Games!B397),"",IF(Table13[[#This Row],[Side Result]]=Table13[[#This Row],[Market Predicted Side]], "Y", "N"))</f>
      </c>
      <c r="O397" s="24" t="str">
        <f>IF(ISBLANK(Table13[[#This Row],[Side Result]]),"",IF(AND(Table13[[#This Row],[Market Side Correct (Y/N)]]="Y", Table13[[#This Row],[Market - Winning Team Covered (Y/N)]]="Y"), "Y", "N"))</f>
      </c>
      <c r="P397" s="24" t="str">
        <f>IF(ISBLANK(Games!B397),"",IF(Table13[[#This Row],[Side Result]]=Table13[[#This Row],[Model Predicted Side]], "Y", "N"))</f>
      </c>
      <c r="Q39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9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97" s="24" t="str">
        <f>IF(ISBLANK(Table13[[#This Row],[Side Result]]), "",ABS(Table13[[#This Row],[Difference from Prediction]]))</f>
      </c>
      <c r="T39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97" s="24" t="str">
        <f>IF(ISBLANK(Table13[[#This Row],[Side Result]]), "",ABS(Table13[[#This Row],[Difference from Market]]))</f>
      </c>
      <c r="V397" s="23" t="str">
        <f>IF(OR(ISBLANK(Games!B397),ISBLANK(Table13[[#This Row],[Side Result]])), "",IF(OR(AND('Prediction Log'!D397&lt;0, 'Prediction Log'!I397='Prediction Log'!B397), AND('Prediction Log'!D397&gt;0, 'Prediction Log'!C397='Prediction Log'!I397)),"Y", IF(ISBLANK(Games!$B$2), "","N")))</f>
      </c>
      <c r="W397" s="23" t="str">
        <f>Table13[[#This Row],[Market Side and Spread  Correct]]</f>
      </c>
    </row>
    <row r="398">
      <c r="A398" s="2" t="str">
        <f>IF(ISBLANK(Games!$B398), "",Games!A398)</f>
      </c>
      <c r="B398" s="2" t="str">
        <f>IF(ISBLANK(Games!$B398), "",Games!B398)</f>
      </c>
      <c r="C398" s="2" t="str">
        <f>IF(ISBLANK(Games!$B398), "",Games!C398)</f>
      </c>
      <c r="D398" s="1" t="str">
        <f>IF(ISBLANK(Games!$B398), "",Games!D398)</f>
      </c>
      <c r="E398" s="1" t="str">
        <f>IF(ISBLANK(Games!$B398), "",Games!E398)</f>
      </c>
      <c r="F398" s="2" t="str">
        <f>IF(ISBLANK(Games!$B398), "",Games!F398)</f>
      </c>
      <c r="G398" s="2" t="str">
        <f>IF(ISBLANK(Games!$B398), "",Games!G398)</f>
      </c>
      <c r="H398" s="2" t="str">
        <f>IF(ISBLANK(Games!B398), "", IF(Table13[[#This Row],[Spread]]&lt;0, Table13[[#This Row],[Home]], Table13[[#This Row],[Away]]))</f>
      </c>
      <c r="I398" s="25"/>
      <c r="J398" s="25"/>
      <c r="K398" s="25"/>
      <c r="L398" s="25" t="str">
        <f>IF(ISBLANK(Table13[[#This Row],[Side Result]]), "",(-1*(Table13[[#This Row],[Home Final]]-Table13[[#This Row],[Away Final]])))</f>
      </c>
      <c r="M39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98" s="21" t="str">
        <f>IF(ISBLANK(Games!B398),"",IF(Table13[[#This Row],[Side Result]]=Table13[[#This Row],[Market Predicted Side]], "Y", "N"))</f>
      </c>
      <c r="O398" s="24" t="str">
        <f>IF(ISBLANK(Table13[[#This Row],[Side Result]]),"",IF(AND(Table13[[#This Row],[Market Side Correct (Y/N)]]="Y", Table13[[#This Row],[Market - Winning Team Covered (Y/N)]]="Y"), "Y", "N"))</f>
      </c>
      <c r="P398" s="24" t="str">
        <f>IF(ISBLANK(Games!B398),"",IF(Table13[[#This Row],[Side Result]]=Table13[[#This Row],[Model Predicted Side]], "Y", "N"))</f>
      </c>
      <c r="Q39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9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98" s="24" t="str">
        <f>IF(ISBLANK(Table13[[#This Row],[Side Result]]), "",ABS(Table13[[#This Row],[Difference from Prediction]]))</f>
      </c>
      <c r="T39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98" s="24" t="str">
        <f>IF(ISBLANK(Table13[[#This Row],[Side Result]]), "",ABS(Table13[[#This Row],[Difference from Market]]))</f>
      </c>
      <c r="V398" s="23" t="str">
        <f>IF(OR(ISBLANK(Games!B398),ISBLANK(Table13[[#This Row],[Side Result]])), "",IF(OR(AND('Prediction Log'!D398&lt;0, 'Prediction Log'!I398='Prediction Log'!B398), AND('Prediction Log'!D398&gt;0, 'Prediction Log'!C398='Prediction Log'!I398)),"Y", IF(ISBLANK(Games!$B$2), "","N")))</f>
      </c>
      <c r="W398" s="23" t="str">
        <f>Table13[[#This Row],[Market Side and Spread  Correct]]</f>
      </c>
    </row>
    <row r="399">
      <c r="A399" s="2" t="str">
        <f>IF(ISBLANK(Games!$B399), "",Games!A399)</f>
      </c>
      <c r="B399" s="2" t="str">
        <f>IF(ISBLANK(Games!$B399), "",Games!B399)</f>
      </c>
      <c r="C399" s="2" t="str">
        <f>IF(ISBLANK(Games!$B399), "",Games!C399)</f>
      </c>
      <c r="D399" s="1" t="str">
        <f>IF(ISBLANK(Games!$B399), "",Games!D399)</f>
      </c>
      <c r="E399" s="1" t="str">
        <f>IF(ISBLANK(Games!$B399), "",Games!E399)</f>
      </c>
      <c r="F399" s="2" t="str">
        <f>IF(ISBLANK(Games!$B399), "",Games!F399)</f>
      </c>
      <c r="G399" s="2" t="str">
        <f>IF(ISBLANK(Games!$B399), "",Games!G399)</f>
      </c>
      <c r="H399" s="2" t="str">
        <f>IF(ISBLANK(Games!B399), "", IF(Table13[[#This Row],[Spread]]&lt;0, Table13[[#This Row],[Home]], Table13[[#This Row],[Away]]))</f>
      </c>
      <c r="I399" s="25"/>
      <c r="J399" s="25"/>
      <c r="K399" s="25"/>
      <c r="L399" s="25" t="str">
        <f>IF(ISBLANK(Table13[[#This Row],[Side Result]]), "",(-1*(Table13[[#This Row],[Home Final]]-Table13[[#This Row],[Away Final]])))</f>
      </c>
      <c r="M39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399" s="21" t="str">
        <f>IF(ISBLANK(Games!B399),"",IF(Table13[[#This Row],[Side Result]]=Table13[[#This Row],[Market Predicted Side]], "Y", "N"))</f>
      </c>
      <c r="O399" s="24" t="str">
        <f>IF(ISBLANK(Table13[[#This Row],[Side Result]]),"",IF(AND(Table13[[#This Row],[Market Side Correct (Y/N)]]="Y", Table13[[#This Row],[Market - Winning Team Covered (Y/N)]]="Y"), "Y", "N"))</f>
      </c>
      <c r="P399" s="24" t="str">
        <f>IF(ISBLANK(Games!B399),"",IF(Table13[[#This Row],[Side Result]]=Table13[[#This Row],[Model Predicted Side]], "Y", "N"))</f>
      </c>
      <c r="Q39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39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399" s="24" t="str">
        <f>IF(ISBLANK(Table13[[#This Row],[Side Result]]), "",ABS(Table13[[#This Row],[Difference from Prediction]]))</f>
      </c>
      <c r="T39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399" s="24" t="str">
        <f>IF(ISBLANK(Table13[[#This Row],[Side Result]]), "",ABS(Table13[[#This Row],[Difference from Market]]))</f>
      </c>
      <c r="V399" s="23" t="str">
        <f>IF(OR(ISBLANK(Games!B399),ISBLANK(Table13[[#This Row],[Side Result]])), "",IF(OR(AND('Prediction Log'!D399&lt;0, 'Prediction Log'!I399='Prediction Log'!B399), AND('Prediction Log'!D399&gt;0, 'Prediction Log'!C399='Prediction Log'!I399)),"Y", IF(ISBLANK(Games!$B$2), "","N")))</f>
      </c>
      <c r="W399" s="23" t="str">
        <f>Table13[[#This Row],[Market Side and Spread  Correct]]</f>
      </c>
    </row>
    <row r="400">
      <c r="A400" s="2" t="str">
        <f>IF(ISBLANK(Games!$B400), "",Games!A400)</f>
      </c>
      <c r="B400" s="2" t="str">
        <f>IF(ISBLANK(Games!$B400), "",Games!B400)</f>
      </c>
      <c r="C400" s="2" t="str">
        <f>IF(ISBLANK(Games!$B400), "",Games!C400)</f>
      </c>
      <c r="D400" s="1" t="str">
        <f>IF(ISBLANK(Games!$B400), "",Games!D400)</f>
      </c>
      <c r="E400" s="1" t="str">
        <f>IF(ISBLANK(Games!$B400), "",Games!E400)</f>
      </c>
      <c r="F400" s="2" t="str">
        <f>IF(ISBLANK(Games!$B400), "",Games!F400)</f>
      </c>
      <c r="G400" s="2" t="str">
        <f>IF(ISBLANK(Games!$B400), "",Games!G400)</f>
      </c>
      <c r="H400" s="2" t="str">
        <f>IF(ISBLANK(Games!B400), "", IF(Table13[[#This Row],[Spread]]&lt;0, Table13[[#This Row],[Home]], Table13[[#This Row],[Away]]))</f>
      </c>
      <c r="I400" s="25"/>
      <c r="J400" s="25"/>
      <c r="K400" s="25"/>
      <c r="L400" s="25" t="str">
        <f>IF(ISBLANK(Table13[[#This Row],[Side Result]]), "",(-1*(Table13[[#This Row],[Home Final]]-Table13[[#This Row],[Away Final]])))</f>
      </c>
      <c r="M40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00" s="21" t="str">
        <f>IF(ISBLANK(Games!B400),"",IF(Table13[[#This Row],[Side Result]]=Table13[[#This Row],[Market Predicted Side]], "Y", "N"))</f>
      </c>
      <c r="O400" s="24" t="str">
        <f>IF(ISBLANK(Table13[[#This Row],[Side Result]]),"",IF(AND(Table13[[#This Row],[Market Side Correct (Y/N)]]="Y", Table13[[#This Row],[Market - Winning Team Covered (Y/N)]]="Y"), "Y", "N"))</f>
      </c>
      <c r="P400" s="24" t="str">
        <f>IF(ISBLANK(Games!B400),"",IF(Table13[[#This Row],[Side Result]]=Table13[[#This Row],[Model Predicted Side]], "Y", "N"))</f>
      </c>
      <c r="Q40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0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00" s="24" t="str">
        <f>IF(ISBLANK(Table13[[#This Row],[Side Result]]), "",ABS(Table13[[#This Row],[Difference from Prediction]]))</f>
      </c>
      <c r="T40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00" s="24" t="str">
        <f>IF(ISBLANK(Table13[[#This Row],[Side Result]]), "",ABS(Table13[[#This Row],[Difference from Market]]))</f>
      </c>
      <c r="V400" s="23" t="str">
        <f>IF(OR(ISBLANK(Games!B400),ISBLANK(Table13[[#This Row],[Side Result]])), "",IF(OR(AND('Prediction Log'!D400&lt;0, 'Prediction Log'!I400='Prediction Log'!B400), AND('Prediction Log'!D400&gt;0, 'Prediction Log'!C400='Prediction Log'!I400)),"Y", IF(ISBLANK(Games!$B$2), "","N")))</f>
      </c>
      <c r="W400" s="23" t="str">
        <f>Table13[[#This Row],[Market Side and Spread  Correct]]</f>
      </c>
    </row>
    <row r="401">
      <c r="A401" s="2" t="str">
        <f>IF(ISBLANK(Games!$B401), "",Games!A401)</f>
      </c>
      <c r="B401" s="2" t="str">
        <f>IF(ISBLANK(Games!$B401), "",Games!B401)</f>
      </c>
      <c r="C401" s="2" t="str">
        <f>IF(ISBLANK(Games!$B401), "",Games!C401)</f>
      </c>
      <c r="D401" s="1" t="str">
        <f>IF(ISBLANK(Games!$B401), "",Games!D401)</f>
      </c>
      <c r="E401" s="1" t="str">
        <f>IF(ISBLANK(Games!$B401), "",Games!E401)</f>
      </c>
      <c r="F401" s="2" t="str">
        <f>IF(ISBLANK(Games!$B401), "",Games!F401)</f>
      </c>
      <c r="G401" s="2" t="str">
        <f>IF(ISBLANK(Games!$B401), "",Games!G401)</f>
      </c>
      <c r="H401" s="2" t="str">
        <f>IF(ISBLANK(Games!B401), "", IF(Table13[[#This Row],[Spread]]&lt;0, Table13[[#This Row],[Home]], Table13[[#This Row],[Away]]))</f>
      </c>
      <c r="I401" s="25"/>
      <c r="J401" s="25"/>
      <c r="K401" s="25"/>
      <c r="L401" s="25" t="str">
        <f>IF(ISBLANK(Table13[[#This Row],[Side Result]]), "",(-1*(Table13[[#This Row],[Home Final]]-Table13[[#This Row],[Away Final]])))</f>
      </c>
      <c r="M40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01" s="21" t="str">
        <f>IF(ISBLANK(Games!B401),"",IF(Table13[[#This Row],[Side Result]]=Table13[[#This Row],[Market Predicted Side]], "Y", "N"))</f>
      </c>
      <c r="O401" s="24" t="str">
        <f>IF(ISBLANK(Table13[[#This Row],[Side Result]]),"",IF(AND(Table13[[#This Row],[Market Side Correct (Y/N)]]="Y", Table13[[#This Row],[Market - Winning Team Covered (Y/N)]]="Y"), "Y", "N"))</f>
      </c>
      <c r="P401" s="24" t="str">
        <f>IF(ISBLANK(Games!B401),"",IF(Table13[[#This Row],[Side Result]]=Table13[[#This Row],[Model Predicted Side]], "Y", "N"))</f>
      </c>
      <c r="Q40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0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01" s="24" t="str">
        <f>IF(ISBLANK(Table13[[#This Row],[Side Result]]), "",ABS(Table13[[#This Row],[Difference from Prediction]]))</f>
      </c>
      <c r="T40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01" s="24" t="str">
        <f>IF(ISBLANK(Table13[[#This Row],[Side Result]]), "",ABS(Table13[[#This Row],[Difference from Market]]))</f>
      </c>
      <c r="V401" s="23" t="str">
        <f>IF(OR(ISBLANK(Games!B401),ISBLANK(Table13[[#This Row],[Side Result]])), "",IF(OR(AND('Prediction Log'!D401&lt;0, 'Prediction Log'!I401='Prediction Log'!B401), AND('Prediction Log'!D401&gt;0, 'Prediction Log'!C401='Prediction Log'!I401)),"Y", IF(ISBLANK(Games!$B$2), "","N")))</f>
      </c>
      <c r="W401" s="23" t="str">
        <f>Table13[[#This Row],[Market Side and Spread  Correct]]</f>
      </c>
    </row>
    <row r="402">
      <c r="A402" s="2" t="str">
        <f>IF(ISBLANK(Games!$B402), "",Games!A402)</f>
      </c>
      <c r="B402" s="2" t="str">
        <f>IF(ISBLANK(Games!$B402), "",Games!B402)</f>
      </c>
      <c r="C402" s="2" t="str">
        <f>IF(ISBLANK(Games!$B402), "",Games!C402)</f>
      </c>
      <c r="D402" s="1" t="str">
        <f>IF(ISBLANK(Games!$B402), "",Games!D402)</f>
      </c>
      <c r="E402" s="1" t="str">
        <f>IF(ISBLANK(Games!$B402), "",Games!E402)</f>
      </c>
      <c r="F402" s="2" t="str">
        <f>IF(ISBLANK(Games!$B402), "",Games!F402)</f>
      </c>
      <c r="G402" s="2" t="str">
        <f>IF(ISBLANK(Games!$B402), "",Games!G402)</f>
      </c>
      <c r="H402" s="2" t="str">
        <f>IF(ISBLANK(Games!B402), "", IF(Table13[[#This Row],[Spread]]&lt;0, Table13[[#This Row],[Home]], Table13[[#This Row],[Away]]))</f>
      </c>
      <c r="I402" s="25"/>
      <c r="J402" s="25"/>
      <c r="K402" s="25"/>
      <c r="L402" s="25" t="str">
        <f>IF(ISBLANK(Table13[[#This Row],[Side Result]]), "",(-1*(Table13[[#This Row],[Home Final]]-Table13[[#This Row],[Away Final]])))</f>
      </c>
      <c r="M40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02" s="21" t="str">
        <f>IF(ISBLANK(Games!B402),"",IF(Table13[[#This Row],[Side Result]]=Table13[[#This Row],[Market Predicted Side]], "Y", "N"))</f>
      </c>
      <c r="O402" s="24" t="str">
        <f>IF(ISBLANK(Table13[[#This Row],[Side Result]]),"",IF(AND(Table13[[#This Row],[Market Side Correct (Y/N)]]="Y", Table13[[#This Row],[Market - Winning Team Covered (Y/N)]]="Y"), "Y", "N"))</f>
      </c>
      <c r="P402" s="24" t="str">
        <f>IF(ISBLANK(Games!B402),"",IF(Table13[[#This Row],[Side Result]]=Table13[[#This Row],[Model Predicted Side]], "Y", "N"))</f>
      </c>
      <c r="Q40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0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02" s="24" t="str">
        <f>IF(ISBLANK(Table13[[#This Row],[Side Result]]), "",ABS(Table13[[#This Row],[Difference from Prediction]]))</f>
      </c>
      <c r="T40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02" s="24" t="str">
        <f>IF(ISBLANK(Table13[[#This Row],[Side Result]]), "",ABS(Table13[[#This Row],[Difference from Market]]))</f>
      </c>
      <c r="V402" s="23" t="str">
        <f>IF(OR(ISBLANK(Games!B402),ISBLANK(Table13[[#This Row],[Side Result]])), "",IF(OR(AND('Prediction Log'!D402&lt;0, 'Prediction Log'!I402='Prediction Log'!B402), AND('Prediction Log'!D402&gt;0, 'Prediction Log'!C402='Prediction Log'!I402)),"Y", IF(ISBLANK(Games!$B$2), "","N")))</f>
      </c>
      <c r="W402" s="23" t="str">
        <f>Table13[[#This Row],[Market Side and Spread  Correct]]</f>
      </c>
    </row>
    <row r="403">
      <c r="A403" s="2" t="str">
        <f>IF(ISBLANK(Games!$B403), "",Games!A403)</f>
      </c>
      <c r="B403" s="2" t="str">
        <f>IF(ISBLANK(Games!$B403), "",Games!B403)</f>
      </c>
      <c r="C403" s="2" t="str">
        <f>IF(ISBLANK(Games!$B403), "",Games!C403)</f>
      </c>
      <c r="D403" s="1" t="str">
        <f>IF(ISBLANK(Games!$B403), "",Games!D403)</f>
      </c>
      <c r="E403" s="1" t="str">
        <f>IF(ISBLANK(Games!$B403), "",Games!E403)</f>
      </c>
      <c r="F403" s="2" t="str">
        <f>IF(ISBLANK(Games!$B403), "",Games!F403)</f>
      </c>
      <c r="G403" s="2" t="str">
        <f>IF(ISBLANK(Games!$B403), "",Games!G403)</f>
      </c>
      <c r="H403" s="2" t="str">
        <f>IF(ISBLANK(Games!B403), "", IF(Table13[[#This Row],[Spread]]&lt;0, Table13[[#This Row],[Home]], Table13[[#This Row],[Away]]))</f>
      </c>
      <c r="I403" s="25"/>
      <c r="J403" s="25"/>
      <c r="K403" s="25"/>
      <c r="L403" s="25" t="str">
        <f>IF(ISBLANK(Table13[[#This Row],[Side Result]]), "",(-1*(Table13[[#This Row],[Home Final]]-Table13[[#This Row],[Away Final]])))</f>
      </c>
      <c r="M40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03" s="21" t="str">
        <f>IF(ISBLANK(Games!B403),"",IF(Table13[[#This Row],[Side Result]]=Table13[[#This Row],[Market Predicted Side]], "Y", "N"))</f>
      </c>
      <c r="O403" s="24" t="str">
        <f>IF(ISBLANK(Table13[[#This Row],[Side Result]]),"",IF(AND(Table13[[#This Row],[Market Side Correct (Y/N)]]="Y", Table13[[#This Row],[Market - Winning Team Covered (Y/N)]]="Y"), "Y", "N"))</f>
      </c>
      <c r="P403" s="24" t="str">
        <f>IF(ISBLANK(Games!B403),"",IF(Table13[[#This Row],[Side Result]]=Table13[[#This Row],[Model Predicted Side]], "Y", "N"))</f>
      </c>
      <c r="Q40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0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03" s="24" t="str">
        <f>IF(ISBLANK(Table13[[#This Row],[Side Result]]), "",ABS(Table13[[#This Row],[Difference from Prediction]]))</f>
      </c>
      <c r="T40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03" s="24" t="str">
        <f>IF(ISBLANK(Table13[[#This Row],[Side Result]]), "",ABS(Table13[[#This Row],[Difference from Market]]))</f>
      </c>
      <c r="V403" s="23" t="str">
        <f>IF(OR(ISBLANK(Games!B403),ISBLANK(Table13[[#This Row],[Side Result]])), "",IF(OR(AND('Prediction Log'!D403&lt;0, 'Prediction Log'!I403='Prediction Log'!B403), AND('Prediction Log'!D403&gt;0, 'Prediction Log'!C403='Prediction Log'!I403)),"Y", IF(ISBLANK(Games!$B$2), "","N")))</f>
      </c>
      <c r="W403" s="23" t="str">
        <f>Table13[[#This Row],[Market Side and Spread  Correct]]</f>
      </c>
    </row>
    <row r="404">
      <c r="A404" s="2" t="str">
        <f>IF(ISBLANK(Games!$B404), "",Games!A404)</f>
      </c>
      <c r="B404" s="2" t="str">
        <f>IF(ISBLANK(Games!$B404), "",Games!B404)</f>
      </c>
      <c r="C404" s="2" t="str">
        <f>IF(ISBLANK(Games!$B404), "",Games!C404)</f>
      </c>
      <c r="D404" s="1" t="str">
        <f>IF(ISBLANK(Games!$B404), "",Games!D404)</f>
      </c>
      <c r="E404" s="1" t="str">
        <f>IF(ISBLANK(Games!$B404), "",Games!E404)</f>
      </c>
      <c r="F404" s="2" t="str">
        <f>IF(ISBLANK(Games!$B404), "",Games!F404)</f>
      </c>
      <c r="G404" s="2" t="str">
        <f>IF(ISBLANK(Games!$B404), "",Games!G404)</f>
      </c>
      <c r="H404" s="2" t="str">
        <f>IF(ISBLANK(Games!B404), "", IF(Table13[[#This Row],[Spread]]&lt;0, Table13[[#This Row],[Home]], Table13[[#This Row],[Away]]))</f>
      </c>
      <c r="I404" s="25"/>
      <c r="J404" s="25"/>
      <c r="K404" s="25"/>
      <c r="L404" s="25" t="str">
        <f>IF(ISBLANK(Table13[[#This Row],[Side Result]]), "",(-1*(Table13[[#This Row],[Home Final]]-Table13[[#This Row],[Away Final]])))</f>
      </c>
      <c r="M40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04" s="21" t="str">
        <f>IF(ISBLANK(Games!B404),"",IF(Table13[[#This Row],[Side Result]]=Table13[[#This Row],[Market Predicted Side]], "Y", "N"))</f>
      </c>
      <c r="O404" s="24" t="str">
        <f>IF(ISBLANK(Table13[[#This Row],[Side Result]]),"",IF(AND(Table13[[#This Row],[Market Side Correct (Y/N)]]="Y", Table13[[#This Row],[Market - Winning Team Covered (Y/N)]]="Y"), "Y", "N"))</f>
      </c>
      <c r="P404" s="24" t="str">
        <f>IF(ISBLANK(Games!B404),"",IF(Table13[[#This Row],[Side Result]]=Table13[[#This Row],[Model Predicted Side]], "Y", "N"))</f>
      </c>
      <c r="Q40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0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04" s="24" t="str">
        <f>IF(ISBLANK(Table13[[#This Row],[Side Result]]), "",ABS(Table13[[#This Row],[Difference from Prediction]]))</f>
      </c>
      <c r="T40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04" s="24" t="str">
        <f>IF(ISBLANK(Table13[[#This Row],[Side Result]]), "",ABS(Table13[[#This Row],[Difference from Market]]))</f>
      </c>
      <c r="V404" s="23" t="str">
        <f>IF(OR(ISBLANK(Games!B404),ISBLANK(Table13[[#This Row],[Side Result]])), "",IF(OR(AND('Prediction Log'!D404&lt;0, 'Prediction Log'!I404='Prediction Log'!B404), AND('Prediction Log'!D404&gt;0, 'Prediction Log'!C404='Prediction Log'!I404)),"Y", IF(ISBLANK(Games!$B$2), "","N")))</f>
      </c>
      <c r="W404" s="23" t="str">
        <f>Table13[[#This Row],[Market Side and Spread  Correct]]</f>
      </c>
    </row>
    <row r="405">
      <c r="A405" s="2" t="str">
        <f>IF(ISBLANK(Games!$B405), "",Games!A405)</f>
      </c>
      <c r="B405" s="2" t="str">
        <f>IF(ISBLANK(Games!$B405), "",Games!B405)</f>
      </c>
      <c r="C405" s="2" t="str">
        <f>IF(ISBLANK(Games!$B405), "",Games!C405)</f>
      </c>
      <c r="D405" s="1" t="str">
        <f>IF(ISBLANK(Games!$B405), "",Games!D405)</f>
      </c>
      <c r="E405" s="1" t="str">
        <f>IF(ISBLANK(Games!$B405), "",Games!E405)</f>
      </c>
      <c r="F405" s="2" t="str">
        <f>IF(ISBLANK(Games!$B405), "",Games!F405)</f>
      </c>
      <c r="G405" s="2" t="str">
        <f>IF(ISBLANK(Games!$B405), "",Games!G405)</f>
      </c>
      <c r="H405" s="2" t="str">
        <f>IF(ISBLANK(Games!B405), "", IF(Table13[[#This Row],[Spread]]&lt;0, Table13[[#This Row],[Home]], Table13[[#This Row],[Away]]))</f>
      </c>
      <c r="I405" s="25"/>
      <c r="J405" s="25"/>
      <c r="K405" s="25"/>
      <c r="L405" s="25" t="str">
        <f>IF(ISBLANK(Table13[[#This Row],[Side Result]]), "",(-1*(Table13[[#This Row],[Home Final]]-Table13[[#This Row],[Away Final]])))</f>
      </c>
      <c r="M40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05" s="21" t="str">
        <f>IF(ISBLANK(Games!B405),"",IF(Table13[[#This Row],[Side Result]]=Table13[[#This Row],[Market Predicted Side]], "Y", "N"))</f>
      </c>
      <c r="O405" s="24" t="str">
        <f>IF(ISBLANK(Table13[[#This Row],[Side Result]]),"",IF(AND(Table13[[#This Row],[Market Side Correct (Y/N)]]="Y", Table13[[#This Row],[Market - Winning Team Covered (Y/N)]]="Y"), "Y", "N"))</f>
      </c>
      <c r="P405" s="24" t="str">
        <f>IF(ISBLANK(Games!B405),"",IF(Table13[[#This Row],[Side Result]]=Table13[[#This Row],[Model Predicted Side]], "Y", "N"))</f>
      </c>
      <c r="Q40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0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05" s="24" t="str">
        <f>IF(ISBLANK(Table13[[#This Row],[Side Result]]), "",ABS(Table13[[#This Row],[Difference from Prediction]]))</f>
      </c>
      <c r="T40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05" s="24" t="str">
        <f>IF(ISBLANK(Table13[[#This Row],[Side Result]]), "",ABS(Table13[[#This Row],[Difference from Market]]))</f>
      </c>
      <c r="V405" s="23" t="str">
        <f>IF(OR(ISBLANK(Games!B405),ISBLANK(Table13[[#This Row],[Side Result]])), "",IF(OR(AND('Prediction Log'!D405&lt;0, 'Prediction Log'!I405='Prediction Log'!B405), AND('Prediction Log'!D405&gt;0, 'Prediction Log'!C405='Prediction Log'!I405)),"Y", IF(ISBLANK(Games!$B$2), "","N")))</f>
      </c>
      <c r="W405" s="23" t="str">
        <f>Table13[[#This Row],[Market Side and Spread  Correct]]</f>
      </c>
    </row>
    <row r="406">
      <c r="A406" s="2" t="str">
        <f>IF(ISBLANK(Games!$B406), "",Games!A406)</f>
      </c>
      <c r="B406" s="2" t="str">
        <f>IF(ISBLANK(Games!$B406), "",Games!B406)</f>
      </c>
      <c r="C406" s="2" t="str">
        <f>IF(ISBLANK(Games!$B406), "",Games!C406)</f>
      </c>
      <c r="D406" s="1" t="str">
        <f>IF(ISBLANK(Games!$B406), "",Games!D406)</f>
      </c>
      <c r="E406" s="1" t="str">
        <f>IF(ISBLANK(Games!$B406), "",Games!E406)</f>
      </c>
      <c r="F406" s="2" t="str">
        <f>IF(ISBLANK(Games!$B406), "",Games!F406)</f>
      </c>
      <c r="G406" s="2" t="str">
        <f>IF(ISBLANK(Games!$B406), "",Games!G406)</f>
      </c>
      <c r="H406" s="2" t="str">
        <f>IF(ISBLANK(Games!B406), "", IF(Table13[[#This Row],[Spread]]&lt;0, Table13[[#This Row],[Home]], Table13[[#This Row],[Away]]))</f>
      </c>
      <c r="I406" s="25"/>
      <c r="J406" s="25"/>
      <c r="K406" s="25"/>
      <c r="L406" s="25" t="str">
        <f>IF(ISBLANK(Table13[[#This Row],[Side Result]]), "",(-1*(Table13[[#This Row],[Home Final]]-Table13[[#This Row],[Away Final]])))</f>
      </c>
      <c r="M40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06" s="21" t="str">
        <f>IF(ISBLANK(Games!B406),"",IF(Table13[[#This Row],[Side Result]]=Table13[[#This Row],[Market Predicted Side]], "Y", "N"))</f>
      </c>
      <c r="O406" s="24" t="str">
        <f>IF(ISBLANK(Table13[[#This Row],[Side Result]]),"",IF(AND(Table13[[#This Row],[Market Side Correct (Y/N)]]="Y", Table13[[#This Row],[Market - Winning Team Covered (Y/N)]]="Y"), "Y", "N"))</f>
      </c>
      <c r="P406" s="24" t="str">
        <f>IF(ISBLANK(Games!B406),"",IF(Table13[[#This Row],[Side Result]]=Table13[[#This Row],[Model Predicted Side]], "Y", "N"))</f>
      </c>
      <c r="Q40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0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06" s="24" t="str">
        <f>IF(ISBLANK(Table13[[#This Row],[Side Result]]), "",ABS(Table13[[#This Row],[Difference from Prediction]]))</f>
      </c>
      <c r="T40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06" s="24" t="str">
        <f>IF(ISBLANK(Table13[[#This Row],[Side Result]]), "",ABS(Table13[[#This Row],[Difference from Market]]))</f>
      </c>
      <c r="V406" s="23" t="str">
        <f>IF(OR(ISBLANK(Games!B406),ISBLANK(Table13[[#This Row],[Side Result]])), "",IF(OR(AND('Prediction Log'!D406&lt;0, 'Prediction Log'!I406='Prediction Log'!B406), AND('Prediction Log'!D406&gt;0, 'Prediction Log'!C406='Prediction Log'!I406)),"Y", IF(ISBLANK(Games!$B$2), "","N")))</f>
      </c>
      <c r="W406" s="23" t="str">
        <f>Table13[[#This Row],[Market Side and Spread  Correct]]</f>
      </c>
    </row>
    <row r="407">
      <c r="A407" s="2" t="str">
        <f>IF(ISBLANK(Games!$B407), "",Games!A407)</f>
      </c>
      <c r="B407" s="2" t="str">
        <f>IF(ISBLANK(Games!$B407), "",Games!B407)</f>
      </c>
      <c r="C407" s="2" t="str">
        <f>IF(ISBLANK(Games!$B407), "",Games!C407)</f>
      </c>
      <c r="D407" s="1" t="str">
        <f>IF(ISBLANK(Games!$B407), "",Games!D407)</f>
      </c>
      <c r="E407" s="1" t="str">
        <f>IF(ISBLANK(Games!$B407), "",Games!E407)</f>
      </c>
      <c r="F407" s="2" t="str">
        <f>IF(ISBLANK(Games!$B407), "",Games!F407)</f>
      </c>
      <c r="G407" s="2" t="str">
        <f>IF(ISBLANK(Games!$B407), "",Games!G407)</f>
      </c>
      <c r="H407" s="2" t="str">
        <f>IF(ISBLANK(Games!B407), "", IF(Table13[[#This Row],[Spread]]&lt;0, Table13[[#This Row],[Home]], Table13[[#This Row],[Away]]))</f>
      </c>
      <c r="I407" s="25"/>
      <c r="J407" s="25"/>
      <c r="K407" s="25"/>
      <c r="L407" s="25" t="str">
        <f>IF(ISBLANK(Table13[[#This Row],[Side Result]]), "",(-1*(Table13[[#This Row],[Home Final]]-Table13[[#This Row],[Away Final]])))</f>
      </c>
      <c r="M40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07" s="21" t="str">
        <f>IF(ISBLANK(Games!B407),"",IF(Table13[[#This Row],[Side Result]]=Table13[[#This Row],[Market Predicted Side]], "Y", "N"))</f>
      </c>
      <c r="O407" s="24" t="str">
        <f>IF(ISBLANK(Table13[[#This Row],[Side Result]]),"",IF(AND(Table13[[#This Row],[Market Side Correct (Y/N)]]="Y", Table13[[#This Row],[Market - Winning Team Covered (Y/N)]]="Y"), "Y", "N"))</f>
      </c>
      <c r="P407" s="24" t="str">
        <f>IF(ISBLANK(Games!B407),"",IF(Table13[[#This Row],[Side Result]]=Table13[[#This Row],[Model Predicted Side]], "Y", "N"))</f>
      </c>
      <c r="Q40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0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07" s="24" t="str">
        <f>IF(ISBLANK(Table13[[#This Row],[Side Result]]), "",ABS(Table13[[#This Row],[Difference from Prediction]]))</f>
      </c>
      <c r="T40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07" s="24" t="str">
        <f>IF(ISBLANK(Table13[[#This Row],[Side Result]]), "",ABS(Table13[[#This Row],[Difference from Market]]))</f>
      </c>
      <c r="V407" s="23" t="str">
        <f>IF(OR(ISBLANK(Games!B407),ISBLANK(Table13[[#This Row],[Side Result]])), "",IF(OR(AND('Prediction Log'!D407&lt;0, 'Prediction Log'!I407='Prediction Log'!B407), AND('Prediction Log'!D407&gt;0, 'Prediction Log'!C407='Prediction Log'!I407)),"Y", IF(ISBLANK(Games!$B$2), "","N")))</f>
      </c>
      <c r="W407" s="23" t="str">
        <f>Table13[[#This Row],[Market Side and Spread  Correct]]</f>
      </c>
    </row>
    <row r="408">
      <c r="A408" s="2" t="str">
        <f>IF(ISBLANK(Games!$B408), "",Games!A408)</f>
      </c>
      <c r="B408" s="2" t="str">
        <f>IF(ISBLANK(Games!$B408), "",Games!B408)</f>
      </c>
      <c r="C408" s="2" t="str">
        <f>IF(ISBLANK(Games!$B408), "",Games!C408)</f>
      </c>
      <c r="D408" s="1" t="str">
        <f>IF(ISBLANK(Games!$B408), "",Games!D408)</f>
      </c>
      <c r="E408" s="1" t="str">
        <f>IF(ISBLANK(Games!$B408), "",Games!E408)</f>
      </c>
      <c r="F408" s="2" t="str">
        <f>IF(ISBLANK(Games!$B408), "",Games!F408)</f>
      </c>
      <c r="G408" s="2" t="str">
        <f>IF(ISBLANK(Games!$B408), "",Games!G408)</f>
      </c>
      <c r="H408" s="2" t="str">
        <f>IF(ISBLANK(Games!B408), "", IF(Table13[[#This Row],[Spread]]&lt;0, Table13[[#This Row],[Home]], Table13[[#This Row],[Away]]))</f>
      </c>
      <c r="I408" s="25"/>
      <c r="J408" s="25"/>
      <c r="K408" s="25"/>
      <c r="L408" s="25" t="str">
        <f>IF(ISBLANK(Table13[[#This Row],[Side Result]]), "",(-1*(Table13[[#This Row],[Home Final]]-Table13[[#This Row],[Away Final]])))</f>
      </c>
      <c r="M40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08" s="21" t="str">
        <f>IF(ISBLANK(Games!B408),"",IF(Table13[[#This Row],[Side Result]]=Table13[[#This Row],[Market Predicted Side]], "Y", "N"))</f>
      </c>
      <c r="O408" s="24" t="str">
        <f>IF(ISBLANK(Table13[[#This Row],[Side Result]]),"",IF(AND(Table13[[#This Row],[Market Side Correct (Y/N)]]="Y", Table13[[#This Row],[Market - Winning Team Covered (Y/N)]]="Y"), "Y", "N"))</f>
      </c>
      <c r="P408" s="24" t="str">
        <f>IF(ISBLANK(Games!B408),"",IF(Table13[[#This Row],[Side Result]]=Table13[[#This Row],[Model Predicted Side]], "Y", "N"))</f>
      </c>
      <c r="Q40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0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08" s="24" t="str">
        <f>IF(ISBLANK(Table13[[#This Row],[Side Result]]), "",ABS(Table13[[#This Row],[Difference from Prediction]]))</f>
      </c>
      <c r="T40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08" s="24" t="str">
        <f>IF(ISBLANK(Table13[[#This Row],[Side Result]]), "",ABS(Table13[[#This Row],[Difference from Market]]))</f>
      </c>
      <c r="V408" s="23" t="str">
        <f>IF(OR(ISBLANK(Games!B408),ISBLANK(Table13[[#This Row],[Side Result]])), "",IF(OR(AND('Prediction Log'!D408&lt;0, 'Prediction Log'!I408='Prediction Log'!B408), AND('Prediction Log'!D408&gt;0, 'Prediction Log'!C408='Prediction Log'!I408)),"Y", IF(ISBLANK(Games!$B$2), "","N")))</f>
      </c>
      <c r="W408" s="23" t="str">
        <f>Table13[[#This Row],[Market Side and Spread  Correct]]</f>
      </c>
    </row>
    <row r="409">
      <c r="A409" s="2" t="str">
        <f>IF(ISBLANK(Games!$B409), "",Games!A409)</f>
      </c>
      <c r="B409" s="2" t="str">
        <f>IF(ISBLANK(Games!$B409), "",Games!B409)</f>
      </c>
      <c r="C409" s="2" t="str">
        <f>IF(ISBLANK(Games!$B409), "",Games!C409)</f>
      </c>
      <c r="D409" s="1" t="str">
        <f>IF(ISBLANK(Games!$B409), "",Games!D409)</f>
      </c>
      <c r="E409" s="1" t="str">
        <f>IF(ISBLANK(Games!$B409), "",Games!E409)</f>
      </c>
      <c r="F409" s="2" t="str">
        <f>IF(ISBLANK(Games!$B409), "",Games!F409)</f>
      </c>
      <c r="G409" s="2" t="str">
        <f>IF(ISBLANK(Games!$B409), "",Games!G409)</f>
      </c>
      <c r="H409" s="2" t="str">
        <f>IF(ISBLANK(Games!B409), "", IF(Table13[[#This Row],[Spread]]&lt;0, Table13[[#This Row],[Home]], Table13[[#This Row],[Away]]))</f>
      </c>
      <c r="I409" s="25"/>
      <c r="J409" s="25"/>
      <c r="K409" s="25"/>
      <c r="L409" s="25" t="str">
        <f>IF(ISBLANK(Table13[[#This Row],[Side Result]]), "",(-1*(Table13[[#This Row],[Home Final]]-Table13[[#This Row],[Away Final]])))</f>
      </c>
      <c r="M40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09" s="21" t="str">
        <f>IF(ISBLANK(Games!B409),"",IF(Table13[[#This Row],[Side Result]]=Table13[[#This Row],[Market Predicted Side]], "Y", "N"))</f>
      </c>
      <c r="O409" s="24" t="str">
        <f>IF(ISBLANK(Table13[[#This Row],[Side Result]]),"",IF(AND(Table13[[#This Row],[Market Side Correct (Y/N)]]="Y", Table13[[#This Row],[Market - Winning Team Covered (Y/N)]]="Y"), "Y", "N"))</f>
      </c>
      <c r="P409" s="24" t="str">
        <f>IF(ISBLANK(Games!B409),"",IF(Table13[[#This Row],[Side Result]]=Table13[[#This Row],[Model Predicted Side]], "Y", "N"))</f>
      </c>
      <c r="Q40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0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09" s="24" t="str">
        <f>IF(ISBLANK(Table13[[#This Row],[Side Result]]), "",ABS(Table13[[#This Row],[Difference from Prediction]]))</f>
      </c>
      <c r="T40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09" s="24" t="str">
        <f>IF(ISBLANK(Table13[[#This Row],[Side Result]]), "",ABS(Table13[[#This Row],[Difference from Market]]))</f>
      </c>
      <c r="V409" s="23" t="str">
        <f>IF(OR(ISBLANK(Games!B409),ISBLANK(Table13[[#This Row],[Side Result]])), "",IF(OR(AND('Prediction Log'!D409&lt;0, 'Prediction Log'!I409='Prediction Log'!B409), AND('Prediction Log'!D409&gt;0, 'Prediction Log'!C409='Prediction Log'!I409)),"Y", IF(ISBLANK(Games!$B$2), "","N")))</f>
      </c>
      <c r="W409" s="23" t="str">
        <f>Table13[[#This Row],[Market Side and Spread  Correct]]</f>
      </c>
    </row>
    <row r="410">
      <c r="A410" s="2" t="str">
        <f>IF(ISBLANK(Games!$B410), "",Games!A410)</f>
      </c>
      <c r="B410" s="2" t="str">
        <f>IF(ISBLANK(Games!$B410), "",Games!B410)</f>
      </c>
      <c r="C410" s="2" t="str">
        <f>IF(ISBLANK(Games!$B410), "",Games!C410)</f>
      </c>
      <c r="D410" s="1" t="str">
        <f>IF(ISBLANK(Games!$B410), "",Games!D410)</f>
      </c>
      <c r="E410" s="1" t="str">
        <f>IF(ISBLANK(Games!$B410), "",Games!E410)</f>
      </c>
      <c r="F410" s="2" t="str">
        <f>IF(ISBLANK(Games!$B410), "",Games!F410)</f>
      </c>
      <c r="G410" s="2" t="str">
        <f>IF(ISBLANK(Games!$B410), "",Games!G410)</f>
      </c>
      <c r="H410" s="2" t="str">
        <f>IF(ISBLANK(Games!B410), "", IF(Table13[[#This Row],[Spread]]&lt;0, Table13[[#This Row],[Home]], Table13[[#This Row],[Away]]))</f>
      </c>
      <c r="I410" s="25"/>
      <c r="J410" s="25"/>
      <c r="K410" s="25"/>
      <c r="L410" s="25" t="str">
        <f>IF(ISBLANK(Table13[[#This Row],[Side Result]]), "",(-1*(Table13[[#This Row],[Home Final]]-Table13[[#This Row],[Away Final]])))</f>
      </c>
      <c r="M41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10" s="21" t="str">
        <f>IF(ISBLANK(Games!B410),"",IF(Table13[[#This Row],[Side Result]]=Table13[[#This Row],[Market Predicted Side]], "Y", "N"))</f>
      </c>
      <c r="O410" s="24" t="str">
        <f>IF(ISBLANK(Table13[[#This Row],[Side Result]]),"",IF(AND(Table13[[#This Row],[Market Side Correct (Y/N)]]="Y", Table13[[#This Row],[Market - Winning Team Covered (Y/N)]]="Y"), "Y", "N"))</f>
      </c>
      <c r="P410" s="24" t="str">
        <f>IF(ISBLANK(Games!B410),"",IF(Table13[[#This Row],[Side Result]]=Table13[[#This Row],[Model Predicted Side]], "Y", "N"))</f>
      </c>
      <c r="Q41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1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10" s="24" t="str">
        <f>IF(ISBLANK(Table13[[#This Row],[Side Result]]), "",ABS(Table13[[#This Row],[Difference from Prediction]]))</f>
      </c>
      <c r="T41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10" s="24" t="str">
        <f>IF(ISBLANK(Table13[[#This Row],[Side Result]]), "",ABS(Table13[[#This Row],[Difference from Market]]))</f>
      </c>
      <c r="V410" s="23" t="str">
        <f>IF(OR(ISBLANK(Games!B410),ISBLANK(Table13[[#This Row],[Side Result]])), "",IF(OR(AND('Prediction Log'!D410&lt;0, 'Prediction Log'!I410='Prediction Log'!B410), AND('Prediction Log'!D410&gt;0, 'Prediction Log'!C410='Prediction Log'!I410)),"Y", IF(ISBLANK(Games!$B$2), "","N")))</f>
      </c>
      <c r="W410" s="23" t="str">
        <f>Table13[[#This Row],[Market Side and Spread  Correct]]</f>
      </c>
    </row>
    <row r="411">
      <c r="A411" s="2" t="str">
        <f>IF(ISBLANK(Games!$B411), "",Games!A411)</f>
      </c>
      <c r="B411" s="2" t="str">
        <f>IF(ISBLANK(Games!$B411), "",Games!B411)</f>
      </c>
      <c r="C411" s="2" t="str">
        <f>IF(ISBLANK(Games!$B411), "",Games!C411)</f>
      </c>
      <c r="D411" s="1" t="str">
        <f>IF(ISBLANK(Games!$B411), "",Games!D411)</f>
      </c>
      <c r="E411" s="1" t="str">
        <f>IF(ISBLANK(Games!$B411), "",Games!E411)</f>
      </c>
      <c r="F411" s="2" t="str">
        <f>IF(ISBLANK(Games!$B411), "",Games!F411)</f>
      </c>
      <c r="G411" s="2" t="str">
        <f>IF(ISBLANK(Games!$B411), "",Games!G411)</f>
      </c>
      <c r="H411" s="2" t="str">
        <f>IF(ISBLANK(Games!B411), "", IF(Table13[[#This Row],[Spread]]&lt;0, Table13[[#This Row],[Home]], Table13[[#This Row],[Away]]))</f>
      </c>
      <c r="I411" s="25"/>
      <c r="J411" s="25"/>
      <c r="K411" s="25"/>
      <c r="L411" s="25" t="str">
        <f>IF(ISBLANK(Table13[[#This Row],[Side Result]]), "",(-1*(Table13[[#This Row],[Home Final]]-Table13[[#This Row],[Away Final]])))</f>
      </c>
      <c r="M41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11" s="21" t="str">
        <f>IF(ISBLANK(Games!B411),"",IF(Table13[[#This Row],[Side Result]]=Table13[[#This Row],[Market Predicted Side]], "Y", "N"))</f>
      </c>
      <c r="O411" s="24" t="str">
        <f>IF(ISBLANK(Table13[[#This Row],[Side Result]]),"",IF(AND(Table13[[#This Row],[Market Side Correct (Y/N)]]="Y", Table13[[#This Row],[Market - Winning Team Covered (Y/N)]]="Y"), "Y", "N"))</f>
      </c>
      <c r="P411" s="24" t="str">
        <f>IF(ISBLANK(Games!B411),"",IF(Table13[[#This Row],[Side Result]]=Table13[[#This Row],[Model Predicted Side]], "Y", "N"))</f>
      </c>
      <c r="Q41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1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11" s="24" t="str">
        <f>IF(ISBLANK(Table13[[#This Row],[Side Result]]), "",ABS(Table13[[#This Row],[Difference from Prediction]]))</f>
      </c>
      <c r="T41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11" s="24" t="str">
        <f>IF(ISBLANK(Table13[[#This Row],[Side Result]]), "",ABS(Table13[[#This Row],[Difference from Market]]))</f>
      </c>
      <c r="V411" s="23" t="str">
        <f>IF(OR(ISBLANK(Games!B411),ISBLANK(Table13[[#This Row],[Side Result]])), "",IF(OR(AND('Prediction Log'!D411&lt;0, 'Prediction Log'!I411='Prediction Log'!B411), AND('Prediction Log'!D411&gt;0, 'Prediction Log'!C411='Prediction Log'!I411)),"Y", IF(ISBLANK(Games!$B$2), "","N")))</f>
      </c>
      <c r="W411" s="23" t="str">
        <f>Table13[[#This Row],[Market Side and Spread  Correct]]</f>
      </c>
    </row>
    <row r="412">
      <c r="A412" s="2" t="str">
        <f>IF(ISBLANK(Games!$B412), "",Games!A412)</f>
      </c>
      <c r="B412" s="2" t="str">
        <f>IF(ISBLANK(Games!$B412), "",Games!B412)</f>
      </c>
      <c r="C412" s="2" t="str">
        <f>IF(ISBLANK(Games!$B412), "",Games!C412)</f>
      </c>
      <c r="D412" s="1" t="str">
        <f>IF(ISBLANK(Games!$B412), "",Games!D412)</f>
      </c>
      <c r="E412" s="1" t="str">
        <f>IF(ISBLANK(Games!$B412), "",Games!E412)</f>
      </c>
      <c r="F412" s="2" t="str">
        <f>IF(ISBLANK(Games!$B412), "",Games!F412)</f>
      </c>
      <c r="G412" s="2" t="str">
        <f>IF(ISBLANK(Games!$B412), "",Games!G412)</f>
      </c>
      <c r="H412" s="2" t="str">
        <f>IF(ISBLANK(Games!B412), "", IF(Table13[[#This Row],[Spread]]&lt;0, Table13[[#This Row],[Home]], Table13[[#This Row],[Away]]))</f>
      </c>
      <c r="I412" s="25"/>
      <c r="J412" s="25"/>
      <c r="K412" s="25"/>
      <c r="L412" s="25" t="str">
        <f>IF(ISBLANK(Table13[[#This Row],[Side Result]]), "",(-1*(Table13[[#This Row],[Home Final]]-Table13[[#This Row],[Away Final]])))</f>
      </c>
      <c r="M41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12" s="21" t="str">
        <f>IF(ISBLANK(Games!B412),"",IF(Table13[[#This Row],[Side Result]]=Table13[[#This Row],[Market Predicted Side]], "Y", "N"))</f>
      </c>
      <c r="O412" s="24" t="str">
        <f>IF(ISBLANK(Table13[[#This Row],[Side Result]]),"",IF(AND(Table13[[#This Row],[Market Side Correct (Y/N)]]="Y", Table13[[#This Row],[Market - Winning Team Covered (Y/N)]]="Y"), "Y", "N"))</f>
      </c>
      <c r="P412" s="24" t="str">
        <f>IF(ISBLANK(Games!B412),"",IF(Table13[[#This Row],[Side Result]]=Table13[[#This Row],[Model Predicted Side]], "Y", "N"))</f>
      </c>
      <c r="Q41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1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12" s="24" t="str">
        <f>IF(ISBLANK(Table13[[#This Row],[Side Result]]), "",ABS(Table13[[#This Row],[Difference from Prediction]]))</f>
      </c>
      <c r="T41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12" s="24" t="str">
        <f>IF(ISBLANK(Table13[[#This Row],[Side Result]]), "",ABS(Table13[[#This Row],[Difference from Market]]))</f>
      </c>
      <c r="V412" s="23" t="str">
        <f>IF(OR(ISBLANK(Games!B412),ISBLANK(Table13[[#This Row],[Side Result]])), "",IF(OR(AND('Prediction Log'!D412&lt;0, 'Prediction Log'!I412='Prediction Log'!B412), AND('Prediction Log'!D412&gt;0, 'Prediction Log'!C412='Prediction Log'!I412)),"Y", IF(ISBLANK(Games!$B$2), "","N")))</f>
      </c>
      <c r="W412" s="23" t="str">
        <f>Table13[[#This Row],[Market Side and Spread  Correct]]</f>
      </c>
    </row>
    <row r="413">
      <c r="A413" s="2" t="str">
        <f>IF(ISBLANK(Games!$B413), "",Games!A413)</f>
      </c>
      <c r="B413" s="2" t="str">
        <f>IF(ISBLANK(Games!$B413), "",Games!B413)</f>
      </c>
      <c r="C413" s="2" t="str">
        <f>IF(ISBLANK(Games!$B413), "",Games!C413)</f>
      </c>
      <c r="D413" s="1" t="str">
        <f>IF(ISBLANK(Games!$B413), "",Games!D413)</f>
      </c>
      <c r="E413" s="1" t="str">
        <f>IF(ISBLANK(Games!$B413), "",Games!E413)</f>
      </c>
      <c r="F413" s="2" t="str">
        <f>IF(ISBLANK(Games!$B413), "",Games!F413)</f>
      </c>
      <c r="G413" s="2" t="str">
        <f>IF(ISBLANK(Games!$B413), "",Games!G413)</f>
      </c>
      <c r="H413" s="2" t="str">
        <f>IF(ISBLANK(Games!B413), "", IF(Table13[[#This Row],[Spread]]&lt;0, Table13[[#This Row],[Home]], Table13[[#This Row],[Away]]))</f>
      </c>
      <c r="I413" s="25"/>
      <c r="J413" s="25"/>
      <c r="K413" s="25"/>
      <c r="L413" s="25" t="str">
        <f>IF(ISBLANK(Table13[[#This Row],[Side Result]]), "",(-1*(Table13[[#This Row],[Home Final]]-Table13[[#This Row],[Away Final]])))</f>
      </c>
      <c r="M41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13" s="21" t="str">
        <f>IF(ISBLANK(Games!B413),"",IF(Table13[[#This Row],[Side Result]]=Table13[[#This Row],[Market Predicted Side]], "Y", "N"))</f>
      </c>
      <c r="O413" s="24" t="str">
        <f>IF(ISBLANK(Table13[[#This Row],[Side Result]]),"",IF(AND(Table13[[#This Row],[Market Side Correct (Y/N)]]="Y", Table13[[#This Row],[Market - Winning Team Covered (Y/N)]]="Y"), "Y", "N"))</f>
      </c>
      <c r="P413" s="24" t="str">
        <f>IF(ISBLANK(Games!B413),"",IF(Table13[[#This Row],[Side Result]]=Table13[[#This Row],[Model Predicted Side]], "Y", "N"))</f>
      </c>
      <c r="Q41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1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13" s="24" t="str">
        <f>IF(ISBLANK(Table13[[#This Row],[Side Result]]), "",ABS(Table13[[#This Row],[Difference from Prediction]]))</f>
      </c>
      <c r="T41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13" s="24" t="str">
        <f>IF(ISBLANK(Table13[[#This Row],[Side Result]]), "",ABS(Table13[[#This Row],[Difference from Market]]))</f>
      </c>
      <c r="V413" s="23" t="str">
        <f>IF(OR(ISBLANK(Games!B413),ISBLANK(Table13[[#This Row],[Side Result]])), "",IF(OR(AND('Prediction Log'!D413&lt;0, 'Prediction Log'!I413='Prediction Log'!B413), AND('Prediction Log'!D413&gt;0, 'Prediction Log'!C413='Prediction Log'!I413)),"Y", IF(ISBLANK(Games!$B$2), "","N")))</f>
      </c>
      <c r="W413" s="23" t="str">
        <f>Table13[[#This Row],[Market Side and Spread  Correct]]</f>
      </c>
    </row>
    <row r="414">
      <c r="A414" s="2" t="str">
        <f>IF(ISBLANK(Games!$B414), "",Games!A414)</f>
      </c>
      <c r="B414" s="2" t="str">
        <f>IF(ISBLANK(Games!$B414), "",Games!B414)</f>
      </c>
      <c r="C414" s="2" t="str">
        <f>IF(ISBLANK(Games!$B414), "",Games!C414)</f>
      </c>
      <c r="D414" s="1" t="str">
        <f>IF(ISBLANK(Games!$B414), "",Games!D414)</f>
      </c>
      <c r="E414" s="1" t="str">
        <f>IF(ISBLANK(Games!$B414), "",Games!E414)</f>
      </c>
      <c r="F414" s="2" t="str">
        <f>IF(ISBLANK(Games!$B414), "",Games!F414)</f>
      </c>
      <c r="G414" s="2" t="str">
        <f>IF(ISBLANK(Games!$B414), "",Games!G414)</f>
      </c>
      <c r="H414" s="2" t="str">
        <f>IF(ISBLANK(Games!B414), "", IF(Table13[[#This Row],[Spread]]&lt;0, Table13[[#This Row],[Home]], Table13[[#This Row],[Away]]))</f>
      </c>
      <c r="I414" s="25"/>
      <c r="J414" s="25"/>
      <c r="K414" s="25"/>
      <c r="L414" s="25" t="str">
        <f>IF(ISBLANK(Table13[[#This Row],[Side Result]]), "",(-1*(Table13[[#This Row],[Home Final]]-Table13[[#This Row],[Away Final]])))</f>
      </c>
      <c r="M41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14" s="21" t="str">
        <f>IF(ISBLANK(Games!B414),"",IF(Table13[[#This Row],[Side Result]]=Table13[[#This Row],[Market Predicted Side]], "Y", "N"))</f>
      </c>
      <c r="O414" s="24" t="str">
        <f>IF(ISBLANK(Table13[[#This Row],[Side Result]]),"",IF(AND(Table13[[#This Row],[Market Side Correct (Y/N)]]="Y", Table13[[#This Row],[Market - Winning Team Covered (Y/N)]]="Y"), "Y", "N"))</f>
      </c>
      <c r="P414" s="24" t="str">
        <f>IF(ISBLANK(Games!B414),"",IF(Table13[[#This Row],[Side Result]]=Table13[[#This Row],[Model Predicted Side]], "Y", "N"))</f>
      </c>
      <c r="Q41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1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14" s="24" t="str">
        <f>IF(ISBLANK(Table13[[#This Row],[Side Result]]), "",ABS(Table13[[#This Row],[Difference from Prediction]]))</f>
      </c>
      <c r="T41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14" s="24" t="str">
        <f>IF(ISBLANK(Table13[[#This Row],[Side Result]]), "",ABS(Table13[[#This Row],[Difference from Market]]))</f>
      </c>
      <c r="V414" s="23" t="str">
        <f>IF(OR(ISBLANK(Games!B414),ISBLANK(Table13[[#This Row],[Side Result]])), "",IF(OR(AND('Prediction Log'!D414&lt;0, 'Prediction Log'!I414='Prediction Log'!B414), AND('Prediction Log'!D414&gt;0, 'Prediction Log'!C414='Prediction Log'!I414)),"Y", IF(ISBLANK(Games!$B$2), "","N")))</f>
      </c>
      <c r="W414" s="23" t="str">
        <f>Table13[[#This Row],[Market Side and Spread  Correct]]</f>
      </c>
    </row>
    <row r="415">
      <c r="A415" s="2" t="str">
        <f>IF(ISBLANK(Games!$B415), "",Games!A415)</f>
      </c>
      <c r="B415" s="2" t="str">
        <f>IF(ISBLANK(Games!$B415), "",Games!B415)</f>
      </c>
      <c r="C415" s="2" t="str">
        <f>IF(ISBLANK(Games!$B415), "",Games!C415)</f>
      </c>
      <c r="D415" s="1" t="str">
        <f>IF(ISBLANK(Games!$B415), "",Games!D415)</f>
      </c>
      <c r="E415" s="1" t="str">
        <f>IF(ISBLANK(Games!$B415), "",Games!E415)</f>
      </c>
      <c r="F415" s="2" t="str">
        <f>IF(ISBLANK(Games!$B415), "",Games!F415)</f>
      </c>
      <c r="G415" s="2" t="str">
        <f>IF(ISBLANK(Games!$B415), "",Games!G415)</f>
      </c>
      <c r="H415" s="2" t="str">
        <f>IF(ISBLANK(Games!B415), "", IF(Table13[[#This Row],[Spread]]&lt;0, Table13[[#This Row],[Home]], Table13[[#This Row],[Away]]))</f>
      </c>
      <c r="I415" s="25"/>
      <c r="J415" s="25"/>
      <c r="K415" s="25"/>
      <c r="L415" s="25" t="str">
        <f>IF(ISBLANK(Table13[[#This Row],[Side Result]]), "",(-1*(Table13[[#This Row],[Home Final]]-Table13[[#This Row],[Away Final]])))</f>
      </c>
      <c r="M41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15" s="21" t="str">
        <f>IF(ISBLANK(Games!B415),"",IF(Table13[[#This Row],[Side Result]]=Table13[[#This Row],[Market Predicted Side]], "Y", "N"))</f>
      </c>
      <c r="O415" s="24" t="str">
        <f>IF(ISBLANK(Table13[[#This Row],[Side Result]]),"",IF(AND(Table13[[#This Row],[Market Side Correct (Y/N)]]="Y", Table13[[#This Row],[Market - Winning Team Covered (Y/N)]]="Y"), "Y", "N"))</f>
      </c>
      <c r="P415" s="24" t="str">
        <f>IF(ISBLANK(Games!B415),"",IF(Table13[[#This Row],[Side Result]]=Table13[[#This Row],[Model Predicted Side]], "Y", "N"))</f>
      </c>
      <c r="Q41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1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15" s="24" t="str">
        <f>IF(ISBLANK(Table13[[#This Row],[Side Result]]), "",ABS(Table13[[#This Row],[Difference from Prediction]]))</f>
      </c>
      <c r="T41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15" s="24" t="str">
        <f>IF(ISBLANK(Table13[[#This Row],[Side Result]]), "",ABS(Table13[[#This Row],[Difference from Market]]))</f>
      </c>
      <c r="V415" s="23" t="str">
        <f>IF(OR(ISBLANK(Games!B415),ISBLANK(Table13[[#This Row],[Side Result]])), "",IF(OR(AND('Prediction Log'!D415&lt;0, 'Prediction Log'!I415='Prediction Log'!B415), AND('Prediction Log'!D415&gt;0, 'Prediction Log'!C415='Prediction Log'!I415)),"Y", IF(ISBLANK(Games!$B$2), "","N")))</f>
      </c>
      <c r="W415" s="23" t="str">
        <f>Table13[[#This Row],[Market Side and Spread  Correct]]</f>
      </c>
    </row>
    <row r="416">
      <c r="A416" s="2" t="str">
        <f>IF(ISBLANK(Games!$B416), "",Games!A416)</f>
      </c>
      <c r="B416" s="2" t="str">
        <f>IF(ISBLANK(Games!$B416), "",Games!B416)</f>
      </c>
      <c r="C416" s="2" t="str">
        <f>IF(ISBLANK(Games!$B416), "",Games!C416)</f>
      </c>
      <c r="D416" s="1" t="str">
        <f>IF(ISBLANK(Games!$B416), "",Games!D416)</f>
      </c>
      <c r="E416" s="1" t="str">
        <f>IF(ISBLANK(Games!$B416), "",Games!E416)</f>
      </c>
      <c r="F416" s="2" t="str">
        <f>IF(ISBLANK(Games!$B416), "",Games!F416)</f>
      </c>
      <c r="G416" s="2" t="str">
        <f>IF(ISBLANK(Games!$B416), "",Games!G416)</f>
      </c>
      <c r="H416" s="2" t="str">
        <f>IF(ISBLANK(Games!B416), "", IF(Table13[[#This Row],[Spread]]&lt;0, Table13[[#This Row],[Home]], Table13[[#This Row],[Away]]))</f>
      </c>
      <c r="I416" s="25"/>
      <c r="J416" s="25"/>
      <c r="K416" s="25"/>
      <c r="L416" s="25" t="str">
        <f>IF(ISBLANK(Table13[[#This Row],[Side Result]]), "",(-1*(Table13[[#This Row],[Home Final]]-Table13[[#This Row],[Away Final]])))</f>
      </c>
      <c r="M41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16" s="21" t="str">
        <f>IF(ISBLANK(Games!B416),"",IF(Table13[[#This Row],[Side Result]]=Table13[[#This Row],[Market Predicted Side]], "Y", "N"))</f>
      </c>
      <c r="O416" s="24" t="str">
        <f>IF(ISBLANK(Table13[[#This Row],[Side Result]]),"",IF(AND(Table13[[#This Row],[Market Side Correct (Y/N)]]="Y", Table13[[#This Row],[Market - Winning Team Covered (Y/N)]]="Y"), "Y", "N"))</f>
      </c>
      <c r="P416" s="24" t="str">
        <f>IF(ISBLANK(Games!B416),"",IF(Table13[[#This Row],[Side Result]]=Table13[[#This Row],[Model Predicted Side]], "Y", "N"))</f>
      </c>
      <c r="Q41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1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16" s="24" t="str">
        <f>IF(ISBLANK(Table13[[#This Row],[Side Result]]), "",ABS(Table13[[#This Row],[Difference from Prediction]]))</f>
      </c>
      <c r="T41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16" s="24" t="str">
        <f>IF(ISBLANK(Table13[[#This Row],[Side Result]]), "",ABS(Table13[[#This Row],[Difference from Market]]))</f>
      </c>
      <c r="V416" s="23" t="str">
        <f>IF(OR(ISBLANK(Games!B416),ISBLANK(Table13[[#This Row],[Side Result]])), "",IF(OR(AND('Prediction Log'!D416&lt;0, 'Prediction Log'!I416='Prediction Log'!B416), AND('Prediction Log'!D416&gt;0, 'Prediction Log'!C416='Prediction Log'!I416)),"Y", IF(ISBLANK(Games!$B$2), "","N")))</f>
      </c>
      <c r="W416" s="23" t="str">
        <f>Table13[[#This Row],[Market Side and Spread  Correct]]</f>
      </c>
    </row>
    <row r="417">
      <c r="A417" s="2" t="str">
        <f>IF(ISBLANK(Games!$B417), "",Games!A417)</f>
      </c>
      <c r="B417" s="2" t="str">
        <f>IF(ISBLANK(Games!$B417), "",Games!B417)</f>
      </c>
      <c r="C417" s="2" t="str">
        <f>IF(ISBLANK(Games!$B417), "",Games!C417)</f>
      </c>
      <c r="D417" s="1" t="str">
        <f>IF(ISBLANK(Games!$B417), "",Games!D417)</f>
      </c>
      <c r="E417" s="1" t="str">
        <f>IF(ISBLANK(Games!$B417), "",Games!E417)</f>
      </c>
      <c r="F417" s="2" t="str">
        <f>IF(ISBLANK(Games!$B417), "",Games!F417)</f>
      </c>
      <c r="G417" s="2" t="str">
        <f>IF(ISBLANK(Games!$B417), "",Games!G417)</f>
      </c>
      <c r="H417" s="2" t="str">
        <f>IF(ISBLANK(Games!B417), "", IF(Table13[[#This Row],[Spread]]&lt;0, Table13[[#This Row],[Home]], Table13[[#This Row],[Away]]))</f>
      </c>
      <c r="I417" s="25"/>
      <c r="J417" s="25"/>
      <c r="K417" s="25"/>
      <c r="L417" s="25" t="str">
        <f>IF(ISBLANK(Table13[[#This Row],[Side Result]]), "",(-1*(Table13[[#This Row],[Home Final]]-Table13[[#This Row],[Away Final]])))</f>
      </c>
      <c r="M41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17" s="21" t="str">
        <f>IF(ISBLANK(Games!B417),"",IF(Table13[[#This Row],[Side Result]]=Table13[[#This Row],[Market Predicted Side]], "Y", "N"))</f>
      </c>
      <c r="O417" s="24" t="str">
        <f>IF(ISBLANK(Table13[[#This Row],[Side Result]]),"",IF(AND(Table13[[#This Row],[Market Side Correct (Y/N)]]="Y", Table13[[#This Row],[Market - Winning Team Covered (Y/N)]]="Y"), "Y", "N"))</f>
      </c>
      <c r="P417" s="24" t="str">
        <f>IF(ISBLANK(Games!B417),"",IF(Table13[[#This Row],[Side Result]]=Table13[[#This Row],[Model Predicted Side]], "Y", "N"))</f>
      </c>
      <c r="Q41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1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17" s="24" t="str">
        <f>IF(ISBLANK(Table13[[#This Row],[Side Result]]), "",ABS(Table13[[#This Row],[Difference from Prediction]]))</f>
      </c>
      <c r="T41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17" s="24" t="str">
        <f>IF(ISBLANK(Table13[[#This Row],[Side Result]]), "",ABS(Table13[[#This Row],[Difference from Market]]))</f>
      </c>
      <c r="V417" s="23" t="str">
        <f>IF(OR(ISBLANK(Games!B417),ISBLANK(Table13[[#This Row],[Side Result]])), "",IF(OR(AND('Prediction Log'!D417&lt;0, 'Prediction Log'!I417='Prediction Log'!B417), AND('Prediction Log'!D417&gt;0, 'Prediction Log'!C417='Prediction Log'!I417)),"Y", IF(ISBLANK(Games!$B$2), "","N")))</f>
      </c>
      <c r="W417" s="23" t="str">
        <f>Table13[[#This Row],[Market Side and Spread  Correct]]</f>
      </c>
    </row>
    <row r="418">
      <c r="A418" s="2" t="str">
        <f>IF(ISBLANK(Games!$B418), "",Games!A418)</f>
      </c>
      <c r="B418" s="2" t="str">
        <f>IF(ISBLANK(Games!$B418), "",Games!B418)</f>
      </c>
      <c r="C418" s="2" t="str">
        <f>IF(ISBLANK(Games!$B418), "",Games!C418)</f>
      </c>
      <c r="D418" s="1" t="str">
        <f>IF(ISBLANK(Games!$B418), "",Games!D418)</f>
      </c>
      <c r="E418" s="1" t="str">
        <f>IF(ISBLANK(Games!$B418), "",Games!E418)</f>
      </c>
      <c r="F418" s="2" t="str">
        <f>IF(ISBLANK(Games!$B418), "",Games!F418)</f>
      </c>
      <c r="G418" s="2" t="str">
        <f>IF(ISBLANK(Games!$B418), "",Games!G418)</f>
      </c>
      <c r="H418" s="2" t="str">
        <f>IF(ISBLANK(Games!B418), "", IF(Table13[[#This Row],[Spread]]&lt;0, Table13[[#This Row],[Home]], Table13[[#This Row],[Away]]))</f>
      </c>
      <c r="I418" s="25"/>
      <c r="J418" s="25"/>
      <c r="K418" s="25"/>
      <c r="L418" s="25" t="str">
        <f>IF(ISBLANK(Table13[[#This Row],[Side Result]]), "",(-1*(Table13[[#This Row],[Home Final]]-Table13[[#This Row],[Away Final]])))</f>
      </c>
      <c r="M41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18" s="21" t="str">
        <f>IF(ISBLANK(Games!B418),"",IF(Table13[[#This Row],[Side Result]]=Table13[[#This Row],[Market Predicted Side]], "Y", "N"))</f>
      </c>
      <c r="O418" s="24" t="str">
        <f>IF(ISBLANK(Table13[[#This Row],[Side Result]]),"",IF(AND(Table13[[#This Row],[Market Side Correct (Y/N)]]="Y", Table13[[#This Row],[Market - Winning Team Covered (Y/N)]]="Y"), "Y", "N"))</f>
      </c>
      <c r="P418" s="24" t="str">
        <f>IF(ISBLANK(Games!B418),"",IF(Table13[[#This Row],[Side Result]]=Table13[[#This Row],[Model Predicted Side]], "Y", "N"))</f>
      </c>
      <c r="Q41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1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18" s="24" t="str">
        <f>IF(ISBLANK(Table13[[#This Row],[Side Result]]), "",ABS(Table13[[#This Row],[Difference from Prediction]]))</f>
      </c>
      <c r="T41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18" s="24" t="str">
        <f>IF(ISBLANK(Table13[[#This Row],[Side Result]]), "",ABS(Table13[[#This Row],[Difference from Market]]))</f>
      </c>
      <c r="V418" s="23" t="str">
        <f>IF(OR(ISBLANK(Games!B418),ISBLANK(Table13[[#This Row],[Side Result]])), "",IF(OR(AND('Prediction Log'!D418&lt;0, 'Prediction Log'!I418='Prediction Log'!B418), AND('Prediction Log'!D418&gt;0, 'Prediction Log'!C418='Prediction Log'!I418)),"Y", IF(ISBLANK(Games!$B$2), "","N")))</f>
      </c>
      <c r="W418" s="23" t="str">
        <f>Table13[[#This Row],[Market Side and Spread  Correct]]</f>
      </c>
    </row>
    <row r="419">
      <c r="A419" s="2" t="str">
        <f>IF(ISBLANK(Games!$B419), "",Games!A419)</f>
      </c>
      <c r="B419" s="2" t="str">
        <f>IF(ISBLANK(Games!$B419), "",Games!B419)</f>
      </c>
      <c r="C419" s="2" t="str">
        <f>IF(ISBLANK(Games!$B419), "",Games!C419)</f>
      </c>
      <c r="D419" s="1" t="str">
        <f>IF(ISBLANK(Games!$B419), "",Games!D419)</f>
      </c>
      <c r="E419" s="1" t="str">
        <f>IF(ISBLANK(Games!$B419), "",Games!E419)</f>
      </c>
      <c r="F419" s="2" t="str">
        <f>IF(ISBLANK(Games!$B419), "",Games!F419)</f>
      </c>
      <c r="G419" s="2" t="str">
        <f>IF(ISBLANK(Games!$B419), "",Games!G419)</f>
      </c>
      <c r="H419" s="2" t="str">
        <f>IF(ISBLANK(Games!B419), "", IF(Table13[[#This Row],[Spread]]&lt;0, Table13[[#This Row],[Home]], Table13[[#This Row],[Away]]))</f>
      </c>
      <c r="I419" s="25"/>
      <c r="J419" s="25"/>
      <c r="K419" s="25"/>
      <c r="L419" s="25" t="str">
        <f>IF(ISBLANK(Table13[[#This Row],[Side Result]]), "",(-1*(Table13[[#This Row],[Home Final]]-Table13[[#This Row],[Away Final]])))</f>
      </c>
      <c r="M41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19" s="21" t="str">
        <f>IF(ISBLANK(Games!B419),"",IF(Table13[[#This Row],[Side Result]]=Table13[[#This Row],[Market Predicted Side]], "Y", "N"))</f>
      </c>
      <c r="O419" s="24" t="str">
        <f>IF(ISBLANK(Table13[[#This Row],[Side Result]]),"",IF(AND(Table13[[#This Row],[Market Side Correct (Y/N)]]="Y", Table13[[#This Row],[Market - Winning Team Covered (Y/N)]]="Y"), "Y", "N"))</f>
      </c>
      <c r="P419" s="24" t="str">
        <f>IF(ISBLANK(Games!B419),"",IF(Table13[[#This Row],[Side Result]]=Table13[[#This Row],[Model Predicted Side]], "Y", "N"))</f>
      </c>
      <c r="Q41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1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19" s="24" t="str">
        <f>IF(ISBLANK(Table13[[#This Row],[Side Result]]), "",ABS(Table13[[#This Row],[Difference from Prediction]]))</f>
      </c>
      <c r="T41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19" s="24" t="str">
        <f>IF(ISBLANK(Table13[[#This Row],[Side Result]]), "",ABS(Table13[[#This Row],[Difference from Market]]))</f>
      </c>
      <c r="V419" s="23" t="str">
        <f>IF(OR(ISBLANK(Games!B419),ISBLANK(Table13[[#This Row],[Side Result]])), "",IF(OR(AND('Prediction Log'!D419&lt;0, 'Prediction Log'!I419='Prediction Log'!B419), AND('Prediction Log'!D419&gt;0, 'Prediction Log'!C419='Prediction Log'!I419)),"Y", IF(ISBLANK(Games!$B$2), "","N")))</f>
      </c>
      <c r="W419" s="23" t="str">
        <f>Table13[[#This Row],[Market Side and Spread  Correct]]</f>
      </c>
    </row>
    <row r="420">
      <c r="A420" s="2" t="str">
        <f>IF(ISBLANK(Games!$B420), "",Games!A420)</f>
      </c>
      <c r="B420" s="2" t="str">
        <f>IF(ISBLANK(Games!$B420), "",Games!B420)</f>
      </c>
      <c r="C420" s="2" t="str">
        <f>IF(ISBLANK(Games!$B420), "",Games!C420)</f>
      </c>
      <c r="D420" s="1" t="str">
        <f>IF(ISBLANK(Games!$B420), "",Games!D420)</f>
      </c>
      <c r="E420" s="1" t="str">
        <f>IF(ISBLANK(Games!$B420), "",Games!E420)</f>
      </c>
      <c r="F420" s="2" t="str">
        <f>IF(ISBLANK(Games!$B420), "",Games!F420)</f>
      </c>
      <c r="G420" s="2" t="str">
        <f>IF(ISBLANK(Games!$B420), "",Games!G420)</f>
      </c>
      <c r="H420" s="2" t="str">
        <f>IF(ISBLANK(Games!B420), "", IF(Table13[[#This Row],[Spread]]&lt;0, Table13[[#This Row],[Home]], Table13[[#This Row],[Away]]))</f>
      </c>
      <c r="I420" s="25"/>
      <c r="J420" s="25"/>
      <c r="K420" s="25"/>
      <c r="L420" s="25" t="str">
        <f>IF(ISBLANK(Table13[[#This Row],[Side Result]]), "",(-1*(Table13[[#This Row],[Home Final]]-Table13[[#This Row],[Away Final]])))</f>
      </c>
      <c r="M42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20" s="21" t="str">
        <f>IF(ISBLANK(Games!B420),"",IF(Table13[[#This Row],[Side Result]]=Table13[[#This Row],[Market Predicted Side]], "Y", "N"))</f>
      </c>
      <c r="O420" s="24" t="str">
        <f>IF(ISBLANK(Table13[[#This Row],[Side Result]]),"",IF(AND(Table13[[#This Row],[Market Side Correct (Y/N)]]="Y", Table13[[#This Row],[Market - Winning Team Covered (Y/N)]]="Y"), "Y", "N"))</f>
      </c>
      <c r="P420" s="24" t="str">
        <f>IF(ISBLANK(Games!B420),"",IF(Table13[[#This Row],[Side Result]]=Table13[[#This Row],[Model Predicted Side]], "Y", "N"))</f>
      </c>
      <c r="Q42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2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20" s="24" t="str">
        <f>IF(ISBLANK(Table13[[#This Row],[Side Result]]), "",ABS(Table13[[#This Row],[Difference from Prediction]]))</f>
      </c>
      <c r="T42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20" s="24" t="str">
        <f>IF(ISBLANK(Table13[[#This Row],[Side Result]]), "",ABS(Table13[[#This Row],[Difference from Market]]))</f>
      </c>
      <c r="V420" s="23" t="str">
        <f>IF(OR(ISBLANK(Games!B420),ISBLANK(Table13[[#This Row],[Side Result]])), "",IF(OR(AND('Prediction Log'!D420&lt;0, 'Prediction Log'!I420='Prediction Log'!B420), AND('Prediction Log'!D420&gt;0, 'Prediction Log'!C420='Prediction Log'!I420)),"Y", IF(ISBLANK(Games!$B$2), "","N")))</f>
      </c>
      <c r="W420" s="23" t="str">
        <f>Table13[[#This Row],[Market Side and Spread  Correct]]</f>
      </c>
    </row>
    <row r="421">
      <c r="A421" s="2" t="str">
        <f>IF(ISBLANK(Games!$B421), "",Games!A421)</f>
      </c>
      <c r="B421" s="2" t="str">
        <f>IF(ISBLANK(Games!$B421), "",Games!B421)</f>
      </c>
      <c r="C421" s="2" t="str">
        <f>IF(ISBLANK(Games!$B421), "",Games!C421)</f>
      </c>
      <c r="D421" s="1" t="str">
        <f>IF(ISBLANK(Games!$B421), "",Games!D421)</f>
      </c>
      <c r="E421" s="1" t="str">
        <f>IF(ISBLANK(Games!$B421), "",Games!E421)</f>
      </c>
      <c r="F421" s="2" t="str">
        <f>IF(ISBLANK(Games!$B421), "",Games!F421)</f>
      </c>
      <c r="G421" s="2" t="str">
        <f>IF(ISBLANK(Games!$B421), "",Games!G421)</f>
      </c>
      <c r="H421" s="2" t="str">
        <f>IF(ISBLANK(Games!B421), "", IF(Table13[[#This Row],[Spread]]&lt;0, Table13[[#This Row],[Home]], Table13[[#This Row],[Away]]))</f>
      </c>
      <c r="I421" s="25"/>
      <c r="J421" s="25"/>
      <c r="K421" s="25"/>
      <c r="L421" s="25" t="str">
        <f>IF(ISBLANK(Table13[[#This Row],[Side Result]]), "",(-1*(Table13[[#This Row],[Home Final]]-Table13[[#This Row],[Away Final]])))</f>
      </c>
      <c r="M42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21" s="21" t="str">
        <f>IF(ISBLANK(Games!B421),"",IF(Table13[[#This Row],[Side Result]]=Table13[[#This Row],[Market Predicted Side]], "Y", "N"))</f>
      </c>
      <c r="O421" s="24" t="str">
        <f>IF(ISBLANK(Table13[[#This Row],[Side Result]]),"",IF(AND(Table13[[#This Row],[Market Side Correct (Y/N)]]="Y", Table13[[#This Row],[Market - Winning Team Covered (Y/N)]]="Y"), "Y", "N"))</f>
      </c>
      <c r="P421" s="24" t="str">
        <f>IF(ISBLANK(Games!B421),"",IF(Table13[[#This Row],[Side Result]]=Table13[[#This Row],[Model Predicted Side]], "Y", "N"))</f>
      </c>
      <c r="Q42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2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21" s="24" t="str">
        <f>IF(ISBLANK(Table13[[#This Row],[Side Result]]), "",ABS(Table13[[#This Row],[Difference from Prediction]]))</f>
      </c>
      <c r="T42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21" s="24" t="str">
        <f>IF(ISBLANK(Table13[[#This Row],[Side Result]]), "",ABS(Table13[[#This Row],[Difference from Market]]))</f>
      </c>
      <c r="V421" s="23" t="str">
        <f>IF(OR(ISBLANK(Games!B421),ISBLANK(Table13[[#This Row],[Side Result]])), "",IF(OR(AND('Prediction Log'!D421&lt;0, 'Prediction Log'!I421='Prediction Log'!B421), AND('Prediction Log'!D421&gt;0, 'Prediction Log'!C421='Prediction Log'!I421)),"Y", IF(ISBLANK(Games!$B$2), "","N")))</f>
      </c>
      <c r="W421" s="23" t="str">
        <f>Table13[[#This Row],[Market Side and Spread  Correct]]</f>
      </c>
    </row>
    <row r="422">
      <c r="A422" s="2" t="str">
        <f>IF(ISBLANK(Games!$B422), "",Games!A422)</f>
      </c>
      <c r="B422" s="2" t="str">
        <f>IF(ISBLANK(Games!$B422), "",Games!B422)</f>
      </c>
      <c r="C422" s="2" t="str">
        <f>IF(ISBLANK(Games!$B422), "",Games!C422)</f>
      </c>
      <c r="D422" s="1" t="str">
        <f>IF(ISBLANK(Games!$B422), "",Games!D422)</f>
      </c>
      <c r="E422" s="1" t="str">
        <f>IF(ISBLANK(Games!$B422), "",Games!E422)</f>
      </c>
      <c r="F422" s="2" t="str">
        <f>IF(ISBLANK(Games!$B422), "",Games!F422)</f>
      </c>
      <c r="G422" s="2" t="str">
        <f>IF(ISBLANK(Games!$B422), "",Games!G422)</f>
      </c>
      <c r="H422" s="2" t="str">
        <f>IF(ISBLANK(Games!B422), "", IF(Table13[[#This Row],[Spread]]&lt;0, Table13[[#This Row],[Home]], Table13[[#This Row],[Away]]))</f>
      </c>
      <c r="I422" s="25"/>
      <c r="J422" s="25"/>
      <c r="K422" s="25"/>
      <c r="L422" s="25" t="str">
        <f>IF(ISBLANK(Table13[[#This Row],[Side Result]]), "",(-1*(Table13[[#This Row],[Home Final]]-Table13[[#This Row],[Away Final]])))</f>
      </c>
      <c r="M42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22" s="21" t="str">
        <f>IF(ISBLANK(Games!B422),"",IF(Table13[[#This Row],[Side Result]]=Table13[[#This Row],[Market Predicted Side]], "Y", "N"))</f>
      </c>
      <c r="O422" s="24" t="str">
        <f>IF(ISBLANK(Table13[[#This Row],[Side Result]]),"",IF(AND(Table13[[#This Row],[Market Side Correct (Y/N)]]="Y", Table13[[#This Row],[Market - Winning Team Covered (Y/N)]]="Y"), "Y", "N"))</f>
      </c>
      <c r="P422" s="24" t="str">
        <f>IF(ISBLANK(Games!B422),"",IF(Table13[[#This Row],[Side Result]]=Table13[[#This Row],[Model Predicted Side]], "Y", "N"))</f>
      </c>
      <c r="Q42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2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22" s="24" t="str">
        <f>IF(ISBLANK(Table13[[#This Row],[Side Result]]), "",ABS(Table13[[#This Row],[Difference from Prediction]]))</f>
      </c>
      <c r="T42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22" s="24" t="str">
        <f>IF(ISBLANK(Table13[[#This Row],[Side Result]]), "",ABS(Table13[[#This Row],[Difference from Market]]))</f>
      </c>
      <c r="V422" s="23" t="str">
        <f>IF(OR(ISBLANK(Games!B422),ISBLANK(Table13[[#This Row],[Side Result]])), "",IF(OR(AND('Prediction Log'!D422&lt;0, 'Prediction Log'!I422='Prediction Log'!B422), AND('Prediction Log'!D422&gt;0, 'Prediction Log'!C422='Prediction Log'!I422)),"Y", IF(ISBLANK(Games!$B$2), "","N")))</f>
      </c>
      <c r="W422" s="23" t="str">
        <f>Table13[[#This Row],[Market Side and Spread  Correct]]</f>
      </c>
    </row>
    <row r="423">
      <c r="A423" s="2" t="str">
        <f>IF(ISBLANK(Games!$B423), "",Games!A423)</f>
      </c>
      <c r="B423" s="2" t="str">
        <f>IF(ISBLANK(Games!$B423), "",Games!B423)</f>
      </c>
      <c r="C423" s="2" t="str">
        <f>IF(ISBLANK(Games!$B423), "",Games!C423)</f>
      </c>
      <c r="D423" s="1" t="str">
        <f>IF(ISBLANK(Games!$B423), "",Games!D423)</f>
      </c>
      <c r="E423" s="1" t="str">
        <f>IF(ISBLANK(Games!$B423), "",Games!E423)</f>
      </c>
      <c r="F423" s="2" t="str">
        <f>IF(ISBLANK(Games!$B423), "",Games!F423)</f>
      </c>
      <c r="G423" s="2" t="str">
        <f>IF(ISBLANK(Games!$B423), "",Games!G423)</f>
      </c>
      <c r="H423" s="2" t="str">
        <f>IF(ISBLANK(Games!B423), "", IF(Table13[[#This Row],[Spread]]&lt;0, Table13[[#This Row],[Home]], Table13[[#This Row],[Away]]))</f>
      </c>
      <c r="I423" s="25"/>
      <c r="J423" s="25"/>
      <c r="K423" s="25"/>
      <c r="L423" s="25" t="str">
        <f>IF(ISBLANK(Table13[[#This Row],[Side Result]]), "",(-1*(Table13[[#This Row],[Home Final]]-Table13[[#This Row],[Away Final]])))</f>
      </c>
      <c r="M42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23" s="21" t="str">
        <f>IF(ISBLANK(Games!B423),"",IF(Table13[[#This Row],[Side Result]]=Table13[[#This Row],[Market Predicted Side]], "Y", "N"))</f>
      </c>
      <c r="O423" s="24" t="str">
        <f>IF(ISBLANK(Table13[[#This Row],[Side Result]]),"",IF(AND(Table13[[#This Row],[Market Side Correct (Y/N)]]="Y", Table13[[#This Row],[Market - Winning Team Covered (Y/N)]]="Y"), "Y", "N"))</f>
      </c>
      <c r="P423" s="24" t="str">
        <f>IF(ISBLANK(Games!B423),"",IF(Table13[[#This Row],[Side Result]]=Table13[[#This Row],[Model Predicted Side]], "Y", "N"))</f>
      </c>
      <c r="Q42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2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23" s="24" t="str">
        <f>IF(ISBLANK(Table13[[#This Row],[Side Result]]), "",ABS(Table13[[#This Row],[Difference from Prediction]]))</f>
      </c>
      <c r="T42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23" s="24" t="str">
        <f>IF(ISBLANK(Table13[[#This Row],[Side Result]]), "",ABS(Table13[[#This Row],[Difference from Market]]))</f>
      </c>
      <c r="V423" s="23" t="str">
        <f>IF(OR(ISBLANK(Games!B423),ISBLANK(Table13[[#This Row],[Side Result]])), "",IF(OR(AND('Prediction Log'!D423&lt;0, 'Prediction Log'!I423='Prediction Log'!B423), AND('Prediction Log'!D423&gt;0, 'Prediction Log'!C423='Prediction Log'!I423)),"Y", IF(ISBLANK(Games!$B$2), "","N")))</f>
      </c>
      <c r="W423" s="23" t="str">
        <f>Table13[[#This Row],[Market Side and Spread  Correct]]</f>
      </c>
    </row>
    <row r="424">
      <c r="A424" s="2" t="str">
        <f>IF(ISBLANK(Games!$B424), "",Games!A424)</f>
      </c>
      <c r="B424" s="2" t="str">
        <f>IF(ISBLANK(Games!$B424), "",Games!B424)</f>
      </c>
      <c r="C424" s="2" t="str">
        <f>IF(ISBLANK(Games!$B424), "",Games!C424)</f>
      </c>
      <c r="D424" s="1" t="str">
        <f>IF(ISBLANK(Games!$B424), "",Games!D424)</f>
      </c>
      <c r="E424" s="1" t="str">
        <f>IF(ISBLANK(Games!$B424), "",Games!E424)</f>
      </c>
      <c r="F424" s="2" t="str">
        <f>IF(ISBLANK(Games!$B424), "",Games!F424)</f>
      </c>
      <c r="G424" s="2" t="str">
        <f>IF(ISBLANK(Games!$B424), "",Games!G424)</f>
      </c>
      <c r="H424" s="2" t="str">
        <f>IF(ISBLANK(Games!B424), "", IF(Table13[[#This Row],[Spread]]&lt;0, Table13[[#This Row],[Home]], Table13[[#This Row],[Away]]))</f>
      </c>
      <c r="I424" s="25"/>
      <c r="J424" s="25"/>
      <c r="K424" s="25"/>
      <c r="L424" s="25" t="str">
        <f>IF(ISBLANK(Table13[[#This Row],[Side Result]]), "",(-1*(Table13[[#This Row],[Home Final]]-Table13[[#This Row],[Away Final]])))</f>
      </c>
      <c r="M42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24" s="21" t="str">
        <f>IF(ISBLANK(Games!B424),"",IF(Table13[[#This Row],[Side Result]]=Table13[[#This Row],[Market Predicted Side]], "Y", "N"))</f>
      </c>
      <c r="O424" s="24" t="str">
        <f>IF(ISBLANK(Table13[[#This Row],[Side Result]]),"",IF(AND(Table13[[#This Row],[Market Side Correct (Y/N)]]="Y", Table13[[#This Row],[Market - Winning Team Covered (Y/N)]]="Y"), "Y", "N"))</f>
      </c>
      <c r="P424" s="24" t="str">
        <f>IF(ISBLANK(Games!B424),"",IF(Table13[[#This Row],[Side Result]]=Table13[[#This Row],[Model Predicted Side]], "Y", "N"))</f>
      </c>
      <c r="Q42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2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24" s="24" t="str">
        <f>IF(ISBLANK(Table13[[#This Row],[Side Result]]), "",ABS(Table13[[#This Row],[Difference from Prediction]]))</f>
      </c>
      <c r="T42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24" s="24" t="str">
        <f>IF(ISBLANK(Table13[[#This Row],[Side Result]]), "",ABS(Table13[[#This Row],[Difference from Market]]))</f>
      </c>
      <c r="V424" s="23" t="str">
        <f>IF(OR(ISBLANK(Games!B424),ISBLANK(Table13[[#This Row],[Side Result]])), "",IF(OR(AND('Prediction Log'!D424&lt;0, 'Prediction Log'!I424='Prediction Log'!B424), AND('Prediction Log'!D424&gt;0, 'Prediction Log'!C424='Prediction Log'!I424)),"Y", IF(ISBLANK(Games!$B$2), "","N")))</f>
      </c>
      <c r="W424" s="23" t="str">
        <f>Table13[[#This Row],[Market Side and Spread  Correct]]</f>
      </c>
    </row>
    <row r="425">
      <c r="A425" s="2" t="str">
        <f>IF(ISBLANK(Games!$B425), "",Games!A425)</f>
      </c>
      <c r="B425" s="2" t="str">
        <f>IF(ISBLANK(Games!$B425), "",Games!B425)</f>
      </c>
      <c r="C425" s="2" t="str">
        <f>IF(ISBLANK(Games!$B425), "",Games!C425)</f>
      </c>
      <c r="D425" s="1" t="str">
        <f>IF(ISBLANK(Games!$B425), "",Games!D425)</f>
      </c>
      <c r="E425" s="1" t="str">
        <f>IF(ISBLANK(Games!$B425), "",Games!E425)</f>
      </c>
      <c r="F425" s="2" t="str">
        <f>IF(ISBLANK(Games!$B425), "",Games!F425)</f>
      </c>
      <c r="G425" s="2" t="str">
        <f>IF(ISBLANK(Games!$B425), "",Games!G425)</f>
      </c>
      <c r="H425" s="2" t="str">
        <f>IF(ISBLANK(Games!B425), "", IF(Table13[[#This Row],[Spread]]&lt;0, Table13[[#This Row],[Home]], Table13[[#This Row],[Away]]))</f>
      </c>
      <c r="I425" s="25"/>
      <c r="J425" s="25"/>
      <c r="K425" s="25"/>
      <c r="L425" s="25" t="str">
        <f>IF(ISBLANK(Table13[[#This Row],[Side Result]]), "",(-1*(Table13[[#This Row],[Home Final]]-Table13[[#This Row],[Away Final]])))</f>
      </c>
      <c r="M42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25" s="21" t="str">
        <f>IF(ISBLANK(Games!B425),"",IF(Table13[[#This Row],[Side Result]]=Table13[[#This Row],[Market Predicted Side]], "Y", "N"))</f>
      </c>
      <c r="O425" s="24" t="str">
        <f>IF(ISBLANK(Table13[[#This Row],[Side Result]]),"",IF(AND(Table13[[#This Row],[Market Side Correct (Y/N)]]="Y", Table13[[#This Row],[Market - Winning Team Covered (Y/N)]]="Y"), "Y", "N"))</f>
      </c>
      <c r="P425" s="24" t="str">
        <f>IF(ISBLANK(Games!B425),"",IF(Table13[[#This Row],[Side Result]]=Table13[[#This Row],[Model Predicted Side]], "Y", "N"))</f>
      </c>
      <c r="Q42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2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25" s="24" t="str">
        <f>IF(ISBLANK(Table13[[#This Row],[Side Result]]), "",ABS(Table13[[#This Row],[Difference from Prediction]]))</f>
      </c>
      <c r="T42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25" s="24" t="str">
        <f>IF(ISBLANK(Table13[[#This Row],[Side Result]]), "",ABS(Table13[[#This Row],[Difference from Market]]))</f>
      </c>
      <c r="V425" s="23" t="str">
        <f>IF(OR(ISBLANK(Games!B425),ISBLANK(Table13[[#This Row],[Side Result]])), "",IF(OR(AND('Prediction Log'!D425&lt;0, 'Prediction Log'!I425='Prediction Log'!B425), AND('Prediction Log'!D425&gt;0, 'Prediction Log'!C425='Prediction Log'!I425)),"Y", IF(ISBLANK(Games!$B$2), "","N")))</f>
      </c>
      <c r="W425" s="23" t="str">
        <f>Table13[[#This Row],[Market Side and Spread  Correct]]</f>
      </c>
    </row>
    <row r="426">
      <c r="A426" s="2" t="str">
        <f>IF(ISBLANK(Games!$B426), "",Games!A426)</f>
      </c>
      <c r="B426" s="2" t="str">
        <f>IF(ISBLANK(Games!$B426), "",Games!B426)</f>
      </c>
      <c r="C426" s="2" t="str">
        <f>IF(ISBLANK(Games!$B426), "",Games!C426)</f>
      </c>
      <c r="D426" s="1" t="str">
        <f>IF(ISBLANK(Games!$B426), "",Games!D426)</f>
      </c>
      <c r="E426" s="1" t="str">
        <f>IF(ISBLANK(Games!$B426), "",Games!E426)</f>
      </c>
      <c r="F426" s="2" t="str">
        <f>IF(ISBLANK(Games!$B426), "",Games!F426)</f>
      </c>
      <c r="G426" s="2" t="str">
        <f>IF(ISBLANK(Games!$B426), "",Games!G426)</f>
      </c>
      <c r="H426" s="2" t="str">
        <f>IF(ISBLANK(Games!B426), "", IF(Table13[[#This Row],[Spread]]&lt;0, Table13[[#This Row],[Home]], Table13[[#This Row],[Away]]))</f>
      </c>
      <c r="I426" s="25"/>
      <c r="J426" s="25"/>
      <c r="K426" s="25"/>
      <c r="L426" s="25" t="str">
        <f>IF(ISBLANK(Table13[[#This Row],[Side Result]]), "",(-1*(Table13[[#This Row],[Home Final]]-Table13[[#This Row],[Away Final]])))</f>
      </c>
      <c r="M42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26" s="21" t="str">
        <f>IF(ISBLANK(Games!B426),"",IF(Table13[[#This Row],[Side Result]]=Table13[[#This Row],[Market Predicted Side]], "Y", "N"))</f>
      </c>
      <c r="O426" s="24" t="str">
        <f>IF(ISBLANK(Table13[[#This Row],[Side Result]]),"",IF(AND(Table13[[#This Row],[Market Side Correct (Y/N)]]="Y", Table13[[#This Row],[Market - Winning Team Covered (Y/N)]]="Y"), "Y", "N"))</f>
      </c>
      <c r="P426" s="24" t="str">
        <f>IF(ISBLANK(Games!B426),"",IF(Table13[[#This Row],[Side Result]]=Table13[[#This Row],[Model Predicted Side]], "Y", "N"))</f>
      </c>
      <c r="Q42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2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26" s="24" t="str">
        <f>IF(ISBLANK(Table13[[#This Row],[Side Result]]), "",ABS(Table13[[#This Row],[Difference from Prediction]]))</f>
      </c>
      <c r="T42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26" s="24" t="str">
        <f>IF(ISBLANK(Table13[[#This Row],[Side Result]]), "",ABS(Table13[[#This Row],[Difference from Market]]))</f>
      </c>
      <c r="V426" s="23" t="str">
        <f>IF(OR(ISBLANK(Games!B426),ISBLANK(Table13[[#This Row],[Side Result]])), "",IF(OR(AND('Prediction Log'!D426&lt;0, 'Prediction Log'!I426='Prediction Log'!B426), AND('Prediction Log'!D426&gt;0, 'Prediction Log'!C426='Prediction Log'!I426)),"Y", IF(ISBLANK(Games!$B$2), "","N")))</f>
      </c>
      <c r="W426" s="23" t="str">
        <f>Table13[[#This Row],[Market Side and Spread  Correct]]</f>
      </c>
    </row>
    <row r="427">
      <c r="A427" s="2" t="str">
        <f>IF(ISBLANK(Games!$B427), "",Games!A427)</f>
      </c>
      <c r="B427" s="2" t="str">
        <f>IF(ISBLANK(Games!$B427), "",Games!B427)</f>
      </c>
      <c r="C427" s="2" t="str">
        <f>IF(ISBLANK(Games!$B427), "",Games!C427)</f>
      </c>
      <c r="D427" s="1" t="str">
        <f>IF(ISBLANK(Games!$B427), "",Games!D427)</f>
      </c>
      <c r="E427" s="1" t="str">
        <f>IF(ISBLANK(Games!$B427), "",Games!E427)</f>
      </c>
      <c r="F427" s="2" t="str">
        <f>IF(ISBLANK(Games!$B427), "",Games!F427)</f>
      </c>
      <c r="G427" s="2" t="str">
        <f>IF(ISBLANK(Games!$B427), "",Games!G427)</f>
      </c>
      <c r="H427" s="2" t="str">
        <f>IF(ISBLANK(Games!B427), "", IF(Table13[[#This Row],[Spread]]&lt;0, Table13[[#This Row],[Home]], Table13[[#This Row],[Away]]))</f>
      </c>
      <c r="I427" s="25"/>
      <c r="J427" s="25"/>
      <c r="K427" s="25"/>
      <c r="L427" s="25" t="str">
        <f>IF(ISBLANK(Table13[[#This Row],[Side Result]]), "",(-1*(Table13[[#This Row],[Home Final]]-Table13[[#This Row],[Away Final]])))</f>
      </c>
      <c r="M42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27" s="21" t="str">
        <f>IF(ISBLANK(Games!B427),"",IF(Table13[[#This Row],[Side Result]]=Table13[[#This Row],[Market Predicted Side]], "Y", "N"))</f>
      </c>
      <c r="O427" s="24" t="str">
        <f>IF(ISBLANK(Table13[[#This Row],[Side Result]]),"",IF(AND(Table13[[#This Row],[Market Side Correct (Y/N)]]="Y", Table13[[#This Row],[Market - Winning Team Covered (Y/N)]]="Y"), "Y", "N"))</f>
      </c>
      <c r="P427" s="24" t="str">
        <f>IF(ISBLANK(Games!B427),"",IF(Table13[[#This Row],[Side Result]]=Table13[[#This Row],[Model Predicted Side]], "Y", "N"))</f>
      </c>
      <c r="Q42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2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27" s="24" t="str">
        <f>IF(ISBLANK(Table13[[#This Row],[Side Result]]), "",ABS(Table13[[#This Row],[Difference from Prediction]]))</f>
      </c>
      <c r="T42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27" s="24" t="str">
        <f>IF(ISBLANK(Table13[[#This Row],[Side Result]]), "",ABS(Table13[[#This Row],[Difference from Market]]))</f>
      </c>
      <c r="V427" s="23" t="str">
        <f>IF(OR(ISBLANK(Games!B427),ISBLANK(Table13[[#This Row],[Side Result]])), "",IF(OR(AND('Prediction Log'!D427&lt;0, 'Prediction Log'!I427='Prediction Log'!B427), AND('Prediction Log'!D427&gt;0, 'Prediction Log'!C427='Prediction Log'!I427)),"Y", IF(ISBLANK(Games!$B$2), "","N")))</f>
      </c>
      <c r="W427" s="23" t="str">
        <f>Table13[[#This Row],[Market Side and Spread  Correct]]</f>
      </c>
    </row>
    <row r="428">
      <c r="A428" s="2" t="str">
        <f>IF(ISBLANK(Games!$B428), "",Games!A428)</f>
      </c>
      <c r="B428" s="2" t="str">
        <f>IF(ISBLANK(Games!$B428), "",Games!B428)</f>
      </c>
      <c r="C428" s="2" t="str">
        <f>IF(ISBLANK(Games!$B428), "",Games!C428)</f>
      </c>
      <c r="D428" s="1" t="str">
        <f>IF(ISBLANK(Games!$B428), "",Games!D428)</f>
      </c>
      <c r="E428" s="1" t="str">
        <f>IF(ISBLANK(Games!$B428), "",Games!E428)</f>
      </c>
      <c r="F428" s="2" t="str">
        <f>IF(ISBLANK(Games!$B428), "",Games!F428)</f>
      </c>
      <c r="G428" s="2" t="str">
        <f>IF(ISBLANK(Games!$B428), "",Games!G428)</f>
      </c>
      <c r="H428" s="2" t="str">
        <f>IF(ISBLANK(Games!B428), "", IF(Table13[[#This Row],[Spread]]&lt;0, Table13[[#This Row],[Home]], Table13[[#This Row],[Away]]))</f>
      </c>
      <c r="I428" s="25"/>
      <c r="J428" s="25"/>
      <c r="K428" s="25"/>
      <c r="L428" s="25" t="str">
        <f>IF(ISBLANK(Table13[[#This Row],[Side Result]]), "",(-1*(Table13[[#This Row],[Home Final]]-Table13[[#This Row],[Away Final]])))</f>
      </c>
      <c r="M42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28" s="21" t="str">
        <f>IF(ISBLANK(Games!B428),"",IF(Table13[[#This Row],[Side Result]]=Table13[[#This Row],[Market Predicted Side]], "Y", "N"))</f>
      </c>
      <c r="O428" s="24" t="str">
        <f>IF(ISBLANK(Table13[[#This Row],[Side Result]]),"",IF(AND(Table13[[#This Row],[Market Side Correct (Y/N)]]="Y", Table13[[#This Row],[Market - Winning Team Covered (Y/N)]]="Y"), "Y", "N"))</f>
      </c>
      <c r="P428" s="24" t="str">
        <f>IF(ISBLANK(Games!B428),"",IF(Table13[[#This Row],[Side Result]]=Table13[[#This Row],[Model Predicted Side]], "Y", "N"))</f>
      </c>
      <c r="Q42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2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28" s="24" t="str">
        <f>IF(ISBLANK(Table13[[#This Row],[Side Result]]), "",ABS(Table13[[#This Row],[Difference from Prediction]]))</f>
      </c>
      <c r="T42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28" s="24" t="str">
        <f>IF(ISBLANK(Table13[[#This Row],[Side Result]]), "",ABS(Table13[[#This Row],[Difference from Market]]))</f>
      </c>
      <c r="V428" s="23" t="str">
        <f>IF(OR(ISBLANK(Games!B428),ISBLANK(Table13[[#This Row],[Side Result]])), "",IF(OR(AND('Prediction Log'!D428&lt;0, 'Prediction Log'!I428='Prediction Log'!B428), AND('Prediction Log'!D428&gt;0, 'Prediction Log'!C428='Prediction Log'!I428)),"Y", IF(ISBLANK(Games!$B$2), "","N")))</f>
      </c>
      <c r="W428" s="23" t="str">
        <f>Table13[[#This Row],[Market Side and Spread  Correct]]</f>
      </c>
    </row>
    <row r="429">
      <c r="A429" s="2" t="str">
        <f>IF(ISBLANK(Games!$B429), "",Games!A429)</f>
      </c>
      <c r="B429" s="2" t="str">
        <f>IF(ISBLANK(Games!$B429), "",Games!B429)</f>
      </c>
      <c r="C429" s="2" t="str">
        <f>IF(ISBLANK(Games!$B429), "",Games!C429)</f>
      </c>
      <c r="D429" s="1" t="str">
        <f>IF(ISBLANK(Games!$B429), "",Games!D429)</f>
      </c>
      <c r="E429" s="1" t="str">
        <f>IF(ISBLANK(Games!$B429), "",Games!E429)</f>
      </c>
      <c r="F429" s="2" t="str">
        <f>IF(ISBLANK(Games!$B429), "",Games!F429)</f>
      </c>
      <c r="G429" s="2" t="str">
        <f>IF(ISBLANK(Games!$B429), "",Games!G429)</f>
      </c>
      <c r="H429" s="2" t="str">
        <f>IF(ISBLANK(Games!B429), "", IF(Table13[[#This Row],[Spread]]&lt;0, Table13[[#This Row],[Home]], Table13[[#This Row],[Away]]))</f>
      </c>
      <c r="I429" s="25"/>
      <c r="J429" s="25"/>
      <c r="K429" s="25"/>
      <c r="L429" s="25" t="str">
        <f>IF(ISBLANK(Table13[[#This Row],[Side Result]]), "",(-1*(Table13[[#This Row],[Home Final]]-Table13[[#This Row],[Away Final]])))</f>
      </c>
      <c r="M42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29" s="21" t="str">
        <f>IF(ISBLANK(Games!B429),"",IF(Table13[[#This Row],[Side Result]]=Table13[[#This Row],[Market Predicted Side]], "Y", "N"))</f>
      </c>
      <c r="O429" s="24" t="str">
        <f>IF(ISBLANK(Table13[[#This Row],[Side Result]]),"",IF(AND(Table13[[#This Row],[Market Side Correct (Y/N)]]="Y", Table13[[#This Row],[Market - Winning Team Covered (Y/N)]]="Y"), "Y", "N"))</f>
      </c>
      <c r="P429" s="24" t="str">
        <f>IF(ISBLANK(Games!B429),"",IF(Table13[[#This Row],[Side Result]]=Table13[[#This Row],[Model Predicted Side]], "Y", "N"))</f>
      </c>
      <c r="Q42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2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29" s="24" t="str">
        <f>IF(ISBLANK(Table13[[#This Row],[Side Result]]), "",ABS(Table13[[#This Row],[Difference from Prediction]]))</f>
      </c>
      <c r="T42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29" s="24" t="str">
        <f>IF(ISBLANK(Table13[[#This Row],[Side Result]]), "",ABS(Table13[[#This Row],[Difference from Market]]))</f>
      </c>
      <c r="V429" s="23" t="str">
        <f>IF(OR(ISBLANK(Games!B429),ISBLANK(Table13[[#This Row],[Side Result]])), "",IF(OR(AND('Prediction Log'!D429&lt;0, 'Prediction Log'!I429='Prediction Log'!B429), AND('Prediction Log'!D429&gt;0, 'Prediction Log'!C429='Prediction Log'!I429)),"Y", IF(ISBLANK(Games!$B$2), "","N")))</f>
      </c>
      <c r="W429" s="23" t="str">
        <f>Table13[[#This Row],[Market Side and Spread  Correct]]</f>
      </c>
    </row>
    <row r="430">
      <c r="A430" s="2" t="str">
        <f>IF(ISBLANK(Games!$B430), "",Games!A430)</f>
      </c>
      <c r="B430" s="2" t="str">
        <f>IF(ISBLANK(Games!$B430), "",Games!B430)</f>
      </c>
      <c r="C430" s="2" t="str">
        <f>IF(ISBLANK(Games!$B430), "",Games!C430)</f>
      </c>
      <c r="D430" s="1" t="str">
        <f>IF(ISBLANK(Games!$B430), "",Games!D430)</f>
      </c>
      <c r="E430" s="1" t="str">
        <f>IF(ISBLANK(Games!$B430), "",Games!E430)</f>
      </c>
      <c r="F430" s="2" t="str">
        <f>IF(ISBLANK(Games!$B430), "",Games!F430)</f>
      </c>
      <c r="G430" s="2" t="str">
        <f>IF(ISBLANK(Games!$B430), "",Games!G430)</f>
      </c>
      <c r="H430" s="2" t="str">
        <f>IF(ISBLANK(Games!B430), "", IF(Table13[[#This Row],[Spread]]&lt;0, Table13[[#This Row],[Home]], Table13[[#This Row],[Away]]))</f>
      </c>
      <c r="I430" s="25"/>
      <c r="J430" s="25"/>
      <c r="K430" s="25"/>
      <c r="L430" s="25" t="str">
        <f>IF(ISBLANK(Table13[[#This Row],[Side Result]]), "",(-1*(Table13[[#This Row],[Home Final]]-Table13[[#This Row],[Away Final]])))</f>
      </c>
      <c r="M43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30" s="21" t="str">
        <f>IF(ISBLANK(Games!B430),"",IF(Table13[[#This Row],[Side Result]]=Table13[[#This Row],[Market Predicted Side]], "Y", "N"))</f>
      </c>
      <c r="O430" s="24" t="str">
        <f>IF(ISBLANK(Table13[[#This Row],[Side Result]]),"",IF(AND(Table13[[#This Row],[Market Side Correct (Y/N)]]="Y", Table13[[#This Row],[Market - Winning Team Covered (Y/N)]]="Y"), "Y", "N"))</f>
      </c>
      <c r="P430" s="24" t="str">
        <f>IF(ISBLANK(Games!B430),"",IF(Table13[[#This Row],[Side Result]]=Table13[[#This Row],[Model Predicted Side]], "Y", "N"))</f>
      </c>
      <c r="Q43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3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30" s="24" t="str">
        <f>IF(ISBLANK(Table13[[#This Row],[Side Result]]), "",ABS(Table13[[#This Row],[Difference from Prediction]]))</f>
      </c>
      <c r="T43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30" s="24" t="str">
        <f>IF(ISBLANK(Table13[[#This Row],[Side Result]]), "",ABS(Table13[[#This Row],[Difference from Market]]))</f>
      </c>
      <c r="V430" s="23" t="str">
        <f>IF(OR(ISBLANK(Games!B430),ISBLANK(Table13[[#This Row],[Side Result]])), "",IF(OR(AND('Prediction Log'!D430&lt;0, 'Prediction Log'!I430='Prediction Log'!B430), AND('Prediction Log'!D430&gt;0, 'Prediction Log'!C430='Prediction Log'!I430)),"Y", IF(ISBLANK(Games!$B$2), "","N")))</f>
      </c>
      <c r="W430" s="23" t="str">
        <f>Table13[[#This Row],[Market Side and Spread  Correct]]</f>
      </c>
    </row>
    <row r="431">
      <c r="A431" s="2" t="str">
        <f>IF(ISBLANK(Games!$B431), "",Games!A431)</f>
      </c>
      <c r="B431" s="2" t="str">
        <f>IF(ISBLANK(Games!$B431), "",Games!B431)</f>
      </c>
      <c r="C431" s="2" t="str">
        <f>IF(ISBLANK(Games!$B431), "",Games!C431)</f>
      </c>
      <c r="D431" s="1" t="str">
        <f>IF(ISBLANK(Games!$B431), "",Games!D431)</f>
      </c>
      <c r="E431" s="1" t="str">
        <f>IF(ISBLANK(Games!$B431), "",Games!E431)</f>
      </c>
      <c r="F431" s="2" t="str">
        <f>IF(ISBLANK(Games!$B431), "",Games!F431)</f>
      </c>
      <c r="G431" s="2" t="str">
        <f>IF(ISBLANK(Games!$B431), "",Games!G431)</f>
      </c>
      <c r="H431" s="2" t="str">
        <f>IF(ISBLANK(Games!B431), "", IF(Table13[[#This Row],[Spread]]&lt;0, Table13[[#This Row],[Home]], Table13[[#This Row],[Away]]))</f>
      </c>
      <c r="I431" s="25"/>
      <c r="J431" s="25"/>
      <c r="K431" s="25"/>
      <c r="L431" s="25" t="str">
        <f>IF(ISBLANK(Table13[[#This Row],[Side Result]]), "",(-1*(Table13[[#This Row],[Home Final]]-Table13[[#This Row],[Away Final]])))</f>
      </c>
      <c r="M43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31" s="21" t="str">
        <f>IF(ISBLANK(Games!B431),"",IF(Table13[[#This Row],[Side Result]]=Table13[[#This Row],[Market Predicted Side]], "Y", "N"))</f>
      </c>
      <c r="O431" s="24" t="str">
        <f>IF(ISBLANK(Table13[[#This Row],[Side Result]]),"",IF(AND(Table13[[#This Row],[Market Side Correct (Y/N)]]="Y", Table13[[#This Row],[Market - Winning Team Covered (Y/N)]]="Y"), "Y", "N"))</f>
      </c>
      <c r="P431" s="24" t="str">
        <f>IF(ISBLANK(Games!B431),"",IF(Table13[[#This Row],[Side Result]]=Table13[[#This Row],[Model Predicted Side]], "Y", "N"))</f>
      </c>
      <c r="Q43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3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31" s="24" t="str">
        <f>IF(ISBLANK(Table13[[#This Row],[Side Result]]), "",ABS(Table13[[#This Row],[Difference from Prediction]]))</f>
      </c>
      <c r="T43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31" s="24" t="str">
        <f>IF(ISBLANK(Table13[[#This Row],[Side Result]]), "",ABS(Table13[[#This Row],[Difference from Market]]))</f>
      </c>
      <c r="V431" s="23" t="str">
        <f>IF(OR(ISBLANK(Games!B431),ISBLANK(Table13[[#This Row],[Side Result]])), "",IF(OR(AND('Prediction Log'!D431&lt;0, 'Prediction Log'!I431='Prediction Log'!B431), AND('Prediction Log'!D431&gt;0, 'Prediction Log'!C431='Prediction Log'!I431)),"Y", IF(ISBLANK(Games!$B$2), "","N")))</f>
      </c>
      <c r="W431" s="23" t="str">
        <f>Table13[[#This Row],[Market Side and Spread  Correct]]</f>
      </c>
    </row>
    <row r="432">
      <c r="A432" s="2" t="str">
        <f>IF(ISBLANK(Games!$B432), "",Games!A432)</f>
      </c>
      <c r="B432" s="2" t="str">
        <f>IF(ISBLANK(Games!$B432), "",Games!B432)</f>
      </c>
      <c r="C432" s="2" t="str">
        <f>IF(ISBLANK(Games!$B432), "",Games!C432)</f>
      </c>
      <c r="D432" s="1" t="str">
        <f>IF(ISBLANK(Games!$B432), "",Games!D432)</f>
      </c>
      <c r="E432" s="1" t="str">
        <f>IF(ISBLANK(Games!$B432), "",Games!E432)</f>
      </c>
      <c r="F432" s="2" t="str">
        <f>IF(ISBLANK(Games!$B432), "",Games!F432)</f>
      </c>
      <c r="G432" s="2" t="str">
        <f>IF(ISBLANK(Games!$B432), "",Games!G432)</f>
      </c>
      <c r="H432" s="2" t="str">
        <f>IF(ISBLANK(Games!B432), "", IF(Table13[[#This Row],[Spread]]&lt;0, Table13[[#This Row],[Home]], Table13[[#This Row],[Away]]))</f>
      </c>
      <c r="I432" s="25"/>
      <c r="J432" s="25"/>
      <c r="K432" s="25"/>
      <c r="L432" s="25" t="str">
        <f>IF(ISBLANK(Table13[[#This Row],[Side Result]]), "",(-1*(Table13[[#This Row],[Home Final]]-Table13[[#This Row],[Away Final]])))</f>
      </c>
      <c r="M43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32" s="21" t="str">
        <f>IF(ISBLANK(Games!B432),"",IF(Table13[[#This Row],[Side Result]]=Table13[[#This Row],[Market Predicted Side]], "Y", "N"))</f>
      </c>
      <c r="O432" s="24" t="str">
        <f>IF(ISBLANK(Table13[[#This Row],[Side Result]]),"",IF(AND(Table13[[#This Row],[Market Side Correct (Y/N)]]="Y", Table13[[#This Row],[Market - Winning Team Covered (Y/N)]]="Y"), "Y", "N"))</f>
      </c>
      <c r="P432" s="24" t="str">
        <f>IF(ISBLANK(Games!B432),"",IF(Table13[[#This Row],[Side Result]]=Table13[[#This Row],[Model Predicted Side]], "Y", "N"))</f>
      </c>
      <c r="Q43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3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32" s="24" t="str">
        <f>IF(ISBLANK(Table13[[#This Row],[Side Result]]), "",ABS(Table13[[#This Row],[Difference from Prediction]]))</f>
      </c>
      <c r="T43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32" s="24" t="str">
        <f>IF(ISBLANK(Table13[[#This Row],[Side Result]]), "",ABS(Table13[[#This Row],[Difference from Market]]))</f>
      </c>
      <c r="V432" s="23" t="str">
        <f>IF(OR(ISBLANK(Games!B432),ISBLANK(Table13[[#This Row],[Side Result]])), "",IF(OR(AND('Prediction Log'!D432&lt;0, 'Prediction Log'!I432='Prediction Log'!B432), AND('Prediction Log'!D432&gt;0, 'Prediction Log'!C432='Prediction Log'!I432)),"Y", IF(ISBLANK(Games!$B$2), "","N")))</f>
      </c>
      <c r="W432" s="23" t="str">
        <f>Table13[[#This Row],[Market Side and Spread  Correct]]</f>
      </c>
    </row>
    <row r="433">
      <c r="A433" s="2" t="str">
        <f>IF(ISBLANK(Games!$B433), "",Games!A433)</f>
      </c>
      <c r="B433" s="2" t="str">
        <f>IF(ISBLANK(Games!$B433), "",Games!B433)</f>
      </c>
      <c r="C433" s="2" t="str">
        <f>IF(ISBLANK(Games!$B433), "",Games!C433)</f>
      </c>
      <c r="D433" s="1" t="str">
        <f>IF(ISBLANK(Games!$B433), "",Games!D433)</f>
      </c>
      <c r="E433" s="1" t="str">
        <f>IF(ISBLANK(Games!$B433), "",Games!E433)</f>
      </c>
      <c r="F433" s="2" t="str">
        <f>IF(ISBLANK(Games!$B433), "",Games!F433)</f>
      </c>
      <c r="G433" s="2" t="str">
        <f>IF(ISBLANK(Games!$B433), "",Games!G433)</f>
      </c>
      <c r="H433" s="2" t="str">
        <f>IF(ISBLANK(Games!B433), "", IF(Table13[[#This Row],[Spread]]&lt;0, Table13[[#This Row],[Home]], Table13[[#This Row],[Away]]))</f>
      </c>
      <c r="I433" s="25"/>
      <c r="J433" s="25"/>
      <c r="K433" s="25"/>
      <c r="L433" s="25" t="str">
        <f>IF(ISBLANK(Table13[[#This Row],[Side Result]]), "",(-1*(Table13[[#This Row],[Home Final]]-Table13[[#This Row],[Away Final]])))</f>
      </c>
      <c r="M43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33" s="21" t="str">
        <f>IF(ISBLANK(Games!B433),"",IF(Table13[[#This Row],[Side Result]]=Table13[[#This Row],[Market Predicted Side]], "Y", "N"))</f>
      </c>
      <c r="O433" s="24" t="str">
        <f>IF(ISBLANK(Table13[[#This Row],[Side Result]]),"",IF(AND(Table13[[#This Row],[Market Side Correct (Y/N)]]="Y", Table13[[#This Row],[Market - Winning Team Covered (Y/N)]]="Y"), "Y", "N"))</f>
      </c>
      <c r="P433" s="24" t="str">
        <f>IF(ISBLANK(Games!B433),"",IF(Table13[[#This Row],[Side Result]]=Table13[[#This Row],[Model Predicted Side]], "Y", "N"))</f>
      </c>
      <c r="Q43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3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33" s="24" t="str">
        <f>IF(ISBLANK(Table13[[#This Row],[Side Result]]), "",ABS(Table13[[#This Row],[Difference from Prediction]]))</f>
      </c>
      <c r="T43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33" s="24" t="str">
        <f>IF(ISBLANK(Table13[[#This Row],[Side Result]]), "",ABS(Table13[[#This Row],[Difference from Market]]))</f>
      </c>
      <c r="V433" s="23" t="str">
        <f>IF(OR(ISBLANK(Games!B433),ISBLANK(Table13[[#This Row],[Side Result]])), "",IF(OR(AND('Prediction Log'!D433&lt;0, 'Prediction Log'!I433='Prediction Log'!B433), AND('Prediction Log'!D433&gt;0, 'Prediction Log'!C433='Prediction Log'!I433)),"Y", IF(ISBLANK(Games!$B$2), "","N")))</f>
      </c>
      <c r="W433" s="23" t="str">
        <f>Table13[[#This Row],[Market Side and Spread  Correct]]</f>
      </c>
    </row>
    <row r="434">
      <c r="A434" s="2" t="str">
        <f>IF(ISBLANK(Games!$B434), "",Games!A434)</f>
      </c>
      <c r="B434" s="2" t="str">
        <f>IF(ISBLANK(Games!$B434), "",Games!B434)</f>
      </c>
      <c r="C434" s="2" t="str">
        <f>IF(ISBLANK(Games!$B434), "",Games!C434)</f>
      </c>
      <c r="D434" s="1" t="str">
        <f>IF(ISBLANK(Games!$B434), "",Games!D434)</f>
      </c>
      <c r="E434" s="1" t="str">
        <f>IF(ISBLANK(Games!$B434), "",Games!E434)</f>
      </c>
      <c r="F434" s="2" t="str">
        <f>IF(ISBLANK(Games!$B434), "",Games!F434)</f>
      </c>
      <c r="G434" s="2" t="str">
        <f>IF(ISBLANK(Games!$B434), "",Games!G434)</f>
      </c>
      <c r="H434" s="2" t="str">
        <f>IF(ISBLANK(Games!B434), "", IF(Table13[[#This Row],[Spread]]&lt;0, Table13[[#This Row],[Home]], Table13[[#This Row],[Away]]))</f>
      </c>
      <c r="I434" s="25"/>
      <c r="J434" s="25"/>
      <c r="K434" s="25"/>
      <c r="L434" s="25" t="str">
        <f>IF(ISBLANK(Table13[[#This Row],[Side Result]]), "",(-1*(Table13[[#This Row],[Home Final]]-Table13[[#This Row],[Away Final]])))</f>
      </c>
      <c r="M43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34" s="21" t="str">
        <f>IF(ISBLANK(Games!B434),"",IF(Table13[[#This Row],[Side Result]]=Table13[[#This Row],[Market Predicted Side]], "Y", "N"))</f>
      </c>
      <c r="O434" s="24" t="str">
        <f>IF(ISBLANK(Table13[[#This Row],[Side Result]]),"",IF(AND(Table13[[#This Row],[Market Side Correct (Y/N)]]="Y", Table13[[#This Row],[Market - Winning Team Covered (Y/N)]]="Y"), "Y", "N"))</f>
      </c>
      <c r="P434" s="24" t="str">
        <f>IF(ISBLANK(Games!B434),"",IF(Table13[[#This Row],[Side Result]]=Table13[[#This Row],[Model Predicted Side]], "Y", "N"))</f>
      </c>
      <c r="Q43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3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34" s="24" t="str">
        <f>IF(ISBLANK(Table13[[#This Row],[Side Result]]), "",ABS(Table13[[#This Row],[Difference from Prediction]]))</f>
      </c>
      <c r="T43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34" s="24" t="str">
        <f>IF(ISBLANK(Table13[[#This Row],[Side Result]]), "",ABS(Table13[[#This Row],[Difference from Market]]))</f>
      </c>
      <c r="V434" s="23" t="str">
        <f>IF(OR(ISBLANK(Games!B434),ISBLANK(Table13[[#This Row],[Side Result]])), "",IF(OR(AND('Prediction Log'!D434&lt;0, 'Prediction Log'!I434='Prediction Log'!B434), AND('Prediction Log'!D434&gt;0, 'Prediction Log'!C434='Prediction Log'!I434)),"Y", IF(ISBLANK(Games!$B$2), "","N")))</f>
      </c>
      <c r="W434" s="23" t="str">
        <f>Table13[[#This Row],[Market Side and Spread  Correct]]</f>
      </c>
    </row>
    <row r="435">
      <c r="A435" s="2" t="str">
        <f>IF(ISBLANK(Games!$B435), "",Games!A435)</f>
      </c>
      <c r="B435" s="2" t="str">
        <f>IF(ISBLANK(Games!$B435), "",Games!B435)</f>
      </c>
      <c r="C435" s="2" t="str">
        <f>IF(ISBLANK(Games!$B435), "",Games!C435)</f>
      </c>
      <c r="D435" s="1" t="str">
        <f>IF(ISBLANK(Games!$B435), "",Games!D435)</f>
      </c>
      <c r="E435" s="1" t="str">
        <f>IF(ISBLANK(Games!$B435), "",Games!E435)</f>
      </c>
      <c r="F435" s="2" t="str">
        <f>IF(ISBLANK(Games!$B435), "",Games!F435)</f>
      </c>
      <c r="G435" s="2" t="str">
        <f>IF(ISBLANK(Games!$B435), "",Games!G435)</f>
      </c>
      <c r="H435" s="2" t="str">
        <f>IF(ISBLANK(Games!B435), "", IF(Table13[[#This Row],[Spread]]&lt;0, Table13[[#This Row],[Home]], Table13[[#This Row],[Away]]))</f>
      </c>
      <c r="I435" s="25"/>
      <c r="J435" s="25"/>
      <c r="K435" s="25"/>
      <c r="L435" s="25" t="str">
        <f>IF(ISBLANK(Table13[[#This Row],[Side Result]]), "",(-1*(Table13[[#This Row],[Home Final]]-Table13[[#This Row],[Away Final]])))</f>
      </c>
      <c r="M43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35" s="21" t="str">
        <f>IF(ISBLANK(Games!B435),"",IF(Table13[[#This Row],[Side Result]]=Table13[[#This Row],[Market Predicted Side]], "Y", "N"))</f>
      </c>
      <c r="O435" s="24" t="str">
        <f>IF(ISBLANK(Table13[[#This Row],[Side Result]]),"",IF(AND(Table13[[#This Row],[Market Side Correct (Y/N)]]="Y", Table13[[#This Row],[Market - Winning Team Covered (Y/N)]]="Y"), "Y", "N"))</f>
      </c>
      <c r="P435" s="24" t="str">
        <f>IF(ISBLANK(Games!B435),"",IF(Table13[[#This Row],[Side Result]]=Table13[[#This Row],[Model Predicted Side]], "Y", "N"))</f>
      </c>
      <c r="Q43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3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35" s="24" t="str">
        <f>IF(ISBLANK(Table13[[#This Row],[Side Result]]), "",ABS(Table13[[#This Row],[Difference from Prediction]]))</f>
      </c>
      <c r="T43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35" s="24" t="str">
        <f>IF(ISBLANK(Table13[[#This Row],[Side Result]]), "",ABS(Table13[[#This Row],[Difference from Market]]))</f>
      </c>
      <c r="V435" s="23" t="str">
        <f>IF(OR(ISBLANK(Games!B435),ISBLANK(Table13[[#This Row],[Side Result]])), "",IF(OR(AND('Prediction Log'!D435&lt;0, 'Prediction Log'!I435='Prediction Log'!B435), AND('Prediction Log'!D435&gt;0, 'Prediction Log'!C435='Prediction Log'!I435)),"Y", IF(ISBLANK(Games!$B$2), "","N")))</f>
      </c>
      <c r="W435" s="23" t="str">
        <f>Table13[[#This Row],[Market Side and Spread  Correct]]</f>
      </c>
    </row>
    <row r="436">
      <c r="A436" s="2" t="str">
        <f>IF(ISBLANK(Games!$B436), "",Games!A436)</f>
      </c>
      <c r="B436" s="2" t="str">
        <f>IF(ISBLANK(Games!$B436), "",Games!B436)</f>
      </c>
      <c r="C436" s="2" t="str">
        <f>IF(ISBLANK(Games!$B436), "",Games!C436)</f>
      </c>
      <c r="D436" s="1" t="str">
        <f>IF(ISBLANK(Games!$B436), "",Games!D436)</f>
      </c>
      <c r="E436" s="1" t="str">
        <f>IF(ISBLANK(Games!$B436), "",Games!E436)</f>
      </c>
      <c r="F436" s="2" t="str">
        <f>IF(ISBLANK(Games!$B436), "",Games!F436)</f>
      </c>
      <c r="G436" s="2" t="str">
        <f>IF(ISBLANK(Games!$B436), "",Games!G436)</f>
      </c>
      <c r="H436" s="2" t="str">
        <f>IF(ISBLANK(Games!B436), "", IF(Table13[[#This Row],[Spread]]&lt;0, Table13[[#This Row],[Home]], Table13[[#This Row],[Away]]))</f>
      </c>
      <c r="I436" s="25"/>
      <c r="J436" s="25"/>
      <c r="K436" s="25"/>
      <c r="L436" s="25" t="str">
        <f>IF(ISBLANK(Table13[[#This Row],[Side Result]]), "",(-1*(Table13[[#This Row],[Home Final]]-Table13[[#This Row],[Away Final]])))</f>
      </c>
      <c r="M43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36" s="21" t="str">
        <f>IF(ISBLANK(Games!B436),"",IF(Table13[[#This Row],[Side Result]]=Table13[[#This Row],[Market Predicted Side]], "Y", "N"))</f>
      </c>
      <c r="O436" s="24" t="str">
        <f>IF(ISBLANK(Table13[[#This Row],[Side Result]]),"",IF(AND(Table13[[#This Row],[Market Side Correct (Y/N)]]="Y", Table13[[#This Row],[Market - Winning Team Covered (Y/N)]]="Y"), "Y", "N"))</f>
      </c>
      <c r="P436" s="24" t="str">
        <f>IF(ISBLANK(Games!B436),"",IF(Table13[[#This Row],[Side Result]]=Table13[[#This Row],[Model Predicted Side]], "Y", "N"))</f>
      </c>
      <c r="Q43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3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36" s="24" t="str">
        <f>IF(ISBLANK(Table13[[#This Row],[Side Result]]), "",ABS(Table13[[#This Row],[Difference from Prediction]]))</f>
      </c>
      <c r="T43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36" s="24" t="str">
        <f>IF(ISBLANK(Table13[[#This Row],[Side Result]]), "",ABS(Table13[[#This Row],[Difference from Market]]))</f>
      </c>
      <c r="V436" s="23" t="str">
        <f>IF(OR(ISBLANK(Games!B436),ISBLANK(Table13[[#This Row],[Side Result]])), "",IF(OR(AND('Prediction Log'!D436&lt;0, 'Prediction Log'!I436='Prediction Log'!B436), AND('Prediction Log'!D436&gt;0, 'Prediction Log'!C436='Prediction Log'!I436)),"Y", IF(ISBLANK(Games!$B$2), "","N")))</f>
      </c>
      <c r="W436" s="23" t="str">
        <f>Table13[[#This Row],[Market Side and Spread  Correct]]</f>
      </c>
    </row>
    <row r="437">
      <c r="A437" s="2" t="str">
        <f>IF(ISBLANK(Games!$B437), "",Games!A437)</f>
      </c>
      <c r="B437" s="2" t="str">
        <f>IF(ISBLANK(Games!$B437), "",Games!B437)</f>
      </c>
      <c r="C437" s="2" t="str">
        <f>IF(ISBLANK(Games!$B437), "",Games!C437)</f>
      </c>
      <c r="D437" s="1" t="str">
        <f>IF(ISBLANK(Games!$B437), "",Games!D437)</f>
      </c>
      <c r="E437" s="1" t="str">
        <f>IF(ISBLANK(Games!$B437), "",Games!E437)</f>
      </c>
      <c r="F437" s="2" t="str">
        <f>IF(ISBLANK(Games!$B437), "",Games!F437)</f>
      </c>
      <c r="G437" s="2" t="str">
        <f>IF(ISBLANK(Games!$B437), "",Games!G437)</f>
      </c>
      <c r="H437" s="2" t="str">
        <f>IF(ISBLANK(Games!B437), "", IF(Table13[[#This Row],[Spread]]&lt;0, Table13[[#This Row],[Home]], Table13[[#This Row],[Away]]))</f>
      </c>
      <c r="I437" s="25"/>
      <c r="J437" s="25"/>
      <c r="K437" s="25"/>
      <c r="L437" s="25" t="str">
        <f>IF(ISBLANK(Table13[[#This Row],[Side Result]]), "",(-1*(Table13[[#This Row],[Home Final]]-Table13[[#This Row],[Away Final]])))</f>
      </c>
      <c r="M43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37" s="21" t="str">
        <f>IF(ISBLANK(Games!B437),"",IF(Table13[[#This Row],[Side Result]]=Table13[[#This Row],[Market Predicted Side]], "Y", "N"))</f>
      </c>
      <c r="O437" s="24" t="str">
        <f>IF(ISBLANK(Table13[[#This Row],[Side Result]]),"",IF(AND(Table13[[#This Row],[Market Side Correct (Y/N)]]="Y", Table13[[#This Row],[Market - Winning Team Covered (Y/N)]]="Y"), "Y", "N"))</f>
      </c>
      <c r="P437" s="24" t="str">
        <f>IF(ISBLANK(Games!B437),"",IF(Table13[[#This Row],[Side Result]]=Table13[[#This Row],[Model Predicted Side]], "Y", "N"))</f>
      </c>
      <c r="Q43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3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37" s="24" t="str">
        <f>IF(ISBLANK(Table13[[#This Row],[Side Result]]), "",ABS(Table13[[#This Row],[Difference from Prediction]]))</f>
      </c>
      <c r="T43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37" s="24" t="str">
        <f>IF(ISBLANK(Table13[[#This Row],[Side Result]]), "",ABS(Table13[[#This Row],[Difference from Market]]))</f>
      </c>
      <c r="V437" s="23" t="str">
        <f>IF(OR(ISBLANK(Games!B437),ISBLANK(Table13[[#This Row],[Side Result]])), "",IF(OR(AND('Prediction Log'!D437&lt;0, 'Prediction Log'!I437='Prediction Log'!B437), AND('Prediction Log'!D437&gt;0, 'Prediction Log'!C437='Prediction Log'!I437)),"Y", IF(ISBLANK(Games!$B$2), "","N")))</f>
      </c>
      <c r="W437" s="23" t="str">
        <f>Table13[[#This Row],[Market Side and Spread  Correct]]</f>
      </c>
    </row>
    <row r="438">
      <c r="A438" s="2" t="str">
        <f>IF(ISBLANK(Games!$B438), "",Games!A438)</f>
      </c>
      <c r="B438" s="2" t="str">
        <f>IF(ISBLANK(Games!$B438), "",Games!B438)</f>
      </c>
      <c r="C438" s="2" t="str">
        <f>IF(ISBLANK(Games!$B438), "",Games!C438)</f>
      </c>
      <c r="D438" s="1" t="str">
        <f>IF(ISBLANK(Games!$B438), "",Games!D438)</f>
      </c>
      <c r="E438" s="1" t="str">
        <f>IF(ISBLANK(Games!$B438), "",Games!E438)</f>
      </c>
      <c r="F438" s="2" t="str">
        <f>IF(ISBLANK(Games!$B438), "",Games!F438)</f>
      </c>
      <c r="G438" s="2" t="str">
        <f>IF(ISBLANK(Games!$B438), "",Games!G438)</f>
      </c>
      <c r="H438" s="2" t="str">
        <f>IF(ISBLANK(Games!B438), "", IF(Table13[[#This Row],[Spread]]&lt;0, Table13[[#This Row],[Home]], Table13[[#This Row],[Away]]))</f>
      </c>
      <c r="I438" s="25"/>
      <c r="J438" s="25"/>
      <c r="K438" s="25"/>
      <c r="L438" s="25" t="str">
        <f>IF(ISBLANK(Table13[[#This Row],[Side Result]]), "",(-1*(Table13[[#This Row],[Home Final]]-Table13[[#This Row],[Away Final]])))</f>
      </c>
      <c r="M43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38" s="21" t="str">
        <f>IF(ISBLANK(Games!B438),"",IF(Table13[[#This Row],[Side Result]]=Table13[[#This Row],[Market Predicted Side]], "Y", "N"))</f>
      </c>
      <c r="O438" s="24" t="str">
        <f>IF(ISBLANK(Table13[[#This Row],[Side Result]]),"",IF(AND(Table13[[#This Row],[Market Side Correct (Y/N)]]="Y", Table13[[#This Row],[Market - Winning Team Covered (Y/N)]]="Y"), "Y", "N"))</f>
      </c>
      <c r="P438" s="24" t="str">
        <f>IF(ISBLANK(Games!B438),"",IF(Table13[[#This Row],[Side Result]]=Table13[[#This Row],[Model Predicted Side]], "Y", "N"))</f>
      </c>
      <c r="Q43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3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38" s="24" t="str">
        <f>IF(ISBLANK(Table13[[#This Row],[Side Result]]), "",ABS(Table13[[#This Row],[Difference from Prediction]]))</f>
      </c>
      <c r="T43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38" s="24" t="str">
        <f>IF(ISBLANK(Table13[[#This Row],[Side Result]]), "",ABS(Table13[[#This Row],[Difference from Market]]))</f>
      </c>
      <c r="V438" s="23" t="str">
        <f>IF(OR(ISBLANK(Games!B438),ISBLANK(Table13[[#This Row],[Side Result]])), "",IF(OR(AND('Prediction Log'!D438&lt;0, 'Prediction Log'!I438='Prediction Log'!B438), AND('Prediction Log'!D438&gt;0, 'Prediction Log'!C438='Prediction Log'!I438)),"Y", IF(ISBLANK(Games!$B$2), "","N")))</f>
      </c>
      <c r="W438" s="23" t="str">
        <f>Table13[[#This Row],[Market Side and Spread  Correct]]</f>
      </c>
    </row>
    <row r="439">
      <c r="A439" s="2" t="str">
        <f>IF(ISBLANK(Games!$B439), "",Games!A439)</f>
      </c>
      <c r="B439" s="2" t="str">
        <f>IF(ISBLANK(Games!$B439), "",Games!B439)</f>
      </c>
      <c r="C439" s="2" t="str">
        <f>IF(ISBLANK(Games!$B439), "",Games!C439)</f>
      </c>
      <c r="D439" s="1" t="str">
        <f>IF(ISBLANK(Games!$B439), "",Games!D439)</f>
      </c>
      <c r="E439" s="1" t="str">
        <f>IF(ISBLANK(Games!$B439), "",Games!E439)</f>
      </c>
      <c r="F439" s="2" t="str">
        <f>IF(ISBLANK(Games!$B439), "",Games!F439)</f>
      </c>
      <c r="G439" s="2" t="str">
        <f>IF(ISBLANK(Games!$B439), "",Games!G439)</f>
      </c>
      <c r="H439" s="2" t="str">
        <f>IF(ISBLANK(Games!B439), "", IF(Table13[[#This Row],[Spread]]&lt;0, Table13[[#This Row],[Home]], Table13[[#This Row],[Away]]))</f>
      </c>
      <c r="I439" s="25"/>
      <c r="J439" s="25"/>
      <c r="K439" s="25"/>
      <c r="L439" s="25" t="str">
        <f>IF(ISBLANK(Table13[[#This Row],[Side Result]]), "",(-1*(Table13[[#This Row],[Home Final]]-Table13[[#This Row],[Away Final]])))</f>
      </c>
      <c r="M43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39" s="21" t="str">
        <f>IF(ISBLANK(Games!B439),"",IF(Table13[[#This Row],[Side Result]]=Table13[[#This Row],[Market Predicted Side]], "Y", "N"))</f>
      </c>
      <c r="O439" s="24" t="str">
        <f>IF(ISBLANK(Table13[[#This Row],[Side Result]]),"",IF(AND(Table13[[#This Row],[Market Side Correct (Y/N)]]="Y", Table13[[#This Row],[Market - Winning Team Covered (Y/N)]]="Y"), "Y", "N"))</f>
      </c>
      <c r="P439" s="24" t="str">
        <f>IF(ISBLANK(Games!B439),"",IF(Table13[[#This Row],[Side Result]]=Table13[[#This Row],[Model Predicted Side]], "Y", "N"))</f>
      </c>
      <c r="Q43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3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39" s="24" t="str">
        <f>IF(ISBLANK(Table13[[#This Row],[Side Result]]), "",ABS(Table13[[#This Row],[Difference from Prediction]]))</f>
      </c>
      <c r="T43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39" s="24" t="str">
        <f>IF(ISBLANK(Table13[[#This Row],[Side Result]]), "",ABS(Table13[[#This Row],[Difference from Market]]))</f>
      </c>
      <c r="V439" s="23" t="str">
        <f>IF(OR(ISBLANK(Games!B439),ISBLANK(Table13[[#This Row],[Side Result]])), "",IF(OR(AND('Prediction Log'!D439&lt;0, 'Prediction Log'!I439='Prediction Log'!B439), AND('Prediction Log'!D439&gt;0, 'Prediction Log'!C439='Prediction Log'!I439)),"Y", IF(ISBLANK(Games!$B$2), "","N")))</f>
      </c>
      <c r="W439" s="23" t="str">
        <f>Table13[[#This Row],[Market Side and Spread  Correct]]</f>
      </c>
    </row>
    <row r="440">
      <c r="A440" s="2" t="str">
        <f>IF(ISBLANK(Games!$B440), "",Games!A440)</f>
      </c>
      <c r="B440" s="2" t="str">
        <f>IF(ISBLANK(Games!$B440), "",Games!B440)</f>
      </c>
      <c r="C440" s="2" t="str">
        <f>IF(ISBLANK(Games!$B440), "",Games!C440)</f>
      </c>
      <c r="D440" s="1" t="str">
        <f>IF(ISBLANK(Games!$B440), "",Games!D440)</f>
      </c>
      <c r="E440" s="1" t="str">
        <f>IF(ISBLANK(Games!$B440), "",Games!E440)</f>
      </c>
      <c r="F440" s="2" t="str">
        <f>IF(ISBLANK(Games!$B440), "",Games!F440)</f>
      </c>
      <c r="G440" s="2" t="str">
        <f>IF(ISBLANK(Games!$B440), "",Games!G440)</f>
      </c>
      <c r="H440" s="2" t="str">
        <f>IF(ISBLANK(Games!B440), "", IF(Table13[[#This Row],[Spread]]&lt;0, Table13[[#This Row],[Home]], Table13[[#This Row],[Away]]))</f>
      </c>
      <c r="I440" s="25"/>
      <c r="J440" s="25"/>
      <c r="K440" s="25"/>
      <c r="L440" s="25" t="str">
        <f>IF(ISBLANK(Table13[[#This Row],[Side Result]]), "",(-1*(Table13[[#This Row],[Home Final]]-Table13[[#This Row],[Away Final]])))</f>
      </c>
      <c r="M44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40" s="21" t="str">
        <f>IF(ISBLANK(Games!B440),"",IF(Table13[[#This Row],[Side Result]]=Table13[[#This Row],[Market Predicted Side]], "Y", "N"))</f>
      </c>
      <c r="O440" s="24" t="str">
        <f>IF(ISBLANK(Table13[[#This Row],[Side Result]]),"",IF(AND(Table13[[#This Row],[Market Side Correct (Y/N)]]="Y", Table13[[#This Row],[Market - Winning Team Covered (Y/N)]]="Y"), "Y", "N"))</f>
      </c>
      <c r="P440" s="24" t="str">
        <f>IF(ISBLANK(Games!B440),"",IF(Table13[[#This Row],[Side Result]]=Table13[[#This Row],[Model Predicted Side]], "Y", "N"))</f>
      </c>
      <c r="Q44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4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40" s="24" t="str">
        <f>IF(ISBLANK(Table13[[#This Row],[Side Result]]), "",ABS(Table13[[#This Row],[Difference from Prediction]]))</f>
      </c>
      <c r="T44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40" s="24" t="str">
        <f>IF(ISBLANK(Table13[[#This Row],[Side Result]]), "",ABS(Table13[[#This Row],[Difference from Market]]))</f>
      </c>
      <c r="V440" s="23" t="str">
        <f>IF(OR(ISBLANK(Games!B440),ISBLANK(Table13[[#This Row],[Side Result]])), "",IF(OR(AND('Prediction Log'!D440&lt;0, 'Prediction Log'!I440='Prediction Log'!B440), AND('Prediction Log'!D440&gt;0, 'Prediction Log'!C440='Prediction Log'!I440)),"Y", IF(ISBLANK(Games!$B$2), "","N")))</f>
      </c>
      <c r="W440" s="23" t="str">
        <f>Table13[[#This Row],[Market Side and Spread  Correct]]</f>
      </c>
    </row>
    <row r="441">
      <c r="A441" s="2" t="str">
        <f>IF(ISBLANK(Games!$B441), "",Games!A441)</f>
      </c>
      <c r="B441" s="2" t="str">
        <f>IF(ISBLANK(Games!$B441), "",Games!B441)</f>
      </c>
      <c r="C441" s="2" t="str">
        <f>IF(ISBLANK(Games!$B441), "",Games!C441)</f>
      </c>
      <c r="D441" s="1" t="str">
        <f>IF(ISBLANK(Games!$B441), "",Games!D441)</f>
      </c>
      <c r="E441" s="1" t="str">
        <f>IF(ISBLANK(Games!$B441), "",Games!E441)</f>
      </c>
      <c r="F441" s="2" t="str">
        <f>IF(ISBLANK(Games!$B441), "",Games!F441)</f>
      </c>
      <c r="G441" s="2" t="str">
        <f>IF(ISBLANK(Games!$B441), "",Games!G441)</f>
      </c>
      <c r="H441" s="2" t="str">
        <f>IF(ISBLANK(Games!B441), "", IF(Table13[[#This Row],[Spread]]&lt;0, Table13[[#This Row],[Home]], Table13[[#This Row],[Away]]))</f>
      </c>
      <c r="I441" s="25"/>
      <c r="J441" s="25"/>
      <c r="K441" s="25"/>
      <c r="L441" s="25" t="str">
        <f>IF(ISBLANK(Table13[[#This Row],[Side Result]]), "",(-1*(Table13[[#This Row],[Home Final]]-Table13[[#This Row],[Away Final]])))</f>
      </c>
      <c r="M44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41" s="21" t="str">
        <f>IF(ISBLANK(Games!B441),"",IF(Table13[[#This Row],[Side Result]]=Table13[[#This Row],[Market Predicted Side]], "Y", "N"))</f>
      </c>
      <c r="O441" s="24" t="str">
        <f>IF(ISBLANK(Table13[[#This Row],[Side Result]]),"",IF(AND(Table13[[#This Row],[Market Side Correct (Y/N)]]="Y", Table13[[#This Row],[Market - Winning Team Covered (Y/N)]]="Y"), "Y", "N"))</f>
      </c>
      <c r="P441" s="24" t="str">
        <f>IF(ISBLANK(Games!B441),"",IF(Table13[[#This Row],[Side Result]]=Table13[[#This Row],[Model Predicted Side]], "Y", "N"))</f>
      </c>
      <c r="Q44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4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41" s="24" t="str">
        <f>IF(ISBLANK(Table13[[#This Row],[Side Result]]), "",ABS(Table13[[#This Row],[Difference from Prediction]]))</f>
      </c>
      <c r="T44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41" s="24" t="str">
        <f>IF(ISBLANK(Table13[[#This Row],[Side Result]]), "",ABS(Table13[[#This Row],[Difference from Market]]))</f>
      </c>
      <c r="V441" s="23" t="str">
        <f>IF(OR(ISBLANK(Games!B441),ISBLANK(Table13[[#This Row],[Side Result]])), "",IF(OR(AND('Prediction Log'!D441&lt;0, 'Prediction Log'!I441='Prediction Log'!B441), AND('Prediction Log'!D441&gt;0, 'Prediction Log'!C441='Prediction Log'!I441)),"Y", IF(ISBLANK(Games!$B$2), "","N")))</f>
      </c>
      <c r="W441" s="23" t="str">
        <f>Table13[[#This Row],[Market Side and Spread  Correct]]</f>
      </c>
    </row>
    <row r="442">
      <c r="A442" s="2" t="str">
        <f>IF(ISBLANK(Games!$B442), "",Games!A442)</f>
      </c>
      <c r="B442" s="2" t="str">
        <f>IF(ISBLANK(Games!$B442), "",Games!B442)</f>
      </c>
      <c r="C442" s="2" t="str">
        <f>IF(ISBLANK(Games!$B442), "",Games!C442)</f>
      </c>
      <c r="D442" s="1" t="str">
        <f>IF(ISBLANK(Games!$B442), "",Games!D442)</f>
      </c>
      <c r="E442" s="1" t="str">
        <f>IF(ISBLANK(Games!$B442), "",Games!E442)</f>
      </c>
      <c r="F442" s="2" t="str">
        <f>IF(ISBLANK(Games!$B442), "",Games!F442)</f>
      </c>
      <c r="G442" s="2" t="str">
        <f>IF(ISBLANK(Games!$B442), "",Games!G442)</f>
      </c>
      <c r="H442" s="2" t="str">
        <f>IF(ISBLANK(Games!B442), "", IF(Table13[[#This Row],[Spread]]&lt;0, Table13[[#This Row],[Home]], Table13[[#This Row],[Away]]))</f>
      </c>
      <c r="I442" s="25"/>
      <c r="J442" s="25"/>
      <c r="K442" s="25"/>
      <c r="L442" s="25" t="str">
        <f>IF(ISBLANK(Table13[[#This Row],[Side Result]]), "",(-1*(Table13[[#This Row],[Home Final]]-Table13[[#This Row],[Away Final]])))</f>
      </c>
      <c r="M44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42" s="21" t="str">
        <f>IF(ISBLANK(Games!B442),"",IF(Table13[[#This Row],[Side Result]]=Table13[[#This Row],[Market Predicted Side]], "Y", "N"))</f>
      </c>
      <c r="O442" s="24" t="str">
        <f>IF(ISBLANK(Table13[[#This Row],[Side Result]]),"",IF(AND(Table13[[#This Row],[Market Side Correct (Y/N)]]="Y", Table13[[#This Row],[Market - Winning Team Covered (Y/N)]]="Y"), "Y", "N"))</f>
      </c>
      <c r="P442" s="24" t="str">
        <f>IF(ISBLANK(Games!B442),"",IF(Table13[[#This Row],[Side Result]]=Table13[[#This Row],[Model Predicted Side]], "Y", "N"))</f>
      </c>
      <c r="Q44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4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42" s="24" t="str">
        <f>IF(ISBLANK(Table13[[#This Row],[Side Result]]), "",ABS(Table13[[#This Row],[Difference from Prediction]]))</f>
      </c>
      <c r="T44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42" s="24" t="str">
        <f>IF(ISBLANK(Table13[[#This Row],[Side Result]]), "",ABS(Table13[[#This Row],[Difference from Market]]))</f>
      </c>
      <c r="V442" s="23" t="str">
        <f>IF(OR(ISBLANK(Games!B442),ISBLANK(Table13[[#This Row],[Side Result]])), "",IF(OR(AND('Prediction Log'!D442&lt;0, 'Prediction Log'!I442='Prediction Log'!B442), AND('Prediction Log'!D442&gt;0, 'Prediction Log'!C442='Prediction Log'!I442)),"Y", IF(ISBLANK(Games!$B$2), "","N")))</f>
      </c>
      <c r="W442" s="23" t="str">
        <f>Table13[[#This Row],[Market Side and Spread  Correct]]</f>
      </c>
    </row>
    <row r="443">
      <c r="A443" s="2" t="str">
        <f>IF(ISBLANK(Games!$B443), "",Games!A443)</f>
      </c>
      <c r="B443" s="2" t="str">
        <f>IF(ISBLANK(Games!$B443), "",Games!B443)</f>
      </c>
      <c r="C443" s="2" t="str">
        <f>IF(ISBLANK(Games!$B443), "",Games!C443)</f>
      </c>
      <c r="D443" s="1" t="str">
        <f>IF(ISBLANK(Games!$B443), "",Games!D443)</f>
      </c>
      <c r="E443" s="1" t="str">
        <f>IF(ISBLANK(Games!$B443), "",Games!E443)</f>
      </c>
      <c r="F443" s="2" t="str">
        <f>IF(ISBLANK(Games!$B443), "",Games!F443)</f>
      </c>
      <c r="G443" s="2" t="str">
        <f>IF(ISBLANK(Games!$B443), "",Games!G443)</f>
      </c>
      <c r="H443" s="2" t="str">
        <f>IF(ISBLANK(Games!B443), "", IF(Table13[[#This Row],[Spread]]&lt;0, Table13[[#This Row],[Home]], Table13[[#This Row],[Away]]))</f>
      </c>
      <c r="I443" s="25"/>
      <c r="J443" s="25"/>
      <c r="K443" s="25"/>
      <c r="L443" s="25" t="str">
        <f>IF(ISBLANK(Table13[[#This Row],[Side Result]]), "",(-1*(Table13[[#This Row],[Home Final]]-Table13[[#This Row],[Away Final]])))</f>
      </c>
      <c r="M44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43" s="21" t="str">
        <f>IF(ISBLANK(Games!B443),"",IF(Table13[[#This Row],[Side Result]]=Table13[[#This Row],[Market Predicted Side]], "Y", "N"))</f>
      </c>
      <c r="O443" s="24" t="str">
        <f>IF(ISBLANK(Table13[[#This Row],[Side Result]]),"",IF(AND(Table13[[#This Row],[Market Side Correct (Y/N)]]="Y", Table13[[#This Row],[Market - Winning Team Covered (Y/N)]]="Y"), "Y", "N"))</f>
      </c>
      <c r="P443" s="24" t="str">
        <f>IF(ISBLANK(Games!B443),"",IF(Table13[[#This Row],[Side Result]]=Table13[[#This Row],[Model Predicted Side]], "Y", "N"))</f>
      </c>
      <c r="Q44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4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43" s="24" t="str">
        <f>IF(ISBLANK(Table13[[#This Row],[Side Result]]), "",ABS(Table13[[#This Row],[Difference from Prediction]]))</f>
      </c>
      <c r="T44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43" s="24" t="str">
        <f>IF(ISBLANK(Table13[[#This Row],[Side Result]]), "",ABS(Table13[[#This Row],[Difference from Market]]))</f>
      </c>
      <c r="V443" s="23" t="str">
        <f>IF(OR(ISBLANK(Games!B443),ISBLANK(Table13[[#This Row],[Side Result]])), "",IF(OR(AND('Prediction Log'!D443&lt;0, 'Prediction Log'!I443='Prediction Log'!B443), AND('Prediction Log'!D443&gt;0, 'Prediction Log'!C443='Prediction Log'!I443)),"Y", IF(ISBLANK(Games!$B$2), "","N")))</f>
      </c>
      <c r="W443" s="23" t="str">
        <f>Table13[[#This Row],[Market Side and Spread  Correct]]</f>
      </c>
    </row>
    <row r="444">
      <c r="A444" s="2" t="str">
        <f>IF(ISBLANK(Games!$B444), "",Games!A444)</f>
      </c>
      <c r="B444" s="2" t="str">
        <f>IF(ISBLANK(Games!$B444), "",Games!B444)</f>
      </c>
      <c r="C444" s="2" t="str">
        <f>IF(ISBLANK(Games!$B444), "",Games!C444)</f>
      </c>
      <c r="D444" s="1" t="str">
        <f>IF(ISBLANK(Games!$B444), "",Games!D444)</f>
      </c>
      <c r="E444" s="1" t="str">
        <f>IF(ISBLANK(Games!$B444), "",Games!E444)</f>
      </c>
      <c r="F444" s="2" t="str">
        <f>IF(ISBLANK(Games!$B444), "",Games!F444)</f>
      </c>
      <c r="G444" s="2" t="str">
        <f>IF(ISBLANK(Games!$B444), "",Games!G444)</f>
      </c>
      <c r="H444" s="2" t="str">
        <f>IF(ISBLANK(Games!B444), "", IF(Table13[[#This Row],[Spread]]&lt;0, Table13[[#This Row],[Home]], Table13[[#This Row],[Away]]))</f>
      </c>
      <c r="I444" s="25"/>
      <c r="J444" s="25"/>
      <c r="K444" s="25"/>
      <c r="L444" s="25" t="str">
        <f>IF(ISBLANK(Table13[[#This Row],[Side Result]]), "",(-1*(Table13[[#This Row],[Home Final]]-Table13[[#This Row],[Away Final]])))</f>
      </c>
      <c r="M44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44" s="21" t="str">
        <f>IF(ISBLANK(Games!B444),"",IF(Table13[[#This Row],[Side Result]]=Table13[[#This Row],[Market Predicted Side]], "Y", "N"))</f>
      </c>
      <c r="O444" s="24" t="str">
        <f>IF(ISBLANK(Table13[[#This Row],[Side Result]]),"",IF(AND(Table13[[#This Row],[Market Side Correct (Y/N)]]="Y", Table13[[#This Row],[Market - Winning Team Covered (Y/N)]]="Y"), "Y", "N"))</f>
      </c>
      <c r="P444" s="24" t="str">
        <f>IF(ISBLANK(Games!B444),"",IF(Table13[[#This Row],[Side Result]]=Table13[[#This Row],[Model Predicted Side]], "Y", "N"))</f>
      </c>
      <c r="Q44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4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44" s="24" t="str">
        <f>IF(ISBLANK(Table13[[#This Row],[Side Result]]), "",ABS(Table13[[#This Row],[Difference from Prediction]]))</f>
      </c>
      <c r="T44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44" s="24" t="str">
        <f>IF(ISBLANK(Table13[[#This Row],[Side Result]]), "",ABS(Table13[[#This Row],[Difference from Market]]))</f>
      </c>
      <c r="V444" s="23" t="str">
        <f>IF(OR(ISBLANK(Games!B444),ISBLANK(Table13[[#This Row],[Side Result]])), "",IF(OR(AND('Prediction Log'!D444&lt;0, 'Prediction Log'!I444='Prediction Log'!B444), AND('Prediction Log'!D444&gt;0, 'Prediction Log'!C444='Prediction Log'!I444)),"Y", IF(ISBLANK(Games!$B$2), "","N")))</f>
      </c>
      <c r="W444" s="23" t="str">
        <f>Table13[[#This Row],[Market Side and Spread  Correct]]</f>
      </c>
    </row>
    <row r="445">
      <c r="A445" s="2" t="str">
        <f>IF(ISBLANK(Games!$B445), "",Games!A445)</f>
      </c>
      <c r="B445" s="2" t="str">
        <f>IF(ISBLANK(Games!$B445), "",Games!B445)</f>
      </c>
      <c r="C445" s="2" t="str">
        <f>IF(ISBLANK(Games!$B445), "",Games!C445)</f>
      </c>
      <c r="D445" s="1" t="str">
        <f>IF(ISBLANK(Games!$B445), "",Games!D445)</f>
      </c>
      <c r="E445" s="1" t="str">
        <f>IF(ISBLANK(Games!$B445), "",Games!E445)</f>
      </c>
      <c r="F445" s="2" t="str">
        <f>IF(ISBLANK(Games!$B445), "",Games!F445)</f>
      </c>
      <c r="G445" s="2" t="str">
        <f>IF(ISBLANK(Games!$B445), "",Games!G445)</f>
      </c>
      <c r="H445" s="2" t="str">
        <f>IF(ISBLANK(Games!B445), "", IF(Table13[[#This Row],[Spread]]&lt;0, Table13[[#This Row],[Home]], Table13[[#This Row],[Away]]))</f>
      </c>
      <c r="I445" s="25"/>
      <c r="J445" s="25"/>
      <c r="K445" s="25"/>
      <c r="L445" s="25" t="str">
        <f>IF(ISBLANK(Table13[[#This Row],[Side Result]]), "",(-1*(Table13[[#This Row],[Home Final]]-Table13[[#This Row],[Away Final]])))</f>
      </c>
      <c r="M44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45" s="21" t="str">
        <f>IF(ISBLANK(Games!B445),"",IF(Table13[[#This Row],[Side Result]]=Table13[[#This Row],[Market Predicted Side]], "Y", "N"))</f>
      </c>
      <c r="O445" s="24" t="str">
        <f>IF(ISBLANK(Table13[[#This Row],[Side Result]]),"",IF(AND(Table13[[#This Row],[Market Side Correct (Y/N)]]="Y", Table13[[#This Row],[Market - Winning Team Covered (Y/N)]]="Y"), "Y", "N"))</f>
      </c>
      <c r="P445" s="24" t="str">
        <f>IF(ISBLANK(Games!B445),"",IF(Table13[[#This Row],[Side Result]]=Table13[[#This Row],[Model Predicted Side]], "Y", "N"))</f>
      </c>
      <c r="Q44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4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45" s="24" t="str">
        <f>IF(ISBLANK(Table13[[#This Row],[Side Result]]), "",ABS(Table13[[#This Row],[Difference from Prediction]]))</f>
      </c>
      <c r="T44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45" s="24" t="str">
        <f>IF(ISBLANK(Table13[[#This Row],[Side Result]]), "",ABS(Table13[[#This Row],[Difference from Market]]))</f>
      </c>
      <c r="V445" s="23" t="str">
        <f>IF(OR(ISBLANK(Games!B445),ISBLANK(Table13[[#This Row],[Side Result]])), "",IF(OR(AND('Prediction Log'!D445&lt;0, 'Prediction Log'!I445='Prediction Log'!B445), AND('Prediction Log'!D445&gt;0, 'Prediction Log'!C445='Prediction Log'!I445)),"Y", IF(ISBLANK(Games!$B$2), "","N")))</f>
      </c>
      <c r="W445" s="23" t="str">
        <f>Table13[[#This Row],[Market Side and Spread  Correct]]</f>
      </c>
    </row>
    <row r="446">
      <c r="A446" s="2" t="str">
        <f>IF(ISBLANK(Games!$B446), "",Games!A446)</f>
      </c>
      <c r="B446" s="2" t="str">
        <f>IF(ISBLANK(Games!$B446), "",Games!B446)</f>
      </c>
      <c r="C446" s="2" t="str">
        <f>IF(ISBLANK(Games!$B446), "",Games!C446)</f>
      </c>
      <c r="D446" s="1" t="str">
        <f>IF(ISBLANK(Games!$B446), "",Games!D446)</f>
      </c>
      <c r="E446" s="1" t="str">
        <f>IF(ISBLANK(Games!$B446), "",Games!E446)</f>
      </c>
      <c r="F446" s="2" t="str">
        <f>IF(ISBLANK(Games!$B446), "",Games!F446)</f>
      </c>
      <c r="G446" s="2" t="str">
        <f>IF(ISBLANK(Games!$B446), "",Games!G446)</f>
      </c>
      <c r="H446" s="2" t="str">
        <f>IF(ISBLANK(Games!B446), "", IF(Table13[[#This Row],[Spread]]&lt;0, Table13[[#This Row],[Home]], Table13[[#This Row],[Away]]))</f>
      </c>
      <c r="I446" s="25"/>
      <c r="J446" s="25"/>
      <c r="K446" s="25"/>
      <c r="L446" s="25" t="str">
        <f>IF(ISBLANK(Table13[[#This Row],[Side Result]]), "",(-1*(Table13[[#This Row],[Home Final]]-Table13[[#This Row],[Away Final]])))</f>
      </c>
      <c r="M44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46" s="21" t="str">
        <f>IF(ISBLANK(Games!B446),"",IF(Table13[[#This Row],[Side Result]]=Table13[[#This Row],[Market Predicted Side]], "Y", "N"))</f>
      </c>
      <c r="O446" s="24" t="str">
        <f>IF(ISBLANK(Table13[[#This Row],[Side Result]]),"",IF(AND(Table13[[#This Row],[Market Side Correct (Y/N)]]="Y", Table13[[#This Row],[Market - Winning Team Covered (Y/N)]]="Y"), "Y", "N"))</f>
      </c>
      <c r="P446" s="24" t="str">
        <f>IF(ISBLANK(Games!B446),"",IF(Table13[[#This Row],[Side Result]]=Table13[[#This Row],[Model Predicted Side]], "Y", "N"))</f>
      </c>
      <c r="Q44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4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46" s="24" t="str">
        <f>IF(ISBLANK(Table13[[#This Row],[Side Result]]), "",ABS(Table13[[#This Row],[Difference from Prediction]]))</f>
      </c>
      <c r="T44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46" s="24" t="str">
        <f>IF(ISBLANK(Table13[[#This Row],[Side Result]]), "",ABS(Table13[[#This Row],[Difference from Market]]))</f>
      </c>
      <c r="V446" s="23" t="str">
        <f>IF(OR(ISBLANK(Games!B446),ISBLANK(Table13[[#This Row],[Side Result]])), "",IF(OR(AND('Prediction Log'!D446&lt;0, 'Prediction Log'!I446='Prediction Log'!B446), AND('Prediction Log'!D446&gt;0, 'Prediction Log'!C446='Prediction Log'!I446)),"Y", IF(ISBLANK(Games!$B$2), "","N")))</f>
      </c>
      <c r="W446" s="23" t="str">
        <f>Table13[[#This Row],[Market Side and Spread  Correct]]</f>
      </c>
    </row>
    <row r="447">
      <c r="A447" s="2" t="str">
        <f>IF(ISBLANK(Games!$B447), "",Games!A447)</f>
      </c>
      <c r="B447" s="2" t="str">
        <f>IF(ISBLANK(Games!$B447), "",Games!B447)</f>
      </c>
      <c r="C447" s="2" t="str">
        <f>IF(ISBLANK(Games!$B447), "",Games!C447)</f>
      </c>
      <c r="D447" s="1" t="str">
        <f>IF(ISBLANK(Games!$B447), "",Games!D447)</f>
      </c>
      <c r="E447" s="1" t="str">
        <f>IF(ISBLANK(Games!$B447), "",Games!E447)</f>
      </c>
      <c r="F447" s="2" t="str">
        <f>IF(ISBLANK(Games!$B447), "",Games!F447)</f>
      </c>
      <c r="G447" s="2" t="str">
        <f>IF(ISBLANK(Games!$B447), "",Games!G447)</f>
      </c>
      <c r="H447" s="2" t="str">
        <f>IF(ISBLANK(Games!B447), "", IF(Table13[[#This Row],[Spread]]&lt;0, Table13[[#This Row],[Home]], Table13[[#This Row],[Away]]))</f>
      </c>
      <c r="I447" s="25"/>
      <c r="J447" s="25"/>
      <c r="K447" s="25"/>
      <c r="L447" s="25" t="str">
        <f>IF(ISBLANK(Table13[[#This Row],[Side Result]]), "",(-1*(Table13[[#This Row],[Home Final]]-Table13[[#This Row],[Away Final]])))</f>
      </c>
      <c r="M44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47" s="21" t="str">
        <f>IF(ISBLANK(Games!B447),"",IF(Table13[[#This Row],[Side Result]]=Table13[[#This Row],[Market Predicted Side]], "Y", "N"))</f>
      </c>
      <c r="O447" s="24" t="str">
        <f>IF(ISBLANK(Table13[[#This Row],[Side Result]]),"",IF(AND(Table13[[#This Row],[Market Side Correct (Y/N)]]="Y", Table13[[#This Row],[Market - Winning Team Covered (Y/N)]]="Y"), "Y", "N"))</f>
      </c>
      <c r="P447" s="24" t="str">
        <f>IF(ISBLANK(Games!B447),"",IF(Table13[[#This Row],[Side Result]]=Table13[[#This Row],[Model Predicted Side]], "Y", "N"))</f>
      </c>
      <c r="Q44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4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47" s="24" t="str">
        <f>IF(ISBLANK(Table13[[#This Row],[Side Result]]), "",ABS(Table13[[#This Row],[Difference from Prediction]]))</f>
      </c>
      <c r="T44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47" s="24" t="str">
        <f>IF(ISBLANK(Table13[[#This Row],[Side Result]]), "",ABS(Table13[[#This Row],[Difference from Market]]))</f>
      </c>
      <c r="V447" s="23" t="str">
        <f>IF(OR(ISBLANK(Games!B447),ISBLANK(Table13[[#This Row],[Side Result]])), "",IF(OR(AND('Prediction Log'!D447&lt;0, 'Prediction Log'!I447='Prediction Log'!B447), AND('Prediction Log'!D447&gt;0, 'Prediction Log'!C447='Prediction Log'!I447)),"Y", IF(ISBLANK(Games!$B$2), "","N")))</f>
      </c>
      <c r="W447" s="23" t="str">
        <f>Table13[[#This Row],[Market Side and Spread  Correct]]</f>
      </c>
    </row>
    <row r="448">
      <c r="A448" s="2" t="str">
        <f>IF(ISBLANK(Games!$B448), "",Games!A448)</f>
      </c>
      <c r="B448" s="2" t="str">
        <f>IF(ISBLANK(Games!$B448), "",Games!B448)</f>
      </c>
      <c r="C448" s="2" t="str">
        <f>IF(ISBLANK(Games!$B448), "",Games!C448)</f>
      </c>
      <c r="D448" s="1" t="str">
        <f>IF(ISBLANK(Games!$B448), "",Games!D448)</f>
      </c>
      <c r="E448" s="1" t="str">
        <f>IF(ISBLANK(Games!$B448), "",Games!E448)</f>
      </c>
      <c r="F448" s="2" t="str">
        <f>IF(ISBLANK(Games!$B448), "",Games!F448)</f>
      </c>
      <c r="G448" s="2" t="str">
        <f>IF(ISBLANK(Games!$B448), "",Games!G448)</f>
      </c>
      <c r="H448" s="2" t="str">
        <f>IF(ISBLANK(Games!B448), "", IF(Table13[[#This Row],[Spread]]&lt;0, Table13[[#This Row],[Home]], Table13[[#This Row],[Away]]))</f>
      </c>
      <c r="I448" s="25"/>
      <c r="J448" s="25"/>
      <c r="K448" s="25"/>
      <c r="L448" s="25" t="str">
        <f>IF(ISBLANK(Table13[[#This Row],[Side Result]]), "",(-1*(Table13[[#This Row],[Home Final]]-Table13[[#This Row],[Away Final]])))</f>
      </c>
      <c r="M44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48" s="21" t="str">
        <f>IF(ISBLANK(Games!B448),"",IF(Table13[[#This Row],[Side Result]]=Table13[[#This Row],[Market Predicted Side]], "Y", "N"))</f>
      </c>
      <c r="O448" s="24" t="str">
        <f>IF(ISBLANK(Table13[[#This Row],[Side Result]]),"",IF(AND(Table13[[#This Row],[Market Side Correct (Y/N)]]="Y", Table13[[#This Row],[Market - Winning Team Covered (Y/N)]]="Y"), "Y", "N"))</f>
      </c>
      <c r="P448" s="24" t="str">
        <f>IF(ISBLANK(Games!B448),"",IF(Table13[[#This Row],[Side Result]]=Table13[[#This Row],[Model Predicted Side]], "Y", "N"))</f>
      </c>
      <c r="Q44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4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48" s="24" t="str">
        <f>IF(ISBLANK(Table13[[#This Row],[Side Result]]), "",ABS(Table13[[#This Row],[Difference from Prediction]]))</f>
      </c>
      <c r="T44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48" s="24" t="str">
        <f>IF(ISBLANK(Table13[[#This Row],[Side Result]]), "",ABS(Table13[[#This Row],[Difference from Market]]))</f>
      </c>
      <c r="V448" s="23" t="str">
        <f>IF(OR(ISBLANK(Games!B448),ISBLANK(Table13[[#This Row],[Side Result]])), "",IF(OR(AND('Prediction Log'!D448&lt;0, 'Prediction Log'!I448='Prediction Log'!B448), AND('Prediction Log'!D448&gt;0, 'Prediction Log'!C448='Prediction Log'!I448)),"Y", IF(ISBLANK(Games!$B$2), "","N")))</f>
      </c>
      <c r="W448" s="23" t="str">
        <f>Table13[[#This Row],[Market Side and Spread  Correct]]</f>
      </c>
    </row>
    <row r="449">
      <c r="A449" s="2" t="str">
        <f>IF(ISBLANK(Games!$B449), "",Games!A449)</f>
      </c>
      <c r="B449" s="2" t="str">
        <f>IF(ISBLANK(Games!$B449), "",Games!B449)</f>
      </c>
      <c r="C449" s="2" t="str">
        <f>IF(ISBLANK(Games!$B449), "",Games!C449)</f>
      </c>
      <c r="D449" s="1" t="str">
        <f>IF(ISBLANK(Games!$B449), "",Games!D449)</f>
      </c>
      <c r="E449" s="1" t="str">
        <f>IF(ISBLANK(Games!$B449), "",Games!E449)</f>
      </c>
      <c r="F449" s="2" t="str">
        <f>IF(ISBLANK(Games!$B449), "",Games!F449)</f>
      </c>
      <c r="G449" s="2" t="str">
        <f>IF(ISBLANK(Games!$B449), "",Games!G449)</f>
      </c>
      <c r="H449" s="2" t="str">
        <f>IF(ISBLANK(Games!B449), "", IF(Table13[[#This Row],[Spread]]&lt;0, Table13[[#This Row],[Home]], Table13[[#This Row],[Away]]))</f>
      </c>
      <c r="I449" s="25"/>
      <c r="J449" s="25"/>
      <c r="K449" s="25"/>
      <c r="L449" s="25" t="str">
        <f>IF(ISBLANK(Table13[[#This Row],[Side Result]]), "",(-1*(Table13[[#This Row],[Home Final]]-Table13[[#This Row],[Away Final]])))</f>
      </c>
      <c r="M44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49" s="21" t="str">
        <f>IF(ISBLANK(Games!B449),"",IF(Table13[[#This Row],[Side Result]]=Table13[[#This Row],[Market Predicted Side]], "Y", "N"))</f>
      </c>
      <c r="O449" s="24" t="str">
        <f>IF(ISBLANK(Table13[[#This Row],[Side Result]]),"",IF(AND(Table13[[#This Row],[Market Side Correct (Y/N)]]="Y", Table13[[#This Row],[Market - Winning Team Covered (Y/N)]]="Y"), "Y", "N"))</f>
      </c>
      <c r="P449" s="24" t="str">
        <f>IF(ISBLANK(Games!B449),"",IF(Table13[[#This Row],[Side Result]]=Table13[[#This Row],[Model Predicted Side]], "Y", "N"))</f>
      </c>
      <c r="Q44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4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49" s="24" t="str">
        <f>IF(ISBLANK(Table13[[#This Row],[Side Result]]), "",ABS(Table13[[#This Row],[Difference from Prediction]]))</f>
      </c>
      <c r="T44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49" s="24" t="str">
        <f>IF(ISBLANK(Table13[[#This Row],[Side Result]]), "",ABS(Table13[[#This Row],[Difference from Market]]))</f>
      </c>
      <c r="V449" s="23" t="str">
        <f>IF(OR(ISBLANK(Games!B449),ISBLANK(Table13[[#This Row],[Side Result]])), "",IF(OR(AND('Prediction Log'!D449&lt;0, 'Prediction Log'!I449='Prediction Log'!B449), AND('Prediction Log'!D449&gt;0, 'Prediction Log'!C449='Prediction Log'!I449)),"Y", IF(ISBLANK(Games!$B$2), "","N")))</f>
      </c>
      <c r="W449" s="23" t="str">
        <f>Table13[[#This Row],[Market Side and Spread  Correct]]</f>
      </c>
    </row>
    <row r="450">
      <c r="A450" s="2" t="str">
        <f>IF(ISBLANK(Games!$B450), "",Games!A450)</f>
      </c>
      <c r="B450" s="2" t="str">
        <f>IF(ISBLANK(Games!$B450), "",Games!B450)</f>
      </c>
      <c r="C450" s="2" t="str">
        <f>IF(ISBLANK(Games!$B450), "",Games!C450)</f>
      </c>
      <c r="D450" s="1" t="str">
        <f>IF(ISBLANK(Games!$B450), "",Games!D450)</f>
      </c>
      <c r="E450" s="1" t="str">
        <f>IF(ISBLANK(Games!$B450), "",Games!E450)</f>
      </c>
      <c r="F450" s="2" t="str">
        <f>IF(ISBLANK(Games!$B450), "",Games!F450)</f>
      </c>
      <c r="G450" s="2" t="str">
        <f>IF(ISBLANK(Games!$B450), "",Games!G450)</f>
      </c>
      <c r="H450" s="2" t="str">
        <f>IF(ISBLANK(Games!B450), "", IF(Table13[[#This Row],[Spread]]&lt;0, Table13[[#This Row],[Home]], Table13[[#This Row],[Away]]))</f>
      </c>
      <c r="I450" s="25"/>
      <c r="J450" s="25"/>
      <c r="K450" s="25"/>
      <c r="L450" s="25" t="str">
        <f>IF(ISBLANK(Table13[[#This Row],[Side Result]]), "",(-1*(Table13[[#This Row],[Home Final]]-Table13[[#This Row],[Away Final]])))</f>
      </c>
      <c r="M45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50" s="21" t="str">
        <f>IF(ISBLANK(Games!B450),"",IF(Table13[[#This Row],[Side Result]]=Table13[[#This Row],[Market Predicted Side]], "Y", "N"))</f>
      </c>
      <c r="O450" s="24" t="str">
        <f>IF(ISBLANK(Table13[[#This Row],[Side Result]]),"",IF(AND(Table13[[#This Row],[Market Side Correct (Y/N)]]="Y", Table13[[#This Row],[Market - Winning Team Covered (Y/N)]]="Y"), "Y", "N"))</f>
      </c>
      <c r="P450" s="24" t="str">
        <f>IF(ISBLANK(Games!B450),"",IF(Table13[[#This Row],[Side Result]]=Table13[[#This Row],[Model Predicted Side]], "Y", "N"))</f>
      </c>
      <c r="Q45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5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50" s="24" t="str">
        <f>IF(ISBLANK(Table13[[#This Row],[Side Result]]), "",ABS(Table13[[#This Row],[Difference from Prediction]]))</f>
      </c>
      <c r="T45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50" s="24" t="str">
        <f>IF(ISBLANK(Table13[[#This Row],[Side Result]]), "",ABS(Table13[[#This Row],[Difference from Market]]))</f>
      </c>
      <c r="V450" s="23" t="str">
        <f>IF(OR(ISBLANK(Games!B450),ISBLANK(Table13[[#This Row],[Side Result]])), "",IF(OR(AND('Prediction Log'!D450&lt;0, 'Prediction Log'!I450='Prediction Log'!B450), AND('Prediction Log'!D450&gt;0, 'Prediction Log'!C450='Prediction Log'!I450)),"Y", IF(ISBLANK(Games!$B$2), "","N")))</f>
      </c>
      <c r="W450" s="23" t="str">
        <f>Table13[[#This Row],[Market Side and Spread  Correct]]</f>
      </c>
    </row>
    <row r="451">
      <c r="A451" s="2" t="str">
        <f>IF(ISBLANK(Games!$B451), "",Games!A451)</f>
      </c>
      <c r="B451" s="2" t="str">
        <f>IF(ISBLANK(Games!$B451), "",Games!B451)</f>
      </c>
      <c r="C451" s="2" t="str">
        <f>IF(ISBLANK(Games!$B451), "",Games!C451)</f>
      </c>
      <c r="D451" s="1" t="str">
        <f>IF(ISBLANK(Games!$B451), "",Games!D451)</f>
      </c>
      <c r="E451" s="1" t="str">
        <f>IF(ISBLANK(Games!$B451), "",Games!E451)</f>
      </c>
      <c r="F451" s="2" t="str">
        <f>IF(ISBLANK(Games!$B451), "",Games!F451)</f>
      </c>
      <c r="G451" s="2" t="str">
        <f>IF(ISBLANK(Games!$B451), "",Games!G451)</f>
      </c>
      <c r="H451" s="2" t="str">
        <f>IF(ISBLANK(Games!B451), "", IF(Table13[[#This Row],[Spread]]&lt;0, Table13[[#This Row],[Home]], Table13[[#This Row],[Away]]))</f>
      </c>
      <c r="I451" s="25"/>
      <c r="J451" s="25"/>
      <c r="K451" s="25"/>
      <c r="L451" s="25" t="str">
        <f>IF(ISBLANK(Table13[[#This Row],[Side Result]]), "",(-1*(Table13[[#This Row],[Home Final]]-Table13[[#This Row],[Away Final]])))</f>
      </c>
      <c r="M45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51" s="21" t="str">
        <f>IF(ISBLANK(Games!B451),"",IF(Table13[[#This Row],[Side Result]]=Table13[[#This Row],[Market Predicted Side]], "Y", "N"))</f>
      </c>
      <c r="O451" s="24" t="str">
        <f>IF(ISBLANK(Table13[[#This Row],[Side Result]]),"",IF(AND(Table13[[#This Row],[Market Side Correct (Y/N)]]="Y", Table13[[#This Row],[Market - Winning Team Covered (Y/N)]]="Y"), "Y", "N"))</f>
      </c>
      <c r="P451" s="24" t="str">
        <f>IF(ISBLANK(Games!B451),"",IF(Table13[[#This Row],[Side Result]]=Table13[[#This Row],[Model Predicted Side]], "Y", "N"))</f>
      </c>
      <c r="Q45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5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51" s="24" t="str">
        <f>IF(ISBLANK(Table13[[#This Row],[Side Result]]), "",ABS(Table13[[#This Row],[Difference from Prediction]]))</f>
      </c>
      <c r="T45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51" s="24" t="str">
        <f>IF(ISBLANK(Table13[[#This Row],[Side Result]]), "",ABS(Table13[[#This Row],[Difference from Market]]))</f>
      </c>
      <c r="V451" s="23" t="str">
        <f>IF(OR(ISBLANK(Games!B451),ISBLANK(Table13[[#This Row],[Side Result]])), "",IF(OR(AND('Prediction Log'!D451&lt;0, 'Prediction Log'!I451='Prediction Log'!B451), AND('Prediction Log'!D451&gt;0, 'Prediction Log'!C451='Prediction Log'!I451)),"Y", IF(ISBLANK(Games!$B$2), "","N")))</f>
      </c>
      <c r="W451" s="23" t="str">
        <f>Table13[[#This Row],[Market Side and Spread  Correct]]</f>
      </c>
    </row>
    <row r="452">
      <c r="A452" s="2" t="str">
        <f>IF(ISBLANK(Games!$B452), "",Games!A452)</f>
      </c>
      <c r="B452" s="2" t="str">
        <f>IF(ISBLANK(Games!$B452), "",Games!B452)</f>
      </c>
      <c r="C452" s="2" t="str">
        <f>IF(ISBLANK(Games!$B452), "",Games!C452)</f>
      </c>
      <c r="D452" s="1" t="str">
        <f>IF(ISBLANK(Games!$B452), "",Games!D452)</f>
      </c>
      <c r="E452" s="1" t="str">
        <f>IF(ISBLANK(Games!$B452), "",Games!E452)</f>
      </c>
      <c r="F452" s="2" t="str">
        <f>IF(ISBLANK(Games!$B452), "",Games!F452)</f>
      </c>
      <c r="G452" s="2" t="str">
        <f>IF(ISBLANK(Games!$B452), "",Games!G452)</f>
      </c>
      <c r="H452" s="2" t="str">
        <f>IF(ISBLANK(Games!B452), "", IF(Table13[[#This Row],[Spread]]&lt;0, Table13[[#This Row],[Home]], Table13[[#This Row],[Away]]))</f>
      </c>
      <c r="I452" s="25"/>
      <c r="J452" s="25"/>
      <c r="K452" s="25"/>
      <c r="L452" s="25" t="str">
        <f>IF(ISBLANK(Table13[[#This Row],[Side Result]]), "",(-1*(Table13[[#This Row],[Home Final]]-Table13[[#This Row],[Away Final]])))</f>
      </c>
      <c r="M45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52" s="21" t="str">
        <f>IF(ISBLANK(Games!B452),"",IF(Table13[[#This Row],[Side Result]]=Table13[[#This Row],[Market Predicted Side]], "Y", "N"))</f>
      </c>
      <c r="O452" s="24" t="str">
        <f>IF(ISBLANK(Table13[[#This Row],[Side Result]]),"",IF(AND(Table13[[#This Row],[Market Side Correct (Y/N)]]="Y", Table13[[#This Row],[Market - Winning Team Covered (Y/N)]]="Y"), "Y", "N"))</f>
      </c>
      <c r="P452" s="24" t="str">
        <f>IF(ISBLANK(Games!B452),"",IF(Table13[[#This Row],[Side Result]]=Table13[[#This Row],[Model Predicted Side]], "Y", "N"))</f>
      </c>
      <c r="Q45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5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52" s="24" t="str">
        <f>IF(ISBLANK(Table13[[#This Row],[Side Result]]), "",ABS(Table13[[#This Row],[Difference from Prediction]]))</f>
      </c>
      <c r="T45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52" s="24" t="str">
        <f>IF(ISBLANK(Table13[[#This Row],[Side Result]]), "",ABS(Table13[[#This Row],[Difference from Market]]))</f>
      </c>
      <c r="V452" s="23" t="str">
        <f>IF(OR(ISBLANK(Games!B452),ISBLANK(Table13[[#This Row],[Side Result]])), "",IF(OR(AND('Prediction Log'!D452&lt;0, 'Prediction Log'!I452='Prediction Log'!B452), AND('Prediction Log'!D452&gt;0, 'Prediction Log'!C452='Prediction Log'!I452)),"Y", IF(ISBLANK(Games!$B$2), "","N")))</f>
      </c>
      <c r="W452" s="23" t="str">
        <f>Table13[[#This Row],[Market Side and Spread  Correct]]</f>
      </c>
    </row>
    <row r="453">
      <c r="A453" s="2" t="str">
        <f>IF(ISBLANK(Games!$B453), "",Games!A453)</f>
      </c>
      <c r="B453" s="2" t="str">
        <f>IF(ISBLANK(Games!$B453), "",Games!B453)</f>
      </c>
      <c r="C453" s="2" t="str">
        <f>IF(ISBLANK(Games!$B453), "",Games!C453)</f>
      </c>
      <c r="D453" s="1" t="str">
        <f>IF(ISBLANK(Games!$B453), "",Games!D453)</f>
      </c>
      <c r="E453" s="1" t="str">
        <f>IF(ISBLANK(Games!$B453), "",Games!E453)</f>
      </c>
      <c r="F453" s="2" t="str">
        <f>IF(ISBLANK(Games!$B453), "",Games!F453)</f>
      </c>
      <c r="G453" s="2" t="str">
        <f>IF(ISBLANK(Games!$B453), "",Games!G453)</f>
      </c>
      <c r="H453" s="2" t="str">
        <f>IF(ISBLANK(Games!B453), "", IF(Table13[[#This Row],[Spread]]&lt;0, Table13[[#This Row],[Home]], Table13[[#This Row],[Away]]))</f>
      </c>
      <c r="I453" s="25"/>
      <c r="J453" s="25"/>
      <c r="K453" s="25"/>
      <c r="L453" s="25" t="str">
        <f>IF(ISBLANK(Table13[[#This Row],[Side Result]]), "",(-1*(Table13[[#This Row],[Home Final]]-Table13[[#This Row],[Away Final]])))</f>
      </c>
      <c r="M45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53" s="21" t="str">
        <f>IF(ISBLANK(Games!B453),"",IF(Table13[[#This Row],[Side Result]]=Table13[[#This Row],[Market Predicted Side]], "Y", "N"))</f>
      </c>
      <c r="O453" s="24" t="str">
        <f>IF(ISBLANK(Table13[[#This Row],[Side Result]]),"",IF(AND(Table13[[#This Row],[Market Side Correct (Y/N)]]="Y", Table13[[#This Row],[Market - Winning Team Covered (Y/N)]]="Y"), "Y", "N"))</f>
      </c>
      <c r="P453" s="24" t="str">
        <f>IF(ISBLANK(Games!B453),"",IF(Table13[[#This Row],[Side Result]]=Table13[[#This Row],[Model Predicted Side]], "Y", "N"))</f>
      </c>
      <c r="Q45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5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53" s="24" t="str">
        <f>IF(ISBLANK(Table13[[#This Row],[Side Result]]), "",ABS(Table13[[#This Row],[Difference from Prediction]]))</f>
      </c>
      <c r="T45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53" s="24" t="str">
        <f>IF(ISBLANK(Table13[[#This Row],[Side Result]]), "",ABS(Table13[[#This Row],[Difference from Market]]))</f>
      </c>
      <c r="V453" s="23" t="str">
        <f>IF(OR(ISBLANK(Games!B453),ISBLANK(Table13[[#This Row],[Side Result]])), "",IF(OR(AND('Prediction Log'!D453&lt;0, 'Prediction Log'!I453='Prediction Log'!B453), AND('Prediction Log'!D453&gt;0, 'Prediction Log'!C453='Prediction Log'!I453)),"Y", IF(ISBLANK(Games!$B$2), "","N")))</f>
      </c>
      <c r="W453" s="23" t="str">
        <f>Table13[[#This Row],[Market Side and Spread  Correct]]</f>
      </c>
    </row>
    <row r="454">
      <c r="A454" s="2" t="str">
        <f>IF(ISBLANK(Games!$B454), "",Games!A454)</f>
      </c>
      <c r="B454" s="2" t="str">
        <f>IF(ISBLANK(Games!$B454), "",Games!B454)</f>
      </c>
      <c r="C454" s="2" t="str">
        <f>IF(ISBLANK(Games!$B454), "",Games!C454)</f>
      </c>
      <c r="D454" s="1" t="str">
        <f>IF(ISBLANK(Games!$B454), "",Games!D454)</f>
      </c>
      <c r="E454" s="1" t="str">
        <f>IF(ISBLANK(Games!$B454), "",Games!E454)</f>
      </c>
      <c r="F454" s="2" t="str">
        <f>IF(ISBLANK(Games!$B454), "",Games!F454)</f>
      </c>
      <c r="G454" s="2" t="str">
        <f>IF(ISBLANK(Games!$B454), "",Games!G454)</f>
      </c>
      <c r="H454" s="2" t="str">
        <f>IF(ISBLANK(Games!B454), "", IF(Table13[[#This Row],[Spread]]&lt;0, Table13[[#This Row],[Home]], Table13[[#This Row],[Away]]))</f>
      </c>
      <c r="I454" s="25"/>
      <c r="J454" s="25"/>
      <c r="K454" s="25"/>
      <c r="L454" s="25" t="str">
        <f>IF(ISBLANK(Table13[[#This Row],[Side Result]]), "",(-1*(Table13[[#This Row],[Home Final]]-Table13[[#This Row],[Away Final]])))</f>
      </c>
      <c r="M45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54" s="21" t="str">
        <f>IF(ISBLANK(Games!B454),"",IF(Table13[[#This Row],[Side Result]]=Table13[[#This Row],[Market Predicted Side]], "Y", "N"))</f>
      </c>
      <c r="O454" s="24" t="str">
        <f>IF(ISBLANK(Table13[[#This Row],[Side Result]]),"",IF(AND(Table13[[#This Row],[Market Side Correct (Y/N)]]="Y", Table13[[#This Row],[Market - Winning Team Covered (Y/N)]]="Y"), "Y", "N"))</f>
      </c>
      <c r="P454" s="24" t="str">
        <f>IF(ISBLANK(Games!B454),"",IF(Table13[[#This Row],[Side Result]]=Table13[[#This Row],[Model Predicted Side]], "Y", "N"))</f>
      </c>
      <c r="Q45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5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54" s="24" t="str">
        <f>IF(ISBLANK(Table13[[#This Row],[Side Result]]), "",ABS(Table13[[#This Row],[Difference from Prediction]]))</f>
      </c>
      <c r="T45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54" s="24" t="str">
        <f>IF(ISBLANK(Table13[[#This Row],[Side Result]]), "",ABS(Table13[[#This Row],[Difference from Market]]))</f>
      </c>
      <c r="V454" s="23" t="str">
        <f>IF(OR(ISBLANK(Games!B454),ISBLANK(Table13[[#This Row],[Side Result]])), "",IF(OR(AND('Prediction Log'!D454&lt;0, 'Prediction Log'!I454='Prediction Log'!B454), AND('Prediction Log'!D454&gt;0, 'Prediction Log'!C454='Prediction Log'!I454)),"Y", IF(ISBLANK(Games!$B$2), "","N")))</f>
      </c>
      <c r="W454" s="23" t="str">
        <f>Table13[[#This Row],[Market Side and Spread  Correct]]</f>
      </c>
    </row>
    <row r="455">
      <c r="A455" s="2" t="str">
        <f>IF(ISBLANK(Games!$B455), "",Games!A455)</f>
      </c>
      <c r="B455" s="2" t="str">
        <f>IF(ISBLANK(Games!$B455), "",Games!B455)</f>
      </c>
      <c r="C455" s="2" t="str">
        <f>IF(ISBLANK(Games!$B455), "",Games!C455)</f>
      </c>
      <c r="D455" s="1" t="str">
        <f>IF(ISBLANK(Games!$B455), "",Games!D455)</f>
      </c>
      <c r="E455" s="1" t="str">
        <f>IF(ISBLANK(Games!$B455), "",Games!E455)</f>
      </c>
      <c r="F455" s="2" t="str">
        <f>IF(ISBLANK(Games!$B455), "",Games!F455)</f>
      </c>
      <c r="G455" s="2" t="str">
        <f>IF(ISBLANK(Games!$B455), "",Games!G455)</f>
      </c>
      <c r="H455" s="2" t="str">
        <f>IF(ISBLANK(Games!B455), "", IF(Table13[[#This Row],[Spread]]&lt;0, Table13[[#This Row],[Home]], Table13[[#This Row],[Away]]))</f>
      </c>
      <c r="I455" s="25"/>
      <c r="J455" s="25"/>
      <c r="K455" s="25"/>
      <c r="L455" s="25" t="str">
        <f>IF(ISBLANK(Table13[[#This Row],[Side Result]]), "",(-1*(Table13[[#This Row],[Home Final]]-Table13[[#This Row],[Away Final]])))</f>
      </c>
      <c r="M45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55" s="21" t="str">
        <f>IF(ISBLANK(Games!B455),"",IF(Table13[[#This Row],[Side Result]]=Table13[[#This Row],[Market Predicted Side]], "Y", "N"))</f>
      </c>
      <c r="O455" s="24" t="str">
        <f>IF(ISBLANK(Table13[[#This Row],[Side Result]]),"",IF(AND(Table13[[#This Row],[Market Side Correct (Y/N)]]="Y", Table13[[#This Row],[Market - Winning Team Covered (Y/N)]]="Y"), "Y", "N"))</f>
      </c>
      <c r="P455" s="24" t="str">
        <f>IF(ISBLANK(Games!B455),"",IF(Table13[[#This Row],[Side Result]]=Table13[[#This Row],[Model Predicted Side]], "Y", "N"))</f>
      </c>
      <c r="Q45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5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55" s="24" t="str">
        <f>IF(ISBLANK(Table13[[#This Row],[Side Result]]), "",ABS(Table13[[#This Row],[Difference from Prediction]]))</f>
      </c>
      <c r="T45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55" s="24" t="str">
        <f>IF(ISBLANK(Table13[[#This Row],[Side Result]]), "",ABS(Table13[[#This Row],[Difference from Market]]))</f>
      </c>
      <c r="V455" s="23" t="str">
        <f>IF(OR(ISBLANK(Games!B455),ISBLANK(Table13[[#This Row],[Side Result]])), "",IF(OR(AND('Prediction Log'!D455&lt;0, 'Prediction Log'!I455='Prediction Log'!B455), AND('Prediction Log'!D455&gt;0, 'Prediction Log'!C455='Prediction Log'!I455)),"Y", IF(ISBLANK(Games!$B$2), "","N")))</f>
      </c>
      <c r="W455" s="23" t="str">
        <f>Table13[[#This Row],[Market Side and Spread  Correct]]</f>
      </c>
    </row>
    <row r="456">
      <c r="A456" s="2" t="str">
        <f>IF(ISBLANK(Games!$B456), "",Games!A456)</f>
      </c>
      <c r="B456" s="2" t="str">
        <f>IF(ISBLANK(Games!$B456), "",Games!B456)</f>
      </c>
      <c r="C456" s="2" t="str">
        <f>IF(ISBLANK(Games!$B456), "",Games!C456)</f>
      </c>
      <c r="D456" s="1" t="str">
        <f>IF(ISBLANK(Games!$B456), "",Games!D456)</f>
      </c>
      <c r="E456" s="1" t="str">
        <f>IF(ISBLANK(Games!$B456), "",Games!E456)</f>
      </c>
      <c r="F456" s="2" t="str">
        <f>IF(ISBLANK(Games!$B456), "",Games!F456)</f>
      </c>
      <c r="G456" s="2" t="str">
        <f>IF(ISBLANK(Games!$B456), "",Games!G456)</f>
      </c>
      <c r="H456" s="2" t="str">
        <f>IF(ISBLANK(Games!B456), "", IF(Table13[[#This Row],[Spread]]&lt;0, Table13[[#This Row],[Home]], Table13[[#This Row],[Away]]))</f>
      </c>
      <c r="I456" s="25"/>
      <c r="J456" s="25"/>
      <c r="K456" s="25"/>
      <c r="L456" s="25" t="str">
        <f>IF(ISBLANK(Table13[[#This Row],[Side Result]]), "",(-1*(Table13[[#This Row],[Home Final]]-Table13[[#This Row],[Away Final]])))</f>
      </c>
      <c r="M45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56" s="21" t="str">
        <f>IF(ISBLANK(Games!B456),"",IF(Table13[[#This Row],[Side Result]]=Table13[[#This Row],[Market Predicted Side]], "Y", "N"))</f>
      </c>
      <c r="O456" s="24" t="str">
        <f>IF(ISBLANK(Table13[[#This Row],[Side Result]]),"",IF(AND(Table13[[#This Row],[Market Side Correct (Y/N)]]="Y", Table13[[#This Row],[Market - Winning Team Covered (Y/N)]]="Y"), "Y", "N"))</f>
      </c>
      <c r="P456" s="24" t="str">
        <f>IF(ISBLANK(Games!B456),"",IF(Table13[[#This Row],[Side Result]]=Table13[[#This Row],[Model Predicted Side]], "Y", "N"))</f>
      </c>
      <c r="Q45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5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56" s="24" t="str">
        <f>IF(ISBLANK(Table13[[#This Row],[Side Result]]), "",ABS(Table13[[#This Row],[Difference from Prediction]]))</f>
      </c>
      <c r="T45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56" s="24" t="str">
        <f>IF(ISBLANK(Table13[[#This Row],[Side Result]]), "",ABS(Table13[[#This Row],[Difference from Market]]))</f>
      </c>
      <c r="V456" s="23" t="str">
        <f>IF(OR(ISBLANK(Games!B456),ISBLANK(Table13[[#This Row],[Side Result]])), "",IF(OR(AND('Prediction Log'!D456&lt;0, 'Prediction Log'!I456='Prediction Log'!B456), AND('Prediction Log'!D456&gt;0, 'Prediction Log'!C456='Prediction Log'!I456)),"Y", IF(ISBLANK(Games!$B$2), "","N")))</f>
      </c>
      <c r="W456" s="23" t="str">
        <f>Table13[[#This Row],[Market Side and Spread  Correct]]</f>
      </c>
    </row>
    <row r="457">
      <c r="A457" s="2" t="str">
        <f>IF(ISBLANK(Games!$B457), "",Games!A457)</f>
      </c>
      <c r="B457" s="2" t="str">
        <f>IF(ISBLANK(Games!$B457), "",Games!B457)</f>
      </c>
      <c r="C457" s="2" t="str">
        <f>IF(ISBLANK(Games!$B457), "",Games!C457)</f>
      </c>
      <c r="D457" s="1" t="str">
        <f>IF(ISBLANK(Games!$B457), "",Games!D457)</f>
      </c>
      <c r="E457" s="1" t="str">
        <f>IF(ISBLANK(Games!$B457), "",Games!E457)</f>
      </c>
      <c r="F457" s="2" t="str">
        <f>IF(ISBLANK(Games!$B457), "",Games!F457)</f>
      </c>
      <c r="G457" s="2" t="str">
        <f>IF(ISBLANK(Games!$B457), "",Games!G457)</f>
      </c>
      <c r="H457" s="2" t="str">
        <f>IF(ISBLANK(Games!B457), "", IF(Table13[[#This Row],[Spread]]&lt;0, Table13[[#This Row],[Home]], Table13[[#This Row],[Away]]))</f>
      </c>
      <c r="I457" s="25"/>
      <c r="J457" s="25"/>
      <c r="K457" s="25"/>
      <c r="L457" s="25" t="str">
        <f>IF(ISBLANK(Table13[[#This Row],[Side Result]]), "",(-1*(Table13[[#This Row],[Home Final]]-Table13[[#This Row],[Away Final]])))</f>
      </c>
      <c r="M45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57" s="21" t="str">
        <f>IF(ISBLANK(Games!B457),"",IF(Table13[[#This Row],[Side Result]]=Table13[[#This Row],[Market Predicted Side]], "Y", "N"))</f>
      </c>
      <c r="O457" s="24" t="str">
        <f>IF(ISBLANK(Table13[[#This Row],[Side Result]]),"",IF(AND(Table13[[#This Row],[Market Side Correct (Y/N)]]="Y", Table13[[#This Row],[Market - Winning Team Covered (Y/N)]]="Y"), "Y", "N"))</f>
      </c>
      <c r="P457" s="24" t="str">
        <f>IF(ISBLANK(Games!B457),"",IF(Table13[[#This Row],[Side Result]]=Table13[[#This Row],[Model Predicted Side]], "Y", "N"))</f>
      </c>
      <c r="Q45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5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57" s="24" t="str">
        <f>IF(ISBLANK(Table13[[#This Row],[Side Result]]), "",ABS(Table13[[#This Row],[Difference from Prediction]]))</f>
      </c>
      <c r="T45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57" s="24" t="str">
        <f>IF(ISBLANK(Table13[[#This Row],[Side Result]]), "",ABS(Table13[[#This Row],[Difference from Market]]))</f>
      </c>
      <c r="V457" s="23" t="str">
        <f>IF(OR(ISBLANK(Games!B457),ISBLANK(Table13[[#This Row],[Side Result]])), "",IF(OR(AND('Prediction Log'!D457&lt;0, 'Prediction Log'!I457='Prediction Log'!B457), AND('Prediction Log'!D457&gt;0, 'Prediction Log'!C457='Prediction Log'!I457)),"Y", IF(ISBLANK(Games!$B$2), "","N")))</f>
      </c>
      <c r="W457" s="23" t="str">
        <f>Table13[[#This Row],[Market Side and Spread  Correct]]</f>
      </c>
    </row>
    <row r="458">
      <c r="A458" s="2" t="str">
        <f>IF(ISBLANK(Games!$B458), "",Games!A458)</f>
      </c>
      <c r="B458" s="2" t="str">
        <f>IF(ISBLANK(Games!$B458), "",Games!B458)</f>
      </c>
      <c r="C458" s="2" t="str">
        <f>IF(ISBLANK(Games!$B458), "",Games!C458)</f>
      </c>
      <c r="D458" s="1" t="str">
        <f>IF(ISBLANK(Games!$B458), "",Games!D458)</f>
      </c>
      <c r="E458" s="1" t="str">
        <f>IF(ISBLANK(Games!$B458), "",Games!E458)</f>
      </c>
      <c r="F458" s="2" t="str">
        <f>IF(ISBLANK(Games!$B458), "",Games!F458)</f>
      </c>
      <c r="G458" s="2" t="str">
        <f>IF(ISBLANK(Games!$B458), "",Games!G458)</f>
      </c>
      <c r="H458" s="2" t="str">
        <f>IF(ISBLANK(Games!B458), "", IF(Table13[[#This Row],[Spread]]&lt;0, Table13[[#This Row],[Home]], Table13[[#This Row],[Away]]))</f>
      </c>
      <c r="I458" s="25"/>
      <c r="J458" s="25"/>
      <c r="K458" s="25"/>
      <c r="L458" s="25" t="str">
        <f>IF(ISBLANK(Table13[[#This Row],[Side Result]]), "",(-1*(Table13[[#This Row],[Home Final]]-Table13[[#This Row],[Away Final]])))</f>
      </c>
      <c r="M45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58" s="21" t="str">
        <f>IF(ISBLANK(Games!B458),"",IF(Table13[[#This Row],[Side Result]]=Table13[[#This Row],[Market Predicted Side]], "Y", "N"))</f>
      </c>
      <c r="O458" s="24" t="str">
        <f>IF(ISBLANK(Table13[[#This Row],[Side Result]]),"",IF(AND(Table13[[#This Row],[Market Side Correct (Y/N)]]="Y", Table13[[#This Row],[Market - Winning Team Covered (Y/N)]]="Y"), "Y", "N"))</f>
      </c>
      <c r="P458" s="24" t="str">
        <f>IF(ISBLANK(Games!B458),"",IF(Table13[[#This Row],[Side Result]]=Table13[[#This Row],[Model Predicted Side]], "Y", "N"))</f>
      </c>
      <c r="Q45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5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58" s="24" t="str">
        <f>IF(ISBLANK(Table13[[#This Row],[Side Result]]), "",ABS(Table13[[#This Row],[Difference from Prediction]]))</f>
      </c>
      <c r="T45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58" s="24" t="str">
        <f>IF(ISBLANK(Table13[[#This Row],[Side Result]]), "",ABS(Table13[[#This Row],[Difference from Market]]))</f>
      </c>
      <c r="V458" s="23" t="str">
        <f>IF(OR(ISBLANK(Games!B458),ISBLANK(Table13[[#This Row],[Side Result]])), "",IF(OR(AND('Prediction Log'!D458&lt;0, 'Prediction Log'!I458='Prediction Log'!B458), AND('Prediction Log'!D458&gt;0, 'Prediction Log'!C458='Prediction Log'!I458)),"Y", IF(ISBLANK(Games!$B$2), "","N")))</f>
      </c>
      <c r="W458" s="23" t="str">
        <f>Table13[[#This Row],[Market Side and Spread  Correct]]</f>
      </c>
    </row>
    <row r="459">
      <c r="A459" s="2" t="str">
        <f>IF(ISBLANK(Games!$B459), "",Games!A459)</f>
      </c>
      <c r="B459" s="2" t="str">
        <f>IF(ISBLANK(Games!$B459), "",Games!B459)</f>
      </c>
      <c r="C459" s="2" t="str">
        <f>IF(ISBLANK(Games!$B459), "",Games!C459)</f>
      </c>
      <c r="D459" s="1" t="str">
        <f>IF(ISBLANK(Games!$B459), "",Games!D459)</f>
      </c>
      <c r="E459" s="1" t="str">
        <f>IF(ISBLANK(Games!$B459), "",Games!E459)</f>
      </c>
      <c r="F459" s="2" t="str">
        <f>IF(ISBLANK(Games!$B459), "",Games!F459)</f>
      </c>
      <c r="G459" s="2" t="str">
        <f>IF(ISBLANK(Games!$B459), "",Games!G459)</f>
      </c>
      <c r="H459" s="2" t="str">
        <f>IF(ISBLANK(Games!B459), "", IF(Table13[[#This Row],[Spread]]&lt;0, Table13[[#This Row],[Home]], Table13[[#This Row],[Away]]))</f>
      </c>
      <c r="I459" s="25"/>
      <c r="J459" s="25"/>
      <c r="K459" s="25"/>
      <c r="L459" s="25" t="str">
        <f>IF(ISBLANK(Table13[[#This Row],[Side Result]]), "",(-1*(Table13[[#This Row],[Home Final]]-Table13[[#This Row],[Away Final]])))</f>
      </c>
      <c r="M45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59" s="21" t="str">
        <f>IF(ISBLANK(Games!B459),"",IF(Table13[[#This Row],[Side Result]]=Table13[[#This Row],[Market Predicted Side]], "Y", "N"))</f>
      </c>
      <c r="O459" s="24" t="str">
        <f>IF(ISBLANK(Table13[[#This Row],[Side Result]]),"",IF(AND(Table13[[#This Row],[Market Side Correct (Y/N)]]="Y", Table13[[#This Row],[Market - Winning Team Covered (Y/N)]]="Y"), "Y", "N"))</f>
      </c>
      <c r="P459" s="24" t="str">
        <f>IF(ISBLANK(Games!B459),"",IF(Table13[[#This Row],[Side Result]]=Table13[[#This Row],[Model Predicted Side]], "Y", "N"))</f>
      </c>
      <c r="Q45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5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59" s="24" t="str">
        <f>IF(ISBLANK(Table13[[#This Row],[Side Result]]), "",ABS(Table13[[#This Row],[Difference from Prediction]]))</f>
      </c>
      <c r="T45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59" s="24" t="str">
        <f>IF(ISBLANK(Table13[[#This Row],[Side Result]]), "",ABS(Table13[[#This Row],[Difference from Market]]))</f>
      </c>
      <c r="V459" s="23" t="str">
        <f>IF(OR(ISBLANK(Games!B459),ISBLANK(Table13[[#This Row],[Side Result]])), "",IF(OR(AND('Prediction Log'!D459&lt;0, 'Prediction Log'!I459='Prediction Log'!B459), AND('Prediction Log'!D459&gt;0, 'Prediction Log'!C459='Prediction Log'!I459)),"Y", IF(ISBLANK(Games!$B$2), "","N")))</f>
      </c>
      <c r="W459" s="23" t="str">
        <f>Table13[[#This Row],[Market Side and Spread  Correct]]</f>
      </c>
    </row>
    <row r="460">
      <c r="A460" s="2" t="str">
        <f>IF(ISBLANK(Games!$B460), "",Games!A460)</f>
      </c>
      <c r="B460" s="2" t="str">
        <f>IF(ISBLANK(Games!$B460), "",Games!B460)</f>
      </c>
      <c r="C460" s="2" t="str">
        <f>IF(ISBLANK(Games!$B460), "",Games!C460)</f>
      </c>
      <c r="D460" s="1" t="str">
        <f>IF(ISBLANK(Games!$B460), "",Games!D460)</f>
      </c>
      <c r="E460" s="1" t="str">
        <f>IF(ISBLANK(Games!$B460), "",Games!E460)</f>
      </c>
      <c r="F460" s="2" t="str">
        <f>IF(ISBLANK(Games!$B460), "",Games!F460)</f>
      </c>
      <c r="G460" s="2" t="str">
        <f>IF(ISBLANK(Games!$B460), "",Games!G460)</f>
      </c>
      <c r="H460" s="2" t="str">
        <f>IF(ISBLANK(Games!B460), "", IF(Table13[[#This Row],[Spread]]&lt;0, Table13[[#This Row],[Home]], Table13[[#This Row],[Away]]))</f>
      </c>
      <c r="I460" s="25"/>
      <c r="J460" s="25"/>
      <c r="K460" s="25"/>
      <c r="L460" s="25" t="str">
        <f>IF(ISBLANK(Table13[[#This Row],[Side Result]]), "",(-1*(Table13[[#This Row],[Home Final]]-Table13[[#This Row],[Away Final]])))</f>
      </c>
      <c r="M46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60" s="21" t="str">
        <f>IF(ISBLANK(Games!B460),"",IF(Table13[[#This Row],[Side Result]]=Table13[[#This Row],[Market Predicted Side]], "Y", "N"))</f>
      </c>
      <c r="O460" s="24" t="str">
        <f>IF(ISBLANK(Table13[[#This Row],[Side Result]]),"",IF(AND(Table13[[#This Row],[Market Side Correct (Y/N)]]="Y", Table13[[#This Row],[Market - Winning Team Covered (Y/N)]]="Y"), "Y", "N"))</f>
      </c>
      <c r="P460" s="24" t="str">
        <f>IF(ISBLANK(Games!B460),"",IF(Table13[[#This Row],[Side Result]]=Table13[[#This Row],[Model Predicted Side]], "Y", "N"))</f>
      </c>
      <c r="Q46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6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60" s="24" t="str">
        <f>IF(ISBLANK(Table13[[#This Row],[Side Result]]), "",ABS(Table13[[#This Row],[Difference from Prediction]]))</f>
      </c>
      <c r="T46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60" s="24" t="str">
        <f>IF(ISBLANK(Table13[[#This Row],[Side Result]]), "",ABS(Table13[[#This Row],[Difference from Market]]))</f>
      </c>
      <c r="V460" s="23" t="str">
        <f>IF(OR(ISBLANK(Games!B460),ISBLANK(Table13[[#This Row],[Side Result]])), "",IF(OR(AND('Prediction Log'!D460&lt;0, 'Prediction Log'!I460='Prediction Log'!B460), AND('Prediction Log'!D460&gt;0, 'Prediction Log'!C460='Prediction Log'!I460)),"Y", IF(ISBLANK(Games!$B$2), "","N")))</f>
      </c>
      <c r="W460" s="23" t="str">
        <f>Table13[[#This Row],[Market Side and Spread  Correct]]</f>
      </c>
    </row>
    <row r="461">
      <c r="A461" s="2" t="str">
        <f>IF(ISBLANK(Games!$B461), "",Games!A461)</f>
      </c>
      <c r="B461" s="2" t="str">
        <f>IF(ISBLANK(Games!$B461), "",Games!B461)</f>
      </c>
      <c r="C461" s="2" t="str">
        <f>IF(ISBLANK(Games!$B461), "",Games!C461)</f>
      </c>
      <c r="D461" s="1" t="str">
        <f>IF(ISBLANK(Games!$B461), "",Games!D461)</f>
      </c>
      <c r="E461" s="1" t="str">
        <f>IF(ISBLANK(Games!$B461), "",Games!E461)</f>
      </c>
      <c r="F461" s="2" t="str">
        <f>IF(ISBLANK(Games!$B461), "",Games!F461)</f>
      </c>
      <c r="G461" s="2" t="str">
        <f>IF(ISBLANK(Games!$B461), "",Games!G461)</f>
      </c>
      <c r="H461" s="2" t="str">
        <f>IF(ISBLANK(Games!B461), "", IF(Table13[[#This Row],[Spread]]&lt;0, Table13[[#This Row],[Home]], Table13[[#This Row],[Away]]))</f>
      </c>
      <c r="I461" s="25"/>
      <c r="J461" s="25"/>
      <c r="K461" s="25"/>
      <c r="L461" s="25" t="str">
        <f>IF(ISBLANK(Table13[[#This Row],[Side Result]]), "",(-1*(Table13[[#This Row],[Home Final]]-Table13[[#This Row],[Away Final]])))</f>
      </c>
      <c r="M46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61" s="21" t="str">
        <f>IF(ISBLANK(Games!B461),"",IF(Table13[[#This Row],[Side Result]]=Table13[[#This Row],[Market Predicted Side]], "Y", "N"))</f>
      </c>
      <c r="O461" s="24" t="str">
        <f>IF(ISBLANK(Table13[[#This Row],[Side Result]]),"",IF(AND(Table13[[#This Row],[Market Side Correct (Y/N)]]="Y", Table13[[#This Row],[Market - Winning Team Covered (Y/N)]]="Y"), "Y", "N"))</f>
      </c>
      <c r="P461" s="24" t="str">
        <f>IF(ISBLANK(Games!B461),"",IF(Table13[[#This Row],[Side Result]]=Table13[[#This Row],[Model Predicted Side]], "Y", "N"))</f>
      </c>
      <c r="Q46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6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61" s="24" t="str">
        <f>IF(ISBLANK(Table13[[#This Row],[Side Result]]), "",ABS(Table13[[#This Row],[Difference from Prediction]]))</f>
      </c>
      <c r="T46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61" s="24" t="str">
        <f>IF(ISBLANK(Table13[[#This Row],[Side Result]]), "",ABS(Table13[[#This Row],[Difference from Market]]))</f>
      </c>
      <c r="V461" s="23" t="str">
        <f>IF(OR(ISBLANK(Games!B461),ISBLANK(Table13[[#This Row],[Side Result]])), "",IF(OR(AND('Prediction Log'!D461&lt;0, 'Prediction Log'!I461='Prediction Log'!B461), AND('Prediction Log'!D461&gt;0, 'Prediction Log'!C461='Prediction Log'!I461)),"Y", IF(ISBLANK(Games!$B$2), "","N")))</f>
      </c>
      <c r="W461" s="23" t="str">
        <f>Table13[[#This Row],[Market Side and Spread  Correct]]</f>
      </c>
    </row>
    <row r="462">
      <c r="A462" s="2" t="str">
        <f>IF(ISBLANK(Games!$B462), "",Games!A462)</f>
      </c>
      <c r="B462" s="2" t="str">
        <f>IF(ISBLANK(Games!$B462), "",Games!B462)</f>
      </c>
      <c r="C462" s="2" t="str">
        <f>IF(ISBLANK(Games!$B462), "",Games!C462)</f>
      </c>
      <c r="D462" s="1" t="str">
        <f>IF(ISBLANK(Games!$B462), "",Games!D462)</f>
      </c>
      <c r="E462" s="1" t="str">
        <f>IF(ISBLANK(Games!$B462), "",Games!E462)</f>
      </c>
      <c r="F462" s="2" t="str">
        <f>IF(ISBLANK(Games!$B462), "",Games!F462)</f>
      </c>
      <c r="G462" s="2" t="str">
        <f>IF(ISBLANK(Games!$B462), "",Games!G462)</f>
      </c>
      <c r="H462" s="2" t="str">
        <f>IF(ISBLANK(Games!B462), "", IF(Table13[[#This Row],[Spread]]&lt;0, Table13[[#This Row],[Home]], Table13[[#This Row],[Away]]))</f>
      </c>
      <c r="I462" s="25"/>
      <c r="J462" s="25"/>
      <c r="K462" s="25"/>
      <c r="L462" s="25" t="str">
        <f>IF(ISBLANK(Table13[[#This Row],[Side Result]]), "",(-1*(Table13[[#This Row],[Home Final]]-Table13[[#This Row],[Away Final]])))</f>
      </c>
      <c r="M46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62" s="21" t="str">
        <f>IF(ISBLANK(Games!B462),"",IF(Table13[[#This Row],[Side Result]]=Table13[[#This Row],[Market Predicted Side]], "Y", "N"))</f>
      </c>
      <c r="O462" s="24" t="str">
        <f>IF(ISBLANK(Table13[[#This Row],[Side Result]]),"",IF(AND(Table13[[#This Row],[Market Side Correct (Y/N)]]="Y", Table13[[#This Row],[Market - Winning Team Covered (Y/N)]]="Y"), "Y", "N"))</f>
      </c>
      <c r="P462" s="24" t="str">
        <f>IF(ISBLANK(Games!B462),"",IF(Table13[[#This Row],[Side Result]]=Table13[[#This Row],[Model Predicted Side]], "Y", "N"))</f>
      </c>
      <c r="Q46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6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62" s="24" t="str">
        <f>IF(ISBLANK(Table13[[#This Row],[Side Result]]), "",ABS(Table13[[#This Row],[Difference from Prediction]]))</f>
      </c>
      <c r="T46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62" s="24" t="str">
        <f>IF(ISBLANK(Table13[[#This Row],[Side Result]]), "",ABS(Table13[[#This Row],[Difference from Market]]))</f>
      </c>
      <c r="V462" s="23" t="str">
        <f>IF(OR(ISBLANK(Games!B462),ISBLANK(Table13[[#This Row],[Side Result]])), "",IF(OR(AND('Prediction Log'!D462&lt;0, 'Prediction Log'!I462='Prediction Log'!B462), AND('Prediction Log'!D462&gt;0, 'Prediction Log'!C462='Prediction Log'!I462)),"Y", IF(ISBLANK(Games!$B$2), "","N")))</f>
      </c>
      <c r="W462" s="23" t="str">
        <f>Table13[[#This Row],[Market Side and Spread  Correct]]</f>
      </c>
    </row>
    <row r="463">
      <c r="A463" s="2" t="str">
        <f>IF(ISBLANK(Games!$B463), "",Games!A463)</f>
      </c>
      <c r="B463" s="2" t="str">
        <f>IF(ISBLANK(Games!$B463), "",Games!B463)</f>
      </c>
      <c r="C463" s="2" t="str">
        <f>IF(ISBLANK(Games!$B463), "",Games!C463)</f>
      </c>
      <c r="D463" s="1" t="str">
        <f>IF(ISBLANK(Games!$B463), "",Games!D463)</f>
      </c>
      <c r="E463" s="1" t="str">
        <f>IF(ISBLANK(Games!$B463), "",Games!E463)</f>
      </c>
      <c r="F463" s="2" t="str">
        <f>IF(ISBLANK(Games!$B463), "",Games!F463)</f>
      </c>
      <c r="G463" s="2" t="str">
        <f>IF(ISBLANK(Games!$B463), "",Games!G463)</f>
      </c>
      <c r="H463" s="2" t="str">
        <f>IF(ISBLANK(Games!B463), "", IF(Table13[[#This Row],[Spread]]&lt;0, Table13[[#This Row],[Home]], Table13[[#This Row],[Away]]))</f>
      </c>
      <c r="I463" s="25"/>
      <c r="J463" s="25"/>
      <c r="K463" s="25"/>
      <c r="L463" s="25" t="str">
        <f>IF(ISBLANK(Table13[[#This Row],[Side Result]]), "",(-1*(Table13[[#This Row],[Home Final]]-Table13[[#This Row],[Away Final]])))</f>
      </c>
      <c r="M46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63" s="21" t="str">
        <f>IF(ISBLANK(Games!B463),"",IF(Table13[[#This Row],[Side Result]]=Table13[[#This Row],[Market Predicted Side]], "Y", "N"))</f>
      </c>
      <c r="O463" s="24" t="str">
        <f>IF(ISBLANK(Table13[[#This Row],[Side Result]]),"",IF(AND(Table13[[#This Row],[Market Side Correct (Y/N)]]="Y", Table13[[#This Row],[Market - Winning Team Covered (Y/N)]]="Y"), "Y", "N"))</f>
      </c>
      <c r="P463" s="24" t="str">
        <f>IF(ISBLANK(Games!B463),"",IF(Table13[[#This Row],[Side Result]]=Table13[[#This Row],[Model Predicted Side]], "Y", "N"))</f>
      </c>
      <c r="Q46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6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63" s="24" t="str">
        <f>IF(ISBLANK(Table13[[#This Row],[Side Result]]), "",ABS(Table13[[#This Row],[Difference from Prediction]]))</f>
      </c>
      <c r="T46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63" s="24" t="str">
        <f>IF(ISBLANK(Table13[[#This Row],[Side Result]]), "",ABS(Table13[[#This Row],[Difference from Market]]))</f>
      </c>
      <c r="V463" s="23" t="str">
        <f>IF(OR(ISBLANK(Games!B463),ISBLANK(Table13[[#This Row],[Side Result]])), "",IF(OR(AND('Prediction Log'!D463&lt;0, 'Prediction Log'!I463='Prediction Log'!B463), AND('Prediction Log'!D463&gt;0, 'Prediction Log'!C463='Prediction Log'!I463)),"Y", IF(ISBLANK(Games!$B$2), "","N")))</f>
      </c>
      <c r="W463" s="23" t="str">
        <f>Table13[[#This Row],[Market Side and Spread  Correct]]</f>
      </c>
    </row>
    <row r="464">
      <c r="A464" s="2" t="str">
        <f>IF(ISBLANK(Games!$B464), "",Games!A464)</f>
      </c>
      <c r="B464" s="2" t="str">
        <f>IF(ISBLANK(Games!$B464), "",Games!B464)</f>
      </c>
      <c r="C464" s="2" t="str">
        <f>IF(ISBLANK(Games!$B464), "",Games!C464)</f>
      </c>
      <c r="D464" s="1" t="str">
        <f>IF(ISBLANK(Games!$B464), "",Games!D464)</f>
      </c>
      <c r="E464" s="1" t="str">
        <f>IF(ISBLANK(Games!$B464), "",Games!E464)</f>
      </c>
      <c r="F464" s="2" t="str">
        <f>IF(ISBLANK(Games!$B464), "",Games!F464)</f>
      </c>
      <c r="G464" s="2" t="str">
        <f>IF(ISBLANK(Games!$B464), "",Games!G464)</f>
      </c>
      <c r="H464" s="2" t="str">
        <f>IF(ISBLANK(Games!B464), "", IF(Table13[[#This Row],[Spread]]&lt;0, Table13[[#This Row],[Home]], Table13[[#This Row],[Away]]))</f>
      </c>
      <c r="I464" s="25"/>
      <c r="J464" s="25"/>
      <c r="K464" s="25"/>
      <c r="L464" s="25" t="str">
        <f>IF(ISBLANK(Table13[[#This Row],[Side Result]]), "",(-1*(Table13[[#This Row],[Home Final]]-Table13[[#This Row],[Away Final]])))</f>
      </c>
      <c r="M46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64" s="21" t="str">
        <f>IF(ISBLANK(Games!B464),"",IF(Table13[[#This Row],[Side Result]]=Table13[[#This Row],[Market Predicted Side]], "Y", "N"))</f>
      </c>
      <c r="O464" s="24" t="str">
        <f>IF(ISBLANK(Table13[[#This Row],[Side Result]]),"",IF(AND(Table13[[#This Row],[Market Side Correct (Y/N)]]="Y", Table13[[#This Row],[Market - Winning Team Covered (Y/N)]]="Y"), "Y", "N"))</f>
      </c>
      <c r="P464" s="24" t="str">
        <f>IF(ISBLANK(Games!B464),"",IF(Table13[[#This Row],[Side Result]]=Table13[[#This Row],[Model Predicted Side]], "Y", "N"))</f>
      </c>
      <c r="Q46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6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64" s="24" t="str">
        <f>IF(ISBLANK(Table13[[#This Row],[Side Result]]), "",ABS(Table13[[#This Row],[Difference from Prediction]]))</f>
      </c>
      <c r="T46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64" s="24" t="str">
        <f>IF(ISBLANK(Table13[[#This Row],[Side Result]]), "",ABS(Table13[[#This Row],[Difference from Market]]))</f>
      </c>
      <c r="V464" s="23" t="str">
        <f>IF(OR(ISBLANK(Games!B464),ISBLANK(Table13[[#This Row],[Side Result]])), "",IF(OR(AND('Prediction Log'!D464&lt;0, 'Prediction Log'!I464='Prediction Log'!B464), AND('Prediction Log'!D464&gt;0, 'Prediction Log'!C464='Prediction Log'!I464)),"Y", IF(ISBLANK(Games!$B$2), "","N")))</f>
      </c>
      <c r="W464" s="23" t="str">
        <f>Table13[[#This Row],[Market Side and Spread  Correct]]</f>
      </c>
    </row>
    <row r="465">
      <c r="A465" s="2" t="str">
        <f>IF(ISBLANK(Games!$B465), "",Games!A465)</f>
      </c>
      <c r="B465" s="2" t="str">
        <f>IF(ISBLANK(Games!$B465), "",Games!B465)</f>
      </c>
      <c r="C465" s="2" t="str">
        <f>IF(ISBLANK(Games!$B465), "",Games!C465)</f>
      </c>
      <c r="D465" s="1" t="str">
        <f>IF(ISBLANK(Games!$B465), "",Games!D465)</f>
      </c>
      <c r="E465" s="1" t="str">
        <f>IF(ISBLANK(Games!$B465), "",Games!E465)</f>
      </c>
      <c r="F465" s="2" t="str">
        <f>IF(ISBLANK(Games!$B465), "",Games!F465)</f>
      </c>
      <c r="G465" s="2" t="str">
        <f>IF(ISBLANK(Games!$B465), "",Games!G465)</f>
      </c>
      <c r="H465" s="2" t="str">
        <f>IF(ISBLANK(Games!B465), "", IF(Table13[[#This Row],[Spread]]&lt;0, Table13[[#This Row],[Home]], Table13[[#This Row],[Away]]))</f>
      </c>
      <c r="I465" s="25"/>
      <c r="J465" s="25"/>
      <c r="K465" s="25"/>
      <c r="L465" s="25" t="str">
        <f>IF(ISBLANK(Table13[[#This Row],[Side Result]]), "",(-1*(Table13[[#This Row],[Home Final]]-Table13[[#This Row],[Away Final]])))</f>
      </c>
      <c r="M46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65" s="21" t="str">
        <f>IF(ISBLANK(Games!B465),"",IF(Table13[[#This Row],[Side Result]]=Table13[[#This Row],[Market Predicted Side]], "Y", "N"))</f>
      </c>
      <c r="O465" s="24" t="str">
        <f>IF(ISBLANK(Table13[[#This Row],[Side Result]]),"",IF(AND(Table13[[#This Row],[Market Side Correct (Y/N)]]="Y", Table13[[#This Row],[Market - Winning Team Covered (Y/N)]]="Y"), "Y", "N"))</f>
      </c>
      <c r="P465" s="24" t="str">
        <f>IF(ISBLANK(Games!B465),"",IF(Table13[[#This Row],[Side Result]]=Table13[[#This Row],[Model Predicted Side]], "Y", "N"))</f>
      </c>
      <c r="Q46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6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65" s="24" t="str">
        <f>IF(ISBLANK(Table13[[#This Row],[Side Result]]), "",ABS(Table13[[#This Row],[Difference from Prediction]]))</f>
      </c>
      <c r="T46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65" s="24" t="str">
        <f>IF(ISBLANK(Table13[[#This Row],[Side Result]]), "",ABS(Table13[[#This Row],[Difference from Market]]))</f>
      </c>
      <c r="V465" s="23" t="str">
        <f>IF(OR(ISBLANK(Games!B465),ISBLANK(Table13[[#This Row],[Side Result]])), "",IF(OR(AND('Prediction Log'!D465&lt;0, 'Prediction Log'!I465='Prediction Log'!B465), AND('Prediction Log'!D465&gt;0, 'Prediction Log'!C465='Prediction Log'!I465)),"Y", IF(ISBLANK(Games!$B$2), "","N")))</f>
      </c>
      <c r="W465" s="23" t="str">
        <f>Table13[[#This Row],[Market Side and Spread  Correct]]</f>
      </c>
    </row>
    <row r="466">
      <c r="A466" s="2" t="str">
        <f>IF(ISBLANK(Games!$B466), "",Games!A466)</f>
      </c>
      <c r="B466" s="2" t="str">
        <f>IF(ISBLANK(Games!$B466), "",Games!B466)</f>
      </c>
      <c r="C466" s="2" t="str">
        <f>IF(ISBLANK(Games!$B466), "",Games!C466)</f>
      </c>
      <c r="D466" s="1" t="str">
        <f>IF(ISBLANK(Games!$B466), "",Games!D466)</f>
      </c>
      <c r="E466" s="1" t="str">
        <f>IF(ISBLANK(Games!$B466), "",Games!E466)</f>
      </c>
      <c r="F466" s="2" t="str">
        <f>IF(ISBLANK(Games!$B466), "",Games!F466)</f>
      </c>
      <c r="G466" s="2" t="str">
        <f>IF(ISBLANK(Games!$B466), "",Games!G466)</f>
      </c>
      <c r="H466" s="2" t="str">
        <f>IF(ISBLANK(Games!B466), "", IF(Table13[[#This Row],[Spread]]&lt;0, Table13[[#This Row],[Home]], Table13[[#This Row],[Away]]))</f>
      </c>
      <c r="I466" s="25"/>
      <c r="J466" s="25"/>
      <c r="K466" s="25"/>
      <c r="L466" s="25" t="str">
        <f>IF(ISBLANK(Table13[[#This Row],[Side Result]]), "",(-1*(Table13[[#This Row],[Home Final]]-Table13[[#This Row],[Away Final]])))</f>
      </c>
      <c r="M46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66" s="21" t="str">
        <f>IF(ISBLANK(Games!B466),"",IF(Table13[[#This Row],[Side Result]]=Table13[[#This Row],[Market Predicted Side]], "Y", "N"))</f>
      </c>
      <c r="O466" s="24" t="str">
        <f>IF(ISBLANK(Table13[[#This Row],[Side Result]]),"",IF(AND(Table13[[#This Row],[Market Side Correct (Y/N)]]="Y", Table13[[#This Row],[Market - Winning Team Covered (Y/N)]]="Y"), "Y", "N"))</f>
      </c>
      <c r="P466" s="24" t="str">
        <f>IF(ISBLANK(Games!B466),"",IF(Table13[[#This Row],[Side Result]]=Table13[[#This Row],[Model Predicted Side]], "Y", "N"))</f>
      </c>
      <c r="Q46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6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66" s="24" t="str">
        <f>IF(ISBLANK(Table13[[#This Row],[Side Result]]), "",ABS(Table13[[#This Row],[Difference from Prediction]]))</f>
      </c>
      <c r="T46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66" s="24" t="str">
        <f>IF(ISBLANK(Table13[[#This Row],[Side Result]]), "",ABS(Table13[[#This Row],[Difference from Market]]))</f>
      </c>
      <c r="V466" s="23" t="str">
        <f>IF(OR(ISBLANK(Games!B466),ISBLANK(Table13[[#This Row],[Side Result]])), "",IF(OR(AND('Prediction Log'!D466&lt;0, 'Prediction Log'!I466='Prediction Log'!B466), AND('Prediction Log'!D466&gt;0, 'Prediction Log'!C466='Prediction Log'!I466)),"Y", IF(ISBLANK(Games!$B$2), "","N")))</f>
      </c>
      <c r="W466" s="23" t="str">
        <f>Table13[[#This Row],[Market Side and Spread  Correct]]</f>
      </c>
    </row>
    <row r="467">
      <c r="A467" s="2" t="str">
        <f>IF(ISBLANK(Games!$B467), "",Games!A467)</f>
      </c>
      <c r="B467" s="2" t="str">
        <f>IF(ISBLANK(Games!$B467), "",Games!B467)</f>
      </c>
      <c r="C467" s="2" t="str">
        <f>IF(ISBLANK(Games!$B467), "",Games!C467)</f>
      </c>
      <c r="D467" s="1" t="str">
        <f>IF(ISBLANK(Games!$B467), "",Games!D467)</f>
      </c>
      <c r="E467" s="1" t="str">
        <f>IF(ISBLANK(Games!$B467), "",Games!E467)</f>
      </c>
      <c r="F467" s="2" t="str">
        <f>IF(ISBLANK(Games!$B467), "",Games!F467)</f>
      </c>
      <c r="G467" s="2" t="str">
        <f>IF(ISBLANK(Games!$B467), "",Games!G467)</f>
      </c>
      <c r="H467" s="2" t="str">
        <f>IF(ISBLANK(Games!B467), "", IF(Table13[[#This Row],[Spread]]&lt;0, Table13[[#This Row],[Home]], Table13[[#This Row],[Away]]))</f>
      </c>
      <c r="I467" s="25"/>
      <c r="J467" s="25"/>
      <c r="K467" s="25"/>
      <c r="L467" s="25" t="str">
        <f>IF(ISBLANK(Table13[[#This Row],[Side Result]]), "",(-1*(Table13[[#This Row],[Home Final]]-Table13[[#This Row],[Away Final]])))</f>
      </c>
      <c r="M46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67" s="21" t="str">
        <f>IF(ISBLANK(Games!B467),"",IF(Table13[[#This Row],[Side Result]]=Table13[[#This Row],[Market Predicted Side]], "Y", "N"))</f>
      </c>
      <c r="O467" s="24" t="str">
        <f>IF(ISBLANK(Table13[[#This Row],[Side Result]]),"",IF(AND(Table13[[#This Row],[Market Side Correct (Y/N)]]="Y", Table13[[#This Row],[Market - Winning Team Covered (Y/N)]]="Y"), "Y", "N"))</f>
      </c>
      <c r="P467" s="24" t="str">
        <f>IF(ISBLANK(Games!B467),"",IF(Table13[[#This Row],[Side Result]]=Table13[[#This Row],[Model Predicted Side]], "Y", "N"))</f>
      </c>
      <c r="Q46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6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67" s="24" t="str">
        <f>IF(ISBLANK(Table13[[#This Row],[Side Result]]), "",ABS(Table13[[#This Row],[Difference from Prediction]]))</f>
      </c>
      <c r="T46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67" s="24" t="str">
        <f>IF(ISBLANK(Table13[[#This Row],[Side Result]]), "",ABS(Table13[[#This Row],[Difference from Market]]))</f>
      </c>
      <c r="V467" s="23" t="str">
        <f>IF(OR(ISBLANK(Games!B467),ISBLANK(Table13[[#This Row],[Side Result]])), "",IF(OR(AND('Prediction Log'!D467&lt;0, 'Prediction Log'!I467='Prediction Log'!B467), AND('Prediction Log'!D467&gt;0, 'Prediction Log'!C467='Prediction Log'!I467)),"Y", IF(ISBLANK(Games!$B$2), "","N")))</f>
      </c>
      <c r="W467" s="23" t="str">
        <f>Table13[[#This Row],[Market Side and Spread  Correct]]</f>
      </c>
    </row>
    <row r="468">
      <c r="A468" s="2" t="str">
        <f>IF(ISBLANK(Games!$B468), "",Games!A468)</f>
      </c>
      <c r="B468" s="2" t="str">
        <f>IF(ISBLANK(Games!$B468), "",Games!B468)</f>
      </c>
      <c r="C468" s="2" t="str">
        <f>IF(ISBLANK(Games!$B468), "",Games!C468)</f>
      </c>
      <c r="D468" s="1" t="str">
        <f>IF(ISBLANK(Games!$B468), "",Games!D468)</f>
      </c>
      <c r="E468" s="1" t="str">
        <f>IF(ISBLANK(Games!$B468), "",Games!E468)</f>
      </c>
      <c r="F468" s="2" t="str">
        <f>IF(ISBLANK(Games!$B468), "",Games!F468)</f>
      </c>
      <c r="G468" s="2" t="str">
        <f>IF(ISBLANK(Games!$B468), "",Games!G468)</f>
      </c>
      <c r="H468" s="2" t="str">
        <f>IF(ISBLANK(Games!B468), "", IF(Table13[[#This Row],[Spread]]&lt;0, Table13[[#This Row],[Home]], Table13[[#This Row],[Away]]))</f>
      </c>
      <c r="I468" s="25"/>
      <c r="J468" s="25"/>
      <c r="K468" s="25"/>
      <c r="L468" s="25" t="str">
        <f>IF(ISBLANK(Table13[[#This Row],[Side Result]]), "",(-1*(Table13[[#This Row],[Home Final]]-Table13[[#This Row],[Away Final]])))</f>
      </c>
      <c r="M46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68" s="21" t="str">
        <f>IF(ISBLANK(Games!B468),"",IF(Table13[[#This Row],[Side Result]]=Table13[[#This Row],[Market Predicted Side]], "Y", "N"))</f>
      </c>
      <c r="O468" s="24" t="str">
        <f>IF(ISBLANK(Table13[[#This Row],[Side Result]]),"",IF(AND(Table13[[#This Row],[Market Side Correct (Y/N)]]="Y", Table13[[#This Row],[Market - Winning Team Covered (Y/N)]]="Y"), "Y", "N"))</f>
      </c>
      <c r="P468" s="24" t="str">
        <f>IF(ISBLANK(Games!B468),"",IF(Table13[[#This Row],[Side Result]]=Table13[[#This Row],[Model Predicted Side]], "Y", "N"))</f>
      </c>
      <c r="Q46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6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68" s="24" t="str">
        <f>IF(ISBLANK(Table13[[#This Row],[Side Result]]), "",ABS(Table13[[#This Row],[Difference from Prediction]]))</f>
      </c>
      <c r="T46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68" s="24" t="str">
        <f>IF(ISBLANK(Table13[[#This Row],[Side Result]]), "",ABS(Table13[[#This Row],[Difference from Market]]))</f>
      </c>
      <c r="V468" s="23" t="str">
        <f>IF(OR(ISBLANK(Games!B468),ISBLANK(Table13[[#This Row],[Side Result]])), "",IF(OR(AND('Prediction Log'!D468&lt;0, 'Prediction Log'!I468='Prediction Log'!B468), AND('Prediction Log'!D468&gt;0, 'Prediction Log'!C468='Prediction Log'!I468)),"Y", IF(ISBLANK(Games!$B$2), "","N")))</f>
      </c>
      <c r="W468" s="23" t="str">
        <f>Table13[[#This Row],[Market Side and Spread  Correct]]</f>
      </c>
    </row>
    <row r="469">
      <c r="A469" s="2" t="str">
        <f>IF(ISBLANK(Games!$B469), "",Games!A469)</f>
      </c>
      <c r="B469" s="2" t="str">
        <f>IF(ISBLANK(Games!$B469), "",Games!B469)</f>
      </c>
      <c r="C469" s="2" t="str">
        <f>IF(ISBLANK(Games!$B469), "",Games!C469)</f>
      </c>
      <c r="D469" s="1" t="str">
        <f>IF(ISBLANK(Games!$B469), "",Games!D469)</f>
      </c>
      <c r="E469" s="1" t="str">
        <f>IF(ISBLANK(Games!$B469), "",Games!E469)</f>
      </c>
      <c r="F469" s="2" t="str">
        <f>IF(ISBLANK(Games!$B469), "",Games!F469)</f>
      </c>
      <c r="G469" s="2" t="str">
        <f>IF(ISBLANK(Games!$B469), "",Games!G469)</f>
      </c>
      <c r="H469" s="2" t="str">
        <f>IF(ISBLANK(Games!B469), "", IF(Table13[[#This Row],[Spread]]&lt;0, Table13[[#This Row],[Home]], Table13[[#This Row],[Away]]))</f>
      </c>
      <c r="I469" s="25"/>
      <c r="J469" s="25"/>
      <c r="K469" s="25"/>
      <c r="L469" s="25" t="str">
        <f>IF(ISBLANK(Table13[[#This Row],[Side Result]]), "",(-1*(Table13[[#This Row],[Home Final]]-Table13[[#This Row],[Away Final]])))</f>
      </c>
      <c r="M46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69" s="21" t="str">
        <f>IF(ISBLANK(Games!B469),"",IF(Table13[[#This Row],[Side Result]]=Table13[[#This Row],[Market Predicted Side]], "Y", "N"))</f>
      </c>
      <c r="O469" s="24" t="str">
        <f>IF(ISBLANK(Table13[[#This Row],[Side Result]]),"",IF(AND(Table13[[#This Row],[Market Side Correct (Y/N)]]="Y", Table13[[#This Row],[Market - Winning Team Covered (Y/N)]]="Y"), "Y", "N"))</f>
      </c>
      <c r="P469" s="24" t="str">
        <f>IF(ISBLANK(Games!B469),"",IF(Table13[[#This Row],[Side Result]]=Table13[[#This Row],[Model Predicted Side]], "Y", "N"))</f>
      </c>
      <c r="Q46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6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69" s="24" t="str">
        <f>IF(ISBLANK(Table13[[#This Row],[Side Result]]), "",ABS(Table13[[#This Row],[Difference from Prediction]]))</f>
      </c>
      <c r="T46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69" s="24" t="str">
        <f>IF(ISBLANK(Table13[[#This Row],[Side Result]]), "",ABS(Table13[[#This Row],[Difference from Market]]))</f>
      </c>
      <c r="V469" s="23" t="str">
        <f>IF(OR(ISBLANK(Games!B469),ISBLANK(Table13[[#This Row],[Side Result]])), "",IF(OR(AND('Prediction Log'!D469&lt;0, 'Prediction Log'!I469='Prediction Log'!B469), AND('Prediction Log'!D469&gt;0, 'Prediction Log'!C469='Prediction Log'!I469)),"Y", IF(ISBLANK(Games!$B$2), "","N")))</f>
      </c>
      <c r="W469" s="23" t="str">
        <f>Table13[[#This Row],[Market Side and Spread  Correct]]</f>
      </c>
    </row>
    <row r="470">
      <c r="A470" s="2" t="str">
        <f>IF(ISBLANK(Games!$B470), "",Games!A470)</f>
      </c>
      <c r="B470" s="2" t="str">
        <f>IF(ISBLANK(Games!$B470), "",Games!B470)</f>
      </c>
      <c r="C470" s="2" t="str">
        <f>IF(ISBLANK(Games!$B470), "",Games!C470)</f>
      </c>
      <c r="D470" s="1" t="str">
        <f>IF(ISBLANK(Games!$B470), "",Games!D470)</f>
      </c>
      <c r="E470" s="1" t="str">
        <f>IF(ISBLANK(Games!$B470), "",Games!E470)</f>
      </c>
      <c r="F470" s="2" t="str">
        <f>IF(ISBLANK(Games!$B470), "",Games!F470)</f>
      </c>
      <c r="G470" s="2" t="str">
        <f>IF(ISBLANK(Games!$B470), "",Games!G470)</f>
      </c>
      <c r="H470" s="2" t="str">
        <f>IF(ISBLANK(Games!B470), "", IF(Table13[[#This Row],[Spread]]&lt;0, Table13[[#This Row],[Home]], Table13[[#This Row],[Away]]))</f>
      </c>
      <c r="I470" s="25"/>
      <c r="J470" s="25"/>
      <c r="K470" s="25"/>
      <c r="L470" s="25" t="str">
        <f>IF(ISBLANK(Table13[[#This Row],[Side Result]]), "",(-1*(Table13[[#This Row],[Home Final]]-Table13[[#This Row],[Away Final]])))</f>
      </c>
      <c r="M47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70" s="21" t="str">
        <f>IF(ISBLANK(Games!B470),"",IF(Table13[[#This Row],[Side Result]]=Table13[[#This Row],[Market Predicted Side]], "Y", "N"))</f>
      </c>
      <c r="O470" s="24" t="str">
        <f>IF(ISBLANK(Table13[[#This Row],[Side Result]]),"",IF(AND(Table13[[#This Row],[Market Side Correct (Y/N)]]="Y", Table13[[#This Row],[Market - Winning Team Covered (Y/N)]]="Y"), "Y", "N"))</f>
      </c>
      <c r="P470" s="24" t="str">
        <f>IF(ISBLANK(Games!B470),"",IF(Table13[[#This Row],[Side Result]]=Table13[[#This Row],[Model Predicted Side]], "Y", "N"))</f>
      </c>
      <c r="Q47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7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70" s="24" t="str">
        <f>IF(ISBLANK(Table13[[#This Row],[Side Result]]), "",ABS(Table13[[#This Row],[Difference from Prediction]]))</f>
      </c>
      <c r="T47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70" s="24" t="str">
        <f>IF(ISBLANK(Table13[[#This Row],[Side Result]]), "",ABS(Table13[[#This Row],[Difference from Market]]))</f>
      </c>
      <c r="V470" s="23" t="str">
        <f>IF(OR(ISBLANK(Games!B470),ISBLANK(Table13[[#This Row],[Side Result]])), "",IF(OR(AND('Prediction Log'!D470&lt;0, 'Prediction Log'!I470='Prediction Log'!B470), AND('Prediction Log'!D470&gt;0, 'Prediction Log'!C470='Prediction Log'!I470)),"Y", IF(ISBLANK(Games!$B$2), "","N")))</f>
      </c>
      <c r="W470" s="23" t="str">
        <f>Table13[[#This Row],[Market Side and Spread  Correct]]</f>
      </c>
    </row>
    <row r="471">
      <c r="A471" s="2" t="str">
        <f>IF(ISBLANK(Games!$B471), "",Games!A471)</f>
      </c>
      <c r="B471" s="2" t="str">
        <f>IF(ISBLANK(Games!$B471), "",Games!B471)</f>
      </c>
      <c r="C471" s="2" t="str">
        <f>IF(ISBLANK(Games!$B471), "",Games!C471)</f>
      </c>
      <c r="D471" s="1" t="str">
        <f>IF(ISBLANK(Games!$B471), "",Games!D471)</f>
      </c>
      <c r="E471" s="1" t="str">
        <f>IF(ISBLANK(Games!$B471), "",Games!E471)</f>
      </c>
      <c r="F471" s="2" t="str">
        <f>IF(ISBLANK(Games!$B471), "",Games!F471)</f>
      </c>
      <c r="G471" s="2" t="str">
        <f>IF(ISBLANK(Games!$B471), "",Games!G471)</f>
      </c>
      <c r="H471" s="2" t="str">
        <f>IF(ISBLANK(Games!B471), "", IF(Table13[[#This Row],[Spread]]&lt;0, Table13[[#This Row],[Home]], Table13[[#This Row],[Away]]))</f>
      </c>
      <c r="I471" s="25"/>
      <c r="J471" s="25"/>
      <c r="K471" s="25"/>
      <c r="L471" s="25" t="str">
        <f>IF(ISBLANK(Table13[[#This Row],[Side Result]]), "",(-1*(Table13[[#This Row],[Home Final]]-Table13[[#This Row],[Away Final]])))</f>
      </c>
      <c r="M47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71" s="21" t="str">
        <f>IF(ISBLANK(Games!B471),"",IF(Table13[[#This Row],[Side Result]]=Table13[[#This Row],[Market Predicted Side]], "Y", "N"))</f>
      </c>
      <c r="O471" s="24" t="str">
        <f>IF(ISBLANK(Table13[[#This Row],[Side Result]]),"",IF(AND(Table13[[#This Row],[Market Side Correct (Y/N)]]="Y", Table13[[#This Row],[Market - Winning Team Covered (Y/N)]]="Y"), "Y", "N"))</f>
      </c>
      <c r="P471" s="24" t="str">
        <f>IF(ISBLANK(Games!B471),"",IF(Table13[[#This Row],[Side Result]]=Table13[[#This Row],[Model Predicted Side]], "Y", "N"))</f>
      </c>
      <c r="Q47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7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71" s="24" t="str">
        <f>IF(ISBLANK(Table13[[#This Row],[Side Result]]), "",ABS(Table13[[#This Row],[Difference from Prediction]]))</f>
      </c>
      <c r="T47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71" s="24" t="str">
        <f>IF(ISBLANK(Table13[[#This Row],[Side Result]]), "",ABS(Table13[[#This Row],[Difference from Market]]))</f>
      </c>
      <c r="V471" s="23" t="str">
        <f>IF(OR(ISBLANK(Games!B471),ISBLANK(Table13[[#This Row],[Side Result]])), "",IF(OR(AND('Prediction Log'!D471&lt;0, 'Prediction Log'!I471='Prediction Log'!B471), AND('Prediction Log'!D471&gt;0, 'Prediction Log'!C471='Prediction Log'!I471)),"Y", IF(ISBLANK(Games!$B$2), "","N")))</f>
      </c>
      <c r="W471" s="23" t="str">
        <f>Table13[[#This Row],[Market Side and Spread  Correct]]</f>
      </c>
    </row>
    <row r="472">
      <c r="A472" s="2" t="str">
        <f>IF(ISBLANK(Games!$B472), "",Games!A472)</f>
      </c>
      <c r="B472" s="2" t="str">
        <f>IF(ISBLANK(Games!$B472), "",Games!B472)</f>
      </c>
      <c r="C472" s="2" t="str">
        <f>IF(ISBLANK(Games!$B472), "",Games!C472)</f>
      </c>
      <c r="D472" s="1" t="str">
        <f>IF(ISBLANK(Games!$B472), "",Games!D472)</f>
      </c>
      <c r="E472" s="1" t="str">
        <f>IF(ISBLANK(Games!$B472), "",Games!E472)</f>
      </c>
      <c r="F472" s="2" t="str">
        <f>IF(ISBLANK(Games!$B472), "",Games!F472)</f>
      </c>
      <c r="G472" s="2" t="str">
        <f>IF(ISBLANK(Games!$B472), "",Games!G472)</f>
      </c>
      <c r="H472" s="2" t="str">
        <f>IF(ISBLANK(Games!B472), "", IF(Table13[[#This Row],[Spread]]&lt;0, Table13[[#This Row],[Home]], Table13[[#This Row],[Away]]))</f>
      </c>
      <c r="I472" s="25"/>
      <c r="J472" s="25"/>
      <c r="K472" s="25"/>
      <c r="L472" s="25" t="str">
        <f>IF(ISBLANK(Table13[[#This Row],[Side Result]]), "",(-1*(Table13[[#This Row],[Home Final]]-Table13[[#This Row],[Away Final]])))</f>
      </c>
      <c r="M47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72" s="21" t="str">
        <f>IF(ISBLANK(Games!B472),"",IF(Table13[[#This Row],[Side Result]]=Table13[[#This Row],[Market Predicted Side]], "Y", "N"))</f>
      </c>
      <c r="O472" s="24" t="str">
        <f>IF(ISBLANK(Table13[[#This Row],[Side Result]]),"",IF(AND(Table13[[#This Row],[Market Side Correct (Y/N)]]="Y", Table13[[#This Row],[Market - Winning Team Covered (Y/N)]]="Y"), "Y", "N"))</f>
      </c>
      <c r="P472" s="24" t="str">
        <f>IF(ISBLANK(Games!B472),"",IF(Table13[[#This Row],[Side Result]]=Table13[[#This Row],[Model Predicted Side]], "Y", "N"))</f>
      </c>
      <c r="Q47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7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72" s="24" t="str">
        <f>IF(ISBLANK(Table13[[#This Row],[Side Result]]), "",ABS(Table13[[#This Row],[Difference from Prediction]]))</f>
      </c>
      <c r="T47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72" s="24" t="str">
        <f>IF(ISBLANK(Table13[[#This Row],[Side Result]]), "",ABS(Table13[[#This Row],[Difference from Market]]))</f>
      </c>
      <c r="V472" s="23" t="str">
        <f>IF(OR(ISBLANK(Games!B472),ISBLANK(Table13[[#This Row],[Side Result]])), "",IF(OR(AND('Prediction Log'!D472&lt;0, 'Prediction Log'!I472='Prediction Log'!B472), AND('Prediction Log'!D472&gt;0, 'Prediction Log'!C472='Prediction Log'!I472)),"Y", IF(ISBLANK(Games!$B$2), "","N")))</f>
      </c>
      <c r="W472" s="23" t="str">
        <f>Table13[[#This Row],[Market Side and Spread  Correct]]</f>
      </c>
    </row>
    <row r="473">
      <c r="A473" s="2" t="str">
        <f>IF(ISBLANK(Games!$B473), "",Games!A473)</f>
      </c>
      <c r="B473" s="2" t="str">
        <f>IF(ISBLANK(Games!$B473), "",Games!B473)</f>
      </c>
      <c r="C473" s="2" t="str">
        <f>IF(ISBLANK(Games!$B473), "",Games!C473)</f>
      </c>
      <c r="D473" s="1" t="str">
        <f>IF(ISBLANK(Games!$B473), "",Games!D473)</f>
      </c>
      <c r="E473" s="1" t="str">
        <f>IF(ISBLANK(Games!$B473), "",Games!E473)</f>
      </c>
      <c r="F473" s="2" t="str">
        <f>IF(ISBLANK(Games!$B473), "",Games!F473)</f>
      </c>
      <c r="G473" s="2" t="str">
        <f>IF(ISBLANK(Games!$B473), "",Games!G473)</f>
      </c>
      <c r="H473" s="2" t="str">
        <f>IF(ISBLANK(Games!B473), "", IF(Table13[[#This Row],[Spread]]&lt;0, Table13[[#This Row],[Home]], Table13[[#This Row],[Away]]))</f>
      </c>
      <c r="I473" s="25"/>
      <c r="J473" s="25"/>
      <c r="K473" s="25"/>
      <c r="L473" s="25" t="str">
        <f>IF(ISBLANK(Table13[[#This Row],[Side Result]]), "",(-1*(Table13[[#This Row],[Home Final]]-Table13[[#This Row],[Away Final]])))</f>
      </c>
      <c r="M47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73" s="21" t="str">
        <f>IF(ISBLANK(Games!B473),"",IF(Table13[[#This Row],[Side Result]]=Table13[[#This Row],[Market Predicted Side]], "Y", "N"))</f>
      </c>
      <c r="O473" s="24" t="str">
        <f>IF(ISBLANK(Table13[[#This Row],[Side Result]]),"",IF(AND(Table13[[#This Row],[Market Side Correct (Y/N)]]="Y", Table13[[#This Row],[Market - Winning Team Covered (Y/N)]]="Y"), "Y", "N"))</f>
      </c>
      <c r="P473" s="24" t="str">
        <f>IF(ISBLANK(Games!B473),"",IF(Table13[[#This Row],[Side Result]]=Table13[[#This Row],[Model Predicted Side]], "Y", "N"))</f>
      </c>
      <c r="Q47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7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73" s="24" t="str">
        <f>IF(ISBLANK(Table13[[#This Row],[Side Result]]), "",ABS(Table13[[#This Row],[Difference from Prediction]]))</f>
      </c>
      <c r="T47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73" s="24" t="str">
        <f>IF(ISBLANK(Table13[[#This Row],[Side Result]]), "",ABS(Table13[[#This Row],[Difference from Market]]))</f>
      </c>
      <c r="V473" s="23" t="str">
        <f>IF(OR(ISBLANK(Games!B473),ISBLANK(Table13[[#This Row],[Side Result]])), "",IF(OR(AND('Prediction Log'!D473&lt;0, 'Prediction Log'!I473='Prediction Log'!B473), AND('Prediction Log'!D473&gt;0, 'Prediction Log'!C473='Prediction Log'!I473)),"Y", IF(ISBLANK(Games!$B$2), "","N")))</f>
      </c>
      <c r="W473" s="23" t="str">
        <f>Table13[[#This Row],[Market Side and Spread  Correct]]</f>
      </c>
    </row>
    <row r="474">
      <c r="A474" s="2" t="str">
        <f>IF(ISBLANK(Games!$B474), "",Games!A474)</f>
      </c>
      <c r="B474" s="2" t="str">
        <f>IF(ISBLANK(Games!$B474), "",Games!B474)</f>
      </c>
      <c r="C474" s="2" t="str">
        <f>IF(ISBLANK(Games!$B474), "",Games!C474)</f>
      </c>
      <c r="D474" s="1" t="str">
        <f>IF(ISBLANK(Games!$B474), "",Games!D474)</f>
      </c>
      <c r="E474" s="1" t="str">
        <f>IF(ISBLANK(Games!$B474), "",Games!E474)</f>
      </c>
      <c r="F474" s="2" t="str">
        <f>IF(ISBLANK(Games!$B474), "",Games!F474)</f>
      </c>
      <c r="G474" s="2" t="str">
        <f>IF(ISBLANK(Games!$B474), "",Games!G474)</f>
      </c>
      <c r="H474" s="2" t="str">
        <f>IF(ISBLANK(Games!B474), "", IF(Table13[[#This Row],[Spread]]&lt;0, Table13[[#This Row],[Home]], Table13[[#This Row],[Away]]))</f>
      </c>
      <c r="I474" s="25"/>
      <c r="J474" s="25"/>
      <c r="K474" s="25"/>
      <c r="L474" s="25" t="str">
        <f>IF(ISBLANK(Table13[[#This Row],[Side Result]]), "",(-1*(Table13[[#This Row],[Home Final]]-Table13[[#This Row],[Away Final]])))</f>
      </c>
      <c r="M47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74" s="21" t="str">
        <f>IF(ISBLANK(Games!B474),"",IF(Table13[[#This Row],[Side Result]]=Table13[[#This Row],[Market Predicted Side]], "Y", "N"))</f>
      </c>
      <c r="O474" s="24" t="str">
        <f>IF(ISBLANK(Table13[[#This Row],[Side Result]]),"",IF(AND(Table13[[#This Row],[Market Side Correct (Y/N)]]="Y", Table13[[#This Row],[Market - Winning Team Covered (Y/N)]]="Y"), "Y", "N"))</f>
      </c>
      <c r="P474" s="24" t="str">
        <f>IF(ISBLANK(Games!B474),"",IF(Table13[[#This Row],[Side Result]]=Table13[[#This Row],[Model Predicted Side]], "Y", "N"))</f>
      </c>
      <c r="Q47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7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74" s="24" t="str">
        <f>IF(ISBLANK(Table13[[#This Row],[Side Result]]), "",ABS(Table13[[#This Row],[Difference from Prediction]]))</f>
      </c>
      <c r="T47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74" s="24" t="str">
        <f>IF(ISBLANK(Table13[[#This Row],[Side Result]]), "",ABS(Table13[[#This Row],[Difference from Market]]))</f>
      </c>
      <c r="V474" s="23" t="str">
        <f>IF(OR(ISBLANK(Games!B474),ISBLANK(Table13[[#This Row],[Side Result]])), "",IF(OR(AND('Prediction Log'!D474&lt;0, 'Prediction Log'!I474='Prediction Log'!B474), AND('Prediction Log'!D474&gt;0, 'Prediction Log'!C474='Prediction Log'!I474)),"Y", IF(ISBLANK(Games!$B$2), "","N")))</f>
      </c>
      <c r="W474" s="23" t="str">
        <f>Table13[[#This Row],[Market Side and Spread  Correct]]</f>
      </c>
    </row>
    <row r="475">
      <c r="A475" s="2" t="str">
        <f>IF(ISBLANK(Games!$B475), "",Games!A475)</f>
      </c>
      <c r="B475" s="2" t="str">
        <f>IF(ISBLANK(Games!$B475), "",Games!B475)</f>
      </c>
      <c r="C475" s="2" t="str">
        <f>IF(ISBLANK(Games!$B475), "",Games!C475)</f>
      </c>
      <c r="D475" s="1" t="str">
        <f>IF(ISBLANK(Games!$B475), "",Games!D475)</f>
      </c>
      <c r="E475" s="1" t="str">
        <f>IF(ISBLANK(Games!$B475), "",Games!E475)</f>
      </c>
      <c r="F475" s="2" t="str">
        <f>IF(ISBLANK(Games!$B475), "",Games!F475)</f>
      </c>
      <c r="G475" s="2" t="str">
        <f>IF(ISBLANK(Games!$B475), "",Games!G475)</f>
      </c>
      <c r="H475" s="2" t="str">
        <f>IF(ISBLANK(Games!B475), "", IF(Table13[[#This Row],[Spread]]&lt;0, Table13[[#This Row],[Home]], Table13[[#This Row],[Away]]))</f>
      </c>
      <c r="I475" s="25"/>
      <c r="J475" s="25"/>
      <c r="K475" s="25"/>
      <c r="L475" s="25" t="str">
        <f>IF(ISBLANK(Table13[[#This Row],[Side Result]]), "",(-1*(Table13[[#This Row],[Home Final]]-Table13[[#This Row],[Away Final]])))</f>
      </c>
      <c r="M47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75" s="21" t="str">
        <f>IF(ISBLANK(Games!B475),"",IF(Table13[[#This Row],[Side Result]]=Table13[[#This Row],[Market Predicted Side]], "Y", "N"))</f>
      </c>
      <c r="O475" s="24" t="str">
        <f>IF(ISBLANK(Table13[[#This Row],[Side Result]]),"",IF(AND(Table13[[#This Row],[Market Side Correct (Y/N)]]="Y", Table13[[#This Row],[Market - Winning Team Covered (Y/N)]]="Y"), "Y", "N"))</f>
      </c>
      <c r="P475" s="24" t="str">
        <f>IF(ISBLANK(Games!B475),"",IF(Table13[[#This Row],[Side Result]]=Table13[[#This Row],[Model Predicted Side]], "Y", "N"))</f>
      </c>
      <c r="Q47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7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75" s="24" t="str">
        <f>IF(ISBLANK(Table13[[#This Row],[Side Result]]), "",ABS(Table13[[#This Row],[Difference from Prediction]]))</f>
      </c>
      <c r="T47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75" s="24" t="str">
        <f>IF(ISBLANK(Table13[[#This Row],[Side Result]]), "",ABS(Table13[[#This Row],[Difference from Market]]))</f>
      </c>
      <c r="V475" s="23" t="str">
        <f>IF(OR(ISBLANK(Games!B475),ISBLANK(Table13[[#This Row],[Side Result]])), "",IF(OR(AND('Prediction Log'!D475&lt;0, 'Prediction Log'!I475='Prediction Log'!B475), AND('Prediction Log'!D475&gt;0, 'Prediction Log'!C475='Prediction Log'!I475)),"Y", IF(ISBLANK(Games!$B$2), "","N")))</f>
      </c>
      <c r="W475" s="23" t="str">
        <f>Table13[[#This Row],[Market Side and Spread  Correct]]</f>
      </c>
    </row>
    <row r="476">
      <c r="A476" s="2" t="str">
        <f>IF(ISBLANK(Games!$B476), "",Games!A476)</f>
      </c>
      <c r="B476" s="2" t="str">
        <f>IF(ISBLANK(Games!$B476), "",Games!B476)</f>
      </c>
      <c r="C476" s="2" t="str">
        <f>IF(ISBLANK(Games!$B476), "",Games!C476)</f>
      </c>
      <c r="D476" s="1" t="str">
        <f>IF(ISBLANK(Games!$B476), "",Games!D476)</f>
      </c>
      <c r="E476" s="1" t="str">
        <f>IF(ISBLANK(Games!$B476), "",Games!E476)</f>
      </c>
      <c r="F476" s="2" t="str">
        <f>IF(ISBLANK(Games!$B476), "",Games!F476)</f>
      </c>
      <c r="G476" s="2" t="str">
        <f>IF(ISBLANK(Games!$B476), "",Games!G476)</f>
      </c>
      <c r="H476" s="2" t="str">
        <f>IF(ISBLANK(Games!B476), "", IF(Table13[[#This Row],[Spread]]&lt;0, Table13[[#This Row],[Home]], Table13[[#This Row],[Away]]))</f>
      </c>
      <c r="I476" s="25"/>
      <c r="J476" s="25"/>
      <c r="K476" s="25"/>
      <c r="L476" s="25" t="str">
        <f>IF(ISBLANK(Table13[[#This Row],[Side Result]]), "",(-1*(Table13[[#This Row],[Home Final]]-Table13[[#This Row],[Away Final]])))</f>
      </c>
      <c r="M47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76" s="21" t="str">
        <f>IF(ISBLANK(Games!B476),"",IF(Table13[[#This Row],[Side Result]]=Table13[[#This Row],[Market Predicted Side]], "Y", "N"))</f>
      </c>
      <c r="O476" s="24" t="str">
        <f>IF(ISBLANK(Table13[[#This Row],[Side Result]]),"",IF(AND(Table13[[#This Row],[Market Side Correct (Y/N)]]="Y", Table13[[#This Row],[Market - Winning Team Covered (Y/N)]]="Y"), "Y", "N"))</f>
      </c>
      <c r="P476" s="24" t="str">
        <f>IF(ISBLANK(Games!B476),"",IF(Table13[[#This Row],[Side Result]]=Table13[[#This Row],[Model Predicted Side]], "Y", "N"))</f>
      </c>
      <c r="Q47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7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76" s="24" t="str">
        <f>IF(ISBLANK(Table13[[#This Row],[Side Result]]), "",ABS(Table13[[#This Row],[Difference from Prediction]]))</f>
      </c>
      <c r="T47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76" s="24" t="str">
        <f>IF(ISBLANK(Table13[[#This Row],[Side Result]]), "",ABS(Table13[[#This Row],[Difference from Market]]))</f>
      </c>
      <c r="V476" s="23" t="str">
        <f>IF(OR(ISBLANK(Games!B476),ISBLANK(Table13[[#This Row],[Side Result]])), "",IF(OR(AND('Prediction Log'!D476&lt;0, 'Prediction Log'!I476='Prediction Log'!B476), AND('Prediction Log'!D476&gt;0, 'Prediction Log'!C476='Prediction Log'!I476)),"Y", IF(ISBLANK(Games!$B$2), "","N")))</f>
      </c>
      <c r="W476" s="23" t="str">
        <f>Table13[[#This Row],[Market Side and Spread  Correct]]</f>
      </c>
    </row>
    <row r="477">
      <c r="A477" s="2" t="str">
        <f>IF(ISBLANK(Games!$B477), "",Games!A477)</f>
      </c>
      <c r="B477" s="2" t="str">
        <f>IF(ISBLANK(Games!$B477), "",Games!B477)</f>
      </c>
      <c r="C477" s="2" t="str">
        <f>IF(ISBLANK(Games!$B477), "",Games!C477)</f>
      </c>
      <c r="D477" s="1" t="str">
        <f>IF(ISBLANK(Games!$B477), "",Games!D477)</f>
      </c>
      <c r="E477" s="1" t="str">
        <f>IF(ISBLANK(Games!$B477), "",Games!E477)</f>
      </c>
      <c r="F477" s="2" t="str">
        <f>IF(ISBLANK(Games!$B477), "",Games!F477)</f>
      </c>
      <c r="G477" s="2" t="str">
        <f>IF(ISBLANK(Games!$B477), "",Games!G477)</f>
      </c>
      <c r="H477" s="2" t="str">
        <f>IF(ISBLANK(Games!B477), "", IF(Table13[[#This Row],[Spread]]&lt;0, Table13[[#This Row],[Home]], Table13[[#This Row],[Away]]))</f>
      </c>
      <c r="I477" s="25"/>
      <c r="J477" s="25"/>
      <c r="K477" s="25"/>
      <c r="L477" s="25" t="str">
        <f>IF(ISBLANK(Table13[[#This Row],[Side Result]]), "",(-1*(Table13[[#This Row],[Home Final]]-Table13[[#This Row],[Away Final]])))</f>
      </c>
      <c r="M47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77" s="21" t="str">
        <f>IF(ISBLANK(Games!B477),"",IF(Table13[[#This Row],[Side Result]]=Table13[[#This Row],[Market Predicted Side]], "Y", "N"))</f>
      </c>
      <c r="O477" s="24" t="str">
        <f>IF(ISBLANK(Table13[[#This Row],[Side Result]]),"",IF(AND(Table13[[#This Row],[Market Side Correct (Y/N)]]="Y", Table13[[#This Row],[Market - Winning Team Covered (Y/N)]]="Y"), "Y", "N"))</f>
      </c>
      <c r="P477" s="24" t="str">
        <f>IF(ISBLANK(Games!B477),"",IF(Table13[[#This Row],[Side Result]]=Table13[[#This Row],[Model Predicted Side]], "Y", "N"))</f>
      </c>
      <c r="Q47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7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77" s="24" t="str">
        <f>IF(ISBLANK(Table13[[#This Row],[Side Result]]), "",ABS(Table13[[#This Row],[Difference from Prediction]]))</f>
      </c>
      <c r="T47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77" s="24" t="str">
        <f>IF(ISBLANK(Table13[[#This Row],[Side Result]]), "",ABS(Table13[[#This Row],[Difference from Market]]))</f>
      </c>
      <c r="V477" s="23" t="str">
        <f>IF(OR(ISBLANK(Games!B477),ISBLANK(Table13[[#This Row],[Side Result]])), "",IF(OR(AND('Prediction Log'!D477&lt;0, 'Prediction Log'!I477='Prediction Log'!B477), AND('Prediction Log'!D477&gt;0, 'Prediction Log'!C477='Prediction Log'!I477)),"Y", IF(ISBLANK(Games!$B$2), "","N")))</f>
      </c>
      <c r="W477" s="23" t="str">
        <f>Table13[[#This Row],[Market Side and Spread  Correct]]</f>
      </c>
    </row>
    <row r="478">
      <c r="A478" s="2" t="str">
        <f>IF(ISBLANK(Games!$B478), "",Games!A478)</f>
      </c>
      <c r="B478" s="2" t="str">
        <f>IF(ISBLANK(Games!$B478), "",Games!B478)</f>
      </c>
      <c r="C478" s="2" t="str">
        <f>IF(ISBLANK(Games!$B478), "",Games!C478)</f>
      </c>
      <c r="D478" s="1" t="str">
        <f>IF(ISBLANK(Games!$B478), "",Games!D478)</f>
      </c>
      <c r="E478" s="1" t="str">
        <f>IF(ISBLANK(Games!$B478), "",Games!E478)</f>
      </c>
      <c r="F478" s="2" t="str">
        <f>IF(ISBLANK(Games!$B478), "",Games!F478)</f>
      </c>
      <c r="G478" s="2" t="str">
        <f>IF(ISBLANK(Games!$B478), "",Games!G478)</f>
      </c>
      <c r="H478" s="2" t="str">
        <f>IF(ISBLANK(Games!B478), "", IF(Table13[[#This Row],[Spread]]&lt;0, Table13[[#This Row],[Home]], Table13[[#This Row],[Away]]))</f>
      </c>
      <c r="I478" s="25"/>
      <c r="J478" s="25"/>
      <c r="K478" s="25"/>
      <c r="L478" s="25" t="str">
        <f>IF(ISBLANK(Table13[[#This Row],[Side Result]]), "",(-1*(Table13[[#This Row],[Home Final]]-Table13[[#This Row],[Away Final]])))</f>
      </c>
      <c r="M47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78" s="21" t="str">
        <f>IF(ISBLANK(Games!B478),"",IF(Table13[[#This Row],[Side Result]]=Table13[[#This Row],[Market Predicted Side]], "Y", "N"))</f>
      </c>
      <c r="O478" s="24" t="str">
        <f>IF(ISBLANK(Table13[[#This Row],[Side Result]]),"",IF(AND(Table13[[#This Row],[Market Side Correct (Y/N)]]="Y", Table13[[#This Row],[Market - Winning Team Covered (Y/N)]]="Y"), "Y", "N"))</f>
      </c>
      <c r="P478" s="24" t="str">
        <f>IF(ISBLANK(Games!B478),"",IF(Table13[[#This Row],[Side Result]]=Table13[[#This Row],[Model Predicted Side]], "Y", "N"))</f>
      </c>
      <c r="Q47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7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78" s="24" t="str">
        <f>IF(ISBLANK(Table13[[#This Row],[Side Result]]), "",ABS(Table13[[#This Row],[Difference from Prediction]]))</f>
      </c>
      <c r="T47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78" s="24" t="str">
        <f>IF(ISBLANK(Table13[[#This Row],[Side Result]]), "",ABS(Table13[[#This Row],[Difference from Market]]))</f>
      </c>
      <c r="V478" s="23" t="str">
        <f>IF(OR(ISBLANK(Games!B478),ISBLANK(Table13[[#This Row],[Side Result]])), "",IF(OR(AND('Prediction Log'!D478&lt;0, 'Prediction Log'!I478='Prediction Log'!B478), AND('Prediction Log'!D478&gt;0, 'Prediction Log'!C478='Prediction Log'!I478)),"Y", IF(ISBLANK(Games!$B$2), "","N")))</f>
      </c>
      <c r="W478" s="23" t="str">
        <f>Table13[[#This Row],[Market Side and Spread  Correct]]</f>
      </c>
    </row>
    <row r="479">
      <c r="A479" s="2" t="str">
        <f>IF(ISBLANK(Games!$B479), "",Games!A479)</f>
      </c>
      <c r="B479" s="2" t="str">
        <f>IF(ISBLANK(Games!$B479), "",Games!B479)</f>
      </c>
      <c r="C479" s="2" t="str">
        <f>IF(ISBLANK(Games!$B479), "",Games!C479)</f>
      </c>
      <c r="D479" s="1" t="str">
        <f>IF(ISBLANK(Games!$B479), "",Games!D479)</f>
      </c>
      <c r="E479" s="1" t="str">
        <f>IF(ISBLANK(Games!$B479), "",Games!E479)</f>
      </c>
      <c r="F479" s="2" t="str">
        <f>IF(ISBLANK(Games!$B479), "",Games!F479)</f>
      </c>
      <c r="G479" s="2" t="str">
        <f>IF(ISBLANK(Games!$B479), "",Games!G479)</f>
      </c>
      <c r="H479" s="2" t="str">
        <f>IF(ISBLANK(Games!B479), "", IF(Table13[[#This Row],[Spread]]&lt;0, Table13[[#This Row],[Home]], Table13[[#This Row],[Away]]))</f>
      </c>
      <c r="I479" s="25"/>
      <c r="J479" s="25"/>
      <c r="K479" s="25"/>
      <c r="L479" s="25" t="str">
        <f>IF(ISBLANK(Table13[[#This Row],[Side Result]]), "",(-1*(Table13[[#This Row],[Home Final]]-Table13[[#This Row],[Away Final]])))</f>
      </c>
      <c r="M47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79" s="21" t="str">
        <f>IF(ISBLANK(Games!B479),"",IF(Table13[[#This Row],[Side Result]]=Table13[[#This Row],[Market Predicted Side]], "Y", "N"))</f>
      </c>
      <c r="O479" s="24" t="str">
        <f>IF(ISBLANK(Table13[[#This Row],[Side Result]]),"",IF(AND(Table13[[#This Row],[Market Side Correct (Y/N)]]="Y", Table13[[#This Row],[Market - Winning Team Covered (Y/N)]]="Y"), "Y", "N"))</f>
      </c>
      <c r="P479" s="24" t="str">
        <f>IF(ISBLANK(Games!B479),"",IF(Table13[[#This Row],[Side Result]]=Table13[[#This Row],[Model Predicted Side]], "Y", "N"))</f>
      </c>
      <c r="Q47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7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79" s="24" t="str">
        <f>IF(ISBLANK(Table13[[#This Row],[Side Result]]), "",ABS(Table13[[#This Row],[Difference from Prediction]]))</f>
      </c>
      <c r="T47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79" s="24" t="str">
        <f>IF(ISBLANK(Table13[[#This Row],[Side Result]]), "",ABS(Table13[[#This Row],[Difference from Market]]))</f>
      </c>
      <c r="V479" s="23" t="str">
        <f>IF(OR(ISBLANK(Games!B479),ISBLANK(Table13[[#This Row],[Side Result]])), "",IF(OR(AND('Prediction Log'!D479&lt;0, 'Prediction Log'!I479='Prediction Log'!B479), AND('Prediction Log'!D479&gt;0, 'Prediction Log'!C479='Prediction Log'!I479)),"Y", IF(ISBLANK(Games!$B$2), "","N")))</f>
      </c>
      <c r="W479" s="23" t="str">
        <f>Table13[[#This Row],[Market Side and Spread  Correct]]</f>
      </c>
    </row>
    <row r="480">
      <c r="A480" s="2" t="str">
        <f>IF(ISBLANK(Games!$B480), "",Games!A480)</f>
      </c>
      <c r="B480" s="2" t="str">
        <f>IF(ISBLANK(Games!$B480), "",Games!B480)</f>
      </c>
      <c r="C480" s="2" t="str">
        <f>IF(ISBLANK(Games!$B480), "",Games!C480)</f>
      </c>
      <c r="D480" s="1" t="str">
        <f>IF(ISBLANK(Games!$B480), "",Games!D480)</f>
      </c>
      <c r="E480" s="1" t="str">
        <f>IF(ISBLANK(Games!$B480), "",Games!E480)</f>
      </c>
      <c r="F480" s="2" t="str">
        <f>IF(ISBLANK(Games!$B480), "",Games!F480)</f>
      </c>
      <c r="G480" s="2" t="str">
        <f>IF(ISBLANK(Games!$B480), "",Games!G480)</f>
      </c>
      <c r="H480" s="2" t="str">
        <f>IF(ISBLANK(Games!B480), "", IF(Table13[[#This Row],[Spread]]&lt;0, Table13[[#This Row],[Home]], Table13[[#This Row],[Away]]))</f>
      </c>
      <c r="I480" s="25"/>
      <c r="J480" s="25"/>
      <c r="K480" s="25"/>
      <c r="L480" s="25" t="str">
        <f>IF(ISBLANK(Table13[[#This Row],[Side Result]]), "",(-1*(Table13[[#This Row],[Home Final]]-Table13[[#This Row],[Away Final]])))</f>
      </c>
      <c r="M48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80" s="21" t="str">
        <f>IF(ISBLANK(Games!B480),"",IF(Table13[[#This Row],[Side Result]]=Table13[[#This Row],[Market Predicted Side]], "Y", "N"))</f>
      </c>
      <c r="O480" s="24" t="str">
        <f>IF(ISBLANK(Table13[[#This Row],[Side Result]]),"",IF(AND(Table13[[#This Row],[Market Side Correct (Y/N)]]="Y", Table13[[#This Row],[Market - Winning Team Covered (Y/N)]]="Y"), "Y", "N"))</f>
      </c>
      <c r="P480" s="24" t="str">
        <f>IF(ISBLANK(Games!B480),"",IF(Table13[[#This Row],[Side Result]]=Table13[[#This Row],[Model Predicted Side]], "Y", "N"))</f>
      </c>
      <c r="Q48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8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80" s="24" t="str">
        <f>IF(ISBLANK(Table13[[#This Row],[Side Result]]), "",ABS(Table13[[#This Row],[Difference from Prediction]]))</f>
      </c>
      <c r="T48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80" s="24" t="str">
        <f>IF(ISBLANK(Table13[[#This Row],[Side Result]]), "",ABS(Table13[[#This Row],[Difference from Market]]))</f>
      </c>
      <c r="V480" s="23" t="str">
        <f>IF(OR(ISBLANK(Games!B480),ISBLANK(Table13[[#This Row],[Side Result]])), "",IF(OR(AND('Prediction Log'!D480&lt;0, 'Prediction Log'!I480='Prediction Log'!B480), AND('Prediction Log'!D480&gt;0, 'Prediction Log'!C480='Prediction Log'!I480)),"Y", IF(ISBLANK(Games!$B$2), "","N")))</f>
      </c>
      <c r="W480" s="23" t="str">
        <f>Table13[[#This Row],[Market Side and Spread  Correct]]</f>
      </c>
    </row>
    <row r="481">
      <c r="A481" s="2" t="str">
        <f>IF(ISBLANK(Games!$B481), "",Games!A481)</f>
      </c>
      <c r="B481" s="2" t="str">
        <f>IF(ISBLANK(Games!$B481), "",Games!B481)</f>
      </c>
      <c r="C481" s="2" t="str">
        <f>IF(ISBLANK(Games!$B481), "",Games!C481)</f>
      </c>
      <c r="D481" s="1" t="str">
        <f>IF(ISBLANK(Games!$B481), "",Games!D481)</f>
      </c>
      <c r="E481" s="1" t="str">
        <f>IF(ISBLANK(Games!$B481), "",Games!E481)</f>
      </c>
      <c r="F481" s="2" t="str">
        <f>IF(ISBLANK(Games!$B481), "",Games!F481)</f>
      </c>
      <c r="G481" s="2" t="str">
        <f>IF(ISBLANK(Games!$B481), "",Games!G481)</f>
      </c>
      <c r="H481" s="2" t="str">
        <f>IF(ISBLANK(Games!B481), "", IF(Table13[[#This Row],[Spread]]&lt;0, Table13[[#This Row],[Home]], Table13[[#This Row],[Away]]))</f>
      </c>
      <c r="I481" s="25"/>
      <c r="J481" s="25"/>
      <c r="K481" s="25"/>
      <c r="L481" s="25" t="str">
        <f>IF(ISBLANK(Table13[[#This Row],[Side Result]]), "",(-1*(Table13[[#This Row],[Home Final]]-Table13[[#This Row],[Away Final]])))</f>
      </c>
      <c r="M48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81" s="21" t="str">
        <f>IF(ISBLANK(Games!B481),"",IF(Table13[[#This Row],[Side Result]]=Table13[[#This Row],[Market Predicted Side]], "Y", "N"))</f>
      </c>
      <c r="O481" s="24" t="str">
        <f>IF(ISBLANK(Table13[[#This Row],[Side Result]]),"",IF(AND(Table13[[#This Row],[Market Side Correct (Y/N)]]="Y", Table13[[#This Row],[Market - Winning Team Covered (Y/N)]]="Y"), "Y", "N"))</f>
      </c>
      <c r="P481" s="24" t="str">
        <f>IF(ISBLANK(Games!B481),"",IF(Table13[[#This Row],[Side Result]]=Table13[[#This Row],[Model Predicted Side]], "Y", "N"))</f>
      </c>
      <c r="Q48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8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81" s="24" t="str">
        <f>IF(ISBLANK(Table13[[#This Row],[Side Result]]), "",ABS(Table13[[#This Row],[Difference from Prediction]]))</f>
      </c>
      <c r="T48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81" s="24" t="str">
        <f>IF(ISBLANK(Table13[[#This Row],[Side Result]]), "",ABS(Table13[[#This Row],[Difference from Market]]))</f>
      </c>
      <c r="V481" s="23" t="str">
        <f>IF(OR(ISBLANK(Games!B481),ISBLANK(Table13[[#This Row],[Side Result]])), "",IF(OR(AND('Prediction Log'!D481&lt;0, 'Prediction Log'!I481='Prediction Log'!B481), AND('Prediction Log'!D481&gt;0, 'Prediction Log'!C481='Prediction Log'!I481)),"Y", IF(ISBLANK(Games!$B$2), "","N")))</f>
      </c>
      <c r="W481" s="23" t="str">
        <f>Table13[[#This Row],[Market Side and Spread  Correct]]</f>
      </c>
    </row>
    <row r="482">
      <c r="A482" s="2" t="str">
        <f>IF(ISBLANK(Games!$B482), "",Games!A482)</f>
      </c>
      <c r="B482" s="2" t="str">
        <f>IF(ISBLANK(Games!$B482), "",Games!B482)</f>
      </c>
      <c r="C482" s="2" t="str">
        <f>IF(ISBLANK(Games!$B482), "",Games!C482)</f>
      </c>
      <c r="D482" s="1" t="str">
        <f>IF(ISBLANK(Games!$B482), "",Games!D482)</f>
      </c>
      <c r="E482" s="1" t="str">
        <f>IF(ISBLANK(Games!$B482), "",Games!E482)</f>
      </c>
      <c r="F482" s="2" t="str">
        <f>IF(ISBLANK(Games!$B482), "",Games!F482)</f>
      </c>
      <c r="G482" s="2" t="str">
        <f>IF(ISBLANK(Games!$B482), "",Games!G482)</f>
      </c>
      <c r="H482" s="2" t="str">
        <f>IF(ISBLANK(Games!B482), "", IF(Table13[[#This Row],[Spread]]&lt;0, Table13[[#This Row],[Home]], Table13[[#This Row],[Away]]))</f>
      </c>
      <c r="I482" s="25"/>
      <c r="J482" s="25"/>
      <c r="K482" s="25"/>
      <c r="L482" s="25" t="str">
        <f>IF(ISBLANK(Table13[[#This Row],[Side Result]]), "",(-1*(Table13[[#This Row],[Home Final]]-Table13[[#This Row],[Away Final]])))</f>
      </c>
      <c r="M48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82" s="21" t="str">
        <f>IF(ISBLANK(Games!B482),"",IF(Table13[[#This Row],[Side Result]]=Table13[[#This Row],[Market Predicted Side]], "Y", "N"))</f>
      </c>
      <c r="O482" s="24" t="str">
        <f>IF(ISBLANK(Table13[[#This Row],[Side Result]]),"",IF(AND(Table13[[#This Row],[Market Side Correct (Y/N)]]="Y", Table13[[#This Row],[Market - Winning Team Covered (Y/N)]]="Y"), "Y", "N"))</f>
      </c>
      <c r="P482" s="24" t="str">
        <f>IF(ISBLANK(Games!B482),"",IF(Table13[[#This Row],[Side Result]]=Table13[[#This Row],[Model Predicted Side]], "Y", "N"))</f>
      </c>
      <c r="Q48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8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82" s="24" t="str">
        <f>IF(ISBLANK(Table13[[#This Row],[Side Result]]), "",ABS(Table13[[#This Row],[Difference from Prediction]]))</f>
      </c>
      <c r="T48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82" s="24" t="str">
        <f>IF(ISBLANK(Table13[[#This Row],[Side Result]]), "",ABS(Table13[[#This Row],[Difference from Market]]))</f>
      </c>
      <c r="V482" s="23" t="str">
        <f>IF(OR(ISBLANK(Games!B482),ISBLANK(Table13[[#This Row],[Side Result]])), "",IF(OR(AND('Prediction Log'!D482&lt;0, 'Prediction Log'!I482='Prediction Log'!B482), AND('Prediction Log'!D482&gt;0, 'Prediction Log'!C482='Prediction Log'!I482)),"Y", IF(ISBLANK(Games!$B$2), "","N")))</f>
      </c>
      <c r="W482" s="23" t="str">
        <f>Table13[[#This Row],[Market Side and Spread  Correct]]</f>
      </c>
    </row>
    <row r="483">
      <c r="A483" s="2" t="str">
        <f>IF(ISBLANK(Games!$B483), "",Games!A483)</f>
      </c>
      <c r="B483" s="2" t="str">
        <f>IF(ISBLANK(Games!$B483), "",Games!B483)</f>
      </c>
      <c r="C483" s="2" t="str">
        <f>IF(ISBLANK(Games!$B483), "",Games!C483)</f>
      </c>
      <c r="D483" s="1" t="str">
        <f>IF(ISBLANK(Games!$B483), "",Games!D483)</f>
      </c>
      <c r="E483" s="1" t="str">
        <f>IF(ISBLANK(Games!$B483), "",Games!E483)</f>
      </c>
      <c r="F483" s="2" t="str">
        <f>IF(ISBLANK(Games!$B483), "",Games!F483)</f>
      </c>
      <c r="G483" s="2" t="str">
        <f>IF(ISBLANK(Games!$B483), "",Games!G483)</f>
      </c>
      <c r="H483" s="2" t="str">
        <f>IF(ISBLANK(Games!B483), "", IF(Table13[[#This Row],[Spread]]&lt;0, Table13[[#This Row],[Home]], Table13[[#This Row],[Away]]))</f>
      </c>
      <c r="I483" s="25"/>
      <c r="J483" s="25"/>
      <c r="K483" s="25"/>
      <c r="L483" s="25" t="str">
        <f>IF(ISBLANK(Table13[[#This Row],[Side Result]]), "",(-1*(Table13[[#This Row],[Home Final]]-Table13[[#This Row],[Away Final]])))</f>
      </c>
      <c r="M48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83" s="21" t="str">
        <f>IF(ISBLANK(Games!B483),"",IF(Table13[[#This Row],[Side Result]]=Table13[[#This Row],[Market Predicted Side]], "Y", "N"))</f>
      </c>
      <c r="O483" s="24" t="str">
        <f>IF(ISBLANK(Table13[[#This Row],[Side Result]]),"",IF(AND(Table13[[#This Row],[Market Side Correct (Y/N)]]="Y", Table13[[#This Row],[Market - Winning Team Covered (Y/N)]]="Y"), "Y", "N"))</f>
      </c>
      <c r="P483" s="24" t="str">
        <f>IF(ISBLANK(Games!B483),"",IF(Table13[[#This Row],[Side Result]]=Table13[[#This Row],[Model Predicted Side]], "Y", "N"))</f>
      </c>
      <c r="Q48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8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83" s="24" t="str">
        <f>IF(ISBLANK(Table13[[#This Row],[Side Result]]), "",ABS(Table13[[#This Row],[Difference from Prediction]]))</f>
      </c>
      <c r="T48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83" s="24" t="str">
        <f>IF(ISBLANK(Table13[[#This Row],[Side Result]]), "",ABS(Table13[[#This Row],[Difference from Market]]))</f>
      </c>
      <c r="V483" s="23" t="str">
        <f>IF(OR(ISBLANK(Games!B483),ISBLANK(Table13[[#This Row],[Side Result]])), "",IF(OR(AND('Prediction Log'!D483&lt;0, 'Prediction Log'!I483='Prediction Log'!B483), AND('Prediction Log'!D483&gt;0, 'Prediction Log'!C483='Prediction Log'!I483)),"Y", IF(ISBLANK(Games!$B$2), "","N")))</f>
      </c>
      <c r="W483" s="23" t="str">
        <f>Table13[[#This Row],[Market Side and Spread  Correct]]</f>
      </c>
    </row>
    <row r="484">
      <c r="A484" s="2" t="str">
        <f>IF(ISBLANK(Games!$B484), "",Games!A484)</f>
      </c>
      <c r="B484" s="2" t="str">
        <f>IF(ISBLANK(Games!$B484), "",Games!B484)</f>
      </c>
      <c r="C484" s="2" t="str">
        <f>IF(ISBLANK(Games!$B484), "",Games!C484)</f>
      </c>
      <c r="D484" s="1" t="str">
        <f>IF(ISBLANK(Games!$B484), "",Games!D484)</f>
      </c>
      <c r="E484" s="1" t="str">
        <f>IF(ISBLANK(Games!$B484), "",Games!E484)</f>
      </c>
      <c r="F484" s="2" t="str">
        <f>IF(ISBLANK(Games!$B484), "",Games!F484)</f>
      </c>
      <c r="G484" s="2" t="str">
        <f>IF(ISBLANK(Games!$B484), "",Games!G484)</f>
      </c>
      <c r="H484" s="2" t="str">
        <f>IF(ISBLANK(Games!B484), "", IF(Table13[[#This Row],[Spread]]&lt;0, Table13[[#This Row],[Home]], Table13[[#This Row],[Away]]))</f>
      </c>
      <c r="I484" s="25"/>
      <c r="J484" s="25"/>
      <c r="K484" s="25"/>
      <c r="L484" s="25" t="str">
        <f>IF(ISBLANK(Table13[[#This Row],[Side Result]]), "",(-1*(Table13[[#This Row],[Home Final]]-Table13[[#This Row],[Away Final]])))</f>
      </c>
      <c r="M48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84" s="21" t="str">
        <f>IF(ISBLANK(Games!B484),"",IF(Table13[[#This Row],[Side Result]]=Table13[[#This Row],[Market Predicted Side]], "Y", "N"))</f>
      </c>
      <c r="O484" s="24" t="str">
        <f>IF(ISBLANK(Table13[[#This Row],[Side Result]]),"",IF(AND(Table13[[#This Row],[Market Side Correct (Y/N)]]="Y", Table13[[#This Row],[Market - Winning Team Covered (Y/N)]]="Y"), "Y", "N"))</f>
      </c>
      <c r="P484" s="24" t="str">
        <f>IF(ISBLANK(Games!B484),"",IF(Table13[[#This Row],[Side Result]]=Table13[[#This Row],[Model Predicted Side]], "Y", "N"))</f>
      </c>
      <c r="Q48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8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84" s="24" t="str">
        <f>IF(ISBLANK(Table13[[#This Row],[Side Result]]), "",ABS(Table13[[#This Row],[Difference from Prediction]]))</f>
      </c>
      <c r="T48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84" s="24" t="str">
        <f>IF(ISBLANK(Table13[[#This Row],[Side Result]]), "",ABS(Table13[[#This Row],[Difference from Market]]))</f>
      </c>
      <c r="V484" s="23" t="str">
        <f>IF(OR(ISBLANK(Games!B484),ISBLANK(Table13[[#This Row],[Side Result]])), "",IF(OR(AND('Prediction Log'!D484&lt;0, 'Prediction Log'!I484='Prediction Log'!B484), AND('Prediction Log'!D484&gt;0, 'Prediction Log'!C484='Prediction Log'!I484)),"Y", IF(ISBLANK(Games!$B$2), "","N")))</f>
      </c>
      <c r="W484" s="23" t="str">
        <f>Table13[[#This Row],[Market Side and Spread  Correct]]</f>
      </c>
    </row>
    <row r="485">
      <c r="A485" s="2" t="str">
        <f>IF(ISBLANK(Games!$B485), "",Games!A485)</f>
      </c>
      <c r="B485" s="2" t="str">
        <f>IF(ISBLANK(Games!$B485), "",Games!B485)</f>
      </c>
      <c r="C485" s="2" t="str">
        <f>IF(ISBLANK(Games!$B485), "",Games!C485)</f>
      </c>
      <c r="D485" s="1" t="str">
        <f>IF(ISBLANK(Games!$B485), "",Games!D485)</f>
      </c>
      <c r="E485" s="1" t="str">
        <f>IF(ISBLANK(Games!$B485), "",Games!E485)</f>
      </c>
      <c r="F485" s="2" t="str">
        <f>IF(ISBLANK(Games!$B485), "",Games!F485)</f>
      </c>
      <c r="G485" s="2" t="str">
        <f>IF(ISBLANK(Games!$B485), "",Games!G485)</f>
      </c>
      <c r="H485" s="2" t="str">
        <f>IF(ISBLANK(Games!B485), "", IF(Table13[[#This Row],[Spread]]&lt;0, Table13[[#This Row],[Home]], Table13[[#This Row],[Away]]))</f>
      </c>
      <c r="I485" s="25"/>
      <c r="J485" s="25"/>
      <c r="K485" s="25"/>
      <c r="L485" s="25" t="str">
        <f>IF(ISBLANK(Table13[[#This Row],[Side Result]]), "",(-1*(Table13[[#This Row],[Home Final]]-Table13[[#This Row],[Away Final]])))</f>
      </c>
      <c r="M48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85" s="21" t="str">
        <f>IF(ISBLANK(Games!B485),"",IF(Table13[[#This Row],[Side Result]]=Table13[[#This Row],[Market Predicted Side]], "Y", "N"))</f>
      </c>
      <c r="O485" s="24" t="str">
        <f>IF(ISBLANK(Table13[[#This Row],[Side Result]]),"",IF(AND(Table13[[#This Row],[Market Side Correct (Y/N)]]="Y", Table13[[#This Row],[Market - Winning Team Covered (Y/N)]]="Y"), "Y", "N"))</f>
      </c>
      <c r="P485" s="24" t="str">
        <f>IF(ISBLANK(Games!B485),"",IF(Table13[[#This Row],[Side Result]]=Table13[[#This Row],[Model Predicted Side]], "Y", "N"))</f>
      </c>
      <c r="Q48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8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85" s="24" t="str">
        <f>IF(ISBLANK(Table13[[#This Row],[Side Result]]), "",ABS(Table13[[#This Row],[Difference from Prediction]]))</f>
      </c>
      <c r="T48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85" s="24" t="str">
        <f>IF(ISBLANK(Table13[[#This Row],[Side Result]]), "",ABS(Table13[[#This Row],[Difference from Market]]))</f>
      </c>
      <c r="V485" s="23" t="str">
        <f>IF(OR(ISBLANK(Games!B485),ISBLANK(Table13[[#This Row],[Side Result]])), "",IF(OR(AND('Prediction Log'!D485&lt;0, 'Prediction Log'!I485='Prediction Log'!B485), AND('Prediction Log'!D485&gt;0, 'Prediction Log'!C485='Prediction Log'!I485)),"Y", IF(ISBLANK(Games!$B$2), "","N")))</f>
      </c>
      <c r="W485" s="23" t="str">
        <f>Table13[[#This Row],[Market Side and Spread  Correct]]</f>
      </c>
    </row>
    <row r="486">
      <c r="A486" s="2" t="str">
        <f>IF(ISBLANK(Games!$B486), "",Games!A486)</f>
      </c>
      <c r="B486" s="2" t="str">
        <f>IF(ISBLANK(Games!$B486), "",Games!B486)</f>
      </c>
      <c r="C486" s="2" t="str">
        <f>IF(ISBLANK(Games!$B486), "",Games!C486)</f>
      </c>
      <c r="D486" s="1" t="str">
        <f>IF(ISBLANK(Games!$B486), "",Games!D486)</f>
      </c>
      <c r="E486" s="1" t="str">
        <f>IF(ISBLANK(Games!$B486), "",Games!E486)</f>
      </c>
      <c r="F486" s="2" t="str">
        <f>IF(ISBLANK(Games!$B486), "",Games!F486)</f>
      </c>
      <c r="G486" s="2" t="str">
        <f>IF(ISBLANK(Games!$B486), "",Games!G486)</f>
      </c>
      <c r="H486" s="2" t="str">
        <f>IF(ISBLANK(Games!B486), "", IF(Table13[[#This Row],[Spread]]&lt;0, Table13[[#This Row],[Home]], Table13[[#This Row],[Away]]))</f>
      </c>
      <c r="I486" s="25"/>
      <c r="J486" s="25"/>
      <c r="K486" s="25"/>
      <c r="L486" s="25" t="str">
        <f>IF(ISBLANK(Table13[[#This Row],[Side Result]]), "",(-1*(Table13[[#This Row],[Home Final]]-Table13[[#This Row],[Away Final]])))</f>
      </c>
      <c r="M48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86" s="21" t="str">
        <f>IF(ISBLANK(Games!B486),"",IF(Table13[[#This Row],[Side Result]]=Table13[[#This Row],[Market Predicted Side]], "Y", "N"))</f>
      </c>
      <c r="O486" s="24" t="str">
        <f>IF(ISBLANK(Table13[[#This Row],[Side Result]]),"",IF(AND(Table13[[#This Row],[Market Side Correct (Y/N)]]="Y", Table13[[#This Row],[Market - Winning Team Covered (Y/N)]]="Y"), "Y", "N"))</f>
      </c>
      <c r="P486" s="24" t="str">
        <f>IF(ISBLANK(Games!B486),"",IF(Table13[[#This Row],[Side Result]]=Table13[[#This Row],[Model Predicted Side]], "Y", "N"))</f>
      </c>
      <c r="Q48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8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86" s="24" t="str">
        <f>IF(ISBLANK(Table13[[#This Row],[Side Result]]), "",ABS(Table13[[#This Row],[Difference from Prediction]]))</f>
      </c>
      <c r="T48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86" s="24" t="str">
        <f>IF(ISBLANK(Table13[[#This Row],[Side Result]]), "",ABS(Table13[[#This Row],[Difference from Market]]))</f>
      </c>
      <c r="V486" s="23" t="str">
        <f>IF(OR(ISBLANK(Games!B486),ISBLANK(Table13[[#This Row],[Side Result]])), "",IF(OR(AND('Prediction Log'!D486&lt;0, 'Prediction Log'!I486='Prediction Log'!B486), AND('Prediction Log'!D486&gt;0, 'Prediction Log'!C486='Prediction Log'!I486)),"Y", IF(ISBLANK(Games!$B$2), "","N")))</f>
      </c>
      <c r="W486" s="23" t="str">
        <f>Table13[[#This Row],[Market Side and Spread  Correct]]</f>
      </c>
    </row>
    <row r="487">
      <c r="A487" s="2" t="str">
        <f>IF(ISBLANK(Games!$B487), "",Games!A487)</f>
      </c>
      <c r="B487" s="2" t="str">
        <f>IF(ISBLANK(Games!$B487), "",Games!B487)</f>
      </c>
      <c r="C487" s="2" t="str">
        <f>IF(ISBLANK(Games!$B487), "",Games!C487)</f>
      </c>
      <c r="D487" s="1" t="str">
        <f>IF(ISBLANK(Games!$B487), "",Games!D487)</f>
      </c>
      <c r="E487" s="1" t="str">
        <f>IF(ISBLANK(Games!$B487), "",Games!E487)</f>
      </c>
      <c r="F487" s="2" t="str">
        <f>IF(ISBLANK(Games!$B487), "",Games!F487)</f>
      </c>
      <c r="G487" s="2" t="str">
        <f>IF(ISBLANK(Games!$B487), "",Games!G487)</f>
      </c>
      <c r="H487" s="2" t="str">
        <f>IF(ISBLANK(Games!B487), "", IF(Table13[[#This Row],[Spread]]&lt;0, Table13[[#This Row],[Home]], Table13[[#This Row],[Away]]))</f>
      </c>
      <c r="I487" s="25"/>
      <c r="J487" s="25"/>
      <c r="K487" s="25"/>
      <c r="L487" s="25" t="str">
        <f>IF(ISBLANK(Table13[[#This Row],[Side Result]]), "",(-1*(Table13[[#This Row],[Home Final]]-Table13[[#This Row],[Away Final]])))</f>
      </c>
      <c r="M48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87" s="21" t="str">
        <f>IF(ISBLANK(Games!B487),"",IF(Table13[[#This Row],[Side Result]]=Table13[[#This Row],[Market Predicted Side]], "Y", "N"))</f>
      </c>
      <c r="O487" s="24" t="str">
        <f>IF(ISBLANK(Table13[[#This Row],[Side Result]]),"",IF(AND(Table13[[#This Row],[Market Side Correct (Y/N)]]="Y", Table13[[#This Row],[Market - Winning Team Covered (Y/N)]]="Y"), "Y", "N"))</f>
      </c>
      <c r="P487" s="24" t="str">
        <f>IF(ISBLANK(Games!B487),"",IF(Table13[[#This Row],[Side Result]]=Table13[[#This Row],[Model Predicted Side]], "Y", "N"))</f>
      </c>
      <c r="Q48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8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87" s="24" t="str">
        <f>IF(ISBLANK(Table13[[#This Row],[Side Result]]), "",ABS(Table13[[#This Row],[Difference from Prediction]]))</f>
      </c>
      <c r="T48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87" s="24" t="str">
        <f>IF(ISBLANK(Table13[[#This Row],[Side Result]]), "",ABS(Table13[[#This Row],[Difference from Market]]))</f>
      </c>
      <c r="V487" s="23" t="str">
        <f>IF(OR(ISBLANK(Games!B487),ISBLANK(Table13[[#This Row],[Side Result]])), "",IF(OR(AND('Prediction Log'!D487&lt;0, 'Prediction Log'!I487='Prediction Log'!B487), AND('Prediction Log'!D487&gt;0, 'Prediction Log'!C487='Prediction Log'!I487)),"Y", IF(ISBLANK(Games!$B$2), "","N")))</f>
      </c>
      <c r="W487" s="23" t="str">
        <f>Table13[[#This Row],[Market Side and Spread  Correct]]</f>
      </c>
    </row>
    <row r="488">
      <c r="A488" s="2" t="str">
        <f>IF(ISBLANK(Games!$B488), "",Games!A488)</f>
      </c>
      <c r="B488" s="2" t="str">
        <f>IF(ISBLANK(Games!$B488), "",Games!B488)</f>
      </c>
      <c r="C488" s="2" t="str">
        <f>IF(ISBLANK(Games!$B488), "",Games!C488)</f>
      </c>
      <c r="D488" s="1" t="str">
        <f>IF(ISBLANK(Games!$B488), "",Games!D488)</f>
      </c>
      <c r="E488" s="1" t="str">
        <f>IF(ISBLANK(Games!$B488), "",Games!E488)</f>
      </c>
      <c r="F488" s="2" t="str">
        <f>IF(ISBLANK(Games!$B488), "",Games!F488)</f>
      </c>
      <c r="G488" s="2" t="str">
        <f>IF(ISBLANK(Games!$B488), "",Games!G488)</f>
      </c>
      <c r="H488" s="2" t="str">
        <f>IF(ISBLANK(Games!B488), "", IF(Table13[[#This Row],[Spread]]&lt;0, Table13[[#This Row],[Home]], Table13[[#This Row],[Away]]))</f>
      </c>
      <c r="I488" s="25"/>
      <c r="J488" s="25"/>
      <c r="K488" s="25"/>
      <c r="L488" s="25" t="str">
        <f>IF(ISBLANK(Table13[[#This Row],[Side Result]]), "",(-1*(Table13[[#This Row],[Home Final]]-Table13[[#This Row],[Away Final]])))</f>
      </c>
      <c r="M48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88" s="21" t="str">
        <f>IF(ISBLANK(Games!B488),"",IF(Table13[[#This Row],[Side Result]]=Table13[[#This Row],[Market Predicted Side]], "Y", "N"))</f>
      </c>
      <c r="O488" s="24" t="str">
        <f>IF(ISBLANK(Table13[[#This Row],[Side Result]]),"",IF(AND(Table13[[#This Row],[Market Side Correct (Y/N)]]="Y", Table13[[#This Row],[Market - Winning Team Covered (Y/N)]]="Y"), "Y", "N"))</f>
      </c>
      <c r="P488" s="24" t="str">
        <f>IF(ISBLANK(Games!B488),"",IF(Table13[[#This Row],[Side Result]]=Table13[[#This Row],[Model Predicted Side]], "Y", "N"))</f>
      </c>
      <c r="Q48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8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88" s="24" t="str">
        <f>IF(ISBLANK(Table13[[#This Row],[Side Result]]), "",ABS(Table13[[#This Row],[Difference from Prediction]]))</f>
      </c>
      <c r="T48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88" s="24" t="str">
        <f>IF(ISBLANK(Table13[[#This Row],[Side Result]]), "",ABS(Table13[[#This Row],[Difference from Market]]))</f>
      </c>
      <c r="V488" s="23" t="str">
        <f>IF(OR(ISBLANK(Games!B488),ISBLANK(Table13[[#This Row],[Side Result]])), "",IF(OR(AND('Prediction Log'!D488&lt;0, 'Prediction Log'!I488='Prediction Log'!B488), AND('Prediction Log'!D488&gt;0, 'Prediction Log'!C488='Prediction Log'!I488)),"Y", IF(ISBLANK(Games!$B$2), "","N")))</f>
      </c>
      <c r="W488" s="23" t="str">
        <f>Table13[[#This Row],[Market Side and Spread  Correct]]</f>
      </c>
    </row>
    <row r="489">
      <c r="A489" s="2" t="str">
        <f>IF(ISBLANK(Games!$B489), "",Games!A489)</f>
      </c>
      <c r="B489" s="2" t="str">
        <f>IF(ISBLANK(Games!$B489), "",Games!B489)</f>
      </c>
      <c r="C489" s="2" t="str">
        <f>IF(ISBLANK(Games!$B489), "",Games!C489)</f>
      </c>
      <c r="D489" s="1" t="str">
        <f>IF(ISBLANK(Games!$B489), "",Games!D489)</f>
      </c>
      <c r="E489" s="1" t="str">
        <f>IF(ISBLANK(Games!$B489), "",Games!E489)</f>
      </c>
      <c r="F489" s="2" t="str">
        <f>IF(ISBLANK(Games!$B489), "",Games!F489)</f>
      </c>
      <c r="G489" s="2" t="str">
        <f>IF(ISBLANK(Games!$B489), "",Games!G489)</f>
      </c>
      <c r="H489" s="2" t="str">
        <f>IF(ISBLANK(Games!B489), "", IF(Table13[[#This Row],[Spread]]&lt;0, Table13[[#This Row],[Home]], Table13[[#This Row],[Away]]))</f>
      </c>
      <c r="I489" s="25"/>
      <c r="J489" s="25"/>
      <c r="K489" s="25"/>
      <c r="L489" s="25" t="str">
        <f>IF(ISBLANK(Table13[[#This Row],[Side Result]]), "",(-1*(Table13[[#This Row],[Home Final]]-Table13[[#This Row],[Away Final]])))</f>
      </c>
      <c r="M48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89" s="21" t="str">
        <f>IF(ISBLANK(Games!B489),"",IF(Table13[[#This Row],[Side Result]]=Table13[[#This Row],[Market Predicted Side]], "Y", "N"))</f>
      </c>
      <c r="O489" s="24" t="str">
        <f>IF(ISBLANK(Table13[[#This Row],[Side Result]]),"",IF(AND(Table13[[#This Row],[Market Side Correct (Y/N)]]="Y", Table13[[#This Row],[Market - Winning Team Covered (Y/N)]]="Y"), "Y", "N"))</f>
      </c>
      <c r="P489" s="24" t="str">
        <f>IF(ISBLANK(Games!B489),"",IF(Table13[[#This Row],[Side Result]]=Table13[[#This Row],[Model Predicted Side]], "Y", "N"))</f>
      </c>
      <c r="Q48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8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89" s="24" t="str">
        <f>IF(ISBLANK(Table13[[#This Row],[Side Result]]), "",ABS(Table13[[#This Row],[Difference from Prediction]]))</f>
      </c>
      <c r="T48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89" s="24" t="str">
        <f>IF(ISBLANK(Table13[[#This Row],[Side Result]]), "",ABS(Table13[[#This Row],[Difference from Market]]))</f>
      </c>
      <c r="V489" s="23" t="str">
        <f>IF(OR(ISBLANK(Games!B489),ISBLANK(Table13[[#This Row],[Side Result]])), "",IF(OR(AND('Prediction Log'!D489&lt;0, 'Prediction Log'!I489='Prediction Log'!B489), AND('Prediction Log'!D489&gt;0, 'Prediction Log'!C489='Prediction Log'!I489)),"Y", IF(ISBLANK(Games!$B$2), "","N")))</f>
      </c>
      <c r="W489" s="23" t="str">
        <f>Table13[[#This Row],[Market Side and Spread  Correct]]</f>
      </c>
    </row>
    <row r="490">
      <c r="A490" s="2" t="str">
        <f>IF(ISBLANK(Games!$B490), "",Games!A490)</f>
      </c>
      <c r="B490" s="2" t="str">
        <f>IF(ISBLANK(Games!$B490), "",Games!B490)</f>
      </c>
      <c r="C490" s="2" t="str">
        <f>IF(ISBLANK(Games!$B490), "",Games!C490)</f>
      </c>
      <c r="D490" s="1" t="str">
        <f>IF(ISBLANK(Games!$B490), "",Games!D490)</f>
      </c>
      <c r="E490" s="1" t="str">
        <f>IF(ISBLANK(Games!$B490), "",Games!E490)</f>
      </c>
      <c r="F490" s="2" t="str">
        <f>IF(ISBLANK(Games!$B490), "",Games!F490)</f>
      </c>
      <c r="G490" s="2" t="str">
        <f>IF(ISBLANK(Games!$B490), "",Games!G490)</f>
      </c>
      <c r="H490" s="2" t="str">
        <f>IF(ISBLANK(Games!B490), "", IF(Table13[[#This Row],[Spread]]&lt;0, Table13[[#This Row],[Home]], Table13[[#This Row],[Away]]))</f>
      </c>
      <c r="I490" s="25"/>
      <c r="J490" s="25"/>
      <c r="K490" s="25"/>
      <c r="L490" s="25" t="str">
        <f>IF(ISBLANK(Table13[[#This Row],[Side Result]]), "",(-1*(Table13[[#This Row],[Home Final]]-Table13[[#This Row],[Away Final]])))</f>
      </c>
      <c r="M49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90" s="21" t="str">
        <f>IF(ISBLANK(Games!B490),"",IF(Table13[[#This Row],[Side Result]]=Table13[[#This Row],[Market Predicted Side]], "Y", "N"))</f>
      </c>
      <c r="O490" s="24" t="str">
        <f>IF(ISBLANK(Table13[[#This Row],[Side Result]]),"",IF(AND(Table13[[#This Row],[Market Side Correct (Y/N)]]="Y", Table13[[#This Row],[Market - Winning Team Covered (Y/N)]]="Y"), "Y", "N"))</f>
      </c>
      <c r="P490" s="24" t="str">
        <f>IF(ISBLANK(Games!B490),"",IF(Table13[[#This Row],[Side Result]]=Table13[[#This Row],[Model Predicted Side]], "Y", "N"))</f>
      </c>
      <c r="Q49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9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90" s="24" t="str">
        <f>IF(ISBLANK(Table13[[#This Row],[Side Result]]), "",ABS(Table13[[#This Row],[Difference from Prediction]]))</f>
      </c>
      <c r="T49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90" s="24" t="str">
        <f>IF(ISBLANK(Table13[[#This Row],[Side Result]]), "",ABS(Table13[[#This Row],[Difference from Market]]))</f>
      </c>
      <c r="V490" s="23" t="str">
        <f>IF(OR(ISBLANK(Games!B490),ISBLANK(Table13[[#This Row],[Side Result]])), "",IF(OR(AND('Prediction Log'!D490&lt;0, 'Prediction Log'!I490='Prediction Log'!B490), AND('Prediction Log'!D490&gt;0, 'Prediction Log'!C490='Prediction Log'!I490)),"Y", IF(ISBLANK(Games!$B$2), "","N")))</f>
      </c>
      <c r="W490" s="23" t="str">
        <f>Table13[[#This Row],[Market Side and Spread  Correct]]</f>
      </c>
    </row>
    <row r="491">
      <c r="A491" s="2" t="str">
        <f>IF(ISBLANK(Games!$B491), "",Games!A491)</f>
      </c>
      <c r="B491" s="2" t="str">
        <f>IF(ISBLANK(Games!$B491), "",Games!B491)</f>
      </c>
      <c r="C491" s="2" t="str">
        <f>IF(ISBLANK(Games!$B491), "",Games!C491)</f>
      </c>
      <c r="D491" s="1" t="str">
        <f>IF(ISBLANK(Games!$B491), "",Games!D491)</f>
      </c>
      <c r="E491" s="1" t="str">
        <f>IF(ISBLANK(Games!$B491), "",Games!E491)</f>
      </c>
      <c r="F491" s="2" t="str">
        <f>IF(ISBLANK(Games!$B491), "",Games!F491)</f>
      </c>
      <c r="G491" s="2" t="str">
        <f>IF(ISBLANK(Games!$B491), "",Games!G491)</f>
      </c>
      <c r="H491" s="2" t="str">
        <f>IF(ISBLANK(Games!B491), "", IF(Table13[[#This Row],[Spread]]&lt;0, Table13[[#This Row],[Home]], Table13[[#This Row],[Away]]))</f>
      </c>
      <c r="I491" s="25"/>
      <c r="J491" s="25"/>
      <c r="K491" s="25"/>
      <c r="L491" s="25" t="str">
        <f>IF(ISBLANK(Table13[[#This Row],[Side Result]]), "",(-1*(Table13[[#This Row],[Home Final]]-Table13[[#This Row],[Away Final]])))</f>
      </c>
      <c r="M49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91" s="21" t="str">
        <f>IF(ISBLANK(Games!B491),"",IF(Table13[[#This Row],[Side Result]]=Table13[[#This Row],[Market Predicted Side]], "Y", "N"))</f>
      </c>
      <c r="O491" s="24" t="str">
        <f>IF(ISBLANK(Table13[[#This Row],[Side Result]]),"",IF(AND(Table13[[#This Row],[Market Side Correct (Y/N)]]="Y", Table13[[#This Row],[Market - Winning Team Covered (Y/N)]]="Y"), "Y", "N"))</f>
      </c>
      <c r="P491" s="24" t="str">
        <f>IF(ISBLANK(Games!B491),"",IF(Table13[[#This Row],[Side Result]]=Table13[[#This Row],[Model Predicted Side]], "Y", "N"))</f>
      </c>
      <c r="Q49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9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91" s="24" t="str">
        <f>IF(ISBLANK(Table13[[#This Row],[Side Result]]), "",ABS(Table13[[#This Row],[Difference from Prediction]]))</f>
      </c>
      <c r="T49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91" s="24" t="str">
        <f>IF(ISBLANK(Table13[[#This Row],[Side Result]]), "",ABS(Table13[[#This Row],[Difference from Market]]))</f>
      </c>
      <c r="V491" s="23" t="str">
        <f>IF(OR(ISBLANK(Games!B491),ISBLANK(Table13[[#This Row],[Side Result]])), "",IF(OR(AND('Prediction Log'!D491&lt;0, 'Prediction Log'!I491='Prediction Log'!B491), AND('Prediction Log'!D491&gt;0, 'Prediction Log'!C491='Prediction Log'!I491)),"Y", IF(ISBLANK(Games!$B$2), "","N")))</f>
      </c>
      <c r="W491" s="23" t="str">
        <f>Table13[[#This Row],[Market Side and Spread  Correct]]</f>
      </c>
    </row>
    <row r="492">
      <c r="A492" s="2" t="str">
        <f>IF(ISBLANK(Games!$B492), "",Games!A492)</f>
      </c>
      <c r="B492" s="2" t="str">
        <f>IF(ISBLANK(Games!$B492), "",Games!B492)</f>
      </c>
      <c r="C492" s="2" t="str">
        <f>IF(ISBLANK(Games!$B492), "",Games!C492)</f>
      </c>
      <c r="D492" s="1" t="str">
        <f>IF(ISBLANK(Games!$B492), "",Games!D492)</f>
      </c>
      <c r="E492" s="1" t="str">
        <f>IF(ISBLANK(Games!$B492), "",Games!E492)</f>
      </c>
      <c r="F492" s="2" t="str">
        <f>IF(ISBLANK(Games!$B492), "",Games!F492)</f>
      </c>
      <c r="G492" s="2" t="str">
        <f>IF(ISBLANK(Games!$B492), "",Games!G492)</f>
      </c>
      <c r="H492" s="2" t="str">
        <f>IF(ISBLANK(Games!B492), "", IF(Table13[[#This Row],[Spread]]&lt;0, Table13[[#This Row],[Home]], Table13[[#This Row],[Away]]))</f>
      </c>
      <c r="I492" s="25"/>
      <c r="J492" s="25"/>
      <c r="K492" s="25"/>
      <c r="L492" s="25" t="str">
        <f>IF(ISBLANK(Table13[[#This Row],[Side Result]]), "",(-1*(Table13[[#This Row],[Home Final]]-Table13[[#This Row],[Away Final]])))</f>
      </c>
      <c r="M49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92" s="21" t="str">
        <f>IF(ISBLANK(Games!B492),"",IF(Table13[[#This Row],[Side Result]]=Table13[[#This Row],[Market Predicted Side]], "Y", "N"))</f>
      </c>
      <c r="O492" s="24" t="str">
        <f>IF(ISBLANK(Table13[[#This Row],[Side Result]]),"",IF(AND(Table13[[#This Row],[Market Side Correct (Y/N)]]="Y", Table13[[#This Row],[Market - Winning Team Covered (Y/N)]]="Y"), "Y", "N"))</f>
      </c>
      <c r="P492" s="24" t="str">
        <f>IF(ISBLANK(Games!B492),"",IF(Table13[[#This Row],[Side Result]]=Table13[[#This Row],[Model Predicted Side]], "Y", "N"))</f>
      </c>
      <c r="Q49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9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92" s="24" t="str">
        <f>IF(ISBLANK(Table13[[#This Row],[Side Result]]), "",ABS(Table13[[#This Row],[Difference from Prediction]]))</f>
      </c>
      <c r="T49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92" s="24" t="str">
        <f>IF(ISBLANK(Table13[[#This Row],[Side Result]]), "",ABS(Table13[[#This Row],[Difference from Market]]))</f>
      </c>
      <c r="V492" s="23" t="str">
        <f>IF(OR(ISBLANK(Games!B492),ISBLANK(Table13[[#This Row],[Side Result]])), "",IF(OR(AND('Prediction Log'!D492&lt;0, 'Prediction Log'!I492='Prediction Log'!B492), AND('Prediction Log'!D492&gt;0, 'Prediction Log'!C492='Prediction Log'!I492)),"Y", IF(ISBLANK(Games!$B$2), "","N")))</f>
      </c>
      <c r="W492" s="23" t="str">
        <f>Table13[[#This Row],[Market Side and Spread  Correct]]</f>
      </c>
    </row>
    <row r="493">
      <c r="A493" s="2" t="str">
        <f>IF(ISBLANK(Games!$B493), "",Games!A493)</f>
      </c>
      <c r="B493" s="2" t="str">
        <f>IF(ISBLANK(Games!$B493), "",Games!B493)</f>
      </c>
      <c r="C493" s="2" t="str">
        <f>IF(ISBLANK(Games!$B493), "",Games!C493)</f>
      </c>
      <c r="D493" s="1" t="str">
        <f>IF(ISBLANK(Games!$B493), "",Games!D493)</f>
      </c>
      <c r="E493" s="1" t="str">
        <f>IF(ISBLANK(Games!$B493), "",Games!E493)</f>
      </c>
      <c r="F493" s="2" t="str">
        <f>IF(ISBLANK(Games!$B493), "",Games!F493)</f>
      </c>
      <c r="G493" s="2" t="str">
        <f>IF(ISBLANK(Games!$B493), "",Games!G493)</f>
      </c>
      <c r="H493" s="2" t="str">
        <f>IF(ISBLANK(Games!B493), "", IF(Table13[[#This Row],[Spread]]&lt;0, Table13[[#This Row],[Home]], Table13[[#This Row],[Away]]))</f>
      </c>
      <c r="I493" s="25"/>
      <c r="J493" s="25"/>
      <c r="K493" s="25"/>
      <c r="L493" s="25" t="str">
        <f>IF(ISBLANK(Table13[[#This Row],[Side Result]]), "",(-1*(Table13[[#This Row],[Home Final]]-Table13[[#This Row],[Away Final]])))</f>
      </c>
      <c r="M49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93" s="21" t="str">
        <f>IF(ISBLANK(Games!B493),"",IF(Table13[[#This Row],[Side Result]]=Table13[[#This Row],[Market Predicted Side]], "Y", "N"))</f>
      </c>
      <c r="O493" s="24" t="str">
        <f>IF(ISBLANK(Table13[[#This Row],[Side Result]]),"",IF(AND(Table13[[#This Row],[Market Side Correct (Y/N)]]="Y", Table13[[#This Row],[Market - Winning Team Covered (Y/N)]]="Y"), "Y", "N"))</f>
      </c>
      <c r="P493" s="24" t="str">
        <f>IF(ISBLANK(Games!B493),"",IF(Table13[[#This Row],[Side Result]]=Table13[[#This Row],[Model Predicted Side]], "Y", "N"))</f>
      </c>
      <c r="Q49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9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93" s="24" t="str">
        <f>IF(ISBLANK(Table13[[#This Row],[Side Result]]), "",ABS(Table13[[#This Row],[Difference from Prediction]]))</f>
      </c>
      <c r="T49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93" s="24" t="str">
        <f>IF(ISBLANK(Table13[[#This Row],[Side Result]]), "",ABS(Table13[[#This Row],[Difference from Market]]))</f>
      </c>
      <c r="V493" s="23" t="str">
        <f>IF(OR(ISBLANK(Games!B493),ISBLANK(Table13[[#This Row],[Side Result]])), "",IF(OR(AND('Prediction Log'!D493&lt;0, 'Prediction Log'!I493='Prediction Log'!B493), AND('Prediction Log'!D493&gt;0, 'Prediction Log'!C493='Prediction Log'!I493)),"Y", IF(ISBLANK(Games!$B$2), "","N")))</f>
      </c>
      <c r="W493" s="23" t="str">
        <f>Table13[[#This Row],[Market Side and Spread  Correct]]</f>
      </c>
    </row>
    <row r="494">
      <c r="A494" s="2" t="str">
        <f>IF(ISBLANK(Games!$B494), "",Games!A494)</f>
      </c>
      <c r="B494" s="2" t="str">
        <f>IF(ISBLANK(Games!$B494), "",Games!B494)</f>
      </c>
      <c r="C494" s="2" t="str">
        <f>IF(ISBLANK(Games!$B494), "",Games!C494)</f>
      </c>
      <c r="D494" s="1" t="str">
        <f>IF(ISBLANK(Games!$B494), "",Games!D494)</f>
      </c>
      <c r="E494" s="1" t="str">
        <f>IF(ISBLANK(Games!$B494), "",Games!E494)</f>
      </c>
      <c r="F494" s="2" t="str">
        <f>IF(ISBLANK(Games!$B494), "",Games!F494)</f>
      </c>
      <c r="G494" s="2" t="str">
        <f>IF(ISBLANK(Games!$B494), "",Games!G494)</f>
      </c>
      <c r="H494" s="2" t="str">
        <f>IF(ISBLANK(Games!B494), "", IF(Table13[[#This Row],[Spread]]&lt;0, Table13[[#This Row],[Home]], Table13[[#This Row],[Away]]))</f>
      </c>
      <c r="I494" s="25"/>
      <c r="J494" s="25"/>
      <c r="K494" s="25"/>
      <c r="L494" s="25" t="str">
        <f>IF(ISBLANK(Table13[[#This Row],[Side Result]]), "",(-1*(Table13[[#This Row],[Home Final]]-Table13[[#This Row],[Away Final]])))</f>
      </c>
      <c r="M49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94" s="21" t="str">
        <f>IF(ISBLANK(Games!B494),"",IF(Table13[[#This Row],[Side Result]]=Table13[[#This Row],[Market Predicted Side]], "Y", "N"))</f>
      </c>
      <c r="O494" s="24" t="str">
        <f>IF(ISBLANK(Table13[[#This Row],[Side Result]]),"",IF(AND(Table13[[#This Row],[Market Side Correct (Y/N)]]="Y", Table13[[#This Row],[Market - Winning Team Covered (Y/N)]]="Y"), "Y", "N"))</f>
      </c>
      <c r="P494" s="24" t="str">
        <f>IF(ISBLANK(Games!B494),"",IF(Table13[[#This Row],[Side Result]]=Table13[[#This Row],[Model Predicted Side]], "Y", "N"))</f>
      </c>
      <c r="Q49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9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94" s="24" t="str">
        <f>IF(ISBLANK(Table13[[#This Row],[Side Result]]), "",ABS(Table13[[#This Row],[Difference from Prediction]]))</f>
      </c>
      <c r="T49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94" s="24" t="str">
        <f>IF(ISBLANK(Table13[[#This Row],[Side Result]]), "",ABS(Table13[[#This Row],[Difference from Market]]))</f>
      </c>
      <c r="V494" s="23" t="str">
        <f>IF(OR(ISBLANK(Games!B494),ISBLANK(Table13[[#This Row],[Side Result]])), "",IF(OR(AND('Prediction Log'!D494&lt;0, 'Prediction Log'!I494='Prediction Log'!B494), AND('Prediction Log'!D494&gt;0, 'Prediction Log'!C494='Prediction Log'!I494)),"Y", IF(ISBLANK(Games!$B$2), "","N")))</f>
      </c>
      <c r="W494" s="23" t="str">
        <f>Table13[[#This Row],[Market Side and Spread  Correct]]</f>
      </c>
    </row>
    <row r="495">
      <c r="A495" s="2" t="str">
        <f>IF(ISBLANK(Games!$B495), "",Games!A495)</f>
      </c>
      <c r="B495" s="2" t="str">
        <f>IF(ISBLANK(Games!$B495), "",Games!B495)</f>
      </c>
      <c r="C495" s="2" t="str">
        <f>IF(ISBLANK(Games!$B495), "",Games!C495)</f>
      </c>
      <c r="D495" s="1" t="str">
        <f>IF(ISBLANK(Games!$B495), "",Games!D495)</f>
      </c>
      <c r="E495" s="1" t="str">
        <f>IF(ISBLANK(Games!$B495), "",Games!E495)</f>
      </c>
      <c r="F495" s="2" t="str">
        <f>IF(ISBLANK(Games!$B495), "",Games!F495)</f>
      </c>
      <c r="G495" s="2" t="str">
        <f>IF(ISBLANK(Games!$B495), "",Games!G495)</f>
      </c>
      <c r="H495" s="2" t="str">
        <f>IF(ISBLANK(Games!B495), "", IF(Table13[[#This Row],[Spread]]&lt;0, Table13[[#This Row],[Home]], Table13[[#This Row],[Away]]))</f>
      </c>
      <c r="I495" s="25"/>
      <c r="J495" s="25"/>
      <c r="K495" s="25"/>
      <c r="L495" s="25" t="str">
        <f>IF(ISBLANK(Table13[[#This Row],[Side Result]]), "",(-1*(Table13[[#This Row],[Home Final]]-Table13[[#This Row],[Away Final]])))</f>
      </c>
      <c r="M49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95" s="21" t="str">
        <f>IF(ISBLANK(Games!B495),"",IF(Table13[[#This Row],[Side Result]]=Table13[[#This Row],[Market Predicted Side]], "Y", "N"))</f>
      </c>
      <c r="O495" s="24" t="str">
        <f>IF(ISBLANK(Table13[[#This Row],[Side Result]]),"",IF(AND(Table13[[#This Row],[Market Side Correct (Y/N)]]="Y", Table13[[#This Row],[Market - Winning Team Covered (Y/N)]]="Y"), "Y", "N"))</f>
      </c>
      <c r="P495" s="24" t="str">
        <f>IF(ISBLANK(Games!B495),"",IF(Table13[[#This Row],[Side Result]]=Table13[[#This Row],[Model Predicted Side]], "Y", "N"))</f>
      </c>
      <c r="Q49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9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95" s="24" t="str">
        <f>IF(ISBLANK(Table13[[#This Row],[Side Result]]), "",ABS(Table13[[#This Row],[Difference from Prediction]]))</f>
      </c>
      <c r="T49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95" s="24" t="str">
        <f>IF(ISBLANK(Table13[[#This Row],[Side Result]]), "",ABS(Table13[[#This Row],[Difference from Market]]))</f>
      </c>
      <c r="V495" s="23" t="str">
        <f>IF(OR(ISBLANK(Games!B495),ISBLANK(Table13[[#This Row],[Side Result]])), "",IF(OR(AND('Prediction Log'!D495&lt;0, 'Prediction Log'!I495='Prediction Log'!B495), AND('Prediction Log'!D495&gt;0, 'Prediction Log'!C495='Prediction Log'!I495)),"Y", IF(ISBLANK(Games!$B$2), "","N")))</f>
      </c>
      <c r="W495" s="23" t="str">
        <f>Table13[[#This Row],[Market Side and Spread  Correct]]</f>
      </c>
    </row>
    <row r="496">
      <c r="A496" s="2" t="str">
        <f>IF(ISBLANK(Games!$B496), "",Games!A496)</f>
      </c>
      <c r="B496" s="2" t="str">
        <f>IF(ISBLANK(Games!$B496), "",Games!B496)</f>
      </c>
      <c r="C496" s="2" t="str">
        <f>IF(ISBLANK(Games!$B496), "",Games!C496)</f>
      </c>
      <c r="D496" s="1" t="str">
        <f>IF(ISBLANK(Games!$B496), "",Games!D496)</f>
      </c>
      <c r="E496" s="1" t="str">
        <f>IF(ISBLANK(Games!$B496), "",Games!E496)</f>
      </c>
      <c r="F496" s="2" t="str">
        <f>IF(ISBLANK(Games!$B496), "",Games!F496)</f>
      </c>
      <c r="G496" s="2" t="str">
        <f>IF(ISBLANK(Games!$B496), "",Games!G496)</f>
      </c>
      <c r="H496" s="2" t="str">
        <f>IF(ISBLANK(Games!B496), "", IF(Table13[[#This Row],[Spread]]&lt;0, Table13[[#This Row],[Home]], Table13[[#This Row],[Away]]))</f>
      </c>
      <c r="I496" s="25"/>
      <c r="J496" s="25"/>
      <c r="K496" s="25"/>
      <c r="L496" s="25" t="str">
        <f>IF(ISBLANK(Table13[[#This Row],[Side Result]]), "",(-1*(Table13[[#This Row],[Home Final]]-Table13[[#This Row],[Away Final]])))</f>
      </c>
      <c r="M49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96" s="21" t="str">
        <f>IF(ISBLANK(Games!B496),"",IF(Table13[[#This Row],[Side Result]]=Table13[[#This Row],[Market Predicted Side]], "Y", "N"))</f>
      </c>
      <c r="O496" s="24" t="str">
        <f>IF(ISBLANK(Table13[[#This Row],[Side Result]]),"",IF(AND(Table13[[#This Row],[Market Side Correct (Y/N)]]="Y", Table13[[#This Row],[Market - Winning Team Covered (Y/N)]]="Y"), "Y", "N"))</f>
      </c>
      <c r="P496" s="24" t="str">
        <f>IF(ISBLANK(Games!B496),"",IF(Table13[[#This Row],[Side Result]]=Table13[[#This Row],[Model Predicted Side]], "Y", "N"))</f>
      </c>
      <c r="Q49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9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96" s="24" t="str">
        <f>IF(ISBLANK(Table13[[#This Row],[Side Result]]), "",ABS(Table13[[#This Row],[Difference from Prediction]]))</f>
      </c>
      <c r="T49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96" s="24" t="str">
        <f>IF(ISBLANK(Table13[[#This Row],[Side Result]]), "",ABS(Table13[[#This Row],[Difference from Market]]))</f>
      </c>
      <c r="V496" s="23" t="str">
        <f>IF(OR(ISBLANK(Games!B496),ISBLANK(Table13[[#This Row],[Side Result]])), "",IF(OR(AND('Prediction Log'!D496&lt;0, 'Prediction Log'!I496='Prediction Log'!B496), AND('Prediction Log'!D496&gt;0, 'Prediction Log'!C496='Prediction Log'!I496)),"Y", IF(ISBLANK(Games!$B$2), "","N")))</f>
      </c>
      <c r="W496" s="23" t="str">
        <f>Table13[[#This Row],[Market Side and Spread  Correct]]</f>
      </c>
    </row>
    <row r="497">
      <c r="A497" s="2" t="str">
        <f>IF(ISBLANK(Games!$B497), "",Games!A497)</f>
      </c>
      <c r="B497" s="2" t="str">
        <f>IF(ISBLANK(Games!$B497), "",Games!B497)</f>
      </c>
      <c r="C497" s="2" t="str">
        <f>IF(ISBLANK(Games!$B497), "",Games!C497)</f>
      </c>
      <c r="D497" s="1" t="str">
        <f>IF(ISBLANK(Games!$B497), "",Games!D497)</f>
      </c>
      <c r="E497" s="1" t="str">
        <f>IF(ISBLANK(Games!$B497), "",Games!E497)</f>
      </c>
      <c r="F497" s="2" t="str">
        <f>IF(ISBLANK(Games!$B497), "",Games!F497)</f>
      </c>
      <c r="G497" s="2" t="str">
        <f>IF(ISBLANK(Games!$B497), "",Games!G497)</f>
      </c>
      <c r="H497" s="2" t="str">
        <f>IF(ISBLANK(Games!B497), "", IF(Table13[[#This Row],[Spread]]&lt;0, Table13[[#This Row],[Home]], Table13[[#This Row],[Away]]))</f>
      </c>
      <c r="I497" s="25"/>
      <c r="J497" s="25"/>
      <c r="K497" s="25"/>
      <c r="L497" s="25" t="str">
        <f>IF(ISBLANK(Table13[[#This Row],[Side Result]]), "",(-1*(Table13[[#This Row],[Home Final]]-Table13[[#This Row],[Away Final]])))</f>
      </c>
      <c r="M49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97" s="21" t="str">
        <f>IF(ISBLANK(Games!B497),"",IF(Table13[[#This Row],[Side Result]]=Table13[[#This Row],[Market Predicted Side]], "Y", "N"))</f>
      </c>
      <c r="O497" s="24" t="str">
        <f>IF(ISBLANK(Table13[[#This Row],[Side Result]]),"",IF(AND(Table13[[#This Row],[Market Side Correct (Y/N)]]="Y", Table13[[#This Row],[Market - Winning Team Covered (Y/N)]]="Y"), "Y", "N"))</f>
      </c>
      <c r="P497" s="24" t="str">
        <f>IF(ISBLANK(Games!B497),"",IF(Table13[[#This Row],[Side Result]]=Table13[[#This Row],[Model Predicted Side]], "Y", "N"))</f>
      </c>
      <c r="Q49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9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97" s="24" t="str">
        <f>IF(ISBLANK(Table13[[#This Row],[Side Result]]), "",ABS(Table13[[#This Row],[Difference from Prediction]]))</f>
      </c>
      <c r="T49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97" s="24" t="str">
        <f>IF(ISBLANK(Table13[[#This Row],[Side Result]]), "",ABS(Table13[[#This Row],[Difference from Market]]))</f>
      </c>
      <c r="V497" s="23" t="str">
        <f>IF(OR(ISBLANK(Games!B497),ISBLANK(Table13[[#This Row],[Side Result]])), "",IF(OR(AND('Prediction Log'!D497&lt;0, 'Prediction Log'!I497='Prediction Log'!B497), AND('Prediction Log'!D497&gt;0, 'Prediction Log'!C497='Prediction Log'!I497)),"Y", IF(ISBLANK(Games!$B$2), "","N")))</f>
      </c>
      <c r="W497" s="23" t="str">
        <f>Table13[[#This Row],[Market Side and Spread  Correct]]</f>
      </c>
    </row>
    <row r="498">
      <c r="A498" s="2" t="str">
        <f>IF(ISBLANK(Games!$B498), "",Games!A498)</f>
      </c>
      <c r="B498" s="2" t="str">
        <f>IF(ISBLANK(Games!$B498), "",Games!B498)</f>
      </c>
      <c r="C498" s="2" t="str">
        <f>IF(ISBLANK(Games!$B498), "",Games!C498)</f>
      </c>
      <c r="D498" s="1" t="str">
        <f>IF(ISBLANK(Games!$B498), "",Games!D498)</f>
      </c>
      <c r="E498" s="1" t="str">
        <f>IF(ISBLANK(Games!$B498), "",Games!E498)</f>
      </c>
      <c r="F498" s="2" t="str">
        <f>IF(ISBLANK(Games!$B498), "",Games!F498)</f>
      </c>
      <c r="G498" s="2" t="str">
        <f>IF(ISBLANK(Games!$B498), "",Games!G498)</f>
      </c>
      <c r="H498" s="2" t="str">
        <f>IF(ISBLANK(Games!B498), "", IF(Table13[[#This Row],[Spread]]&lt;0, Table13[[#This Row],[Home]], Table13[[#This Row],[Away]]))</f>
      </c>
      <c r="I498" s="25"/>
      <c r="J498" s="25"/>
      <c r="K498" s="25"/>
      <c r="L498" s="25" t="str">
        <f>IF(ISBLANK(Table13[[#This Row],[Side Result]]), "",(-1*(Table13[[#This Row],[Home Final]]-Table13[[#This Row],[Away Final]])))</f>
      </c>
      <c r="M49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98" s="21" t="str">
        <f>IF(ISBLANK(Games!B498),"",IF(Table13[[#This Row],[Side Result]]=Table13[[#This Row],[Market Predicted Side]], "Y", "N"))</f>
      </c>
      <c r="O498" s="24" t="str">
        <f>IF(ISBLANK(Table13[[#This Row],[Side Result]]),"",IF(AND(Table13[[#This Row],[Market Side Correct (Y/N)]]="Y", Table13[[#This Row],[Market - Winning Team Covered (Y/N)]]="Y"), "Y", "N"))</f>
      </c>
      <c r="P498" s="24" t="str">
        <f>IF(ISBLANK(Games!B498),"",IF(Table13[[#This Row],[Side Result]]=Table13[[#This Row],[Model Predicted Side]], "Y", "N"))</f>
      </c>
      <c r="Q49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9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98" s="24" t="str">
        <f>IF(ISBLANK(Table13[[#This Row],[Side Result]]), "",ABS(Table13[[#This Row],[Difference from Prediction]]))</f>
      </c>
      <c r="T49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98" s="24" t="str">
        <f>IF(ISBLANK(Table13[[#This Row],[Side Result]]), "",ABS(Table13[[#This Row],[Difference from Market]]))</f>
      </c>
      <c r="V498" s="23" t="str">
        <f>IF(OR(ISBLANK(Games!B498),ISBLANK(Table13[[#This Row],[Side Result]])), "",IF(OR(AND('Prediction Log'!D498&lt;0, 'Prediction Log'!I498='Prediction Log'!B498), AND('Prediction Log'!D498&gt;0, 'Prediction Log'!C498='Prediction Log'!I498)),"Y", IF(ISBLANK(Games!$B$2), "","N")))</f>
      </c>
      <c r="W498" s="23" t="str">
        <f>Table13[[#This Row],[Market Side and Spread  Correct]]</f>
      </c>
    </row>
    <row r="499">
      <c r="A499" s="2" t="str">
        <f>IF(ISBLANK(Games!$B499), "",Games!A499)</f>
      </c>
      <c r="B499" s="2" t="str">
        <f>IF(ISBLANK(Games!$B499), "",Games!B499)</f>
      </c>
      <c r="C499" s="2" t="str">
        <f>IF(ISBLANK(Games!$B499), "",Games!C499)</f>
      </c>
      <c r="D499" s="1" t="str">
        <f>IF(ISBLANK(Games!$B499), "",Games!D499)</f>
      </c>
      <c r="E499" s="1" t="str">
        <f>IF(ISBLANK(Games!$B499), "",Games!E499)</f>
      </c>
      <c r="F499" s="2" t="str">
        <f>IF(ISBLANK(Games!$B499), "",Games!F499)</f>
      </c>
      <c r="G499" s="2" t="str">
        <f>IF(ISBLANK(Games!$B499), "",Games!G499)</f>
      </c>
      <c r="H499" s="2" t="str">
        <f>IF(ISBLANK(Games!B499), "", IF(Table13[[#This Row],[Spread]]&lt;0, Table13[[#This Row],[Home]], Table13[[#This Row],[Away]]))</f>
      </c>
      <c r="I499" s="25"/>
      <c r="J499" s="25"/>
      <c r="K499" s="25"/>
      <c r="L499" s="25" t="str">
        <f>IF(ISBLANK(Table13[[#This Row],[Side Result]]), "",(-1*(Table13[[#This Row],[Home Final]]-Table13[[#This Row],[Away Final]])))</f>
      </c>
      <c r="M49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499" s="21" t="str">
        <f>IF(ISBLANK(Games!B499),"",IF(Table13[[#This Row],[Side Result]]=Table13[[#This Row],[Market Predicted Side]], "Y", "N"))</f>
      </c>
      <c r="O499" s="24" t="str">
        <f>IF(ISBLANK(Table13[[#This Row],[Side Result]]),"",IF(AND(Table13[[#This Row],[Market Side Correct (Y/N)]]="Y", Table13[[#This Row],[Market - Winning Team Covered (Y/N)]]="Y"), "Y", "N"))</f>
      </c>
      <c r="P499" s="24" t="str">
        <f>IF(ISBLANK(Games!B499),"",IF(Table13[[#This Row],[Side Result]]=Table13[[#This Row],[Model Predicted Side]], "Y", "N"))</f>
      </c>
      <c r="Q49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49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499" s="24" t="str">
        <f>IF(ISBLANK(Table13[[#This Row],[Side Result]]), "",ABS(Table13[[#This Row],[Difference from Prediction]]))</f>
      </c>
      <c r="T49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499" s="24" t="str">
        <f>IF(ISBLANK(Table13[[#This Row],[Side Result]]), "",ABS(Table13[[#This Row],[Difference from Market]]))</f>
      </c>
      <c r="V499" s="23" t="str">
        <f>IF(OR(ISBLANK(Games!B499),ISBLANK(Table13[[#This Row],[Side Result]])), "",IF(OR(AND('Prediction Log'!D499&lt;0, 'Prediction Log'!I499='Prediction Log'!B499), AND('Prediction Log'!D499&gt;0, 'Prediction Log'!C499='Prediction Log'!I499)),"Y", IF(ISBLANK(Games!$B$2), "","N")))</f>
      </c>
      <c r="W499" s="23" t="str">
        <f>Table13[[#This Row],[Market Side and Spread  Correct]]</f>
      </c>
    </row>
    <row r="500">
      <c r="A500" s="2" t="str">
        <f>IF(ISBLANK(Games!$B500), "",Games!A500)</f>
      </c>
      <c r="B500" s="2" t="str">
        <f>IF(ISBLANK(Games!$B500), "",Games!B500)</f>
      </c>
      <c r="C500" s="2" t="str">
        <f>IF(ISBLANK(Games!$B500), "",Games!C500)</f>
      </c>
      <c r="D500" s="1" t="str">
        <f>IF(ISBLANK(Games!$B500), "",Games!D500)</f>
      </c>
      <c r="E500" s="1" t="str">
        <f>IF(ISBLANK(Games!$B500), "",Games!E500)</f>
      </c>
      <c r="F500" s="2" t="str">
        <f>IF(ISBLANK(Games!$B500), "",Games!F500)</f>
      </c>
      <c r="G500" s="2" t="str">
        <f>IF(ISBLANK(Games!$B500), "",Games!G500)</f>
      </c>
      <c r="H500" s="2" t="str">
        <f>IF(ISBLANK(Games!B500), "", IF(Table13[[#This Row],[Spread]]&lt;0, Table13[[#This Row],[Home]], Table13[[#This Row],[Away]]))</f>
      </c>
      <c r="I500" s="25"/>
      <c r="J500" s="25"/>
      <c r="K500" s="25"/>
      <c r="L500" s="25" t="str">
        <f>IF(ISBLANK(Table13[[#This Row],[Side Result]]), "",(-1*(Table13[[#This Row],[Home Final]]-Table13[[#This Row],[Away Final]])))</f>
      </c>
      <c r="M50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00" s="21" t="str">
        <f>IF(ISBLANK(Games!B500),"",IF(Table13[[#This Row],[Side Result]]=Table13[[#This Row],[Market Predicted Side]], "Y", "N"))</f>
      </c>
      <c r="O500" s="24" t="str">
        <f>IF(ISBLANK(Table13[[#This Row],[Side Result]]),"",IF(AND(Table13[[#This Row],[Market Side Correct (Y/N)]]="Y", Table13[[#This Row],[Market - Winning Team Covered (Y/N)]]="Y"), "Y", "N"))</f>
      </c>
      <c r="P500" s="24" t="str">
        <f>IF(ISBLANK(Games!B500),"",IF(Table13[[#This Row],[Side Result]]=Table13[[#This Row],[Model Predicted Side]], "Y", "N"))</f>
      </c>
      <c r="Q50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0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00" s="24" t="str">
        <f>IF(ISBLANK(Table13[[#This Row],[Side Result]]), "",ABS(Table13[[#This Row],[Difference from Prediction]]))</f>
      </c>
      <c r="T50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00" s="24" t="str">
        <f>IF(ISBLANK(Table13[[#This Row],[Side Result]]), "",ABS(Table13[[#This Row],[Difference from Market]]))</f>
      </c>
      <c r="V500" s="23" t="str">
        <f>IF(OR(ISBLANK(Games!B500),ISBLANK(Table13[[#This Row],[Side Result]])), "",IF(OR(AND('Prediction Log'!D500&lt;0, 'Prediction Log'!I500='Prediction Log'!B500), AND('Prediction Log'!D500&gt;0, 'Prediction Log'!C500='Prediction Log'!I500)),"Y", IF(ISBLANK(Games!$B$2), "","N")))</f>
      </c>
      <c r="W500" s="23" t="str">
        <f>Table13[[#This Row],[Market Side and Spread  Correct]]</f>
      </c>
    </row>
    <row r="501">
      <c r="A501" s="2" t="str">
        <f>IF(ISBLANK(Games!$B501), "",Games!A501)</f>
      </c>
      <c r="B501" s="2" t="str">
        <f>IF(ISBLANK(Games!$B501), "",Games!B501)</f>
      </c>
      <c r="C501" s="2" t="str">
        <f>IF(ISBLANK(Games!$B501), "",Games!C501)</f>
      </c>
      <c r="D501" s="1" t="str">
        <f>IF(ISBLANK(Games!$B501), "",Games!D501)</f>
      </c>
      <c r="E501" s="1" t="str">
        <f>IF(ISBLANK(Games!$B501), "",Games!E501)</f>
      </c>
      <c r="F501" s="2" t="str">
        <f>IF(ISBLANK(Games!$B501), "",Games!F501)</f>
      </c>
      <c r="G501" s="2" t="str">
        <f>IF(ISBLANK(Games!$B501), "",Games!G501)</f>
      </c>
      <c r="H501" s="2" t="str">
        <f>IF(ISBLANK(Games!B501), "", IF(Table13[[#This Row],[Spread]]&lt;0, Table13[[#This Row],[Home]], Table13[[#This Row],[Away]]))</f>
      </c>
      <c r="I501" s="25"/>
      <c r="J501" s="25"/>
      <c r="K501" s="25"/>
      <c r="L501" s="25" t="str">
        <f>IF(ISBLANK(Table13[[#This Row],[Side Result]]), "",(-1*(Table13[[#This Row],[Home Final]]-Table13[[#This Row],[Away Final]])))</f>
      </c>
      <c r="M50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01" s="21" t="str">
        <f>IF(ISBLANK(Games!B501),"",IF(Table13[[#This Row],[Side Result]]=Table13[[#This Row],[Market Predicted Side]], "Y", "N"))</f>
      </c>
      <c r="O501" s="24" t="str">
        <f>IF(ISBLANK(Table13[[#This Row],[Side Result]]),"",IF(AND(Table13[[#This Row],[Market Side Correct (Y/N)]]="Y", Table13[[#This Row],[Market - Winning Team Covered (Y/N)]]="Y"), "Y", "N"))</f>
      </c>
      <c r="P501" s="24" t="str">
        <f>IF(ISBLANK(Games!B501),"",IF(Table13[[#This Row],[Side Result]]=Table13[[#This Row],[Model Predicted Side]], "Y", "N"))</f>
      </c>
      <c r="Q50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0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01" s="24" t="str">
        <f>IF(ISBLANK(Table13[[#This Row],[Side Result]]), "",ABS(Table13[[#This Row],[Difference from Prediction]]))</f>
      </c>
      <c r="T50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01" s="24" t="str">
        <f>IF(ISBLANK(Table13[[#This Row],[Side Result]]), "",ABS(Table13[[#This Row],[Difference from Market]]))</f>
      </c>
      <c r="V501" s="23" t="str">
        <f>IF(OR(ISBLANK(Games!B501),ISBLANK(Table13[[#This Row],[Side Result]])), "",IF(OR(AND('Prediction Log'!D501&lt;0, 'Prediction Log'!I501='Prediction Log'!B501), AND('Prediction Log'!D501&gt;0, 'Prediction Log'!C501='Prediction Log'!I501)),"Y", IF(ISBLANK(Games!$B$2), "","N")))</f>
      </c>
      <c r="W501" s="23" t="str">
        <f>Table13[[#This Row],[Market Side and Spread  Correct]]</f>
      </c>
    </row>
    <row r="502">
      <c r="A502" s="2" t="str">
        <f>IF(ISBLANK(Games!$B502), "",Games!A502)</f>
      </c>
      <c r="B502" s="2" t="str">
        <f>IF(ISBLANK(Games!$B502), "",Games!B502)</f>
      </c>
      <c r="C502" s="2" t="str">
        <f>IF(ISBLANK(Games!$B502), "",Games!C502)</f>
      </c>
      <c r="D502" s="1" t="str">
        <f>IF(ISBLANK(Games!$B502), "",Games!D502)</f>
      </c>
      <c r="E502" s="1" t="str">
        <f>IF(ISBLANK(Games!$B502), "",Games!E502)</f>
      </c>
      <c r="F502" s="2" t="str">
        <f>IF(ISBLANK(Games!$B502), "",Games!F502)</f>
      </c>
      <c r="G502" s="2" t="str">
        <f>IF(ISBLANK(Games!$B502), "",Games!G502)</f>
      </c>
      <c r="H502" s="2" t="str">
        <f>IF(ISBLANK(Games!B502), "", IF(Table13[[#This Row],[Spread]]&lt;0, Table13[[#This Row],[Home]], Table13[[#This Row],[Away]]))</f>
      </c>
      <c r="I502" s="25"/>
      <c r="J502" s="25"/>
      <c r="K502" s="25"/>
      <c r="L502" s="25" t="str">
        <f>IF(ISBLANK(Table13[[#This Row],[Side Result]]), "",(-1*(Table13[[#This Row],[Home Final]]-Table13[[#This Row],[Away Final]])))</f>
      </c>
      <c r="M50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02" s="21" t="str">
        <f>IF(ISBLANK(Games!B502),"",IF(Table13[[#This Row],[Side Result]]=Table13[[#This Row],[Market Predicted Side]], "Y", "N"))</f>
      </c>
      <c r="O502" s="24" t="str">
        <f>IF(ISBLANK(Table13[[#This Row],[Side Result]]),"",IF(AND(Table13[[#This Row],[Market Side Correct (Y/N)]]="Y", Table13[[#This Row],[Market - Winning Team Covered (Y/N)]]="Y"), "Y", "N"))</f>
      </c>
      <c r="P502" s="24" t="str">
        <f>IF(ISBLANK(Games!B502),"",IF(Table13[[#This Row],[Side Result]]=Table13[[#This Row],[Model Predicted Side]], "Y", "N"))</f>
      </c>
      <c r="Q50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0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02" s="24" t="str">
        <f>IF(ISBLANK(Table13[[#This Row],[Side Result]]), "",ABS(Table13[[#This Row],[Difference from Prediction]]))</f>
      </c>
      <c r="T50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02" s="24" t="str">
        <f>IF(ISBLANK(Table13[[#This Row],[Side Result]]), "",ABS(Table13[[#This Row],[Difference from Market]]))</f>
      </c>
      <c r="V502" s="23" t="str">
        <f>IF(OR(ISBLANK(Games!B502),ISBLANK(Table13[[#This Row],[Side Result]])), "",IF(OR(AND('Prediction Log'!D502&lt;0, 'Prediction Log'!I502='Prediction Log'!B502), AND('Prediction Log'!D502&gt;0, 'Prediction Log'!C502='Prediction Log'!I502)),"Y", IF(ISBLANK(Games!$B$2), "","N")))</f>
      </c>
      <c r="W502" s="23" t="str">
        <f>Table13[[#This Row],[Market Side and Spread  Correct]]</f>
      </c>
    </row>
    <row r="503">
      <c r="A503" s="2" t="str">
        <f>IF(ISBLANK(Games!$B503), "",Games!A503)</f>
      </c>
      <c r="B503" s="2" t="str">
        <f>IF(ISBLANK(Games!$B503), "",Games!B503)</f>
      </c>
      <c r="C503" s="2" t="str">
        <f>IF(ISBLANK(Games!$B503), "",Games!C503)</f>
      </c>
      <c r="D503" s="1" t="str">
        <f>IF(ISBLANK(Games!$B503), "",Games!D503)</f>
      </c>
      <c r="E503" s="1" t="str">
        <f>IF(ISBLANK(Games!$B503), "",Games!E503)</f>
      </c>
      <c r="F503" s="2" t="str">
        <f>IF(ISBLANK(Games!$B503), "",Games!F503)</f>
      </c>
      <c r="G503" s="2" t="str">
        <f>IF(ISBLANK(Games!$B503), "",Games!G503)</f>
      </c>
      <c r="H503" s="2" t="str">
        <f>IF(ISBLANK(Games!B503), "", IF(Table13[[#This Row],[Spread]]&lt;0, Table13[[#This Row],[Home]], Table13[[#This Row],[Away]]))</f>
      </c>
      <c r="I503" s="25"/>
      <c r="J503" s="25"/>
      <c r="K503" s="25"/>
      <c r="L503" s="25" t="str">
        <f>IF(ISBLANK(Table13[[#This Row],[Side Result]]), "",(-1*(Table13[[#This Row],[Home Final]]-Table13[[#This Row],[Away Final]])))</f>
      </c>
      <c r="M50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03" s="21" t="str">
        <f>IF(ISBLANK(Games!B503),"",IF(Table13[[#This Row],[Side Result]]=Table13[[#This Row],[Market Predicted Side]], "Y", "N"))</f>
      </c>
      <c r="O503" s="24" t="str">
        <f>IF(ISBLANK(Table13[[#This Row],[Side Result]]),"",IF(AND(Table13[[#This Row],[Market Side Correct (Y/N)]]="Y", Table13[[#This Row],[Market - Winning Team Covered (Y/N)]]="Y"), "Y", "N"))</f>
      </c>
      <c r="P503" s="24" t="str">
        <f>IF(ISBLANK(Games!B503),"",IF(Table13[[#This Row],[Side Result]]=Table13[[#This Row],[Model Predicted Side]], "Y", "N"))</f>
      </c>
      <c r="Q50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0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03" s="24" t="str">
        <f>IF(ISBLANK(Table13[[#This Row],[Side Result]]), "",ABS(Table13[[#This Row],[Difference from Prediction]]))</f>
      </c>
      <c r="T50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03" s="24" t="str">
        <f>IF(ISBLANK(Table13[[#This Row],[Side Result]]), "",ABS(Table13[[#This Row],[Difference from Market]]))</f>
      </c>
      <c r="V503" s="23" t="str">
        <f>IF(OR(ISBLANK(Games!B503),ISBLANK(Table13[[#This Row],[Side Result]])), "",IF(OR(AND('Prediction Log'!D503&lt;0, 'Prediction Log'!I503='Prediction Log'!B503), AND('Prediction Log'!D503&gt;0, 'Prediction Log'!C503='Prediction Log'!I503)),"Y", IF(ISBLANK(Games!$B$2), "","N")))</f>
      </c>
      <c r="W503" s="23" t="str">
        <f>Table13[[#This Row],[Market Side and Spread  Correct]]</f>
      </c>
    </row>
    <row r="504">
      <c r="A504" s="2" t="str">
        <f>IF(ISBLANK(Games!$B504), "",Games!A504)</f>
      </c>
      <c r="B504" s="2" t="str">
        <f>IF(ISBLANK(Games!$B504), "",Games!B504)</f>
      </c>
      <c r="C504" s="2" t="str">
        <f>IF(ISBLANK(Games!$B504), "",Games!C504)</f>
      </c>
      <c r="D504" s="1" t="str">
        <f>IF(ISBLANK(Games!$B504), "",Games!D504)</f>
      </c>
      <c r="E504" s="1" t="str">
        <f>IF(ISBLANK(Games!$B504), "",Games!E504)</f>
      </c>
      <c r="F504" s="2" t="str">
        <f>IF(ISBLANK(Games!$B504), "",Games!F504)</f>
      </c>
      <c r="G504" s="2" t="str">
        <f>IF(ISBLANK(Games!$B504), "",Games!G504)</f>
      </c>
      <c r="H504" s="2" t="str">
        <f>IF(ISBLANK(Games!B504), "", IF(Table13[[#This Row],[Spread]]&lt;0, Table13[[#This Row],[Home]], Table13[[#This Row],[Away]]))</f>
      </c>
      <c r="I504" s="25"/>
      <c r="J504" s="25"/>
      <c r="K504" s="25"/>
      <c r="L504" s="25" t="str">
        <f>IF(ISBLANK(Table13[[#This Row],[Side Result]]), "",(-1*(Table13[[#This Row],[Home Final]]-Table13[[#This Row],[Away Final]])))</f>
      </c>
      <c r="M50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04" s="21" t="str">
        <f>IF(ISBLANK(Games!B504),"",IF(Table13[[#This Row],[Side Result]]=Table13[[#This Row],[Market Predicted Side]], "Y", "N"))</f>
      </c>
      <c r="O504" s="24" t="str">
        <f>IF(ISBLANK(Table13[[#This Row],[Side Result]]),"",IF(AND(Table13[[#This Row],[Market Side Correct (Y/N)]]="Y", Table13[[#This Row],[Market - Winning Team Covered (Y/N)]]="Y"), "Y", "N"))</f>
      </c>
      <c r="P504" s="24" t="str">
        <f>IF(ISBLANK(Games!B504),"",IF(Table13[[#This Row],[Side Result]]=Table13[[#This Row],[Model Predicted Side]], "Y", "N"))</f>
      </c>
      <c r="Q50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0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04" s="24" t="str">
        <f>IF(ISBLANK(Table13[[#This Row],[Side Result]]), "",ABS(Table13[[#This Row],[Difference from Prediction]]))</f>
      </c>
      <c r="T50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04" s="24" t="str">
        <f>IF(ISBLANK(Table13[[#This Row],[Side Result]]), "",ABS(Table13[[#This Row],[Difference from Market]]))</f>
      </c>
      <c r="V504" s="23" t="str">
        <f>IF(OR(ISBLANK(Games!B504),ISBLANK(Table13[[#This Row],[Side Result]])), "",IF(OR(AND('Prediction Log'!D504&lt;0, 'Prediction Log'!I504='Prediction Log'!B504), AND('Prediction Log'!D504&gt;0, 'Prediction Log'!C504='Prediction Log'!I504)),"Y", IF(ISBLANK(Games!$B$2), "","N")))</f>
      </c>
      <c r="W504" s="23" t="str">
        <f>Table13[[#This Row],[Market Side and Spread  Correct]]</f>
      </c>
    </row>
    <row r="505">
      <c r="A505" s="2" t="str">
        <f>IF(ISBLANK(Games!$B505), "",Games!A505)</f>
      </c>
      <c r="B505" s="2" t="str">
        <f>IF(ISBLANK(Games!$B505), "",Games!B505)</f>
      </c>
      <c r="C505" s="2" t="str">
        <f>IF(ISBLANK(Games!$B505), "",Games!C505)</f>
      </c>
      <c r="D505" s="1" t="str">
        <f>IF(ISBLANK(Games!$B505), "",Games!D505)</f>
      </c>
      <c r="E505" s="1" t="str">
        <f>IF(ISBLANK(Games!$B505), "",Games!E505)</f>
      </c>
      <c r="F505" s="2" t="str">
        <f>IF(ISBLANK(Games!$B505), "",Games!F505)</f>
      </c>
      <c r="G505" s="2" t="str">
        <f>IF(ISBLANK(Games!$B505), "",Games!G505)</f>
      </c>
      <c r="H505" s="2" t="str">
        <f>IF(ISBLANK(Games!B505), "", IF(Table13[[#This Row],[Spread]]&lt;0, Table13[[#This Row],[Home]], Table13[[#This Row],[Away]]))</f>
      </c>
      <c r="I505" s="25"/>
      <c r="J505" s="25"/>
      <c r="K505" s="25"/>
      <c r="L505" s="25" t="str">
        <f>IF(ISBLANK(Table13[[#This Row],[Side Result]]), "",(-1*(Table13[[#This Row],[Home Final]]-Table13[[#This Row],[Away Final]])))</f>
      </c>
      <c r="M50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05" s="21" t="str">
        <f>IF(ISBLANK(Games!B505),"",IF(Table13[[#This Row],[Side Result]]=Table13[[#This Row],[Market Predicted Side]], "Y", "N"))</f>
      </c>
      <c r="O505" s="24" t="str">
        <f>IF(ISBLANK(Table13[[#This Row],[Side Result]]),"",IF(AND(Table13[[#This Row],[Market Side Correct (Y/N)]]="Y", Table13[[#This Row],[Market - Winning Team Covered (Y/N)]]="Y"), "Y", "N"))</f>
      </c>
      <c r="P505" s="24" t="str">
        <f>IF(ISBLANK(Games!B505),"",IF(Table13[[#This Row],[Side Result]]=Table13[[#This Row],[Model Predicted Side]], "Y", "N"))</f>
      </c>
      <c r="Q50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0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05" s="24" t="str">
        <f>IF(ISBLANK(Table13[[#This Row],[Side Result]]), "",ABS(Table13[[#This Row],[Difference from Prediction]]))</f>
      </c>
      <c r="T50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05" s="24" t="str">
        <f>IF(ISBLANK(Table13[[#This Row],[Side Result]]), "",ABS(Table13[[#This Row],[Difference from Market]]))</f>
      </c>
      <c r="V505" s="23" t="str">
        <f>IF(OR(ISBLANK(Games!B505),ISBLANK(Table13[[#This Row],[Side Result]])), "",IF(OR(AND('Prediction Log'!D505&lt;0, 'Prediction Log'!I505='Prediction Log'!B505), AND('Prediction Log'!D505&gt;0, 'Prediction Log'!C505='Prediction Log'!I505)),"Y", IF(ISBLANK(Games!$B$2), "","N")))</f>
      </c>
      <c r="W505" s="23" t="str">
        <f>Table13[[#This Row],[Market Side and Spread  Correct]]</f>
      </c>
    </row>
    <row r="506">
      <c r="A506" s="2" t="str">
        <f>IF(ISBLANK(Games!$B506), "",Games!A506)</f>
      </c>
      <c r="B506" s="2" t="str">
        <f>IF(ISBLANK(Games!$B506), "",Games!B506)</f>
      </c>
      <c r="C506" s="2" t="str">
        <f>IF(ISBLANK(Games!$B506), "",Games!C506)</f>
      </c>
      <c r="D506" s="1" t="str">
        <f>IF(ISBLANK(Games!$B506), "",Games!D506)</f>
      </c>
      <c r="E506" s="1" t="str">
        <f>IF(ISBLANK(Games!$B506), "",Games!E506)</f>
      </c>
      <c r="F506" s="2" t="str">
        <f>IF(ISBLANK(Games!$B506), "",Games!F506)</f>
      </c>
      <c r="G506" s="2" t="str">
        <f>IF(ISBLANK(Games!$B506), "",Games!G506)</f>
      </c>
      <c r="H506" s="2" t="str">
        <f>IF(ISBLANK(Games!B506), "", IF(Table13[[#This Row],[Spread]]&lt;0, Table13[[#This Row],[Home]], Table13[[#This Row],[Away]]))</f>
      </c>
      <c r="I506" s="25"/>
      <c r="J506" s="25"/>
      <c r="K506" s="25"/>
      <c r="L506" s="25" t="str">
        <f>IF(ISBLANK(Table13[[#This Row],[Side Result]]), "",(-1*(Table13[[#This Row],[Home Final]]-Table13[[#This Row],[Away Final]])))</f>
      </c>
      <c r="M50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06" s="21" t="str">
        <f>IF(ISBLANK(Games!B506),"",IF(Table13[[#This Row],[Side Result]]=Table13[[#This Row],[Market Predicted Side]], "Y", "N"))</f>
      </c>
      <c r="O506" s="24" t="str">
        <f>IF(ISBLANK(Table13[[#This Row],[Side Result]]),"",IF(AND(Table13[[#This Row],[Market Side Correct (Y/N)]]="Y", Table13[[#This Row],[Market - Winning Team Covered (Y/N)]]="Y"), "Y", "N"))</f>
      </c>
      <c r="P506" s="24" t="str">
        <f>IF(ISBLANK(Games!B506),"",IF(Table13[[#This Row],[Side Result]]=Table13[[#This Row],[Model Predicted Side]], "Y", "N"))</f>
      </c>
      <c r="Q50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0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06" s="24" t="str">
        <f>IF(ISBLANK(Table13[[#This Row],[Side Result]]), "",ABS(Table13[[#This Row],[Difference from Prediction]]))</f>
      </c>
      <c r="T50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06" s="24" t="str">
        <f>IF(ISBLANK(Table13[[#This Row],[Side Result]]), "",ABS(Table13[[#This Row],[Difference from Market]]))</f>
      </c>
      <c r="V506" s="23" t="str">
        <f>IF(OR(ISBLANK(Games!B506),ISBLANK(Table13[[#This Row],[Side Result]])), "",IF(OR(AND('Prediction Log'!D506&lt;0, 'Prediction Log'!I506='Prediction Log'!B506), AND('Prediction Log'!D506&gt;0, 'Prediction Log'!C506='Prediction Log'!I506)),"Y", IF(ISBLANK(Games!$B$2), "","N")))</f>
      </c>
      <c r="W506" s="23" t="str">
        <f>Table13[[#This Row],[Market Side and Spread  Correct]]</f>
      </c>
    </row>
    <row r="507">
      <c r="A507" s="2" t="str">
        <f>IF(ISBLANK(Games!$B507), "",Games!A507)</f>
      </c>
      <c r="B507" s="2" t="str">
        <f>IF(ISBLANK(Games!$B507), "",Games!B507)</f>
      </c>
      <c r="C507" s="2" t="str">
        <f>IF(ISBLANK(Games!$B507), "",Games!C507)</f>
      </c>
      <c r="D507" s="1" t="str">
        <f>IF(ISBLANK(Games!$B507), "",Games!D507)</f>
      </c>
      <c r="E507" s="1" t="str">
        <f>IF(ISBLANK(Games!$B507), "",Games!E507)</f>
      </c>
      <c r="F507" s="2" t="str">
        <f>IF(ISBLANK(Games!$B507), "",Games!F507)</f>
      </c>
      <c r="G507" s="2" t="str">
        <f>IF(ISBLANK(Games!$B507), "",Games!G507)</f>
      </c>
      <c r="H507" s="2" t="str">
        <f>IF(ISBLANK(Games!B507), "", IF(Table13[[#This Row],[Spread]]&lt;0, Table13[[#This Row],[Home]], Table13[[#This Row],[Away]]))</f>
      </c>
      <c r="I507" s="25"/>
      <c r="J507" s="25"/>
      <c r="K507" s="25"/>
      <c r="L507" s="25" t="str">
        <f>IF(ISBLANK(Table13[[#This Row],[Side Result]]), "",(-1*(Table13[[#This Row],[Home Final]]-Table13[[#This Row],[Away Final]])))</f>
      </c>
      <c r="M50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07" s="21" t="str">
        <f>IF(ISBLANK(Games!B507),"",IF(Table13[[#This Row],[Side Result]]=Table13[[#This Row],[Market Predicted Side]], "Y", "N"))</f>
      </c>
      <c r="O507" s="24" t="str">
        <f>IF(ISBLANK(Table13[[#This Row],[Side Result]]),"",IF(AND(Table13[[#This Row],[Market Side Correct (Y/N)]]="Y", Table13[[#This Row],[Market - Winning Team Covered (Y/N)]]="Y"), "Y", "N"))</f>
      </c>
      <c r="P507" s="24" t="str">
        <f>IF(ISBLANK(Games!B507),"",IF(Table13[[#This Row],[Side Result]]=Table13[[#This Row],[Model Predicted Side]], "Y", "N"))</f>
      </c>
      <c r="Q50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0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07" s="24" t="str">
        <f>IF(ISBLANK(Table13[[#This Row],[Side Result]]), "",ABS(Table13[[#This Row],[Difference from Prediction]]))</f>
      </c>
      <c r="T50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07" s="24" t="str">
        <f>IF(ISBLANK(Table13[[#This Row],[Side Result]]), "",ABS(Table13[[#This Row],[Difference from Market]]))</f>
      </c>
      <c r="V507" s="23" t="str">
        <f>IF(OR(ISBLANK(Games!B507),ISBLANK(Table13[[#This Row],[Side Result]])), "",IF(OR(AND('Prediction Log'!D507&lt;0, 'Prediction Log'!I507='Prediction Log'!B507), AND('Prediction Log'!D507&gt;0, 'Prediction Log'!C507='Prediction Log'!I507)),"Y", IF(ISBLANK(Games!$B$2), "","N")))</f>
      </c>
      <c r="W507" s="23" t="str">
        <f>Table13[[#This Row],[Market Side and Spread  Correct]]</f>
      </c>
    </row>
    <row r="508">
      <c r="A508" s="2" t="str">
        <f>IF(ISBLANK(Games!$B508), "",Games!A508)</f>
      </c>
      <c r="B508" s="2" t="str">
        <f>IF(ISBLANK(Games!$B508), "",Games!B508)</f>
      </c>
      <c r="C508" s="2" t="str">
        <f>IF(ISBLANK(Games!$B508), "",Games!C508)</f>
      </c>
      <c r="D508" s="1" t="str">
        <f>IF(ISBLANK(Games!$B508), "",Games!D508)</f>
      </c>
      <c r="E508" s="1" t="str">
        <f>IF(ISBLANK(Games!$B508), "",Games!E508)</f>
      </c>
      <c r="F508" s="2" t="str">
        <f>IF(ISBLANK(Games!$B508), "",Games!F508)</f>
      </c>
      <c r="G508" s="2" t="str">
        <f>IF(ISBLANK(Games!$B508), "",Games!G508)</f>
      </c>
      <c r="H508" s="2" t="str">
        <f>IF(ISBLANK(Games!B508), "", IF(Table13[[#This Row],[Spread]]&lt;0, Table13[[#This Row],[Home]], Table13[[#This Row],[Away]]))</f>
      </c>
      <c r="I508" s="25"/>
      <c r="J508" s="25"/>
      <c r="K508" s="25"/>
      <c r="L508" s="25" t="str">
        <f>IF(ISBLANK(Table13[[#This Row],[Side Result]]), "",(-1*(Table13[[#This Row],[Home Final]]-Table13[[#This Row],[Away Final]])))</f>
      </c>
      <c r="M50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08" s="21" t="str">
        <f>IF(ISBLANK(Games!B508),"",IF(Table13[[#This Row],[Side Result]]=Table13[[#This Row],[Market Predicted Side]], "Y", "N"))</f>
      </c>
      <c r="O508" s="24" t="str">
        <f>IF(ISBLANK(Table13[[#This Row],[Side Result]]),"",IF(AND(Table13[[#This Row],[Market Side Correct (Y/N)]]="Y", Table13[[#This Row],[Market - Winning Team Covered (Y/N)]]="Y"), "Y", "N"))</f>
      </c>
      <c r="P508" s="24" t="str">
        <f>IF(ISBLANK(Games!B508),"",IF(Table13[[#This Row],[Side Result]]=Table13[[#This Row],[Model Predicted Side]], "Y", "N"))</f>
      </c>
      <c r="Q50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0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08" s="24" t="str">
        <f>IF(ISBLANK(Table13[[#This Row],[Side Result]]), "",ABS(Table13[[#This Row],[Difference from Prediction]]))</f>
      </c>
      <c r="T50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08" s="24" t="str">
        <f>IF(ISBLANK(Table13[[#This Row],[Side Result]]), "",ABS(Table13[[#This Row],[Difference from Market]]))</f>
      </c>
      <c r="V508" s="23" t="str">
        <f>IF(OR(ISBLANK(Games!B508),ISBLANK(Table13[[#This Row],[Side Result]])), "",IF(OR(AND('Prediction Log'!D508&lt;0, 'Prediction Log'!I508='Prediction Log'!B508), AND('Prediction Log'!D508&gt;0, 'Prediction Log'!C508='Prediction Log'!I508)),"Y", IF(ISBLANK(Games!$B$2), "","N")))</f>
      </c>
      <c r="W508" s="23" t="str">
        <f>Table13[[#This Row],[Market Side and Spread  Correct]]</f>
      </c>
    </row>
    <row r="509">
      <c r="A509" s="2" t="str">
        <f>IF(ISBLANK(Games!$B509), "",Games!A509)</f>
      </c>
      <c r="B509" s="2" t="str">
        <f>IF(ISBLANK(Games!$B509), "",Games!B509)</f>
      </c>
      <c r="C509" s="2" t="str">
        <f>IF(ISBLANK(Games!$B509), "",Games!C509)</f>
      </c>
      <c r="D509" s="1" t="str">
        <f>IF(ISBLANK(Games!$B509), "",Games!D509)</f>
      </c>
      <c r="E509" s="1" t="str">
        <f>IF(ISBLANK(Games!$B509), "",Games!E509)</f>
      </c>
      <c r="F509" s="2" t="str">
        <f>IF(ISBLANK(Games!$B509), "",Games!F509)</f>
      </c>
      <c r="G509" s="2" t="str">
        <f>IF(ISBLANK(Games!$B509), "",Games!G509)</f>
      </c>
      <c r="H509" s="2" t="str">
        <f>IF(ISBLANK(Games!B509), "", IF(Table13[[#This Row],[Spread]]&lt;0, Table13[[#This Row],[Home]], Table13[[#This Row],[Away]]))</f>
      </c>
      <c r="I509" s="25"/>
      <c r="J509" s="25"/>
      <c r="K509" s="25"/>
      <c r="L509" s="25" t="str">
        <f>IF(ISBLANK(Table13[[#This Row],[Side Result]]), "",(-1*(Table13[[#This Row],[Home Final]]-Table13[[#This Row],[Away Final]])))</f>
      </c>
      <c r="M50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09" s="21" t="str">
        <f>IF(ISBLANK(Games!B509),"",IF(Table13[[#This Row],[Side Result]]=Table13[[#This Row],[Market Predicted Side]], "Y", "N"))</f>
      </c>
      <c r="O509" s="24" t="str">
        <f>IF(ISBLANK(Table13[[#This Row],[Side Result]]),"",IF(AND(Table13[[#This Row],[Market Side Correct (Y/N)]]="Y", Table13[[#This Row],[Market - Winning Team Covered (Y/N)]]="Y"), "Y", "N"))</f>
      </c>
      <c r="P509" s="24" t="str">
        <f>IF(ISBLANK(Games!B509),"",IF(Table13[[#This Row],[Side Result]]=Table13[[#This Row],[Model Predicted Side]], "Y", "N"))</f>
      </c>
      <c r="Q50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0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09" s="24" t="str">
        <f>IF(ISBLANK(Table13[[#This Row],[Side Result]]), "",ABS(Table13[[#This Row],[Difference from Prediction]]))</f>
      </c>
      <c r="T50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09" s="24" t="str">
        <f>IF(ISBLANK(Table13[[#This Row],[Side Result]]), "",ABS(Table13[[#This Row],[Difference from Market]]))</f>
      </c>
      <c r="V509" s="23" t="str">
        <f>IF(OR(ISBLANK(Games!B509),ISBLANK(Table13[[#This Row],[Side Result]])), "",IF(OR(AND('Prediction Log'!D509&lt;0, 'Prediction Log'!I509='Prediction Log'!B509), AND('Prediction Log'!D509&gt;0, 'Prediction Log'!C509='Prediction Log'!I509)),"Y", IF(ISBLANK(Games!$B$2), "","N")))</f>
      </c>
      <c r="W509" s="23" t="str">
        <f>Table13[[#This Row],[Market Side and Spread  Correct]]</f>
      </c>
    </row>
    <row r="510">
      <c r="A510" s="2" t="str">
        <f>IF(ISBLANK(Games!$B510), "",Games!A510)</f>
      </c>
      <c r="B510" s="2" t="str">
        <f>IF(ISBLANK(Games!$B510), "",Games!B510)</f>
      </c>
      <c r="C510" s="2" t="str">
        <f>IF(ISBLANK(Games!$B510), "",Games!C510)</f>
      </c>
      <c r="D510" s="1" t="str">
        <f>IF(ISBLANK(Games!$B510), "",Games!D510)</f>
      </c>
      <c r="E510" s="1" t="str">
        <f>IF(ISBLANK(Games!$B510), "",Games!E510)</f>
      </c>
      <c r="F510" s="2" t="str">
        <f>IF(ISBLANK(Games!$B510), "",Games!F510)</f>
      </c>
      <c r="G510" s="2" t="str">
        <f>IF(ISBLANK(Games!$B510), "",Games!G510)</f>
      </c>
      <c r="H510" s="2" t="str">
        <f>IF(ISBLANK(Games!B510), "", IF(Table13[[#This Row],[Spread]]&lt;0, Table13[[#This Row],[Home]], Table13[[#This Row],[Away]]))</f>
      </c>
      <c r="I510" s="25"/>
      <c r="J510" s="25"/>
      <c r="K510" s="25"/>
      <c r="L510" s="25" t="str">
        <f>IF(ISBLANK(Table13[[#This Row],[Side Result]]), "",(-1*(Table13[[#This Row],[Home Final]]-Table13[[#This Row],[Away Final]])))</f>
      </c>
      <c r="M51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10" s="21" t="str">
        <f>IF(ISBLANK(Games!B510),"",IF(Table13[[#This Row],[Side Result]]=Table13[[#This Row],[Market Predicted Side]], "Y", "N"))</f>
      </c>
      <c r="O510" s="24" t="str">
        <f>IF(ISBLANK(Table13[[#This Row],[Side Result]]),"",IF(AND(Table13[[#This Row],[Market Side Correct (Y/N)]]="Y", Table13[[#This Row],[Market - Winning Team Covered (Y/N)]]="Y"), "Y", "N"))</f>
      </c>
      <c r="P510" s="24" t="str">
        <f>IF(ISBLANK(Games!B510),"",IF(Table13[[#This Row],[Side Result]]=Table13[[#This Row],[Model Predicted Side]], "Y", "N"))</f>
      </c>
      <c r="Q51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1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10" s="24" t="str">
        <f>IF(ISBLANK(Table13[[#This Row],[Side Result]]), "",ABS(Table13[[#This Row],[Difference from Prediction]]))</f>
      </c>
      <c r="T51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10" s="24" t="str">
        <f>IF(ISBLANK(Table13[[#This Row],[Side Result]]), "",ABS(Table13[[#This Row],[Difference from Market]]))</f>
      </c>
      <c r="V510" s="23" t="str">
        <f>IF(OR(ISBLANK(Games!B510),ISBLANK(Table13[[#This Row],[Side Result]])), "",IF(OR(AND('Prediction Log'!D510&lt;0, 'Prediction Log'!I510='Prediction Log'!B510), AND('Prediction Log'!D510&gt;0, 'Prediction Log'!C510='Prediction Log'!I510)),"Y", IF(ISBLANK(Games!$B$2), "","N")))</f>
      </c>
      <c r="W510" s="23" t="str">
        <f>Table13[[#This Row],[Market Side and Spread  Correct]]</f>
      </c>
    </row>
    <row r="511">
      <c r="A511" s="2" t="str">
        <f>IF(ISBLANK(Games!$B511), "",Games!A511)</f>
      </c>
      <c r="B511" s="2" t="str">
        <f>IF(ISBLANK(Games!$B511), "",Games!B511)</f>
      </c>
      <c r="C511" s="2" t="str">
        <f>IF(ISBLANK(Games!$B511), "",Games!C511)</f>
      </c>
      <c r="D511" s="1" t="str">
        <f>IF(ISBLANK(Games!$B511), "",Games!D511)</f>
      </c>
      <c r="E511" s="1" t="str">
        <f>IF(ISBLANK(Games!$B511), "",Games!E511)</f>
      </c>
      <c r="F511" s="2" t="str">
        <f>IF(ISBLANK(Games!$B511), "",Games!F511)</f>
      </c>
      <c r="G511" s="2" t="str">
        <f>IF(ISBLANK(Games!$B511), "",Games!G511)</f>
      </c>
      <c r="H511" s="2" t="str">
        <f>IF(ISBLANK(Games!B511), "", IF(Table13[[#This Row],[Spread]]&lt;0, Table13[[#This Row],[Home]], Table13[[#This Row],[Away]]))</f>
      </c>
      <c r="I511" s="25"/>
      <c r="J511" s="25"/>
      <c r="K511" s="25"/>
      <c r="L511" s="25" t="str">
        <f>IF(ISBLANK(Table13[[#This Row],[Side Result]]), "",(-1*(Table13[[#This Row],[Home Final]]-Table13[[#This Row],[Away Final]])))</f>
      </c>
      <c r="M51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11" s="21" t="str">
        <f>IF(ISBLANK(Games!B511),"",IF(Table13[[#This Row],[Side Result]]=Table13[[#This Row],[Market Predicted Side]], "Y", "N"))</f>
      </c>
      <c r="O511" s="24" t="str">
        <f>IF(ISBLANK(Table13[[#This Row],[Side Result]]),"",IF(AND(Table13[[#This Row],[Market Side Correct (Y/N)]]="Y", Table13[[#This Row],[Market - Winning Team Covered (Y/N)]]="Y"), "Y", "N"))</f>
      </c>
      <c r="P511" s="24" t="str">
        <f>IF(ISBLANK(Games!B511),"",IF(Table13[[#This Row],[Side Result]]=Table13[[#This Row],[Model Predicted Side]], "Y", "N"))</f>
      </c>
      <c r="Q51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1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11" s="24" t="str">
        <f>IF(ISBLANK(Table13[[#This Row],[Side Result]]), "",ABS(Table13[[#This Row],[Difference from Prediction]]))</f>
      </c>
      <c r="T51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11" s="24" t="str">
        <f>IF(ISBLANK(Table13[[#This Row],[Side Result]]), "",ABS(Table13[[#This Row],[Difference from Market]]))</f>
      </c>
      <c r="V511" s="23" t="str">
        <f>IF(OR(ISBLANK(Games!B511),ISBLANK(Table13[[#This Row],[Side Result]])), "",IF(OR(AND('Prediction Log'!D511&lt;0, 'Prediction Log'!I511='Prediction Log'!B511), AND('Prediction Log'!D511&gt;0, 'Prediction Log'!C511='Prediction Log'!I511)),"Y", IF(ISBLANK(Games!$B$2), "","N")))</f>
      </c>
      <c r="W511" s="23" t="str">
        <f>Table13[[#This Row],[Market Side and Spread  Correct]]</f>
      </c>
    </row>
    <row r="512">
      <c r="A512" s="2" t="str">
        <f>IF(ISBLANK(Games!$B512), "",Games!A512)</f>
      </c>
      <c r="B512" s="2" t="str">
        <f>IF(ISBLANK(Games!$B512), "",Games!B512)</f>
      </c>
      <c r="C512" s="2" t="str">
        <f>IF(ISBLANK(Games!$B512), "",Games!C512)</f>
      </c>
      <c r="D512" s="1" t="str">
        <f>IF(ISBLANK(Games!$B512), "",Games!D512)</f>
      </c>
      <c r="E512" s="1" t="str">
        <f>IF(ISBLANK(Games!$B512), "",Games!E512)</f>
      </c>
      <c r="F512" s="2" t="str">
        <f>IF(ISBLANK(Games!$B512), "",Games!F512)</f>
      </c>
      <c r="G512" s="2" t="str">
        <f>IF(ISBLANK(Games!$B512), "",Games!G512)</f>
      </c>
      <c r="H512" s="2" t="str">
        <f>IF(ISBLANK(Games!B512), "", IF(Table13[[#This Row],[Spread]]&lt;0, Table13[[#This Row],[Home]], Table13[[#This Row],[Away]]))</f>
      </c>
      <c r="I512" s="25"/>
      <c r="J512" s="25"/>
      <c r="K512" s="25"/>
      <c r="L512" s="25" t="str">
        <f>IF(ISBLANK(Table13[[#This Row],[Side Result]]), "",(-1*(Table13[[#This Row],[Home Final]]-Table13[[#This Row],[Away Final]])))</f>
      </c>
      <c r="M51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12" s="21" t="str">
        <f>IF(ISBLANK(Games!B512),"",IF(Table13[[#This Row],[Side Result]]=Table13[[#This Row],[Market Predicted Side]], "Y", "N"))</f>
      </c>
      <c r="O512" s="24" t="str">
        <f>IF(ISBLANK(Table13[[#This Row],[Side Result]]),"",IF(AND(Table13[[#This Row],[Market Side Correct (Y/N)]]="Y", Table13[[#This Row],[Market - Winning Team Covered (Y/N)]]="Y"), "Y", "N"))</f>
      </c>
      <c r="P512" s="24" t="str">
        <f>IF(ISBLANK(Games!B512),"",IF(Table13[[#This Row],[Side Result]]=Table13[[#This Row],[Model Predicted Side]], "Y", "N"))</f>
      </c>
      <c r="Q51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1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12" s="24" t="str">
        <f>IF(ISBLANK(Table13[[#This Row],[Side Result]]), "",ABS(Table13[[#This Row],[Difference from Prediction]]))</f>
      </c>
      <c r="T51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12" s="24" t="str">
        <f>IF(ISBLANK(Table13[[#This Row],[Side Result]]), "",ABS(Table13[[#This Row],[Difference from Market]]))</f>
      </c>
      <c r="V512" s="23" t="str">
        <f>IF(OR(ISBLANK(Games!B512),ISBLANK(Table13[[#This Row],[Side Result]])), "",IF(OR(AND('Prediction Log'!D512&lt;0, 'Prediction Log'!I512='Prediction Log'!B512), AND('Prediction Log'!D512&gt;0, 'Prediction Log'!C512='Prediction Log'!I512)),"Y", IF(ISBLANK(Games!$B$2), "","N")))</f>
      </c>
      <c r="W512" s="23" t="str">
        <f>Table13[[#This Row],[Market Side and Spread  Correct]]</f>
      </c>
    </row>
    <row r="513">
      <c r="A513" s="2" t="str">
        <f>IF(ISBLANK(Games!$B513), "",Games!A513)</f>
      </c>
      <c r="B513" s="2" t="str">
        <f>IF(ISBLANK(Games!$B513), "",Games!B513)</f>
      </c>
      <c r="C513" s="2" t="str">
        <f>IF(ISBLANK(Games!$B513), "",Games!C513)</f>
      </c>
      <c r="D513" s="1" t="str">
        <f>IF(ISBLANK(Games!$B513), "",Games!D513)</f>
      </c>
      <c r="E513" s="1" t="str">
        <f>IF(ISBLANK(Games!$B513), "",Games!E513)</f>
      </c>
      <c r="F513" s="2" t="str">
        <f>IF(ISBLANK(Games!$B513), "",Games!F513)</f>
      </c>
      <c r="G513" s="2" t="str">
        <f>IF(ISBLANK(Games!$B513), "",Games!G513)</f>
      </c>
      <c r="H513" s="2" t="str">
        <f>IF(ISBLANK(Games!B513), "", IF(Table13[[#This Row],[Spread]]&lt;0, Table13[[#This Row],[Home]], Table13[[#This Row],[Away]]))</f>
      </c>
      <c r="I513" s="25"/>
      <c r="J513" s="25"/>
      <c r="K513" s="25"/>
      <c r="L513" s="25" t="str">
        <f>IF(ISBLANK(Table13[[#This Row],[Side Result]]), "",(-1*(Table13[[#This Row],[Home Final]]-Table13[[#This Row],[Away Final]])))</f>
      </c>
      <c r="M51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13" s="21" t="str">
        <f>IF(ISBLANK(Games!B513),"",IF(Table13[[#This Row],[Side Result]]=Table13[[#This Row],[Market Predicted Side]], "Y", "N"))</f>
      </c>
      <c r="O513" s="24" t="str">
        <f>IF(ISBLANK(Table13[[#This Row],[Side Result]]),"",IF(AND(Table13[[#This Row],[Market Side Correct (Y/N)]]="Y", Table13[[#This Row],[Market - Winning Team Covered (Y/N)]]="Y"), "Y", "N"))</f>
      </c>
      <c r="P513" s="24" t="str">
        <f>IF(ISBLANK(Games!B513),"",IF(Table13[[#This Row],[Side Result]]=Table13[[#This Row],[Model Predicted Side]], "Y", "N"))</f>
      </c>
      <c r="Q51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1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13" s="24" t="str">
        <f>IF(ISBLANK(Table13[[#This Row],[Side Result]]), "",ABS(Table13[[#This Row],[Difference from Prediction]]))</f>
      </c>
      <c r="T51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13" s="24" t="str">
        <f>IF(ISBLANK(Table13[[#This Row],[Side Result]]), "",ABS(Table13[[#This Row],[Difference from Market]]))</f>
      </c>
      <c r="V513" s="23" t="str">
        <f>IF(OR(ISBLANK(Games!B513),ISBLANK(Table13[[#This Row],[Side Result]])), "",IF(OR(AND('Prediction Log'!D513&lt;0, 'Prediction Log'!I513='Prediction Log'!B513), AND('Prediction Log'!D513&gt;0, 'Prediction Log'!C513='Prediction Log'!I513)),"Y", IF(ISBLANK(Games!$B$2), "","N")))</f>
      </c>
      <c r="W513" s="23" t="str">
        <f>Table13[[#This Row],[Market Side and Spread  Correct]]</f>
      </c>
    </row>
    <row r="514">
      <c r="A514" s="2" t="str">
        <f>IF(ISBLANK(Games!$B514), "",Games!A514)</f>
      </c>
      <c r="B514" s="2" t="str">
        <f>IF(ISBLANK(Games!$B514), "",Games!B514)</f>
      </c>
      <c r="C514" s="2" t="str">
        <f>IF(ISBLANK(Games!$B514), "",Games!C514)</f>
      </c>
      <c r="D514" s="1" t="str">
        <f>IF(ISBLANK(Games!$B514), "",Games!D514)</f>
      </c>
      <c r="E514" s="1" t="str">
        <f>IF(ISBLANK(Games!$B514), "",Games!E514)</f>
      </c>
      <c r="F514" s="2" t="str">
        <f>IF(ISBLANK(Games!$B514), "",Games!F514)</f>
      </c>
      <c r="G514" s="2" t="str">
        <f>IF(ISBLANK(Games!$B514), "",Games!G514)</f>
      </c>
      <c r="H514" s="2" t="str">
        <f>IF(ISBLANK(Games!B514), "", IF(Table13[[#This Row],[Spread]]&lt;0, Table13[[#This Row],[Home]], Table13[[#This Row],[Away]]))</f>
      </c>
      <c r="I514" s="25"/>
      <c r="J514" s="25"/>
      <c r="K514" s="25"/>
      <c r="L514" s="25" t="str">
        <f>IF(ISBLANK(Table13[[#This Row],[Side Result]]), "",(-1*(Table13[[#This Row],[Home Final]]-Table13[[#This Row],[Away Final]])))</f>
      </c>
      <c r="M51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14" s="21" t="str">
        <f>IF(ISBLANK(Games!B514),"",IF(Table13[[#This Row],[Side Result]]=Table13[[#This Row],[Market Predicted Side]], "Y", "N"))</f>
      </c>
      <c r="O514" s="24" t="str">
        <f>IF(ISBLANK(Table13[[#This Row],[Side Result]]),"",IF(AND(Table13[[#This Row],[Market Side Correct (Y/N)]]="Y", Table13[[#This Row],[Market - Winning Team Covered (Y/N)]]="Y"), "Y", "N"))</f>
      </c>
      <c r="P514" s="24" t="str">
        <f>IF(ISBLANK(Games!B514),"",IF(Table13[[#This Row],[Side Result]]=Table13[[#This Row],[Model Predicted Side]], "Y", "N"))</f>
      </c>
      <c r="Q51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1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14" s="24" t="str">
        <f>IF(ISBLANK(Table13[[#This Row],[Side Result]]), "",ABS(Table13[[#This Row],[Difference from Prediction]]))</f>
      </c>
      <c r="T51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14" s="24" t="str">
        <f>IF(ISBLANK(Table13[[#This Row],[Side Result]]), "",ABS(Table13[[#This Row],[Difference from Market]]))</f>
      </c>
      <c r="V514" s="23" t="str">
        <f>IF(OR(ISBLANK(Games!B514),ISBLANK(Table13[[#This Row],[Side Result]])), "",IF(OR(AND('Prediction Log'!D514&lt;0, 'Prediction Log'!I514='Prediction Log'!B514), AND('Prediction Log'!D514&gt;0, 'Prediction Log'!C514='Prediction Log'!I514)),"Y", IF(ISBLANK(Games!$B$2), "","N")))</f>
      </c>
      <c r="W514" s="23" t="str">
        <f>Table13[[#This Row],[Market Side and Spread  Correct]]</f>
      </c>
    </row>
    <row r="515">
      <c r="A515" s="2" t="str">
        <f>IF(ISBLANK(Games!$B515), "",Games!A515)</f>
      </c>
      <c r="B515" s="2" t="str">
        <f>IF(ISBLANK(Games!$B515), "",Games!B515)</f>
      </c>
      <c r="C515" s="2" t="str">
        <f>IF(ISBLANK(Games!$B515), "",Games!C515)</f>
      </c>
      <c r="D515" s="1" t="str">
        <f>IF(ISBLANK(Games!$B515), "",Games!D515)</f>
      </c>
      <c r="E515" s="1" t="str">
        <f>IF(ISBLANK(Games!$B515), "",Games!E515)</f>
      </c>
      <c r="F515" s="2" t="str">
        <f>IF(ISBLANK(Games!$B515), "",Games!F515)</f>
      </c>
      <c r="G515" s="2" t="str">
        <f>IF(ISBLANK(Games!$B515), "",Games!G515)</f>
      </c>
      <c r="H515" s="2" t="str">
        <f>IF(ISBLANK(Games!B515), "", IF(Table13[[#This Row],[Spread]]&lt;0, Table13[[#This Row],[Home]], Table13[[#This Row],[Away]]))</f>
      </c>
      <c r="I515" s="25"/>
      <c r="J515" s="25"/>
      <c r="K515" s="25"/>
      <c r="L515" s="25" t="str">
        <f>IF(ISBLANK(Table13[[#This Row],[Side Result]]), "",(-1*(Table13[[#This Row],[Home Final]]-Table13[[#This Row],[Away Final]])))</f>
      </c>
      <c r="M51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15" s="21" t="str">
        <f>IF(ISBLANK(Games!B515),"",IF(Table13[[#This Row],[Side Result]]=Table13[[#This Row],[Market Predicted Side]], "Y", "N"))</f>
      </c>
      <c r="O515" s="24" t="str">
        <f>IF(ISBLANK(Table13[[#This Row],[Side Result]]),"",IF(AND(Table13[[#This Row],[Market Side Correct (Y/N)]]="Y", Table13[[#This Row],[Market - Winning Team Covered (Y/N)]]="Y"), "Y", "N"))</f>
      </c>
      <c r="P515" s="24" t="str">
        <f>IF(ISBLANK(Games!B515),"",IF(Table13[[#This Row],[Side Result]]=Table13[[#This Row],[Model Predicted Side]], "Y", "N"))</f>
      </c>
      <c r="Q51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1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15" s="24" t="str">
        <f>IF(ISBLANK(Table13[[#This Row],[Side Result]]), "",ABS(Table13[[#This Row],[Difference from Prediction]]))</f>
      </c>
      <c r="T51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15" s="24" t="str">
        <f>IF(ISBLANK(Table13[[#This Row],[Side Result]]), "",ABS(Table13[[#This Row],[Difference from Market]]))</f>
      </c>
      <c r="V515" s="23" t="str">
        <f>IF(OR(ISBLANK(Games!B515),ISBLANK(Table13[[#This Row],[Side Result]])), "",IF(OR(AND('Prediction Log'!D515&lt;0, 'Prediction Log'!I515='Prediction Log'!B515), AND('Prediction Log'!D515&gt;0, 'Prediction Log'!C515='Prediction Log'!I515)),"Y", IF(ISBLANK(Games!$B$2), "","N")))</f>
      </c>
      <c r="W515" s="23" t="str">
        <f>Table13[[#This Row],[Market Side and Spread  Correct]]</f>
      </c>
    </row>
    <row r="516">
      <c r="A516" s="2" t="str">
        <f>IF(ISBLANK(Games!$B516), "",Games!A516)</f>
      </c>
      <c r="B516" s="2" t="str">
        <f>IF(ISBLANK(Games!$B516), "",Games!B516)</f>
      </c>
      <c r="C516" s="2" t="str">
        <f>IF(ISBLANK(Games!$B516), "",Games!C516)</f>
      </c>
      <c r="D516" s="1" t="str">
        <f>IF(ISBLANK(Games!$B516), "",Games!D516)</f>
      </c>
      <c r="E516" s="1" t="str">
        <f>IF(ISBLANK(Games!$B516), "",Games!E516)</f>
      </c>
      <c r="F516" s="2" t="str">
        <f>IF(ISBLANK(Games!$B516), "",Games!F516)</f>
      </c>
      <c r="G516" s="2" t="str">
        <f>IF(ISBLANK(Games!$B516), "",Games!G516)</f>
      </c>
      <c r="H516" s="2" t="str">
        <f>IF(ISBLANK(Games!B516), "", IF(Table13[[#This Row],[Spread]]&lt;0, Table13[[#This Row],[Home]], Table13[[#This Row],[Away]]))</f>
      </c>
      <c r="I516" s="25"/>
      <c r="J516" s="25"/>
      <c r="K516" s="25"/>
      <c r="L516" s="25" t="str">
        <f>IF(ISBLANK(Table13[[#This Row],[Side Result]]), "",(-1*(Table13[[#This Row],[Home Final]]-Table13[[#This Row],[Away Final]])))</f>
      </c>
      <c r="M51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16" s="21" t="str">
        <f>IF(ISBLANK(Games!B516),"",IF(Table13[[#This Row],[Side Result]]=Table13[[#This Row],[Market Predicted Side]], "Y", "N"))</f>
      </c>
      <c r="O516" s="24" t="str">
        <f>IF(ISBLANK(Table13[[#This Row],[Side Result]]),"",IF(AND(Table13[[#This Row],[Market Side Correct (Y/N)]]="Y", Table13[[#This Row],[Market - Winning Team Covered (Y/N)]]="Y"), "Y", "N"))</f>
      </c>
      <c r="P516" s="24" t="str">
        <f>IF(ISBLANK(Games!B516),"",IF(Table13[[#This Row],[Side Result]]=Table13[[#This Row],[Model Predicted Side]], "Y", "N"))</f>
      </c>
      <c r="Q51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1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16" s="24" t="str">
        <f>IF(ISBLANK(Table13[[#This Row],[Side Result]]), "",ABS(Table13[[#This Row],[Difference from Prediction]]))</f>
      </c>
      <c r="T51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16" s="24" t="str">
        <f>IF(ISBLANK(Table13[[#This Row],[Side Result]]), "",ABS(Table13[[#This Row],[Difference from Market]]))</f>
      </c>
      <c r="V516" s="23" t="str">
        <f>IF(OR(ISBLANK(Games!B516),ISBLANK(Table13[[#This Row],[Side Result]])), "",IF(OR(AND('Prediction Log'!D516&lt;0, 'Prediction Log'!I516='Prediction Log'!B516), AND('Prediction Log'!D516&gt;0, 'Prediction Log'!C516='Prediction Log'!I516)),"Y", IF(ISBLANK(Games!$B$2), "","N")))</f>
      </c>
      <c r="W516" s="23" t="str">
        <f>Table13[[#This Row],[Market Side and Spread  Correct]]</f>
      </c>
    </row>
    <row r="517">
      <c r="A517" s="2" t="str">
        <f>IF(ISBLANK(Games!$B517), "",Games!A517)</f>
      </c>
      <c r="B517" s="2" t="str">
        <f>IF(ISBLANK(Games!$B517), "",Games!B517)</f>
      </c>
      <c r="C517" s="2" t="str">
        <f>IF(ISBLANK(Games!$B517), "",Games!C517)</f>
      </c>
      <c r="D517" s="1" t="str">
        <f>IF(ISBLANK(Games!$B517), "",Games!D517)</f>
      </c>
      <c r="E517" s="1" t="str">
        <f>IF(ISBLANK(Games!$B517), "",Games!E517)</f>
      </c>
      <c r="F517" s="2" t="str">
        <f>IF(ISBLANK(Games!$B517), "",Games!F517)</f>
      </c>
      <c r="G517" s="2" t="str">
        <f>IF(ISBLANK(Games!$B517), "",Games!G517)</f>
      </c>
      <c r="H517" s="2" t="str">
        <f>IF(ISBLANK(Games!B517), "", IF(Table13[[#This Row],[Spread]]&lt;0, Table13[[#This Row],[Home]], Table13[[#This Row],[Away]]))</f>
      </c>
      <c r="I517" s="25"/>
      <c r="J517" s="25"/>
      <c r="K517" s="25"/>
      <c r="L517" s="25" t="str">
        <f>IF(ISBLANK(Table13[[#This Row],[Side Result]]), "",(-1*(Table13[[#This Row],[Home Final]]-Table13[[#This Row],[Away Final]])))</f>
      </c>
      <c r="M51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17" s="21" t="str">
        <f>IF(ISBLANK(Games!B517),"",IF(Table13[[#This Row],[Side Result]]=Table13[[#This Row],[Market Predicted Side]], "Y", "N"))</f>
      </c>
      <c r="O517" s="24" t="str">
        <f>IF(ISBLANK(Table13[[#This Row],[Side Result]]),"",IF(AND(Table13[[#This Row],[Market Side Correct (Y/N)]]="Y", Table13[[#This Row],[Market - Winning Team Covered (Y/N)]]="Y"), "Y", "N"))</f>
      </c>
      <c r="P517" s="24" t="str">
        <f>IF(ISBLANK(Games!B517),"",IF(Table13[[#This Row],[Side Result]]=Table13[[#This Row],[Model Predicted Side]], "Y", "N"))</f>
      </c>
      <c r="Q51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1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17" s="24" t="str">
        <f>IF(ISBLANK(Table13[[#This Row],[Side Result]]), "",ABS(Table13[[#This Row],[Difference from Prediction]]))</f>
      </c>
      <c r="T51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17" s="24" t="str">
        <f>IF(ISBLANK(Table13[[#This Row],[Side Result]]), "",ABS(Table13[[#This Row],[Difference from Market]]))</f>
      </c>
      <c r="V517" s="23" t="str">
        <f>IF(OR(ISBLANK(Games!B517),ISBLANK(Table13[[#This Row],[Side Result]])), "",IF(OR(AND('Prediction Log'!D517&lt;0, 'Prediction Log'!I517='Prediction Log'!B517), AND('Prediction Log'!D517&gt;0, 'Prediction Log'!C517='Prediction Log'!I517)),"Y", IF(ISBLANK(Games!$B$2), "","N")))</f>
      </c>
      <c r="W517" s="23" t="str">
        <f>Table13[[#This Row],[Market Side and Spread  Correct]]</f>
      </c>
    </row>
    <row r="518">
      <c r="A518" s="2" t="str">
        <f>IF(ISBLANK(Games!$B518), "",Games!A518)</f>
      </c>
      <c r="B518" s="2" t="str">
        <f>IF(ISBLANK(Games!$B518), "",Games!B518)</f>
      </c>
      <c r="C518" s="2" t="str">
        <f>IF(ISBLANK(Games!$B518), "",Games!C518)</f>
      </c>
      <c r="D518" s="1" t="str">
        <f>IF(ISBLANK(Games!$B518), "",Games!D518)</f>
      </c>
      <c r="E518" s="1" t="str">
        <f>IF(ISBLANK(Games!$B518), "",Games!E518)</f>
      </c>
      <c r="F518" s="2" t="str">
        <f>IF(ISBLANK(Games!$B518), "",Games!F518)</f>
      </c>
      <c r="G518" s="2" t="str">
        <f>IF(ISBLANK(Games!$B518), "",Games!G518)</f>
      </c>
      <c r="H518" s="2" t="str">
        <f>IF(ISBLANK(Games!B518), "", IF(Table13[[#This Row],[Spread]]&lt;0, Table13[[#This Row],[Home]], Table13[[#This Row],[Away]]))</f>
      </c>
      <c r="I518" s="25"/>
      <c r="J518" s="25"/>
      <c r="K518" s="25"/>
      <c r="L518" s="25" t="str">
        <f>IF(ISBLANK(Table13[[#This Row],[Side Result]]), "",(-1*(Table13[[#This Row],[Home Final]]-Table13[[#This Row],[Away Final]])))</f>
      </c>
      <c r="M51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18" s="21" t="str">
        <f>IF(ISBLANK(Games!B518),"",IF(Table13[[#This Row],[Side Result]]=Table13[[#This Row],[Market Predicted Side]], "Y", "N"))</f>
      </c>
      <c r="O518" s="24" t="str">
        <f>IF(ISBLANK(Table13[[#This Row],[Side Result]]),"",IF(AND(Table13[[#This Row],[Market Side Correct (Y/N)]]="Y", Table13[[#This Row],[Market - Winning Team Covered (Y/N)]]="Y"), "Y", "N"))</f>
      </c>
      <c r="P518" s="24" t="str">
        <f>IF(ISBLANK(Games!B518),"",IF(Table13[[#This Row],[Side Result]]=Table13[[#This Row],[Model Predicted Side]], "Y", "N"))</f>
      </c>
      <c r="Q51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1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18" s="24" t="str">
        <f>IF(ISBLANK(Table13[[#This Row],[Side Result]]), "",ABS(Table13[[#This Row],[Difference from Prediction]]))</f>
      </c>
      <c r="T51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18" s="24" t="str">
        <f>IF(ISBLANK(Table13[[#This Row],[Side Result]]), "",ABS(Table13[[#This Row],[Difference from Market]]))</f>
      </c>
      <c r="V518" s="23" t="str">
        <f>IF(OR(ISBLANK(Games!B518),ISBLANK(Table13[[#This Row],[Side Result]])), "",IF(OR(AND('Prediction Log'!D518&lt;0, 'Prediction Log'!I518='Prediction Log'!B518), AND('Prediction Log'!D518&gt;0, 'Prediction Log'!C518='Prediction Log'!I518)),"Y", IF(ISBLANK(Games!$B$2), "","N")))</f>
      </c>
      <c r="W518" s="23" t="str">
        <f>Table13[[#This Row],[Market Side and Spread  Correct]]</f>
      </c>
    </row>
    <row r="519">
      <c r="A519" s="2" t="str">
        <f>IF(ISBLANK(Games!$B519), "",Games!A519)</f>
      </c>
      <c r="B519" s="2" t="str">
        <f>IF(ISBLANK(Games!$B519), "",Games!B519)</f>
      </c>
      <c r="C519" s="2" t="str">
        <f>IF(ISBLANK(Games!$B519), "",Games!C519)</f>
      </c>
      <c r="D519" s="1" t="str">
        <f>IF(ISBLANK(Games!$B519), "",Games!D519)</f>
      </c>
      <c r="E519" s="1" t="str">
        <f>IF(ISBLANK(Games!$B519), "",Games!E519)</f>
      </c>
      <c r="F519" s="2" t="str">
        <f>IF(ISBLANK(Games!$B519), "",Games!F519)</f>
      </c>
      <c r="G519" s="2" t="str">
        <f>IF(ISBLANK(Games!$B519), "",Games!G519)</f>
      </c>
      <c r="H519" s="2" t="str">
        <f>IF(ISBLANK(Games!B519), "", IF(Table13[[#This Row],[Spread]]&lt;0, Table13[[#This Row],[Home]], Table13[[#This Row],[Away]]))</f>
      </c>
      <c r="I519" s="25"/>
      <c r="J519" s="25"/>
      <c r="K519" s="25"/>
      <c r="L519" s="25" t="str">
        <f>IF(ISBLANK(Table13[[#This Row],[Side Result]]), "",(-1*(Table13[[#This Row],[Home Final]]-Table13[[#This Row],[Away Final]])))</f>
      </c>
      <c r="M51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19" s="21" t="str">
        <f>IF(ISBLANK(Games!B519),"",IF(Table13[[#This Row],[Side Result]]=Table13[[#This Row],[Market Predicted Side]], "Y", "N"))</f>
      </c>
      <c r="O519" s="24" t="str">
        <f>IF(ISBLANK(Table13[[#This Row],[Side Result]]),"",IF(AND(Table13[[#This Row],[Market Side Correct (Y/N)]]="Y", Table13[[#This Row],[Market - Winning Team Covered (Y/N)]]="Y"), "Y", "N"))</f>
      </c>
      <c r="P519" s="24" t="str">
        <f>IF(ISBLANK(Games!B519),"",IF(Table13[[#This Row],[Side Result]]=Table13[[#This Row],[Model Predicted Side]], "Y", "N"))</f>
      </c>
      <c r="Q51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1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19" s="24" t="str">
        <f>IF(ISBLANK(Table13[[#This Row],[Side Result]]), "",ABS(Table13[[#This Row],[Difference from Prediction]]))</f>
      </c>
      <c r="T51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19" s="24" t="str">
        <f>IF(ISBLANK(Table13[[#This Row],[Side Result]]), "",ABS(Table13[[#This Row],[Difference from Market]]))</f>
      </c>
      <c r="V519" s="23" t="str">
        <f>IF(OR(ISBLANK(Games!B519),ISBLANK(Table13[[#This Row],[Side Result]])), "",IF(OR(AND('Prediction Log'!D519&lt;0, 'Prediction Log'!I519='Prediction Log'!B519), AND('Prediction Log'!D519&gt;0, 'Prediction Log'!C519='Prediction Log'!I519)),"Y", IF(ISBLANK(Games!$B$2), "","N")))</f>
      </c>
      <c r="W519" s="23" t="str">
        <f>Table13[[#This Row],[Market Side and Spread  Correct]]</f>
      </c>
    </row>
    <row r="520">
      <c r="A520" s="2" t="str">
        <f>IF(ISBLANK(Games!$B520), "",Games!A520)</f>
      </c>
      <c r="B520" s="2" t="str">
        <f>IF(ISBLANK(Games!$B520), "",Games!B520)</f>
      </c>
      <c r="C520" s="2" t="str">
        <f>IF(ISBLANK(Games!$B520), "",Games!C520)</f>
      </c>
      <c r="D520" s="1" t="str">
        <f>IF(ISBLANK(Games!$B520), "",Games!D520)</f>
      </c>
      <c r="E520" s="1" t="str">
        <f>IF(ISBLANK(Games!$B520), "",Games!E520)</f>
      </c>
      <c r="F520" s="2" t="str">
        <f>IF(ISBLANK(Games!$B520), "",Games!F520)</f>
      </c>
      <c r="G520" s="2" t="str">
        <f>IF(ISBLANK(Games!$B520), "",Games!G520)</f>
      </c>
      <c r="H520" s="2" t="str">
        <f>IF(ISBLANK(Games!B520), "", IF(Table13[[#This Row],[Spread]]&lt;0, Table13[[#This Row],[Home]], Table13[[#This Row],[Away]]))</f>
      </c>
      <c r="I520" s="25"/>
      <c r="J520" s="25"/>
      <c r="K520" s="25"/>
      <c r="L520" s="25" t="str">
        <f>IF(ISBLANK(Table13[[#This Row],[Side Result]]), "",(-1*(Table13[[#This Row],[Home Final]]-Table13[[#This Row],[Away Final]])))</f>
      </c>
      <c r="M52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20" s="21" t="str">
        <f>IF(ISBLANK(Games!B520),"",IF(Table13[[#This Row],[Side Result]]=Table13[[#This Row],[Market Predicted Side]], "Y", "N"))</f>
      </c>
      <c r="O520" s="24" t="str">
        <f>IF(ISBLANK(Table13[[#This Row],[Side Result]]),"",IF(AND(Table13[[#This Row],[Market Side Correct (Y/N)]]="Y", Table13[[#This Row],[Market - Winning Team Covered (Y/N)]]="Y"), "Y", "N"))</f>
      </c>
      <c r="P520" s="24" t="str">
        <f>IF(ISBLANK(Games!B520),"",IF(Table13[[#This Row],[Side Result]]=Table13[[#This Row],[Model Predicted Side]], "Y", "N"))</f>
      </c>
      <c r="Q52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2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20" s="24" t="str">
        <f>IF(ISBLANK(Table13[[#This Row],[Side Result]]), "",ABS(Table13[[#This Row],[Difference from Prediction]]))</f>
      </c>
      <c r="T52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20" s="24" t="str">
        <f>IF(ISBLANK(Table13[[#This Row],[Side Result]]), "",ABS(Table13[[#This Row],[Difference from Market]]))</f>
      </c>
      <c r="V520" s="23" t="str">
        <f>IF(OR(ISBLANK(Games!B520),ISBLANK(Table13[[#This Row],[Side Result]])), "",IF(OR(AND('Prediction Log'!D520&lt;0, 'Prediction Log'!I520='Prediction Log'!B520), AND('Prediction Log'!D520&gt;0, 'Prediction Log'!C520='Prediction Log'!I520)),"Y", IF(ISBLANK(Games!$B$2), "","N")))</f>
      </c>
      <c r="W520" s="23" t="str">
        <f>Table13[[#This Row],[Market Side and Spread  Correct]]</f>
      </c>
    </row>
    <row r="521">
      <c r="A521" s="2" t="str">
        <f>IF(ISBLANK(Games!$B521), "",Games!A521)</f>
      </c>
      <c r="B521" s="2" t="str">
        <f>IF(ISBLANK(Games!$B521), "",Games!B521)</f>
      </c>
      <c r="C521" s="2" t="str">
        <f>IF(ISBLANK(Games!$B521), "",Games!C521)</f>
      </c>
      <c r="D521" s="1" t="str">
        <f>IF(ISBLANK(Games!$B521), "",Games!D521)</f>
      </c>
      <c r="E521" s="1" t="str">
        <f>IF(ISBLANK(Games!$B521), "",Games!E521)</f>
      </c>
      <c r="F521" s="2" t="str">
        <f>IF(ISBLANK(Games!$B521), "",Games!F521)</f>
      </c>
      <c r="G521" s="2" t="str">
        <f>IF(ISBLANK(Games!$B521), "",Games!G521)</f>
      </c>
      <c r="H521" s="2" t="str">
        <f>IF(ISBLANK(Games!B521), "", IF(Table13[[#This Row],[Spread]]&lt;0, Table13[[#This Row],[Home]], Table13[[#This Row],[Away]]))</f>
      </c>
      <c r="I521" s="25"/>
      <c r="J521" s="25"/>
      <c r="K521" s="25"/>
      <c r="L521" s="25" t="str">
        <f>IF(ISBLANK(Table13[[#This Row],[Side Result]]), "",(-1*(Table13[[#This Row],[Home Final]]-Table13[[#This Row],[Away Final]])))</f>
      </c>
      <c r="M52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21" s="21" t="str">
        <f>IF(ISBLANK(Games!B521),"",IF(Table13[[#This Row],[Side Result]]=Table13[[#This Row],[Market Predicted Side]], "Y", "N"))</f>
      </c>
      <c r="O521" s="24" t="str">
        <f>IF(ISBLANK(Table13[[#This Row],[Side Result]]),"",IF(AND(Table13[[#This Row],[Market Side Correct (Y/N)]]="Y", Table13[[#This Row],[Market - Winning Team Covered (Y/N)]]="Y"), "Y", "N"))</f>
      </c>
      <c r="P521" s="24" t="str">
        <f>IF(ISBLANK(Games!B521),"",IF(Table13[[#This Row],[Side Result]]=Table13[[#This Row],[Model Predicted Side]], "Y", "N"))</f>
      </c>
      <c r="Q52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2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21" s="24" t="str">
        <f>IF(ISBLANK(Table13[[#This Row],[Side Result]]), "",ABS(Table13[[#This Row],[Difference from Prediction]]))</f>
      </c>
      <c r="T52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21" s="24" t="str">
        <f>IF(ISBLANK(Table13[[#This Row],[Side Result]]), "",ABS(Table13[[#This Row],[Difference from Market]]))</f>
      </c>
      <c r="V521" s="23" t="str">
        <f>IF(OR(ISBLANK(Games!B521),ISBLANK(Table13[[#This Row],[Side Result]])), "",IF(OR(AND('Prediction Log'!D521&lt;0, 'Prediction Log'!I521='Prediction Log'!B521), AND('Prediction Log'!D521&gt;0, 'Prediction Log'!C521='Prediction Log'!I521)),"Y", IF(ISBLANK(Games!$B$2), "","N")))</f>
      </c>
      <c r="W521" s="23" t="str">
        <f>Table13[[#This Row],[Market Side and Spread  Correct]]</f>
      </c>
    </row>
    <row r="522">
      <c r="A522" s="2" t="str">
        <f>IF(ISBLANK(Games!$B522), "",Games!A522)</f>
      </c>
      <c r="B522" s="2" t="str">
        <f>IF(ISBLANK(Games!$B522), "",Games!B522)</f>
      </c>
      <c r="C522" s="2" t="str">
        <f>IF(ISBLANK(Games!$B522), "",Games!C522)</f>
      </c>
      <c r="D522" s="1" t="str">
        <f>IF(ISBLANK(Games!$B522), "",Games!D522)</f>
      </c>
      <c r="E522" s="1" t="str">
        <f>IF(ISBLANK(Games!$B522), "",Games!E522)</f>
      </c>
      <c r="F522" s="2" t="str">
        <f>IF(ISBLANK(Games!$B522), "",Games!F522)</f>
      </c>
      <c r="G522" s="2" t="str">
        <f>IF(ISBLANK(Games!$B522), "",Games!G522)</f>
      </c>
      <c r="H522" s="2" t="str">
        <f>IF(ISBLANK(Games!B522), "", IF(Table13[[#This Row],[Spread]]&lt;0, Table13[[#This Row],[Home]], Table13[[#This Row],[Away]]))</f>
      </c>
      <c r="I522" s="25"/>
      <c r="J522" s="25"/>
      <c r="K522" s="25"/>
      <c r="L522" s="25" t="str">
        <f>IF(ISBLANK(Table13[[#This Row],[Side Result]]), "",(-1*(Table13[[#This Row],[Home Final]]-Table13[[#This Row],[Away Final]])))</f>
      </c>
      <c r="M52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22" s="21" t="str">
        <f>IF(ISBLANK(Games!B522),"",IF(Table13[[#This Row],[Side Result]]=Table13[[#This Row],[Market Predicted Side]], "Y", "N"))</f>
      </c>
      <c r="O522" s="24" t="str">
        <f>IF(ISBLANK(Table13[[#This Row],[Side Result]]),"",IF(AND(Table13[[#This Row],[Market Side Correct (Y/N)]]="Y", Table13[[#This Row],[Market - Winning Team Covered (Y/N)]]="Y"), "Y", "N"))</f>
      </c>
      <c r="P522" s="24" t="str">
        <f>IF(ISBLANK(Games!B522),"",IF(Table13[[#This Row],[Side Result]]=Table13[[#This Row],[Model Predicted Side]], "Y", "N"))</f>
      </c>
      <c r="Q52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2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22" s="24" t="str">
        <f>IF(ISBLANK(Table13[[#This Row],[Side Result]]), "",ABS(Table13[[#This Row],[Difference from Prediction]]))</f>
      </c>
      <c r="T52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22" s="24" t="str">
        <f>IF(ISBLANK(Table13[[#This Row],[Side Result]]), "",ABS(Table13[[#This Row],[Difference from Market]]))</f>
      </c>
      <c r="V522" s="23" t="str">
        <f>IF(OR(ISBLANK(Games!B522),ISBLANK(Table13[[#This Row],[Side Result]])), "",IF(OR(AND('Prediction Log'!D522&lt;0, 'Prediction Log'!I522='Prediction Log'!B522), AND('Prediction Log'!D522&gt;0, 'Prediction Log'!C522='Prediction Log'!I522)),"Y", IF(ISBLANK(Games!$B$2), "","N")))</f>
      </c>
      <c r="W522" s="23" t="str">
        <f>Table13[[#This Row],[Market Side and Spread  Correct]]</f>
      </c>
    </row>
    <row r="523">
      <c r="A523" s="2" t="str">
        <f>IF(ISBLANK(Games!$B523), "",Games!A523)</f>
      </c>
      <c r="B523" s="2" t="str">
        <f>IF(ISBLANK(Games!$B523), "",Games!B523)</f>
      </c>
      <c r="C523" s="2" t="str">
        <f>IF(ISBLANK(Games!$B523), "",Games!C523)</f>
      </c>
      <c r="D523" s="1" t="str">
        <f>IF(ISBLANK(Games!$B523), "",Games!D523)</f>
      </c>
      <c r="E523" s="1" t="str">
        <f>IF(ISBLANK(Games!$B523), "",Games!E523)</f>
      </c>
      <c r="F523" s="2" t="str">
        <f>IF(ISBLANK(Games!$B523), "",Games!F523)</f>
      </c>
      <c r="G523" s="2" t="str">
        <f>IF(ISBLANK(Games!$B523), "",Games!G523)</f>
      </c>
      <c r="H523" s="2" t="str">
        <f>IF(ISBLANK(Games!B523), "", IF(Table13[[#This Row],[Spread]]&lt;0, Table13[[#This Row],[Home]], Table13[[#This Row],[Away]]))</f>
      </c>
      <c r="I523" s="25"/>
      <c r="J523" s="25"/>
      <c r="K523" s="25"/>
      <c r="L523" s="25" t="str">
        <f>IF(ISBLANK(Table13[[#This Row],[Side Result]]), "",(-1*(Table13[[#This Row],[Home Final]]-Table13[[#This Row],[Away Final]])))</f>
      </c>
      <c r="M52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23" s="21" t="str">
        <f>IF(ISBLANK(Games!B523),"",IF(Table13[[#This Row],[Side Result]]=Table13[[#This Row],[Market Predicted Side]], "Y", "N"))</f>
      </c>
      <c r="O523" s="24" t="str">
        <f>IF(ISBLANK(Table13[[#This Row],[Side Result]]),"",IF(AND(Table13[[#This Row],[Market Side Correct (Y/N)]]="Y", Table13[[#This Row],[Market - Winning Team Covered (Y/N)]]="Y"), "Y", "N"))</f>
      </c>
      <c r="P523" s="24" t="str">
        <f>IF(ISBLANK(Games!B523),"",IF(Table13[[#This Row],[Side Result]]=Table13[[#This Row],[Model Predicted Side]], "Y", "N"))</f>
      </c>
      <c r="Q52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2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23" s="24" t="str">
        <f>IF(ISBLANK(Table13[[#This Row],[Side Result]]), "",ABS(Table13[[#This Row],[Difference from Prediction]]))</f>
      </c>
      <c r="T52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23" s="24" t="str">
        <f>IF(ISBLANK(Table13[[#This Row],[Side Result]]), "",ABS(Table13[[#This Row],[Difference from Market]]))</f>
      </c>
      <c r="V523" s="23" t="str">
        <f>IF(OR(ISBLANK(Games!B523),ISBLANK(Table13[[#This Row],[Side Result]])), "",IF(OR(AND('Prediction Log'!D523&lt;0, 'Prediction Log'!I523='Prediction Log'!B523), AND('Prediction Log'!D523&gt;0, 'Prediction Log'!C523='Prediction Log'!I523)),"Y", IF(ISBLANK(Games!$B$2), "","N")))</f>
      </c>
      <c r="W523" s="23" t="str">
        <f>Table13[[#This Row],[Market Side and Spread  Correct]]</f>
      </c>
    </row>
    <row r="524">
      <c r="A524" s="2" t="str">
        <f>IF(ISBLANK(Games!$B524), "",Games!A524)</f>
      </c>
      <c r="B524" s="2" t="str">
        <f>IF(ISBLANK(Games!$B524), "",Games!B524)</f>
      </c>
      <c r="C524" s="2" t="str">
        <f>IF(ISBLANK(Games!$B524), "",Games!C524)</f>
      </c>
      <c r="D524" s="1" t="str">
        <f>IF(ISBLANK(Games!$B524), "",Games!D524)</f>
      </c>
      <c r="E524" s="1" t="str">
        <f>IF(ISBLANK(Games!$B524), "",Games!E524)</f>
      </c>
      <c r="F524" s="2" t="str">
        <f>IF(ISBLANK(Games!$B524), "",Games!F524)</f>
      </c>
      <c r="G524" s="2" t="str">
        <f>IF(ISBLANK(Games!$B524), "",Games!G524)</f>
      </c>
      <c r="H524" s="2" t="str">
        <f>IF(ISBLANK(Games!B524), "", IF(Table13[[#This Row],[Spread]]&lt;0, Table13[[#This Row],[Home]], Table13[[#This Row],[Away]]))</f>
      </c>
      <c r="I524" s="25"/>
      <c r="J524" s="25"/>
      <c r="K524" s="25"/>
      <c r="L524" s="25" t="str">
        <f>IF(ISBLANK(Table13[[#This Row],[Side Result]]), "",(-1*(Table13[[#This Row],[Home Final]]-Table13[[#This Row],[Away Final]])))</f>
      </c>
      <c r="M52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24" s="21" t="str">
        <f>IF(ISBLANK(Games!B524),"",IF(Table13[[#This Row],[Side Result]]=Table13[[#This Row],[Market Predicted Side]], "Y", "N"))</f>
      </c>
      <c r="O524" s="24" t="str">
        <f>IF(ISBLANK(Table13[[#This Row],[Side Result]]),"",IF(AND(Table13[[#This Row],[Market Side Correct (Y/N)]]="Y", Table13[[#This Row],[Market - Winning Team Covered (Y/N)]]="Y"), "Y", "N"))</f>
      </c>
      <c r="P524" s="24" t="str">
        <f>IF(ISBLANK(Games!B524),"",IF(Table13[[#This Row],[Side Result]]=Table13[[#This Row],[Model Predicted Side]], "Y", "N"))</f>
      </c>
      <c r="Q52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2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24" s="24" t="str">
        <f>IF(ISBLANK(Table13[[#This Row],[Side Result]]), "",ABS(Table13[[#This Row],[Difference from Prediction]]))</f>
      </c>
      <c r="T52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24" s="24" t="str">
        <f>IF(ISBLANK(Table13[[#This Row],[Side Result]]), "",ABS(Table13[[#This Row],[Difference from Market]]))</f>
      </c>
      <c r="V524" s="23" t="str">
        <f>IF(OR(ISBLANK(Games!B524),ISBLANK(Table13[[#This Row],[Side Result]])), "",IF(OR(AND('Prediction Log'!D524&lt;0, 'Prediction Log'!I524='Prediction Log'!B524), AND('Prediction Log'!D524&gt;0, 'Prediction Log'!C524='Prediction Log'!I524)),"Y", IF(ISBLANK(Games!$B$2), "","N")))</f>
      </c>
      <c r="W524" s="23" t="str">
        <f>Table13[[#This Row],[Market Side and Spread  Correct]]</f>
      </c>
    </row>
    <row r="525">
      <c r="A525" s="2" t="str">
        <f>IF(ISBLANK(Games!$B525), "",Games!A525)</f>
      </c>
      <c r="B525" s="2" t="str">
        <f>IF(ISBLANK(Games!$B525), "",Games!B525)</f>
      </c>
      <c r="C525" s="2" t="str">
        <f>IF(ISBLANK(Games!$B525), "",Games!C525)</f>
      </c>
      <c r="D525" s="1" t="str">
        <f>IF(ISBLANK(Games!$B525), "",Games!D525)</f>
      </c>
      <c r="E525" s="1" t="str">
        <f>IF(ISBLANK(Games!$B525), "",Games!E525)</f>
      </c>
      <c r="F525" s="2" t="str">
        <f>IF(ISBLANK(Games!$B525), "",Games!F525)</f>
      </c>
      <c r="G525" s="2" t="str">
        <f>IF(ISBLANK(Games!$B525), "",Games!G525)</f>
      </c>
      <c r="H525" s="2" t="str">
        <f>IF(ISBLANK(Games!B525), "", IF(Table13[[#This Row],[Spread]]&lt;0, Table13[[#This Row],[Home]], Table13[[#This Row],[Away]]))</f>
      </c>
      <c r="I525" s="25"/>
      <c r="J525" s="25"/>
      <c r="K525" s="25"/>
      <c r="L525" s="25" t="str">
        <f>IF(ISBLANK(Table13[[#This Row],[Side Result]]), "",(-1*(Table13[[#This Row],[Home Final]]-Table13[[#This Row],[Away Final]])))</f>
      </c>
      <c r="M52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25" s="21" t="str">
        <f>IF(ISBLANK(Games!B525),"",IF(Table13[[#This Row],[Side Result]]=Table13[[#This Row],[Market Predicted Side]], "Y", "N"))</f>
      </c>
      <c r="O525" s="24" t="str">
        <f>IF(ISBLANK(Table13[[#This Row],[Side Result]]),"",IF(AND(Table13[[#This Row],[Market Side Correct (Y/N)]]="Y", Table13[[#This Row],[Market - Winning Team Covered (Y/N)]]="Y"), "Y", "N"))</f>
      </c>
      <c r="P525" s="24" t="str">
        <f>IF(ISBLANK(Games!B525),"",IF(Table13[[#This Row],[Side Result]]=Table13[[#This Row],[Model Predicted Side]], "Y", "N"))</f>
      </c>
      <c r="Q52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2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25" s="24" t="str">
        <f>IF(ISBLANK(Table13[[#This Row],[Side Result]]), "",ABS(Table13[[#This Row],[Difference from Prediction]]))</f>
      </c>
      <c r="T52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25" s="24" t="str">
        <f>IF(ISBLANK(Table13[[#This Row],[Side Result]]), "",ABS(Table13[[#This Row],[Difference from Market]]))</f>
      </c>
      <c r="V525" s="23" t="str">
        <f>IF(OR(ISBLANK(Games!B525),ISBLANK(Table13[[#This Row],[Side Result]])), "",IF(OR(AND('Prediction Log'!D525&lt;0, 'Prediction Log'!I525='Prediction Log'!B525), AND('Prediction Log'!D525&gt;0, 'Prediction Log'!C525='Prediction Log'!I525)),"Y", IF(ISBLANK(Games!$B$2), "","N")))</f>
      </c>
      <c r="W525" s="23" t="str">
        <f>Table13[[#This Row],[Market Side and Spread  Correct]]</f>
      </c>
    </row>
    <row r="526">
      <c r="A526" s="2" t="str">
        <f>IF(ISBLANK(Games!$B526), "",Games!A526)</f>
      </c>
      <c r="B526" s="2" t="str">
        <f>IF(ISBLANK(Games!$B526), "",Games!B526)</f>
      </c>
      <c r="C526" s="2" t="str">
        <f>IF(ISBLANK(Games!$B526), "",Games!C526)</f>
      </c>
      <c r="D526" s="1" t="str">
        <f>IF(ISBLANK(Games!$B526), "",Games!D526)</f>
      </c>
      <c r="E526" s="1" t="str">
        <f>IF(ISBLANK(Games!$B526), "",Games!E526)</f>
      </c>
      <c r="F526" s="2" t="str">
        <f>IF(ISBLANK(Games!$B526), "",Games!F526)</f>
      </c>
      <c r="G526" s="2" t="str">
        <f>IF(ISBLANK(Games!$B526), "",Games!G526)</f>
      </c>
      <c r="H526" s="2" t="str">
        <f>IF(ISBLANK(Games!B526), "", IF(Table13[[#This Row],[Spread]]&lt;0, Table13[[#This Row],[Home]], Table13[[#This Row],[Away]]))</f>
      </c>
      <c r="I526" s="25"/>
      <c r="J526" s="25"/>
      <c r="K526" s="25"/>
      <c r="L526" s="25" t="str">
        <f>IF(ISBLANK(Table13[[#This Row],[Side Result]]), "",(-1*(Table13[[#This Row],[Home Final]]-Table13[[#This Row],[Away Final]])))</f>
      </c>
      <c r="M52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26" s="21" t="str">
        <f>IF(ISBLANK(Games!B526),"",IF(Table13[[#This Row],[Side Result]]=Table13[[#This Row],[Market Predicted Side]], "Y", "N"))</f>
      </c>
      <c r="O526" s="24" t="str">
        <f>IF(ISBLANK(Table13[[#This Row],[Side Result]]),"",IF(AND(Table13[[#This Row],[Market Side Correct (Y/N)]]="Y", Table13[[#This Row],[Market - Winning Team Covered (Y/N)]]="Y"), "Y", "N"))</f>
      </c>
      <c r="P526" s="24" t="str">
        <f>IF(ISBLANK(Games!B526),"",IF(Table13[[#This Row],[Side Result]]=Table13[[#This Row],[Model Predicted Side]], "Y", "N"))</f>
      </c>
      <c r="Q52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2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26" s="24" t="str">
        <f>IF(ISBLANK(Table13[[#This Row],[Side Result]]), "",ABS(Table13[[#This Row],[Difference from Prediction]]))</f>
      </c>
      <c r="T52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26" s="24" t="str">
        <f>IF(ISBLANK(Table13[[#This Row],[Side Result]]), "",ABS(Table13[[#This Row],[Difference from Market]]))</f>
      </c>
      <c r="V526" s="23" t="str">
        <f>IF(OR(ISBLANK(Games!B526),ISBLANK(Table13[[#This Row],[Side Result]])), "",IF(OR(AND('Prediction Log'!D526&lt;0, 'Prediction Log'!I526='Prediction Log'!B526), AND('Prediction Log'!D526&gt;0, 'Prediction Log'!C526='Prediction Log'!I526)),"Y", IF(ISBLANK(Games!$B$2), "","N")))</f>
      </c>
      <c r="W526" s="23" t="str">
        <f>Table13[[#This Row],[Market Side and Spread  Correct]]</f>
      </c>
    </row>
    <row r="527">
      <c r="A527" s="2" t="str">
        <f>IF(ISBLANK(Games!$B527), "",Games!A527)</f>
      </c>
      <c r="B527" s="2" t="str">
        <f>IF(ISBLANK(Games!$B527), "",Games!B527)</f>
      </c>
      <c r="C527" s="2" t="str">
        <f>IF(ISBLANK(Games!$B527), "",Games!C527)</f>
      </c>
      <c r="D527" s="1" t="str">
        <f>IF(ISBLANK(Games!$B527), "",Games!D527)</f>
      </c>
      <c r="E527" s="1" t="str">
        <f>IF(ISBLANK(Games!$B527), "",Games!E527)</f>
      </c>
      <c r="F527" s="2" t="str">
        <f>IF(ISBLANK(Games!$B527), "",Games!F527)</f>
      </c>
      <c r="G527" s="2" t="str">
        <f>IF(ISBLANK(Games!$B527), "",Games!G527)</f>
      </c>
      <c r="H527" s="2" t="str">
        <f>IF(ISBLANK(Games!B527), "", IF(Table13[[#This Row],[Spread]]&lt;0, Table13[[#This Row],[Home]], Table13[[#This Row],[Away]]))</f>
      </c>
      <c r="I527" s="25"/>
      <c r="J527" s="25"/>
      <c r="K527" s="25"/>
      <c r="L527" s="25" t="str">
        <f>IF(ISBLANK(Table13[[#This Row],[Side Result]]), "",(-1*(Table13[[#This Row],[Home Final]]-Table13[[#This Row],[Away Final]])))</f>
      </c>
      <c r="M52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27" s="21" t="str">
        <f>IF(ISBLANK(Games!B527),"",IF(Table13[[#This Row],[Side Result]]=Table13[[#This Row],[Market Predicted Side]], "Y", "N"))</f>
      </c>
      <c r="O527" s="24" t="str">
        <f>IF(ISBLANK(Table13[[#This Row],[Side Result]]),"",IF(AND(Table13[[#This Row],[Market Side Correct (Y/N)]]="Y", Table13[[#This Row],[Market - Winning Team Covered (Y/N)]]="Y"), "Y", "N"))</f>
      </c>
      <c r="P527" s="24" t="str">
        <f>IF(ISBLANK(Games!B527),"",IF(Table13[[#This Row],[Side Result]]=Table13[[#This Row],[Model Predicted Side]], "Y", "N"))</f>
      </c>
      <c r="Q52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2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27" s="24" t="str">
        <f>IF(ISBLANK(Table13[[#This Row],[Side Result]]), "",ABS(Table13[[#This Row],[Difference from Prediction]]))</f>
      </c>
      <c r="T52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27" s="24" t="str">
        <f>IF(ISBLANK(Table13[[#This Row],[Side Result]]), "",ABS(Table13[[#This Row],[Difference from Market]]))</f>
      </c>
      <c r="V527" s="23" t="str">
        <f>IF(OR(ISBLANK(Games!B527),ISBLANK(Table13[[#This Row],[Side Result]])), "",IF(OR(AND('Prediction Log'!D527&lt;0, 'Prediction Log'!I527='Prediction Log'!B527), AND('Prediction Log'!D527&gt;0, 'Prediction Log'!C527='Prediction Log'!I527)),"Y", IF(ISBLANK(Games!$B$2), "","N")))</f>
      </c>
      <c r="W527" s="23" t="str">
        <f>Table13[[#This Row],[Market Side and Spread  Correct]]</f>
      </c>
    </row>
    <row r="528">
      <c r="A528" s="2" t="str">
        <f>IF(ISBLANK(Games!$B528), "",Games!A528)</f>
      </c>
      <c r="B528" s="2" t="str">
        <f>IF(ISBLANK(Games!$B528), "",Games!B528)</f>
      </c>
      <c r="C528" s="2" t="str">
        <f>IF(ISBLANK(Games!$B528), "",Games!C528)</f>
      </c>
      <c r="D528" s="1" t="str">
        <f>IF(ISBLANK(Games!$B528), "",Games!D528)</f>
      </c>
      <c r="E528" s="1" t="str">
        <f>IF(ISBLANK(Games!$B528), "",Games!E528)</f>
      </c>
      <c r="F528" s="2" t="str">
        <f>IF(ISBLANK(Games!$B528), "",Games!F528)</f>
      </c>
      <c r="G528" s="2" t="str">
        <f>IF(ISBLANK(Games!$B528), "",Games!G528)</f>
      </c>
      <c r="H528" s="2" t="str">
        <f>IF(ISBLANK(Games!B528), "", IF(Table13[[#This Row],[Spread]]&lt;0, Table13[[#This Row],[Home]], Table13[[#This Row],[Away]]))</f>
      </c>
      <c r="I528" s="25"/>
      <c r="J528" s="25"/>
      <c r="K528" s="25"/>
      <c r="L528" s="25" t="str">
        <f>IF(ISBLANK(Table13[[#This Row],[Side Result]]), "",(-1*(Table13[[#This Row],[Home Final]]-Table13[[#This Row],[Away Final]])))</f>
      </c>
      <c r="M52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28" s="21" t="str">
        <f>IF(ISBLANK(Games!B528),"",IF(Table13[[#This Row],[Side Result]]=Table13[[#This Row],[Market Predicted Side]], "Y", "N"))</f>
      </c>
      <c r="O528" s="24" t="str">
        <f>IF(ISBLANK(Table13[[#This Row],[Side Result]]),"",IF(AND(Table13[[#This Row],[Market Side Correct (Y/N)]]="Y", Table13[[#This Row],[Market - Winning Team Covered (Y/N)]]="Y"), "Y", "N"))</f>
      </c>
      <c r="P528" s="24" t="str">
        <f>IF(ISBLANK(Games!B528),"",IF(Table13[[#This Row],[Side Result]]=Table13[[#This Row],[Model Predicted Side]], "Y", "N"))</f>
      </c>
      <c r="Q52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2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28" s="24" t="str">
        <f>IF(ISBLANK(Table13[[#This Row],[Side Result]]), "",ABS(Table13[[#This Row],[Difference from Prediction]]))</f>
      </c>
      <c r="T52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28" s="24" t="str">
        <f>IF(ISBLANK(Table13[[#This Row],[Side Result]]), "",ABS(Table13[[#This Row],[Difference from Market]]))</f>
      </c>
      <c r="V528" s="23" t="str">
        <f>IF(OR(ISBLANK(Games!B528),ISBLANK(Table13[[#This Row],[Side Result]])), "",IF(OR(AND('Prediction Log'!D528&lt;0, 'Prediction Log'!I528='Prediction Log'!B528), AND('Prediction Log'!D528&gt;0, 'Prediction Log'!C528='Prediction Log'!I528)),"Y", IF(ISBLANK(Games!$B$2), "","N")))</f>
      </c>
      <c r="W528" s="23" t="str">
        <f>Table13[[#This Row],[Market Side and Spread  Correct]]</f>
      </c>
    </row>
    <row r="529">
      <c r="A529" s="2" t="str">
        <f>IF(ISBLANK(Games!$B529), "",Games!A529)</f>
      </c>
      <c r="B529" s="2" t="str">
        <f>IF(ISBLANK(Games!$B529), "",Games!B529)</f>
      </c>
      <c r="C529" s="2" t="str">
        <f>IF(ISBLANK(Games!$B529), "",Games!C529)</f>
      </c>
      <c r="D529" s="1" t="str">
        <f>IF(ISBLANK(Games!$B529), "",Games!D529)</f>
      </c>
      <c r="E529" s="1" t="str">
        <f>IF(ISBLANK(Games!$B529), "",Games!E529)</f>
      </c>
      <c r="F529" s="2" t="str">
        <f>IF(ISBLANK(Games!$B529), "",Games!F529)</f>
      </c>
      <c r="G529" s="2" t="str">
        <f>IF(ISBLANK(Games!$B529), "",Games!G529)</f>
      </c>
      <c r="H529" s="2" t="str">
        <f>IF(ISBLANK(Games!B529), "", IF(Table13[[#This Row],[Spread]]&lt;0, Table13[[#This Row],[Home]], Table13[[#This Row],[Away]]))</f>
      </c>
      <c r="I529" s="25"/>
      <c r="J529" s="25"/>
      <c r="K529" s="25"/>
      <c r="L529" s="25" t="str">
        <f>IF(ISBLANK(Table13[[#This Row],[Side Result]]), "",(-1*(Table13[[#This Row],[Home Final]]-Table13[[#This Row],[Away Final]])))</f>
      </c>
      <c r="M52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29" s="21" t="str">
        <f>IF(ISBLANK(Games!B529),"",IF(Table13[[#This Row],[Side Result]]=Table13[[#This Row],[Market Predicted Side]], "Y", "N"))</f>
      </c>
      <c r="O529" s="24" t="str">
        <f>IF(ISBLANK(Table13[[#This Row],[Side Result]]),"",IF(AND(Table13[[#This Row],[Market Side Correct (Y/N)]]="Y", Table13[[#This Row],[Market - Winning Team Covered (Y/N)]]="Y"), "Y", "N"))</f>
      </c>
      <c r="P529" s="24" t="str">
        <f>IF(ISBLANK(Games!B529),"",IF(Table13[[#This Row],[Side Result]]=Table13[[#This Row],[Model Predicted Side]], "Y", "N"))</f>
      </c>
      <c r="Q52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2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29" s="24" t="str">
        <f>IF(ISBLANK(Table13[[#This Row],[Side Result]]), "",ABS(Table13[[#This Row],[Difference from Prediction]]))</f>
      </c>
      <c r="T52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29" s="24" t="str">
        <f>IF(ISBLANK(Table13[[#This Row],[Side Result]]), "",ABS(Table13[[#This Row],[Difference from Market]]))</f>
      </c>
      <c r="V529" s="23" t="str">
        <f>IF(OR(ISBLANK(Games!B529),ISBLANK(Table13[[#This Row],[Side Result]])), "",IF(OR(AND('Prediction Log'!D529&lt;0, 'Prediction Log'!I529='Prediction Log'!B529), AND('Prediction Log'!D529&gt;0, 'Prediction Log'!C529='Prediction Log'!I529)),"Y", IF(ISBLANK(Games!$B$2), "","N")))</f>
      </c>
      <c r="W529" s="23" t="str">
        <f>Table13[[#This Row],[Market Side and Spread  Correct]]</f>
      </c>
    </row>
    <row r="530">
      <c r="A530" s="2" t="str">
        <f>IF(ISBLANK(Games!$B530), "",Games!A530)</f>
      </c>
      <c r="B530" s="2" t="str">
        <f>IF(ISBLANK(Games!$B530), "",Games!B530)</f>
      </c>
      <c r="C530" s="2" t="str">
        <f>IF(ISBLANK(Games!$B530), "",Games!C530)</f>
      </c>
      <c r="D530" s="1" t="str">
        <f>IF(ISBLANK(Games!$B530), "",Games!D530)</f>
      </c>
      <c r="E530" s="1" t="str">
        <f>IF(ISBLANK(Games!$B530), "",Games!E530)</f>
      </c>
      <c r="F530" s="2" t="str">
        <f>IF(ISBLANK(Games!$B530), "",Games!F530)</f>
      </c>
      <c r="G530" s="2" t="str">
        <f>IF(ISBLANK(Games!$B530), "",Games!G530)</f>
      </c>
      <c r="H530" s="2" t="str">
        <f>IF(ISBLANK(Games!B530), "", IF(Table13[[#This Row],[Spread]]&lt;0, Table13[[#This Row],[Home]], Table13[[#This Row],[Away]]))</f>
      </c>
      <c r="I530" s="25"/>
      <c r="J530" s="25"/>
      <c r="K530" s="25"/>
      <c r="L530" s="25" t="str">
        <f>IF(ISBLANK(Table13[[#This Row],[Side Result]]), "",(-1*(Table13[[#This Row],[Home Final]]-Table13[[#This Row],[Away Final]])))</f>
      </c>
      <c r="M53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30" s="21" t="str">
        <f>IF(ISBLANK(Games!B530),"",IF(Table13[[#This Row],[Side Result]]=Table13[[#This Row],[Market Predicted Side]], "Y", "N"))</f>
      </c>
      <c r="O530" s="24" t="str">
        <f>IF(ISBLANK(Table13[[#This Row],[Side Result]]),"",IF(AND(Table13[[#This Row],[Market Side Correct (Y/N)]]="Y", Table13[[#This Row],[Market - Winning Team Covered (Y/N)]]="Y"), "Y", "N"))</f>
      </c>
      <c r="P530" s="24" t="str">
        <f>IF(ISBLANK(Games!B530),"",IF(Table13[[#This Row],[Side Result]]=Table13[[#This Row],[Model Predicted Side]], "Y", "N"))</f>
      </c>
      <c r="Q53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3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30" s="24" t="str">
        <f>IF(ISBLANK(Table13[[#This Row],[Side Result]]), "",ABS(Table13[[#This Row],[Difference from Prediction]]))</f>
      </c>
      <c r="T53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30" s="24" t="str">
        <f>IF(ISBLANK(Table13[[#This Row],[Side Result]]), "",ABS(Table13[[#This Row],[Difference from Market]]))</f>
      </c>
      <c r="V530" s="23" t="str">
        <f>IF(OR(ISBLANK(Games!B530),ISBLANK(Table13[[#This Row],[Side Result]])), "",IF(OR(AND('Prediction Log'!D530&lt;0, 'Prediction Log'!I530='Prediction Log'!B530), AND('Prediction Log'!D530&gt;0, 'Prediction Log'!C530='Prediction Log'!I530)),"Y", IF(ISBLANK(Games!$B$2), "","N")))</f>
      </c>
      <c r="W530" s="23" t="str">
        <f>Table13[[#This Row],[Market Side and Spread  Correct]]</f>
      </c>
    </row>
    <row r="531">
      <c r="A531" s="2" t="str">
        <f>IF(ISBLANK(Games!$B531), "",Games!A531)</f>
      </c>
      <c r="B531" s="2" t="str">
        <f>IF(ISBLANK(Games!$B531), "",Games!B531)</f>
      </c>
      <c r="C531" s="2" t="str">
        <f>IF(ISBLANK(Games!$B531), "",Games!C531)</f>
      </c>
      <c r="D531" s="1" t="str">
        <f>IF(ISBLANK(Games!$B531), "",Games!D531)</f>
      </c>
      <c r="E531" s="1" t="str">
        <f>IF(ISBLANK(Games!$B531), "",Games!E531)</f>
      </c>
      <c r="F531" s="2" t="str">
        <f>IF(ISBLANK(Games!$B531), "",Games!F531)</f>
      </c>
      <c r="G531" s="2" t="str">
        <f>IF(ISBLANK(Games!$B531), "",Games!G531)</f>
      </c>
      <c r="H531" s="2" t="str">
        <f>IF(ISBLANK(Games!B531), "", IF(Table13[[#This Row],[Spread]]&lt;0, Table13[[#This Row],[Home]], Table13[[#This Row],[Away]]))</f>
      </c>
      <c r="I531" s="25"/>
      <c r="J531" s="25"/>
      <c r="K531" s="25"/>
      <c r="L531" s="25" t="str">
        <f>IF(ISBLANK(Table13[[#This Row],[Side Result]]), "",(-1*(Table13[[#This Row],[Home Final]]-Table13[[#This Row],[Away Final]])))</f>
      </c>
      <c r="M53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31" s="21" t="str">
        <f>IF(ISBLANK(Games!B531),"",IF(Table13[[#This Row],[Side Result]]=Table13[[#This Row],[Market Predicted Side]], "Y", "N"))</f>
      </c>
      <c r="O531" s="24" t="str">
        <f>IF(ISBLANK(Table13[[#This Row],[Side Result]]),"",IF(AND(Table13[[#This Row],[Market Side Correct (Y/N)]]="Y", Table13[[#This Row],[Market - Winning Team Covered (Y/N)]]="Y"), "Y", "N"))</f>
      </c>
      <c r="P531" s="24" t="str">
        <f>IF(ISBLANK(Games!B531),"",IF(Table13[[#This Row],[Side Result]]=Table13[[#This Row],[Model Predicted Side]], "Y", "N"))</f>
      </c>
      <c r="Q53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3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31" s="24" t="str">
        <f>IF(ISBLANK(Table13[[#This Row],[Side Result]]), "",ABS(Table13[[#This Row],[Difference from Prediction]]))</f>
      </c>
      <c r="T53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31" s="24" t="str">
        <f>IF(ISBLANK(Table13[[#This Row],[Side Result]]), "",ABS(Table13[[#This Row],[Difference from Market]]))</f>
      </c>
      <c r="V531" s="23" t="str">
        <f>IF(OR(ISBLANK(Games!B531),ISBLANK(Table13[[#This Row],[Side Result]])), "",IF(OR(AND('Prediction Log'!D531&lt;0, 'Prediction Log'!I531='Prediction Log'!B531), AND('Prediction Log'!D531&gt;0, 'Prediction Log'!C531='Prediction Log'!I531)),"Y", IF(ISBLANK(Games!$B$2), "","N")))</f>
      </c>
      <c r="W531" s="23" t="str">
        <f>Table13[[#This Row],[Market Side and Spread  Correct]]</f>
      </c>
    </row>
    <row r="532">
      <c r="A532" s="2" t="str">
        <f>IF(ISBLANK(Games!$B532), "",Games!A532)</f>
      </c>
      <c r="B532" s="2" t="str">
        <f>IF(ISBLANK(Games!$B532), "",Games!B532)</f>
      </c>
      <c r="C532" s="2" t="str">
        <f>IF(ISBLANK(Games!$B532), "",Games!C532)</f>
      </c>
      <c r="D532" s="1" t="str">
        <f>IF(ISBLANK(Games!$B532), "",Games!D532)</f>
      </c>
      <c r="E532" s="1" t="str">
        <f>IF(ISBLANK(Games!$B532), "",Games!E532)</f>
      </c>
      <c r="F532" s="2" t="str">
        <f>IF(ISBLANK(Games!$B532), "",Games!F532)</f>
      </c>
      <c r="G532" s="2" t="str">
        <f>IF(ISBLANK(Games!$B532), "",Games!G532)</f>
      </c>
      <c r="H532" s="2" t="str">
        <f>IF(ISBLANK(Games!B532), "", IF(Table13[[#This Row],[Spread]]&lt;0, Table13[[#This Row],[Home]], Table13[[#This Row],[Away]]))</f>
      </c>
      <c r="I532" s="25"/>
      <c r="J532" s="25"/>
      <c r="K532" s="25"/>
      <c r="L532" s="25" t="str">
        <f>IF(ISBLANK(Table13[[#This Row],[Side Result]]), "",(-1*(Table13[[#This Row],[Home Final]]-Table13[[#This Row],[Away Final]])))</f>
      </c>
      <c r="M53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32" s="21" t="str">
        <f>IF(ISBLANK(Games!B532),"",IF(Table13[[#This Row],[Side Result]]=Table13[[#This Row],[Market Predicted Side]], "Y", "N"))</f>
      </c>
      <c r="O532" s="24" t="str">
        <f>IF(ISBLANK(Table13[[#This Row],[Side Result]]),"",IF(AND(Table13[[#This Row],[Market Side Correct (Y/N)]]="Y", Table13[[#This Row],[Market - Winning Team Covered (Y/N)]]="Y"), "Y", "N"))</f>
      </c>
      <c r="P532" s="24" t="str">
        <f>IF(ISBLANK(Games!B532),"",IF(Table13[[#This Row],[Side Result]]=Table13[[#This Row],[Model Predicted Side]], "Y", "N"))</f>
      </c>
      <c r="Q53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3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32" s="24" t="str">
        <f>IF(ISBLANK(Table13[[#This Row],[Side Result]]), "",ABS(Table13[[#This Row],[Difference from Prediction]]))</f>
      </c>
      <c r="T53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32" s="24" t="str">
        <f>IF(ISBLANK(Table13[[#This Row],[Side Result]]), "",ABS(Table13[[#This Row],[Difference from Market]]))</f>
      </c>
      <c r="V532" s="23" t="str">
        <f>IF(OR(ISBLANK(Games!B532),ISBLANK(Table13[[#This Row],[Side Result]])), "",IF(OR(AND('Prediction Log'!D532&lt;0, 'Prediction Log'!I532='Prediction Log'!B532), AND('Prediction Log'!D532&gt;0, 'Prediction Log'!C532='Prediction Log'!I532)),"Y", IF(ISBLANK(Games!$B$2), "","N")))</f>
      </c>
      <c r="W532" s="23" t="str">
        <f>Table13[[#This Row],[Market Side and Spread  Correct]]</f>
      </c>
    </row>
    <row r="533">
      <c r="A533" s="2" t="str">
        <f>IF(ISBLANK(Games!$B533), "",Games!A533)</f>
      </c>
      <c r="B533" s="2" t="str">
        <f>IF(ISBLANK(Games!$B533), "",Games!B533)</f>
      </c>
      <c r="C533" s="2" t="str">
        <f>IF(ISBLANK(Games!$B533), "",Games!C533)</f>
      </c>
      <c r="D533" s="1" t="str">
        <f>IF(ISBLANK(Games!$B533), "",Games!D533)</f>
      </c>
      <c r="E533" s="1" t="str">
        <f>IF(ISBLANK(Games!$B533), "",Games!E533)</f>
      </c>
      <c r="F533" s="2" t="str">
        <f>IF(ISBLANK(Games!$B533), "",Games!F533)</f>
      </c>
      <c r="G533" s="2" t="str">
        <f>IF(ISBLANK(Games!$B533), "",Games!G533)</f>
      </c>
      <c r="H533" s="2" t="str">
        <f>IF(ISBLANK(Games!B533), "", IF(Table13[[#This Row],[Spread]]&lt;0, Table13[[#This Row],[Home]], Table13[[#This Row],[Away]]))</f>
      </c>
      <c r="I533" s="25"/>
      <c r="J533" s="25"/>
      <c r="K533" s="25"/>
      <c r="L533" s="25" t="str">
        <f>IF(ISBLANK(Table13[[#This Row],[Side Result]]), "",(-1*(Table13[[#This Row],[Home Final]]-Table13[[#This Row],[Away Final]])))</f>
      </c>
      <c r="M53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33" s="21" t="str">
        <f>IF(ISBLANK(Games!B533),"",IF(Table13[[#This Row],[Side Result]]=Table13[[#This Row],[Market Predicted Side]], "Y", "N"))</f>
      </c>
      <c r="O533" s="24" t="str">
        <f>IF(ISBLANK(Table13[[#This Row],[Side Result]]),"",IF(AND(Table13[[#This Row],[Market Side Correct (Y/N)]]="Y", Table13[[#This Row],[Market - Winning Team Covered (Y/N)]]="Y"), "Y", "N"))</f>
      </c>
      <c r="P533" s="24" t="str">
        <f>IF(ISBLANK(Games!B533),"",IF(Table13[[#This Row],[Side Result]]=Table13[[#This Row],[Model Predicted Side]], "Y", "N"))</f>
      </c>
      <c r="Q53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3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33" s="24" t="str">
        <f>IF(ISBLANK(Table13[[#This Row],[Side Result]]), "",ABS(Table13[[#This Row],[Difference from Prediction]]))</f>
      </c>
      <c r="T53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33" s="24" t="str">
        <f>IF(ISBLANK(Table13[[#This Row],[Side Result]]), "",ABS(Table13[[#This Row],[Difference from Market]]))</f>
      </c>
      <c r="V533" s="23" t="str">
        <f>IF(OR(ISBLANK(Games!B533),ISBLANK(Table13[[#This Row],[Side Result]])), "",IF(OR(AND('Prediction Log'!D533&lt;0, 'Prediction Log'!I533='Prediction Log'!B533), AND('Prediction Log'!D533&gt;0, 'Prediction Log'!C533='Prediction Log'!I533)),"Y", IF(ISBLANK(Games!$B$2), "","N")))</f>
      </c>
      <c r="W533" s="23" t="str">
        <f>Table13[[#This Row],[Market Side and Spread  Correct]]</f>
      </c>
    </row>
    <row r="534">
      <c r="A534" s="2" t="str">
        <f>IF(ISBLANK(Games!$B534), "",Games!A534)</f>
      </c>
      <c r="B534" s="2" t="str">
        <f>IF(ISBLANK(Games!$B534), "",Games!B534)</f>
      </c>
      <c r="C534" s="2" t="str">
        <f>IF(ISBLANK(Games!$B534), "",Games!C534)</f>
      </c>
      <c r="D534" s="1" t="str">
        <f>IF(ISBLANK(Games!$B534), "",Games!D534)</f>
      </c>
      <c r="E534" s="1" t="str">
        <f>IF(ISBLANK(Games!$B534), "",Games!E534)</f>
      </c>
      <c r="F534" s="2" t="str">
        <f>IF(ISBLANK(Games!$B534), "",Games!F534)</f>
      </c>
      <c r="G534" s="2" t="str">
        <f>IF(ISBLANK(Games!$B534), "",Games!G534)</f>
      </c>
      <c r="H534" s="2" t="str">
        <f>IF(ISBLANK(Games!B534), "", IF(Table13[[#This Row],[Spread]]&lt;0, Table13[[#This Row],[Home]], Table13[[#This Row],[Away]]))</f>
      </c>
      <c r="I534" s="25"/>
      <c r="J534" s="25"/>
      <c r="K534" s="25"/>
      <c r="L534" s="25" t="str">
        <f>IF(ISBLANK(Table13[[#This Row],[Side Result]]), "",(-1*(Table13[[#This Row],[Home Final]]-Table13[[#This Row],[Away Final]])))</f>
      </c>
      <c r="M53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34" s="21" t="str">
        <f>IF(ISBLANK(Games!B534),"",IF(Table13[[#This Row],[Side Result]]=Table13[[#This Row],[Market Predicted Side]], "Y", "N"))</f>
      </c>
      <c r="O534" s="24" t="str">
        <f>IF(ISBLANK(Table13[[#This Row],[Side Result]]),"",IF(AND(Table13[[#This Row],[Market Side Correct (Y/N)]]="Y", Table13[[#This Row],[Market - Winning Team Covered (Y/N)]]="Y"), "Y", "N"))</f>
      </c>
      <c r="P534" s="24" t="str">
        <f>IF(ISBLANK(Games!B534),"",IF(Table13[[#This Row],[Side Result]]=Table13[[#This Row],[Model Predicted Side]], "Y", "N"))</f>
      </c>
      <c r="Q53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3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34" s="24" t="str">
        <f>IF(ISBLANK(Table13[[#This Row],[Side Result]]), "",ABS(Table13[[#This Row],[Difference from Prediction]]))</f>
      </c>
      <c r="T53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34" s="24" t="str">
        <f>IF(ISBLANK(Table13[[#This Row],[Side Result]]), "",ABS(Table13[[#This Row],[Difference from Market]]))</f>
      </c>
      <c r="V534" s="23" t="str">
        <f>IF(OR(ISBLANK(Games!B534),ISBLANK(Table13[[#This Row],[Side Result]])), "",IF(OR(AND('Prediction Log'!D534&lt;0, 'Prediction Log'!I534='Prediction Log'!B534), AND('Prediction Log'!D534&gt;0, 'Prediction Log'!C534='Prediction Log'!I534)),"Y", IF(ISBLANK(Games!$B$2), "","N")))</f>
      </c>
      <c r="W534" s="23" t="str">
        <f>Table13[[#This Row],[Market Side and Spread  Correct]]</f>
      </c>
    </row>
    <row r="535">
      <c r="A535" s="2" t="str">
        <f>IF(ISBLANK(Games!$B535), "",Games!A535)</f>
      </c>
      <c r="B535" s="2" t="str">
        <f>IF(ISBLANK(Games!$B535), "",Games!B535)</f>
      </c>
      <c r="C535" s="2" t="str">
        <f>IF(ISBLANK(Games!$B535), "",Games!C535)</f>
      </c>
      <c r="D535" s="1" t="str">
        <f>IF(ISBLANK(Games!$B535), "",Games!D535)</f>
      </c>
      <c r="E535" s="1" t="str">
        <f>IF(ISBLANK(Games!$B535), "",Games!E535)</f>
      </c>
      <c r="F535" s="2" t="str">
        <f>IF(ISBLANK(Games!$B535), "",Games!F535)</f>
      </c>
      <c r="G535" s="2" t="str">
        <f>IF(ISBLANK(Games!$B535), "",Games!G535)</f>
      </c>
      <c r="H535" s="2" t="str">
        <f>IF(ISBLANK(Games!B535), "", IF(Table13[[#This Row],[Spread]]&lt;0, Table13[[#This Row],[Home]], Table13[[#This Row],[Away]]))</f>
      </c>
      <c r="I535" s="25"/>
      <c r="J535" s="25"/>
      <c r="K535" s="25"/>
      <c r="L535" s="25" t="str">
        <f>IF(ISBLANK(Table13[[#This Row],[Side Result]]), "",(-1*(Table13[[#This Row],[Home Final]]-Table13[[#This Row],[Away Final]])))</f>
      </c>
      <c r="M53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35" s="21" t="str">
        <f>IF(ISBLANK(Games!B535),"",IF(Table13[[#This Row],[Side Result]]=Table13[[#This Row],[Market Predicted Side]], "Y", "N"))</f>
      </c>
      <c r="O535" s="24" t="str">
        <f>IF(ISBLANK(Table13[[#This Row],[Side Result]]),"",IF(AND(Table13[[#This Row],[Market Side Correct (Y/N)]]="Y", Table13[[#This Row],[Market - Winning Team Covered (Y/N)]]="Y"), "Y", "N"))</f>
      </c>
      <c r="P535" s="24" t="str">
        <f>IF(ISBLANK(Games!B535),"",IF(Table13[[#This Row],[Side Result]]=Table13[[#This Row],[Model Predicted Side]], "Y", "N"))</f>
      </c>
      <c r="Q53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3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35" s="24" t="str">
        <f>IF(ISBLANK(Table13[[#This Row],[Side Result]]), "",ABS(Table13[[#This Row],[Difference from Prediction]]))</f>
      </c>
      <c r="T53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35" s="24" t="str">
        <f>IF(ISBLANK(Table13[[#This Row],[Side Result]]), "",ABS(Table13[[#This Row],[Difference from Market]]))</f>
      </c>
      <c r="V535" s="23" t="str">
        <f>IF(OR(ISBLANK(Games!B535),ISBLANK(Table13[[#This Row],[Side Result]])), "",IF(OR(AND('Prediction Log'!D535&lt;0, 'Prediction Log'!I535='Prediction Log'!B535), AND('Prediction Log'!D535&gt;0, 'Prediction Log'!C535='Prediction Log'!I535)),"Y", IF(ISBLANK(Games!$B$2), "","N")))</f>
      </c>
      <c r="W535" s="23" t="str">
        <f>Table13[[#This Row],[Market Side and Spread  Correct]]</f>
      </c>
    </row>
    <row r="536">
      <c r="A536" s="2" t="str">
        <f>IF(ISBLANK(Games!$B536), "",Games!A536)</f>
      </c>
      <c r="B536" s="2" t="str">
        <f>IF(ISBLANK(Games!$B536), "",Games!B536)</f>
      </c>
      <c r="C536" s="2" t="str">
        <f>IF(ISBLANK(Games!$B536), "",Games!C536)</f>
      </c>
      <c r="D536" s="1" t="str">
        <f>IF(ISBLANK(Games!$B536), "",Games!D536)</f>
      </c>
      <c r="E536" s="1" t="str">
        <f>IF(ISBLANK(Games!$B536), "",Games!E536)</f>
      </c>
      <c r="F536" s="2" t="str">
        <f>IF(ISBLANK(Games!$B536), "",Games!F536)</f>
      </c>
      <c r="G536" s="2" t="str">
        <f>IF(ISBLANK(Games!$B536), "",Games!G536)</f>
      </c>
      <c r="H536" s="2" t="str">
        <f>IF(ISBLANK(Games!B536), "", IF(Table13[[#This Row],[Spread]]&lt;0, Table13[[#This Row],[Home]], Table13[[#This Row],[Away]]))</f>
      </c>
      <c r="I536" s="25"/>
      <c r="J536" s="25"/>
      <c r="K536" s="25"/>
      <c r="L536" s="25" t="str">
        <f>IF(ISBLANK(Table13[[#This Row],[Side Result]]), "",(-1*(Table13[[#This Row],[Home Final]]-Table13[[#This Row],[Away Final]])))</f>
      </c>
      <c r="M53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36" s="21" t="str">
        <f>IF(ISBLANK(Games!B536),"",IF(Table13[[#This Row],[Side Result]]=Table13[[#This Row],[Market Predicted Side]], "Y", "N"))</f>
      </c>
      <c r="O536" s="24" t="str">
        <f>IF(ISBLANK(Table13[[#This Row],[Side Result]]),"",IF(AND(Table13[[#This Row],[Market Side Correct (Y/N)]]="Y", Table13[[#This Row],[Market - Winning Team Covered (Y/N)]]="Y"), "Y", "N"))</f>
      </c>
      <c r="P536" s="24" t="str">
        <f>IF(ISBLANK(Games!B536),"",IF(Table13[[#This Row],[Side Result]]=Table13[[#This Row],[Model Predicted Side]], "Y", "N"))</f>
      </c>
      <c r="Q53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3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36" s="24" t="str">
        <f>IF(ISBLANK(Table13[[#This Row],[Side Result]]), "",ABS(Table13[[#This Row],[Difference from Prediction]]))</f>
      </c>
      <c r="T53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36" s="24" t="str">
        <f>IF(ISBLANK(Table13[[#This Row],[Side Result]]), "",ABS(Table13[[#This Row],[Difference from Market]]))</f>
      </c>
      <c r="V536" s="23" t="str">
        <f>IF(OR(ISBLANK(Games!B536),ISBLANK(Table13[[#This Row],[Side Result]])), "",IF(OR(AND('Prediction Log'!D536&lt;0, 'Prediction Log'!I536='Prediction Log'!B536), AND('Prediction Log'!D536&gt;0, 'Prediction Log'!C536='Prediction Log'!I536)),"Y", IF(ISBLANK(Games!$B$2), "","N")))</f>
      </c>
      <c r="W536" s="23" t="str">
        <f>Table13[[#This Row],[Market Side and Spread  Correct]]</f>
      </c>
    </row>
    <row r="537">
      <c r="A537" s="2" t="str">
        <f>IF(ISBLANK(Games!$B537), "",Games!A537)</f>
      </c>
      <c r="B537" s="2" t="str">
        <f>IF(ISBLANK(Games!$B537), "",Games!B537)</f>
      </c>
      <c r="C537" s="2" t="str">
        <f>IF(ISBLANK(Games!$B537), "",Games!C537)</f>
      </c>
      <c r="D537" s="1" t="str">
        <f>IF(ISBLANK(Games!$B537), "",Games!D537)</f>
      </c>
      <c r="E537" s="1" t="str">
        <f>IF(ISBLANK(Games!$B537), "",Games!E537)</f>
      </c>
      <c r="F537" s="2" t="str">
        <f>IF(ISBLANK(Games!$B537), "",Games!F537)</f>
      </c>
      <c r="G537" s="2" t="str">
        <f>IF(ISBLANK(Games!$B537), "",Games!G537)</f>
      </c>
      <c r="H537" s="2" t="str">
        <f>IF(ISBLANK(Games!B537), "", IF(Table13[[#This Row],[Spread]]&lt;0, Table13[[#This Row],[Home]], Table13[[#This Row],[Away]]))</f>
      </c>
      <c r="I537" s="25"/>
      <c r="J537" s="25"/>
      <c r="K537" s="25"/>
      <c r="L537" s="25" t="str">
        <f>IF(ISBLANK(Table13[[#This Row],[Side Result]]), "",(-1*(Table13[[#This Row],[Home Final]]-Table13[[#This Row],[Away Final]])))</f>
      </c>
      <c r="M53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37" s="21" t="str">
        <f>IF(ISBLANK(Games!B537),"",IF(Table13[[#This Row],[Side Result]]=Table13[[#This Row],[Market Predicted Side]], "Y", "N"))</f>
      </c>
      <c r="O537" s="24" t="str">
        <f>IF(ISBLANK(Table13[[#This Row],[Side Result]]),"",IF(AND(Table13[[#This Row],[Market Side Correct (Y/N)]]="Y", Table13[[#This Row],[Market - Winning Team Covered (Y/N)]]="Y"), "Y", "N"))</f>
      </c>
      <c r="P537" s="24" t="str">
        <f>IF(ISBLANK(Games!B537),"",IF(Table13[[#This Row],[Side Result]]=Table13[[#This Row],[Model Predicted Side]], "Y", "N"))</f>
      </c>
      <c r="Q53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3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37" s="24" t="str">
        <f>IF(ISBLANK(Table13[[#This Row],[Side Result]]), "",ABS(Table13[[#This Row],[Difference from Prediction]]))</f>
      </c>
      <c r="T53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37" s="24" t="str">
        <f>IF(ISBLANK(Table13[[#This Row],[Side Result]]), "",ABS(Table13[[#This Row],[Difference from Market]]))</f>
      </c>
      <c r="V537" s="23" t="str">
        <f>IF(OR(ISBLANK(Games!B537),ISBLANK(Table13[[#This Row],[Side Result]])), "",IF(OR(AND('Prediction Log'!D537&lt;0, 'Prediction Log'!I537='Prediction Log'!B537), AND('Prediction Log'!D537&gt;0, 'Prediction Log'!C537='Prediction Log'!I537)),"Y", IF(ISBLANK(Games!$B$2), "","N")))</f>
      </c>
      <c r="W537" s="23" t="str">
        <f>Table13[[#This Row],[Market Side and Spread  Correct]]</f>
      </c>
    </row>
    <row r="538">
      <c r="A538" s="2" t="str">
        <f>IF(ISBLANK(Games!$B538), "",Games!A538)</f>
      </c>
      <c r="B538" s="2" t="str">
        <f>IF(ISBLANK(Games!$B538), "",Games!B538)</f>
      </c>
      <c r="C538" s="2" t="str">
        <f>IF(ISBLANK(Games!$B538), "",Games!C538)</f>
      </c>
      <c r="D538" s="1" t="str">
        <f>IF(ISBLANK(Games!$B538), "",Games!D538)</f>
      </c>
      <c r="E538" s="1" t="str">
        <f>IF(ISBLANK(Games!$B538), "",Games!E538)</f>
      </c>
      <c r="F538" s="2" t="str">
        <f>IF(ISBLANK(Games!$B538), "",Games!F538)</f>
      </c>
      <c r="G538" s="2" t="str">
        <f>IF(ISBLANK(Games!$B538), "",Games!G538)</f>
      </c>
      <c r="H538" s="2" t="str">
        <f>IF(ISBLANK(Games!B538), "", IF(Table13[[#This Row],[Spread]]&lt;0, Table13[[#This Row],[Home]], Table13[[#This Row],[Away]]))</f>
      </c>
      <c r="I538" s="25"/>
      <c r="J538" s="25"/>
      <c r="K538" s="25"/>
      <c r="L538" s="25" t="str">
        <f>IF(ISBLANK(Table13[[#This Row],[Side Result]]), "",(-1*(Table13[[#This Row],[Home Final]]-Table13[[#This Row],[Away Final]])))</f>
      </c>
      <c r="M53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38" s="21" t="str">
        <f>IF(ISBLANK(Games!B538),"",IF(Table13[[#This Row],[Side Result]]=Table13[[#This Row],[Market Predicted Side]], "Y", "N"))</f>
      </c>
      <c r="O538" s="24" t="str">
        <f>IF(ISBLANK(Table13[[#This Row],[Side Result]]),"",IF(AND(Table13[[#This Row],[Market Side Correct (Y/N)]]="Y", Table13[[#This Row],[Market - Winning Team Covered (Y/N)]]="Y"), "Y", "N"))</f>
      </c>
      <c r="P538" s="24" t="str">
        <f>IF(ISBLANK(Games!B538),"",IF(Table13[[#This Row],[Side Result]]=Table13[[#This Row],[Model Predicted Side]], "Y", "N"))</f>
      </c>
      <c r="Q53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3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38" s="24" t="str">
        <f>IF(ISBLANK(Table13[[#This Row],[Side Result]]), "",ABS(Table13[[#This Row],[Difference from Prediction]]))</f>
      </c>
      <c r="T53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38" s="24" t="str">
        <f>IF(ISBLANK(Table13[[#This Row],[Side Result]]), "",ABS(Table13[[#This Row],[Difference from Market]]))</f>
      </c>
      <c r="V538" s="23" t="str">
        <f>IF(OR(ISBLANK(Games!B538),ISBLANK(Table13[[#This Row],[Side Result]])), "",IF(OR(AND('Prediction Log'!D538&lt;0, 'Prediction Log'!I538='Prediction Log'!B538), AND('Prediction Log'!D538&gt;0, 'Prediction Log'!C538='Prediction Log'!I538)),"Y", IF(ISBLANK(Games!$B$2), "","N")))</f>
      </c>
      <c r="W538" s="23" t="str">
        <f>Table13[[#This Row],[Market Side and Spread  Correct]]</f>
      </c>
    </row>
    <row r="539">
      <c r="A539" s="2" t="str">
        <f>IF(ISBLANK(Games!$B539), "",Games!A539)</f>
      </c>
      <c r="B539" s="2" t="str">
        <f>IF(ISBLANK(Games!$B539), "",Games!B539)</f>
      </c>
      <c r="C539" s="2" t="str">
        <f>IF(ISBLANK(Games!$B539), "",Games!C539)</f>
      </c>
      <c r="D539" s="1" t="str">
        <f>IF(ISBLANK(Games!$B539), "",Games!D539)</f>
      </c>
      <c r="E539" s="1" t="str">
        <f>IF(ISBLANK(Games!$B539), "",Games!E539)</f>
      </c>
      <c r="F539" s="2" t="str">
        <f>IF(ISBLANK(Games!$B539), "",Games!F539)</f>
      </c>
      <c r="G539" s="2" t="str">
        <f>IF(ISBLANK(Games!$B539), "",Games!G539)</f>
      </c>
      <c r="H539" s="2" t="str">
        <f>IF(ISBLANK(Games!B539), "", IF(Table13[[#This Row],[Spread]]&lt;0, Table13[[#This Row],[Home]], Table13[[#This Row],[Away]]))</f>
      </c>
      <c r="I539" s="25"/>
      <c r="J539" s="25"/>
      <c r="K539" s="25"/>
      <c r="L539" s="25" t="str">
        <f>IF(ISBLANK(Table13[[#This Row],[Side Result]]), "",(-1*(Table13[[#This Row],[Home Final]]-Table13[[#This Row],[Away Final]])))</f>
      </c>
      <c r="M53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39" s="21" t="str">
        <f>IF(ISBLANK(Games!B539),"",IF(Table13[[#This Row],[Side Result]]=Table13[[#This Row],[Market Predicted Side]], "Y", "N"))</f>
      </c>
      <c r="O539" s="24" t="str">
        <f>IF(ISBLANK(Table13[[#This Row],[Side Result]]),"",IF(AND(Table13[[#This Row],[Market Side Correct (Y/N)]]="Y", Table13[[#This Row],[Market - Winning Team Covered (Y/N)]]="Y"), "Y", "N"))</f>
      </c>
      <c r="P539" s="24" t="str">
        <f>IF(ISBLANK(Games!B539),"",IF(Table13[[#This Row],[Side Result]]=Table13[[#This Row],[Model Predicted Side]], "Y", "N"))</f>
      </c>
      <c r="Q53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3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39" s="24" t="str">
        <f>IF(ISBLANK(Table13[[#This Row],[Side Result]]), "",ABS(Table13[[#This Row],[Difference from Prediction]]))</f>
      </c>
      <c r="T53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39" s="24" t="str">
        <f>IF(ISBLANK(Table13[[#This Row],[Side Result]]), "",ABS(Table13[[#This Row],[Difference from Market]]))</f>
      </c>
      <c r="V539" s="23" t="str">
        <f>IF(OR(ISBLANK(Games!B539),ISBLANK(Table13[[#This Row],[Side Result]])), "",IF(OR(AND('Prediction Log'!D539&lt;0, 'Prediction Log'!I539='Prediction Log'!B539), AND('Prediction Log'!D539&gt;0, 'Prediction Log'!C539='Prediction Log'!I539)),"Y", IF(ISBLANK(Games!$B$2), "","N")))</f>
      </c>
      <c r="W539" s="23" t="str">
        <f>Table13[[#This Row],[Market Side and Spread  Correct]]</f>
      </c>
    </row>
    <row r="540">
      <c r="A540" s="2" t="str">
        <f>IF(ISBLANK(Games!$B540), "",Games!A540)</f>
      </c>
      <c r="B540" s="2" t="str">
        <f>IF(ISBLANK(Games!$B540), "",Games!B540)</f>
      </c>
      <c r="C540" s="2" t="str">
        <f>IF(ISBLANK(Games!$B540), "",Games!C540)</f>
      </c>
      <c r="D540" s="1" t="str">
        <f>IF(ISBLANK(Games!$B540), "",Games!D540)</f>
      </c>
      <c r="E540" s="1" t="str">
        <f>IF(ISBLANK(Games!$B540), "",Games!E540)</f>
      </c>
      <c r="F540" s="2" t="str">
        <f>IF(ISBLANK(Games!$B540), "",Games!F540)</f>
      </c>
      <c r="G540" s="2" t="str">
        <f>IF(ISBLANK(Games!$B540), "",Games!G540)</f>
      </c>
      <c r="H540" s="2" t="str">
        <f>IF(ISBLANK(Games!B540), "", IF(Table13[[#This Row],[Spread]]&lt;0, Table13[[#This Row],[Home]], Table13[[#This Row],[Away]]))</f>
      </c>
      <c r="I540" s="25"/>
      <c r="J540" s="25"/>
      <c r="K540" s="25"/>
      <c r="L540" s="25" t="str">
        <f>IF(ISBLANK(Table13[[#This Row],[Side Result]]), "",(-1*(Table13[[#This Row],[Home Final]]-Table13[[#This Row],[Away Final]])))</f>
      </c>
      <c r="M54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40" s="21" t="str">
        <f>IF(ISBLANK(Games!B540),"",IF(Table13[[#This Row],[Side Result]]=Table13[[#This Row],[Market Predicted Side]], "Y", "N"))</f>
      </c>
      <c r="O540" s="24" t="str">
        <f>IF(ISBLANK(Table13[[#This Row],[Side Result]]),"",IF(AND(Table13[[#This Row],[Market Side Correct (Y/N)]]="Y", Table13[[#This Row],[Market - Winning Team Covered (Y/N)]]="Y"), "Y", "N"))</f>
      </c>
      <c r="P540" s="24" t="str">
        <f>IF(ISBLANK(Games!B540),"",IF(Table13[[#This Row],[Side Result]]=Table13[[#This Row],[Model Predicted Side]], "Y", "N"))</f>
      </c>
      <c r="Q54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4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40" s="24" t="str">
        <f>IF(ISBLANK(Table13[[#This Row],[Side Result]]), "",ABS(Table13[[#This Row],[Difference from Prediction]]))</f>
      </c>
      <c r="T54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40" s="24" t="str">
        <f>IF(ISBLANK(Table13[[#This Row],[Side Result]]), "",ABS(Table13[[#This Row],[Difference from Market]]))</f>
      </c>
      <c r="V540" s="23" t="str">
        <f>IF(OR(ISBLANK(Games!B540),ISBLANK(Table13[[#This Row],[Side Result]])), "",IF(OR(AND('Prediction Log'!D540&lt;0, 'Prediction Log'!I540='Prediction Log'!B540), AND('Prediction Log'!D540&gt;0, 'Prediction Log'!C540='Prediction Log'!I540)),"Y", IF(ISBLANK(Games!$B$2), "","N")))</f>
      </c>
      <c r="W540" s="23" t="str">
        <f>Table13[[#This Row],[Market Side and Spread  Correct]]</f>
      </c>
    </row>
    <row r="541">
      <c r="A541" s="2" t="str">
        <f>IF(ISBLANK(Games!$B541), "",Games!A541)</f>
      </c>
      <c r="B541" s="2" t="str">
        <f>IF(ISBLANK(Games!$B541), "",Games!B541)</f>
      </c>
      <c r="C541" s="2" t="str">
        <f>IF(ISBLANK(Games!$B541), "",Games!C541)</f>
      </c>
      <c r="D541" s="1" t="str">
        <f>IF(ISBLANK(Games!$B541), "",Games!D541)</f>
      </c>
      <c r="E541" s="1" t="str">
        <f>IF(ISBLANK(Games!$B541), "",Games!E541)</f>
      </c>
      <c r="F541" s="2" t="str">
        <f>IF(ISBLANK(Games!$B541), "",Games!F541)</f>
      </c>
      <c r="G541" s="2" t="str">
        <f>IF(ISBLANK(Games!$B541), "",Games!G541)</f>
      </c>
      <c r="H541" s="2" t="str">
        <f>IF(ISBLANK(Games!B541), "", IF(Table13[[#This Row],[Spread]]&lt;0, Table13[[#This Row],[Home]], Table13[[#This Row],[Away]]))</f>
      </c>
      <c r="I541" s="25"/>
      <c r="J541" s="25"/>
      <c r="K541" s="25"/>
      <c r="L541" s="25" t="str">
        <f>IF(ISBLANK(Table13[[#This Row],[Side Result]]), "",(-1*(Table13[[#This Row],[Home Final]]-Table13[[#This Row],[Away Final]])))</f>
      </c>
      <c r="M54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41" s="21" t="str">
        <f>IF(ISBLANK(Games!B541),"",IF(Table13[[#This Row],[Side Result]]=Table13[[#This Row],[Market Predicted Side]], "Y", "N"))</f>
      </c>
      <c r="O541" s="24" t="str">
        <f>IF(ISBLANK(Table13[[#This Row],[Side Result]]),"",IF(AND(Table13[[#This Row],[Market Side Correct (Y/N)]]="Y", Table13[[#This Row],[Market - Winning Team Covered (Y/N)]]="Y"), "Y", "N"))</f>
      </c>
      <c r="P541" s="24" t="str">
        <f>IF(ISBLANK(Games!B541),"",IF(Table13[[#This Row],[Side Result]]=Table13[[#This Row],[Model Predicted Side]], "Y", "N"))</f>
      </c>
      <c r="Q54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4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41" s="24" t="str">
        <f>IF(ISBLANK(Table13[[#This Row],[Side Result]]), "",ABS(Table13[[#This Row],[Difference from Prediction]]))</f>
      </c>
      <c r="T54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41" s="24" t="str">
        <f>IF(ISBLANK(Table13[[#This Row],[Side Result]]), "",ABS(Table13[[#This Row],[Difference from Market]]))</f>
      </c>
      <c r="V541" s="23" t="str">
        <f>IF(OR(ISBLANK(Games!B541),ISBLANK(Table13[[#This Row],[Side Result]])), "",IF(OR(AND('Prediction Log'!D541&lt;0, 'Prediction Log'!I541='Prediction Log'!B541), AND('Prediction Log'!D541&gt;0, 'Prediction Log'!C541='Prediction Log'!I541)),"Y", IF(ISBLANK(Games!$B$2), "","N")))</f>
      </c>
      <c r="W541" s="23" t="str">
        <f>Table13[[#This Row],[Market Side and Spread  Correct]]</f>
      </c>
    </row>
    <row r="542">
      <c r="A542" s="2" t="str">
        <f>IF(ISBLANK(Games!$B542), "",Games!A542)</f>
      </c>
      <c r="B542" s="2" t="str">
        <f>IF(ISBLANK(Games!$B542), "",Games!B542)</f>
      </c>
      <c r="C542" s="2" t="str">
        <f>IF(ISBLANK(Games!$B542), "",Games!C542)</f>
      </c>
      <c r="D542" s="1" t="str">
        <f>IF(ISBLANK(Games!$B542), "",Games!D542)</f>
      </c>
      <c r="E542" s="1" t="str">
        <f>IF(ISBLANK(Games!$B542), "",Games!E542)</f>
      </c>
      <c r="F542" s="2" t="str">
        <f>IF(ISBLANK(Games!$B542), "",Games!F542)</f>
      </c>
      <c r="G542" s="2" t="str">
        <f>IF(ISBLANK(Games!$B542), "",Games!G542)</f>
      </c>
      <c r="H542" s="2" t="str">
        <f>IF(ISBLANK(Games!B542), "", IF(Table13[[#This Row],[Spread]]&lt;0, Table13[[#This Row],[Home]], Table13[[#This Row],[Away]]))</f>
      </c>
      <c r="I542" s="25"/>
      <c r="J542" s="25"/>
      <c r="K542" s="25"/>
      <c r="L542" s="25" t="str">
        <f>IF(ISBLANK(Table13[[#This Row],[Side Result]]), "",(-1*(Table13[[#This Row],[Home Final]]-Table13[[#This Row],[Away Final]])))</f>
      </c>
      <c r="M54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42" s="21" t="str">
        <f>IF(ISBLANK(Games!B542),"",IF(Table13[[#This Row],[Side Result]]=Table13[[#This Row],[Market Predicted Side]], "Y", "N"))</f>
      </c>
      <c r="O542" s="24" t="str">
        <f>IF(ISBLANK(Table13[[#This Row],[Side Result]]),"",IF(AND(Table13[[#This Row],[Market Side Correct (Y/N)]]="Y", Table13[[#This Row],[Market - Winning Team Covered (Y/N)]]="Y"), "Y", "N"))</f>
      </c>
      <c r="P542" s="24" t="str">
        <f>IF(ISBLANK(Games!B542),"",IF(Table13[[#This Row],[Side Result]]=Table13[[#This Row],[Model Predicted Side]], "Y", "N"))</f>
      </c>
      <c r="Q54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4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42" s="24" t="str">
        <f>IF(ISBLANK(Table13[[#This Row],[Side Result]]), "",ABS(Table13[[#This Row],[Difference from Prediction]]))</f>
      </c>
      <c r="T54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42" s="24" t="str">
        <f>IF(ISBLANK(Table13[[#This Row],[Side Result]]), "",ABS(Table13[[#This Row],[Difference from Market]]))</f>
      </c>
      <c r="V542" s="23" t="str">
        <f>IF(OR(ISBLANK(Games!B542),ISBLANK(Table13[[#This Row],[Side Result]])), "",IF(OR(AND('Prediction Log'!D542&lt;0, 'Prediction Log'!I542='Prediction Log'!B542), AND('Prediction Log'!D542&gt;0, 'Prediction Log'!C542='Prediction Log'!I542)),"Y", IF(ISBLANK(Games!$B$2), "","N")))</f>
      </c>
      <c r="W542" s="23" t="str">
        <f>Table13[[#This Row],[Market Side and Spread  Correct]]</f>
      </c>
    </row>
    <row r="543">
      <c r="A543" s="2" t="str">
        <f>IF(ISBLANK(Games!$B543), "",Games!A543)</f>
      </c>
      <c r="B543" s="2" t="str">
        <f>IF(ISBLANK(Games!$B543), "",Games!B543)</f>
      </c>
      <c r="C543" s="2" t="str">
        <f>IF(ISBLANK(Games!$B543), "",Games!C543)</f>
      </c>
      <c r="D543" s="1" t="str">
        <f>IF(ISBLANK(Games!$B543), "",Games!D543)</f>
      </c>
      <c r="E543" s="1" t="str">
        <f>IF(ISBLANK(Games!$B543), "",Games!E543)</f>
      </c>
      <c r="F543" s="2" t="str">
        <f>IF(ISBLANK(Games!$B543), "",Games!F543)</f>
      </c>
      <c r="G543" s="2" t="str">
        <f>IF(ISBLANK(Games!$B543), "",Games!G543)</f>
      </c>
      <c r="H543" s="2" t="str">
        <f>IF(ISBLANK(Games!B543), "", IF(Table13[[#This Row],[Spread]]&lt;0, Table13[[#This Row],[Home]], Table13[[#This Row],[Away]]))</f>
      </c>
      <c r="I543" s="25"/>
      <c r="J543" s="25"/>
      <c r="K543" s="25"/>
      <c r="L543" s="25" t="str">
        <f>IF(ISBLANK(Table13[[#This Row],[Side Result]]), "",(-1*(Table13[[#This Row],[Home Final]]-Table13[[#This Row],[Away Final]])))</f>
      </c>
      <c r="M54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43" s="21" t="str">
        <f>IF(ISBLANK(Games!B543),"",IF(Table13[[#This Row],[Side Result]]=Table13[[#This Row],[Market Predicted Side]], "Y", "N"))</f>
      </c>
      <c r="O543" s="24" t="str">
        <f>IF(ISBLANK(Table13[[#This Row],[Side Result]]),"",IF(AND(Table13[[#This Row],[Market Side Correct (Y/N)]]="Y", Table13[[#This Row],[Market - Winning Team Covered (Y/N)]]="Y"), "Y", "N"))</f>
      </c>
      <c r="P543" s="24" t="str">
        <f>IF(ISBLANK(Games!B543),"",IF(Table13[[#This Row],[Side Result]]=Table13[[#This Row],[Model Predicted Side]], "Y", "N"))</f>
      </c>
      <c r="Q54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4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43" s="24" t="str">
        <f>IF(ISBLANK(Table13[[#This Row],[Side Result]]), "",ABS(Table13[[#This Row],[Difference from Prediction]]))</f>
      </c>
      <c r="T54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43" s="24" t="str">
        <f>IF(ISBLANK(Table13[[#This Row],[Side Result]]), "",ABS(Table13[[#This Row],[Difference from Market]]))</f>
      </c>
      <c r="V543" s="23" t="str">
        <f>IF(OR(ISBLANK(Games!B543),ISBLANK(Table13[[#This Row],[Side Result]])), "",IF(OR(AND('Prediction Log'!D543&lt;0, 'Prediction Log'!I543='Prediction Log'!B543), AND('Prediction Log'!D543&gt;0, 'Prediction Log'!C543='Prediction Log'!I543)),"Y", IF(ISBLANK(Games!$B$2), "","N")))</f>
      </c>
      <c r="W543" s="23" t="str">
        <f>Table13[[#This Row],[Market Side and Spread  Correct]]</f>
      </c>
    </row>
    <row r="544">
      <c r="A544" s="2" t="str">
        <f>IF(ISBLANK(Games!$B544), "",Games!A544)</f>
      </c>
      <c r="B544" s="2" t="str">
        <f>IF(ISBLANK(Games!$B544), "",Games!B544)</f>
      </c>
      <c r="C544" s="2" t="str">
        <f>IF(ISBLANK(Games!$B544), "",Games!C544)</f>
      </c>
      <c r="D544" s="1" t="str">
        <f>IF(ISBLANK(Games!$B544), "",Games!D544)</f>
      </c>
      <c r="E544" s="1" t="str">
        <f>IF(ISBLANK(Games!$B544), "",Games!E544)</f>
      </c>
      <c r="F544" s="2" t="str">
        <f>IF(ISBLANK(Games!$B544), "",Games!F544)</f>
      </c>
      <c r="G544" s="2" t="str">
        <f>IF(ISBLANK(Games!$B544), "",Games!G544)</f>
      </c>
      <c r="H544" s="2" t="str">
        <f>IF(ISBLANK(Games!B544), "", IF(Table13[[#This Row],[Spread]]&lt;0, Table13[[#This Row],[Home]], Table13[[#This Row],[Away]]))</f>
      </c>
      <c r="I544" s="25"/>
      <c r="J544" s="25"/>
      <c r="K544" s="25"/>
      <c r="L544" s="25" t="str">
        <f>IF(ISBLANK(Table13[[#This Row],[Side Result]]), "",(-1*(Table13[[#This Row],[Home Final]]-Table13[[#This Row],[Away Final]])))</f>
      </c>
      <c r="M54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44" s="21" t="str">
        <f>IF(ISBLANK(Games!B544),"",IF(Table13[[#This Row],[Side Result]]=Table13[[#This Row],[Market Predicted Side]], "Y", "N"))</f>
      </c>
      <c r="O544" s="24" t="str">
        <f>IF(ISBLANK(Table13[[#This Row],[Side Result]]),"",IF(AND(Table13[[#This Row],[Market Side Correct (Y/N)]]="Y", Table13[[#This Row],[Market - Winning Team Covered (Y/N)]]="Y"), "Y", "N"))</f>
      </c>
      <c r="P544" s="24" t="str">
        <f>IF(ISBLANK(Games!B544),"",IF(Table13[[#This Row],[Side Result]]=Table13[[#This Row],[Model Predicted Side]], "Y", "N"))</f>
      </c>
      <c r="Q54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4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44" s="24" t="str">
        <f>IF(ISBLANK(Table13[[#This Row],[Side Result]]), "",ABS(Table13[[#This Row],[Difference from Prediction]]))</f>
      </c>
      <c r="T54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44" s="24" t="str">
        <f>IF(ISBLANK(Table13[[#This Row],[Side Result]]), "",ABS(Table13[[#This Row],[Difference from Market]]))</f>
      </c>
      <c r="V544" s="23" t="str">
        <f>IF(OR(ISBLANK(Games!B544),ISBLANK(Table13[[#This Row],[Side Result]])), "",IF(OR(AND('Prediction Log'!D544&lt;0, 'Prediction Log'!I544='Prediction Log'!B544), AND('Prediction Log'!D544&gt;0, 'Prediction Log'!C544='Prediction Log'!I544)),"Y", IF(ISBLANK(Games!$B$2), "","N")))</f>
      </c>
      <c r="W544" s="23" t="str">
        <f>Table13[[#This Row],[Market Side and Spread  Correct]]</f>
      </c>
    </row>
    <row r="545">
      <c r="A545" s="2" t="str">
        <f>IF(ISBLANK(Games!$B545), "",Games!A545)</f>
      </c>
      <c r="B545" s="2" t="str">
        <f>IF(ISBLANK(Games!$B545), "",Games!B545)</f>
      </c>
      <c r="C545" s="2" t="str">
        <f>IF(ISBLANK(Games!$B545), "",Games!C545)</f>
      </c>
      <c r="D545" s="1" t="str">
        <f>IF(ISBLANK(Games!$B545), "",Games!D545)</f>
      </c>
      <c r="E545" s="1" t="str">
        <f>IF(ISBLANK(Games!$B545), "",Games!E545)</f>
      </c>
      <c r="F545" s="2" t="str">
        <f>IF(ISBLANK(Games!$B545), "",Games!F545)</f>
      </c>
      <c r="G545" s="2" t="str">
        <f>IF(ISBLANK(Games!$B545), "",Games!G545)</f>
      </c>
      <c r="H545" s="2" t="str">
        <f>IF(ISBLANK(Games!B545), "", IF(Table13[[#This Row],[Spread]]&lt;0, Table13[[#This Row],[Home]], Table13[[#This Row],[Away]]))</f>
      </c>
      <c r="I545" s="25"/>
      <c r="J545" s="25"/>
      <c r="K545" s="25"/>
      <c r="L545" s="25" t="str">
        <f>IF(ISBLANK(Table13[[#This Row],[Side Result]]), "",(-1*(Table13[[#This Row],[Home Final]]-Table13[[#This Row],[Away Final]])))</f>
      </c>
      <c r="M54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45" s="21" t="str">
        <f>IF(ISBLANK(Games!B545),"",IF(Table13[[#This Row],[Side Result]]=Table13[[#This Row],[Market Predicted Side]], "Y", "N"))</f>
      </c>
      <c r="O545" s="24" t="str">
        <f>IF(ISBLANK(Table13[[#This Row],[Side Result]]),"",IF(AND(Table13[[#This Row],[Market Side Correct (Y/N)]]="Y", Table13[[#This Row],[Market - Winning Team Covered (Y/N)]]="Y"), "Y", "N"))</f>
      </c>
      <c r="P545" s="24" t="str">
        <f>IF(ISBLANK(Games!B545),"",IF(Table13[[#This Row],[Side Result]]=Table13[[#This Row],[Model Predicted Side]], "Y", "N"))</f>
      </c>
      <c r="Q54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4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45" s="24" t="str">
        <f>IF(ISBLANK(Table13[[#This Row],[Side Result]]), "",ABS(Table13[[#This Row],[Difference from Prediction]]))</f>
      </c>
      <c r="T54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45" s="24" t="str">
        <f>IF(ISBLANK(Table13[[#This Row],[Side Result]]), "",ABS(Table13[[#This Row],[Difference from Market]]))</f>
      </c>
      <c r="V545" s="23" t="str">
        <f>IF(OR(ISBLANK(Games!B545),ISBLANK(Table13[[#This Row],[Side Result]])), "",IF(OR(AND('Prediction Log'!D545&lt;0, 'Prediction Log'!I545='Prediction Log'!B545), AND('Prediction Log'!D545&gt;0, 'Prediction Log'!C545='Prediction Log'!I545)),"Y", IF(ISBLANK(Games!$B$2), "","N")))</f>
      </c>
      <c r="W545" s="23" t="str">
        <f>Table13[[#This Row],[Market Side and Spread  Correct]]</f>
      </c>
    </row>
    <row r="546">
      <c r="A546" s="2" t="str">
        <f>IF(ISBLANK(Games!$B546), "",Games!A546)</f>
      </c>
      <c r="B546" s="2" t="str">
        <f>IF(ISBLANK(Games!$B546), "",Games!B546)</f>
      </c>
      <c r="C546" s="2" t="str">
        <f>IF(ISBLANK(Games!$B546), "",Games!C546)</f>
      </c>
      <c r="D546" s="1" t="str">
        <f>IF(ISBLANK(Games!$B546), "",Games!D546)</f>
      </c>
      <c r="E546" s="1" t="str">
        <f>IF(ISBLANK(Games!$B546), "",Games!E546)</f>
      </c>
      <c r="F546" s="2" t="str">
        <f>IF(ISBLANK(Games!$B546), "",Games!F546)</f>
      </c>
      <c r="G546" s="2" t="str">
        <f>IF(ISBLANK(Games!$B546), "",Games!G546)</f>
      </c>
      <c r="H546" s="2" t="str">
        <f>IF(ISBLANK(Games!B546), "", IF(Table13[[#This Row],[Spread]]&lt;0, Table13[[#This Row],[Home]], Table13[[#This Row],[Away]]))</f>
      </c>
      <c r="I546" s="25"/>
      <c r="J546" s="25"/>
      <c r="K546" s="25"/>
      <c r="L546" s="25" t="str">
        <f>IF(ISBLANK(Table13[[#This Row],[Side Result]]), "",(-1*(Table13[[#This Row],[Home Final]]-Table13[[#This Row],[Away Final]])))</f>
      </c>
      <c r="M54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46" s="21" t="str">
        <f>IF(ISBLANK(Games!B546),"",IF(Table13[[#This Row],[Side Result]]=Table13[[#This Row],[Market Predicted Side]], "Y", "N"))</f>
      </c>
      <c r="O546" s="24" t="str">
        <f>IF(ISBLANK(Table13[[#This Row],[Side Result]]),"",IF(AND(Table13[[#This Row],[Market Side Correct (Y/N)]]="Y", Table13[[#This Row],[Market - Winning Team Covered (Y/N)]]="Y"), "Y", "N"))</f>
      </c>
      <c r="P546" s="24" t="str">
        <f>IF(ISBLANK(Games!B546),"",IF(Table13[[#This Row],[Side Result]]=Table13[[#This Row],[Model Predicted Side]], "Y", "N"))</f>
      </c>
      <c r="Q54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4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46" s="24" t="str">
        <f>IF(ISBLANK(Table13[[#This Row],[Side Result]]), "",ABS(Table13[[#This Row],[Difference from Prediction]]))</f>
      </c>
      <c r="T54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46" s="24" t="str">
        <f>IF(ISBLANK(Table13[[#This Row],[Side Result]]), "",ABS(Table13[[#This Row],[Difference from Market]]))</f>
      </c>
      <c r="V546" s="23" t="str">
        <f>IF(OR(ISBLANK(Games!B546),ISBLANK(Table13[[#This Row],[Side Result]])), "",IF(OR(AND('Prediction Log'!D546&lt;0, 'Prediction Log'!I546='Prediction Log'!B546), AND('Prediction Log'!D546&gt;0, 'Prediction Log'!C546='Prediction Log'!I546)),"Y", IF(ISBLANK(Games!$B$2), "","N")))</f>
      </c>
      <c r="W546" s="23" t="str">
        <f>Table13[[#This Row],[Market Side and Spread  Correct]]</f>
      </c>
    </row>
    <row r="547">
      <c r="A547" s="2" t="str">
        <f>IF(ISBLANK(Games!$B547), "",Games!A547)</f>
      </c>
      <c r="B547" s="2" t="str">
        <f>IF(ISBLANK(Games!$B547), "",Games!B547)</f>
      </c>
      <c r="C547" s="2" t="str">
        <f>IF(ISBLANK(Games!$B547), "",Games!C547)</f>
      </c>
      <c r="D547" s="1" t="str">
        <f>IF(ISBLANK(Games!$B547), "",Games!D547)</f>
      </c>
      <c r="E547" s="1" t="str">
        <f>IF(ISBLANK(Games!$B547), "",Games!E547)</f>
      </c>
      <c r="F547" s="2" t="str">
        <f>IF(ISBLANK(Games!$B547), "",Games!F547)</f>
      </c>
      <c r="G547" s="2" t="str">
        <f>IF(ISBLANK(Games!$B547), "",Games!G547)</f>
      </c>
      <c r="H547" s="2" t="str">
        <f>IF(ISBLANK(Games!B547), "", IF(Table13[[#This Row],[Spread]]&lt;0, Table13[[#This Row],[Home]], Table13[[#This Row],[Away]]))</f>
      </c>
      <c r="I547" s="25"/>
      <c r="J547" s="25"/>
      <c r="K547" s="25"/>
      <c r="L547" s="25" t="str">
        <f>IF(ISBLANK(Table13[[#This Row],[Side Result]]), "",(-1*(Table13[[#This Row],[Home Final]]-Table13[[#This Row],[Away Final]])))</f>
      </c>
      <c r="M54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47" s="21" t="str">
        <f>IF(ISBLANK(Games!B547),"",IF(Table13[[#This Row],[Side Result]]=Table13[[#This Row],[Market Predicted Side]], "Y", "N"))</f>
      </c>
      <c r="O547" s="24" t="str">
        <f>IF(ISBLANK(Table13[[#This Row],[Side Result]]),"",IF(AND(Table13[[#This Row],[Market Side Correct (Y/N)]]="Y", Table13[[#This Row],[Market - Winning Team Covered (Y/N)]]="Y"), "Y", "N"))</f>
      </c>
      <c r="P547" s="24" t="str">
        <f>IF(ISBLANK(Games!B547),"",IF(Table13[[#This Row],[Side Result]]=Table13[[#This Row],[Model Predicted Side]], "Y", "N"))</f>
      </c>
      <c r="Q54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4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47" s="24" t="str">
        <f>IF(ISBLANK(Table13[[#This Row],[Side Result]]), "",ABS(Table13[[#This Row],[Difference from Prediction]]))</f>
      </c>
      <c r="T54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47" s="24" t="str">
        <f>IF(ISBLANK(Table13[[#This Row],[Side Result]]), "",ABS(Table13[[#This Row],[Difference from Market]]))</f>
      </c>
      <c r="V547" s="23" t="str">
        <f>IF(OR(ISBLANK(Games!B547),ISBLANK(Table13[[#This Row],[Side Result]])), "",IF(OR(AND('Prediction Log'!D547&lt;0, 'Prediction Log'!I547='Prediction Log'!B547), AND('Prediction Log'!D547&gt;0, 'Prediction Log'!C547='Prediction Log'!I547)),"Y", IF(ISBLANK(Games!$B$2), "","N")))</f>
      </c>
      <c r="W547" s="23" t="str">
        <f>Table13[[#This Row],[Market Side and Spread  Correct]]</f>
      </c>
    </row>
    <row r="548">
      <c r="A548" s="2" t="str">
        <f>IF(ISBLANK(Games!$B548), "",Games!A548)</f>
      </c>
      <c r="B548" s="2" t="str">
        <f>IF(ISBLANK(Games!$B548), "",Games!B548)</f>
      </c>
      <c r="C548" s="2" t="str">
        <f>IF(ISBLANK(Games!$B548), "",Games!C548)</f>
      </c>
      <c r="D548" s="1" t="str">
        <f>IF(ISBLANK(Games!$B548), "",Games!D548)</f>
      </c>
      <c r="E548" s="1" t="str">
        <f>IF(ISBLANK(Games!$B548), "",Games!E548)</f>
      </c>
      <c r="F548" s="2" t="str">
        <f>IF(ISBLANK(Games!$B548), "",Games!F548)</f>
      </c>
      <c r="G548" s="2" t="str">
        <f>IF(ISBLANK(Games!$B548), "",Games!G548)</f>
      </c>
      <c r="H548" s="2" t="str">
        <f>IF(ISBLANK(Games!B548), "", IF(Table13[[#This Row],[Spread]]&lt;0, Table13[[#This Row],[Home]], Table13[[#This Row],[Away]]))</f>
      </c>
      <c r="I548" s="25"/>
      <c r="J548" s="25"/>
      <c r="K548" s="25"/>
      <c r="L548" s="25" t="str">
        <f>IF(ISBLANK(Table13[[#This Row],[Side Result]]), "",(-1*(Table13[[#This Row],[Home Final]]-Table13[[#This Row],[Away Final]])))</f>
      </c>
      <c r="M54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48" s="21" t="str">
        <f>IF(ISBLANK(Games!B548),"",IF(Table13[[#This Row],[Side Result]]=Table13[[#This Row],[Market Predicted Side]], "Y", "N"))</f>
      </c>
      <c r="O548" s="24" t="str">
        <f>IF(ISBLANK(Table13[[#This Row],[Side Result]]),"",IF(AND(Table13[[#This Row],[Market Side Correct (Y/N)]]="Y", Table13[[#This Row],[Market - Winning Team Covered (Y/N)]]="Y"), "Y", "N"))</f>
      </c>
      <c r="P548" s="24" t="str">
        <f>IF(ISBLANK(Games!B548),"",IF(Table13[[#This Row],[Side Result]]=Table13[[#This Row],[Model Predicted Side]], "Y", "N"))</f>
      </c>
      <c r="Q54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4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48" s="24" t="str">
        <f>IF(ISBLANK(Table13[[#This Row],[Side Result]]), "",ABS(Table13[[#This Row],[Difference from Prediction]]))</f>
      </c>
      <c r="T54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48" s="24" t="str">
        <f>IF(ISBLANK(Table13[[#This Row],[Side Result]]), "",ABS(Table13[[#This Row],[Difference from Market]]))</f>
      </c>
      <c r="V548" s="23" t="str">
        <f>IF(OR(ISBLANK(Games!B548),ISBLANK(Table13[[#This Row],[Side Result]])), "",IF(OR(AND('Prediction Log'!D548&lt;0, 'Prediction Log'!I548='Prediction Log'!B548), AND('Prediction Log'!D548&gt;0, 'Prediction Log'!C548='Prediction Log'!I548)),"Y", IF(ISBLANK(Games!$B$2), "","N")))</f>
      </c>
      <c r="W548" s="23" t="str">
        <f>Table13[[#This Row],[Market Side and Spread  Correct]]</f>
      </c>
    </row>
    <row r="549">
      <c r="A549" s="2" t="str">
        <f>IF(ISBLANK(Games!$B549), "",Games!A549)</f>
      </c>
      <c r="B549" s="2" t="str">
        <f>IF(ISBLANK(Games!$B549), "",Games!B549)</f>
      </c>
      <c r="C549" s="2" t="str">
        <f>IF(ISBLANK(Games!$B549), "",Games!C549)</f>
      </c>
      <c r="D549" s="1" t="str">
        <f>IF(ISBLANK(Games!$B549), "",Games!D549)</f>
      </c>
      <c r="E549" s="1" t="str">
        <f>IF(ISBLANK(Games!$B549), "",Games!E549)</f>
      </c>
      <c r="F549" s="2" t="str">
        <f>IF(ISBLANK(Games!$B549), "",Games!F549)</f>
      </c>
      <c r="G549" s="2" t="str">
        <f>IF(ISBLANK(Games!$B549), "",Games!G549)</f>
      </c>
      <c r="H549" s="2" t="str">
        <f>IF(ISBLANK(Games!B549), "", IF(Table13[[#This Row],[Spread]]&lt;0, Table13[[#This Row],[Home]], Table13[[#This Row],[Away]]))</f>
      </c>
      <c r="I549" s="25"/>
      <c r="J549" s="25"/>
      <c r="K549" s="25"/>
      <c r="L549" s="25" t="str">
        <f>IF(ISBLANK(Table13[[#This Row],[Side Result]]), "",(-1*(Table13[[#This Row],[Home Final]]-Table13[[#This Row],[Away Final]])))</f>
      </c>
      <c r="M54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49" s="21" t="str">
        <f>IF(ISBLANK(Games!B549),"",IF(Table13[[#This Row],[Side Result]]=Table13[[#This Row],[Market Predicted Side]], "Y", "N"))</f>
      </c>
      <c r="O549" s="24" t="str">
        <f>IF(ISBLANK(Table13[[#This Row],[Side Result]]),"",IF(AND(Table13[[#This Row],[Market Side Correct (Y/N)]]="Y", Table13[[#This Row],[Market - Winning Team Covered (Y/N)]]="Y"), "Y", "N"))</f>
      </c>
      <c r="P549" s="24" t="str">
        <f>IF(ISBLANK(Games!B549),"",IF(Table13[[#This Row],[Side Result]]=Table13[[#This Row],[Model Predicted Side]], "Y", "N"))</f>
      </c>
      <c r="Q54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4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49" s="24" t="str">
        <f>IF(ISBLANK(Table13[[#This Row],[Side Result]]), "",ABS(Table13[[#This Row],[Difference from Prediction]]))</f>
      </c>
      <c r="T54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49" s="24" t="str">
        <f>IF(ISBLANK(Table13[[#This Row],[Side Result]]), "",ABS(Table13[[#This Row],[Difference from Market]]))</f>
      </c>
      <c r="V549" s="23" t="str">
        <f>IF(OR(ISBLANK(Games!B549),ISBLANK(Table13[[#This Row],[Side Result]])), "",IF(OR(AND('Prediction Log'!D549&lt;0, 'Prediction Log'!I549='Prediction Log'!B549), AND('Prediction Log'!D549&gt;0, 'Prediction Log'!C549='Prediction Log'!I549)),"Y", IF(ISBLANK(Games!$B$2), "","N")))</f>
      </c>
      <c r="W549" s="23" t="str">
        <f>Table13[[#This Row],[Market Side and Spread  Correct]]</f>
      </c>
    </row>
    <row r="550">
      <c r="A550" s="2" t="str">
        <f>IF(ISBLANK(Games!$B550), "",Games!A550)</f>
      </c>
      <c r="B550" s="2" t="str">
        <f>IF(ISBLANK(Games!$B550), "",Games!B550)</f>
      </c>
      <c r="C550" s="2" t="str">
        <f>IF(ISBLANK(Games!$B550), "",Games!C550)</f>
      </c>
      <c r="D550" s="1" t="str">
        <f>IF(ISBLANK(Games!$B550), "",Games!D550)</f>
      </c>
      <c r="E550" s="1" t="str">
        <f>IF(ISBLANK(Games!$B550), "",Games!E550)</f>
      </c>
      <c r="F550" s="2" t="str">
        <f>IF(ISBLANK(Games!$B550), "",Games!F550)</f>
      </c>
      <c r="G550" s="2" t="str">
        <f>IF(ISBLANK(Games!$B550), "",Games!G550)</f>
      </c>
      <c r="H550" s="2" t="str">
        <f>IF(ISBLANK(Games!B550), "", IF(Table13[[#This Row],[Spread]]&lt;0, Table13[[#This Row],[Home]], Table13[[#This Row],[Away]]))</f>
      </c>
      <c r="I550" s="25"/>
      <c r="J550" s="25"/>
      <c r="K550" s="25"/>
      <c r="L550" s="25" t="str">
        <f>IF(ISBLANK(Table13[[#This Row],[Side Result]]), "",(-1*(Table13[[#This Row],[Home Final]]-Table13[[#This Row],[Away Final]])))</f>
      </c>
      <c r="M55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50" s="21" t="str">
        <f>IF(ISBLANK(Games!B550),"",IF(Table13[[#This Row],[Side Result]]=Table13[[#This Row],[Market Predicted Side]], "Y", "N"))</f>
      </c>
      <c r="O550" s="24" t="str">
        <f>IF(ISBLANK(Table13[[#This Row],[Side Result]]),"",IF(AND(Table13[[#This Row],[Market Side Correct (Y/N)]]="Y", Table13[[#This Row],[Market - Winning Team Covered (Y/N)]]="Y"), "Y", "N"))</f>
      </c>
      <c r="P550" s="24" t="str">
        <f>IF(ISBLANK(Games!B550),"",IF(Table13[[#This Row],[Side Result]]=Table13[[#This Row],[Model Predicted Side]], "Y", "N"))</f>
      </c>
      <c r="Q55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5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50" s="24" t="str">
        <f>IF(ISBLANK(Table13[[#This Row],[Side Result]]), "",ABS(Table13[[#This Row],[Difference from Prediction]]))</f>
      </c>
      <c r="T55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50" s="24" t="str">
        <f>IF(ISBLANK(Table13[[#This Row],[Side Result]]), "",ABS(Table13[[#This Row],[Difference from Market]]))</f>
      </c>
      <c r="V550" s="23" t="str">
        <f>IF(OR(ISBLANK(Games!B550),ISBLANK(Table13[[#This Row],[Side Result]])), "",IF(OR(AND('Prediction Log'!D550&lt;0, 'Prediction Log'!I550='Prediction Log'!B550), AND('Prediction Log'!D550&gt;0, 'Prediction Log'!C550='Prediction Log'!I550)),"Y", IF(ISBLANK(Games!$B$2), "","N")))</f>
      </c>
      <c r="W550" s="23" t="str">
        <f>Table13[[#This Row],[Market Side and Spread  Correct]]</f>
      </c>
    </row>
    <row r="551">
      <c r="A551" s="2" t="str">
        <f>IF(ISBLANK(Games!$B551), "",Games!A551)</f>
      </c>
      <c r="B551" s="2" t="str">
        <f>IF(ISBLANK(Games!$B551), "",Games!B551)</f>
      </c>
      <c r="C551" s="2" t="str">
        <f>IF(ISBLANK(Games!$B551), "",Games!C551)</f>
      </c>
      <c r="D551" s="1" t="str">
        <f>IF(ISBLANK(Games!$B551), "",Games!D551)</f>
      </c>
      <c r="E551" s="1" t="str">
        <f>IF(ISBLANK(Games!$B551), "",Games!E551)</f>
      </c>
      <c r="F551" s="2" t="str">
        <f>IF(ISBLANK(Games!$B551), "",Games!F551)</f>
      </c>
      <c r="G551" s="2" t="str">
        <f>IF(ISBLANK(Games!$B551), "",Games!G551)</f>
      </c>
      <c r="H551" s="2" t="str">
        <f>IF(ISBLANK(Games!B551), "", IF(Table13[[#This Row],[Spread]]&lt;0, Table13[[#This Row],[Home]], Table13[[#This Row],[Away]]))</f>
      </c>
      <c r="I551" s="25"/>
      <c r="J551" s="25"/>
      <c r="K551" s="25"/>
      <c r="L551" s="25" t="str">
        <f>IF(ISBLANK(Table13[[#This Row],[Side Result]]), "",(-1*(Table13[[#This Row],[Home Final]]-Table13[[#This Row],[Away Final]])))</f>
      </c>
      <c r="M55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51" s="21" t="str">
        <f>IF(ISBLANK(Games!B551),"",IF(Table13[[#This Row],[Side Result]]=Table13[[#This Row],[Market Predicted Side]], "Y", "N"))</f>
      </c>
      <c r="O551" s="24" t="str">
        <f>IF(ISBLANK(Table13[[#This Row],[Side Result]]),"",IF(AND(Table13[[#This Row],[Market Side Correct (Y/N)]]="Y", Table13[[#This Row],[Market - Winning Team Covered (Y/N)]]="Y"), "Y", "N"))</f>
      </c>
      <c r="P551" s="24" t="str">
        <f>IF(ISBLANK(Games!B551),"",IF(Table13[[#This Row],[Side Result]]=Table13[[#This Row],[Model Predicted Side]], "Y", "N"))</f>
      </c>
      <c r="Q55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5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51" s="24" t="str">
        <f>IF(ISBLANK(Table13[[#This Row],[Side Result]]), "",ABS(Table13[[#This Row],[Difference from Prediction]]))</f>
      </c>
      <c r="T55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51" s="24" t="str">
        <f>IF(ISBLANK(Table13[[#This Row],[Side Result]]), "",ABS(Table13[[#This Row],[Difference from Market]]))</f>
      </c>
      <c r="V551" s="23" t="str">
        <f>IF(OR(ISBLANK(Games!B551),ISBLANK(Table13[[#This Row],[Side Result]])), "",IF(OR(AND('Prediction Log'!D551&lt;0, 'Prediction Log'!I551='Prediction Log'!B551), AND('Prediction Log'!D551&gt;0, 'Prediction Log'!C551='Prediction Log'!I551)),"Y", IF(ISBLANK(Games!$B$2), "","N")))</f>
      </c>
      <c r="W551" s="23" t="str">
        <f>Table13[[#This Row],[Market Side and Spread  Correct]]</f>
      </c>
    </row>
    <row r="552">
      <c r="A552" s="2" t="str">
        <f>IF(ISBLANK(Games!$B552), "",Games!A552)</f>
      </c>
      <c r="B552" s="2" t="str">
        <f>IF(ISBLANK(Games!$B552), "",Games!B552)</f>
      </c>
      <c r="C552" s="2" t="str">
        <f>IF(ISBLANK(Games!$B552), "",Games!C552)</f>
      </c>
      <c r="D552" s="1" t="str">
        <f>IF(ISBLANK(Games!$B552), "",Games!D552)</f>
      </c>
      <c r="E552" s="1" t="str">
        <f>IF(ISBLANK(Games!$B552), "",Games!E552)</f>
      </c>
      <c r="F552" s="2" t="str">
        <f>IF(ISBLANK(Games!$B552), "",Games!F552)</f>
      </c>
      <c r="G552" s="2" t="str">
        <f>IF(ISBLANK(Games!$B552), "",Games!G552)</f>
      </c>
      <c r="H552" s="2" t="str">
        <f>IF(ISBLANK(Games!B552), "", IF(Table13[[#This Row],[Spread]]&lt;0, Table13[[#This Row],[Home]], Table13[[#This Row],[Away]]))</f>
      </c>
      <c r="I552" s="25"/>
      <c r="J552" s="25"/>
      <c r="K552" s="25"/>
      <c r="L552" s="25" t="str">
        <f>IF(ISBLANK(Table13[[#This Row],[Side Result]]), "",(-1*(Table13[[#This Row],[Home Final]]-Table13[[#This Row],[Away Final]])))</f>
      </c>
      <c r="M55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52" s="21" t="str">
        <f>IF(ISBLANK(Games!B552),"",IF(Table13[[#This Row],[Side Result]]=Table13[[#This Row],[Market Predicted Side]], "Y", "N"))</f>
      </c>
      <c r="O552" s="24" t="str">
        <f>IF(ISBLANK(Table13[[#This Row],[Side Result]]),"",IF(AND(Table13[[#This Row],[Market Side Correct (Y/N)]]="Y", Table13[[#This Row],[Market - Winning Team Covered (Y/N)]]="Y"), "Y", "N"))</f>
      </c>
      <c r="P552" s="24" t="str">
        <f>IF(ISBLANK(Games!B552),"",IF(Table13[[#This Row],[Side Result]]=Table13[[#This Row],[Model Predicted Side]], "Y", "N"))</f>
      </c>
      <c r="Q55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5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52" s="24" t="str">
        <f>IF(ISBLANK(Table13[[#This Row],[Side Result]]), "",ABS(Table13[[#This Row],[Difference from Prediction]]))</f>
      </c>
      <c r="T55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52" s="24" t="str">
        <f>IF(ISBLANK(Table13[[#This Row],[Side Result]]), "",ABS(Table13[[#This Row],[Difference from Market]]))</f>
      </c>
      <c r="V552" s="23" t="str">
        <f>IF(OR(ISBLANK(Games!B552),ISBLANK(Table13[[#This Row],[Side Result]])), "",IF(OR(AND('Prediction Log'!D552&lt;0, 'Prediction Log'!I552='Prediction Log'!B552), AND('Prediction Log'!D552&gt;0, 'Prediction Log'!C552='Prediction Log'!I552)),"Y", IF(ISBLANK(Games!$B$2), "","N")))</f>
      </c>
      <c r="W552" s="23" t="str">
        <f>Table13[[#This Row],[Market Side and Spread  Correct]]</f>
      </c>
    </row>
    <row r="553">
      <c r="A553" s="2" t="str">
        <f>IF(ISBLANK(Games!$B553), "",Games!A553)</f>
      </c>
      <c r="B553" s="2" t="str">
        <f>IF(ISBLANK(Games!$B553), "",Games!B553)</f>
      </c>
      <c r="C553" s="2" t="str">
        <f>IF(ISBLANK(Games!$B553), "",Games!C553)</f>
      </c>
      <c r="D553" s="1" t="str">
        <f>IF(ISBLANK(Games!$B553), "",Games!D553)</f>
      </c>
      <c r="E553" s="1" t="str">
        <f>IF(ISBLANK(Games!$B553), "",Games!E553)</f>
      </c>
      <c r="F553" s="2" t="str">
        <f>IF(ISBLANK(Games!$B553), "",Games!F553)</f>
      </c>
      <c r="G553" s="2" t="str">
        <f>IF(ISBLANK(Games!$B553), "",Games!G553)</f>
      </c>
      <c r="H553" s="2" t="str">
        <f>IF(ISBLANK(Games!B553), "", IF(Table13[[#This Row],[Spread]]&lt;0, Table13[[#This Row],[Home]], Table13[[#This Row],[Away]]))</f>
      </c>
      <c r="I553" s="25"/>
      <c r="J553" s="25"/>
      <c r="K553" s="25"/>
      <c r="L553" s="25" t="str">
        <f>IF(ISBLANK(Table13[[#This Row],[Side Result]]), "",(-1*(Table13[[#This Row],[Home Final]]-Table13[[#This Row],[Away Final]])))</f>
      </c>
      <c r="M55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53" s="21" t="str">
        <f>IF(ISBLANK(Games!B553),"",IF(Table13[[#This Row],[Side Result]]=Table13[[#This Row],[Market Predicted Side]], "Y", "N"))</f>
      </c>
      <c r="O553" s="24" t="str">
        <f>IF(ISBLANK(Table13[[#This Row],[Side Result]]),"",IF(AND(Table13[[#This Row],[Market Side Correct (Y/N)]]="Y", Table13[[#This Row],[Market - Winning Team Covered (Y/N)]]="Y"), "Y", "N"))</f>
      </c>
      <c r="P553" s="24" t="str">
        <f>IF(ISBLANK(Games!B553),"",IF(Table13[[#This Row],[Side Result]]=Table13[[#This Row],[Model Predicted Side]], "Y", "N"))</f>
      </c>
      <c r="Q55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5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53" s="24" t="str">
        <f>IF(ISBLANK(Table13[[#This Row],[Side Result]]), "",ABS(Table13[[#This Row],[Difference from Prediction]]))</f>
      </c>
      <c r="T55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53" s="24" t="str">
        <f>IF(ISBLANK(Table13[[#This Row],[Side Result]]), "",ABS(Table13[[#This Row],[Difference from Market]]))</f>
      </c>
      <c r="V553" s="23" t="str">
        <f>IF(OR(ISBLANK(Games!B553),ISBLANK(Table13[[#This Row],[Side Result]])), "",IF(OR(AND('Prediction Log'!D553&lt;0, 'Prediction Log'!I553='Prediction Log'!B553), AND('Prediction Log'!D553&gt;0, 'Prediction Log'!C553='Prediction Log'!I553)),"Y", IF(ISBLANK(Games!$B$2), "","N")))</f>
      </c>
      <c r="W553" s="23" t="str">
        <f>Table13[[#This Row],[Market Side and Spread  Correct]]</f>
      </c>
    </row>
    <row r="554">
      <c r="A554" s="2" t="str">
        <f>IF(ISBLANK(Games!$B554), "",Games!A554)</f>
      </c>
      <c r="B554" s="2" t="str">
        <f>IF(ISBLANK(Games!$B554), "",Games!B554)</f>
      </c>
      <c r="C554" s="2" t="str">
        <f>IF(ISBLANK(Games!$B554), "",Games!C554)</f>
      </c>
      <c r="D554" s="1" t="str">
        <f>IF(ISBLANK(Games!$B554), "",Games!D554)</f>
      </c>
      <c r="E554" s="1" t="str">
        <f>IF(ISBLANK(Games!$B554), "",Games!E554)</f>
      </c>
      <c r="F554" s="2" t="str">
        <f>IF(ISBLANK(Games!$B554), "",Games!F554)</f>
      </c>
      <c r="G554" s="2" t="str">
        <f>IF(ISBLANK(Games!$B554), "",Games!G554)</f>
      </c>
      <c r="H554" s="2" t="str">
        <f>IF(ISBLANK(Games!B554), "", IF(Table13[[#This Row],[Spread]]&lt;0, Table13[[#This Row],[Home]], Table13[[#This Row],[Away]]))</f>
      </c>
      <c r="I554" s="25"/>
      <c r="J554" s="25"/>
      <c r="K554" s="25"/>
      <c r="L554" s="25" t="str">
        <f>IF(ISBLANK(Table13[[#This Row],[Side Result]]), "",(-1*(Table13[[#This Row],[Home Final]]-Table13[[#This Row],[Away Final]])))</f>
      </c>
      <c r="M55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54" s="21" t="str">
        <f>IF(ISBLANK(Games!B554),"",IF(Table13[[#This Row],[Side Result]]=Table13[[#This Row],[Market Predicted Side]], "Y", "N"))</f>
      </c>
      <c r="O554" s="24" t="str">
        <f>IF(ISBLANK(Table13[[#This Row],[Side Result]]),"",IF(AND(Table13[[#This Row],[Market Side Correct (Y/N)]]="Y", Table13[[#This Row],[Market - Winning Team Covered (Y/N)]]="Y"), "Y", "N"))</f>
      </c>
      <c r="P554" s="24" t="str">
        <f>IF(ISBLANK(Games!B554),"",IF(Table13[[#This Row],[Side Result]]=Table13[[#This Row],[Model Predicted Side]], "Y", "N"))</f>
      </c>
      <c r="Q55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5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54" s="24" t="str">
        <f>IF(ISBLANK(Table13[[#This Row],[Side Result]]), "",ABS(Table13[[#This Row],[Difference from Prediction]]))</f>
      </c>
      <c r="T55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54" s="24" t="str">
        <f>IF(ISBLANK(Table13[[#This Row],[Side Result]]), "",ABS(Table13[[#This Row],[Difference from Market]]))</f>
      </c>
      <c r="V554" s="23" t="str">
        <f>IF(OR(ISBLANK(Games!B554),ISBLANK(Table13[[#This Row],[Side Result]])), "",IF(OR(AND('Prediction Log'!D554&lt;0, 'Prediction Log'!I554='Prediction Log'!B554), AND('Prediction Log'!D554&gt;0, 'Prediction Log'!C554='Prediction Log'!I554)),"Y", IF(ISBLANK(Games!$B$2), "","N")))</f>
      </c>
      <c r="W554" s="23" t="str">
        <f>Table13[[#This Row],[Market Side and Spread  Correct]]</f>
      </c>
    </row>
    <row r="555">
      <c r="A555" s="2" t="str">
        <f>IF(ISBLANK(Games!$B555), "",Games!A555)</f>
      </c>
      <c r="B555" s="2" t="str">
        <f>IF(ISBLANK(Games!$B555), "",Games!B555)</f>
      </c>
      <c r="C555" s="2" t="str">
        <f>IF(ISBLANK(Games!$B555), "",Games!C555)</f>
      </c>
      <c r="D555" s="1" t="str">
        <f>IF(ISBLANK(Games!$B555), "",Games!D555)</f>
      </c>
      <c r="E555" s="1" t="str">
        <f>IF(ISBLANK(Games!$B555), "",Games!E555)</f>
      </c>
      <c r="F555" s="2" t="str">
        <f>IF(ISBLANK(Games!$B555), "",Games!F555)</f>
      </c>
      <c r="G555" s="2" t="str">
        <f>IF(ISBLANK(Games!$B555), "",Games!G555)</f>
      </c>
      <c r="H555" s="2" t="str">
        <f>IF(ISBLANK(Games!B555), "", IF(Table13[[#This Row],[Spread]]&lt;0, Table13[[#This Row],[Home]], Table13[[#This Row],[Away]]))</f>
      </c>
      <c r="I555" s="25"/>
      <c r="J555" s="25"/>
      <c r="K555" s="25"/>
      <c r="L555" s="25" t="str">
        <f>IF(ISBLANK(Table13[[#This Row],[Side Result]]), "",(-1*(Table13[[#This Row],[Home Final]]-Table13[[#This Row],[Away Final]])))</f>
      </c>
      <c r="M55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55" s="21" t="str">
        <f>IF(ISBLANK(Games!B555),"",IF(Table13[[#This Row],[Side Result]]=Table13[[#This Row],[Market Predicted Side]], "Y", "N"))</f>
      </c>
      <c r="O555" s="24" t="str">
        <f>IF(ISBLANK(Table13[[#This Row],[Side Result]]),"",IF(AND(Table13[[#This Row],[Market Side Correct (Y/N)]]="Y", Table13[[#This Row],[Market - Winning Team Covered (Y/N)]]="Y"), "Y", "N"))</f>
      </c>
      <c r="P555" s="24" t="str">
        <f>IF(ISBLANK(Games!B555),"",IF(Table13[[#This Row],[Side Result]]=Table13[[#This Row],[Model Predicted Side]], "Y", "N"))</f>
      </c>
      <c r="Q55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5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55" s="24" t="str">
        <f>IF(ISBLANK(Table13[[#This Row],[Side Result]]), "",ABS(Table13[[#This Row],[Difference from Prediction]]))</f>
      </c>
      <c r="T55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55" s="24" t="str">
        <f>IF(ISBLANK(Table13[[#This Row],[Side Result]]), "",ABS(Table13[[#This Row],[Difference from Market]]))</f>
      </c>
      <c r="V555" s="23" t="str">
        <f>IF(OR(ISBLANK(Games!B555),ISBLANK(Table13[[#This Row],[Side Result]])), "",IF(OR(AND('Prediction Log'!D555&lt;0, 'Prediction Log'!I555='Prediction Log'!B555), AND('Prediction Log'!D555&gt;0, 'Prediction Log'!C555='Prediction Log'!I555)),"Y", IF(ISBLANK(Games!$B$2), "","N")))</f>
      </c>
      <c r="W555" s="23" t="str">
        <f>Table13[[#This Row],[Market Side and Spread  Correct]]</f>
      </c>
    </row>
    <row r="556">
      <c r="A556" s="2" t="str">
        <f>IF(ISBLANK(Games!$B556), "",Games!A556)</f>
      </c>
      <c r="B556" s="2" t="str">
        <f>IF(ISBLANK(Games!$B556), "",Games!B556)</f>
      </c>
      <c r="C556" s="2" t="str">
        <f>IF(ISBLANK(Games!$B556), "",Games!C556)</f>
      </c>
      <c r="D556" s="1" t="str">
        <f>IF(ISBLANK(Games!$B556), "",Games!D556)</f>
      </c>
      <c r="E556" s="1" t="str">
        <f>IF(ISBLANK(Games!$B556), "",Games!E556)</f>
      </c>
      <c r="F556" s="2" t="str">
        <f>IF(ISBLANK(Games!$B556), "",Games!F556)</f>
      </c>
      <c r="G556" s="2" t="str">
        <f>IF(ISBLANK(Games!$B556), "",Games!G556)</f>
      </c>
      <c r="H556" s="2" t="str">
        <f>IF(ISBLANK(Games!B556), "", IF(Table13[[#This Row],[Spread]]&lt;0, Table13[[#This Row],[Home]], Table13[[#This Row],[Away]]))</f>
      </c>
      <c r="I556" s="25"/>
      <c r="J556" s="25"/>
      <c r="K556" s="25"/>
      <c r="L556" s="25" t="str">
        <f>IF(ISBLANK(Table13[[#This Row],[Side Result]]), "",(-1*(Table13[[#This Row],[Home Final]]-Table13[[#This Row],[Away Final]])))</f>
      </c>
      <c r="M55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56" s="21" t="str">
        <f>IF(ISBLANK(Games!B556),"",IF(Table13[[#This Row],[Side Result]]=Table13[[#This Row],[Market Predicted Side]], "Y", "N"))</f>
      </c>
      <c r="O556" s="24" t="str">
        <f>IF(ISBLANK(Table13[[#This Row],[Side Result]]),"",IF(AND(Table13[[#This Row],[Market Side Correct (Y/N)]]="Y", Table13[[#This Row],[Market - Winning Team Covered (Y/N)]]="Y"), "Y", "N"))</f>
      </c>
      <c r="P556" s="24" t="str">
        <f>IF(ISBLANK(Games!B556),"",IF(Table13[[#This Row],[Side Result]]=Table13[[#This Row],[Model Predicted Side]], "Y", "N"))</f>
      </c>
      <c r="Q55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5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56" s="24" t="str">
        <f>IF(ISBLANK(Table13[[#This Row],[Side Result]]), "",ABS(Table13[[#This Row],[Difference from Prediction]]))</f>
      </c>
      <c r="T55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56" s="24" t="str">
        <f>IF(ISBLANK(Table13[[#This Row],[Side Result]]), "",ABS(Table13[[#This Row],[Difference from Market]]))</f>
      </c>
      <c r="V556" s="23" t="str">
        <f>IF(OR(ISBLANK(Games!B556),ISBLANK(Table13[[#This Row],[Side Result]])), "",IF(OR(AND('Prediction Log'!D556&lt;0, 'Prediction Log'!I556='Prediction Log'!B556), AND('Prediction Log'!D556&gt;0, 'Prediction Log'!C556='Prediction Log'!I556)),"Y", IF(ISBLANK(Games!$B$2), "","N")))</f>
      </c>
      <c r="W556" s="23" t="str">
        <f>Table13[[#This Row],[Market Side and Spread  Correct]]</f>
      </c>
    </row>
    <row r="557">
      <c r="A557" s="2" t="str">
        <f>IF(ISBLANK(Games!$B557), "",Games!A557)</f>
      </c>
      <c r="B557" s="2" t="str">
        <f>IF(ISBLANK(Games!$B557), "",Games!B557)</f>
      </c>
      <c r="C557" s="2" t="str">
        <f>IF(ISBLANK(Games!$B557), "",Games!C557)</f>
      </c>
      <c r="D557" s="1" t="str">
        <f>IF(ISBLANK(Games!$B557), "",Games!D557)</f>
      </c>
      <c r="E557" s="1" t="str">
        <f>IF(ISBLANK(Games!$B557), "",Games!E557)</f>
      </c>
      <c r="F557" s="2" t="str">
        <f>IF(ISBLANK(Games!$B557), "",Games!F557)</f>
      </c>
      <c r="G557" s="2" t="str">
        <f>IF(ISBLANK(Games!$B557), "",Games!G557)</f>
      </c>
      <c r="H557" s="2" t="str">
        <f>IF(ISBLANK(Games!B557), "", IF(Table13[[#This Row],[Spread]]&lt;0, Table13[[#This Row],[Home]], Table13[[#This Row],[Away]]))</f>
      </c>
      <c r="I557" s="25"/>
      <c r="J557" s="25"/>
      <c r="K557" s="25"/>
      <c r="L557" s="25" t="str">
        <f>IF(ISBLANK(Table13[[#This Row],[Side Result]]), "",(-1*(Table13[[#This Row],[Home Final]]-Table13[[#This Row],[Away Final]])))</f>
      </c>
      <c r="M55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57" s="21" t="str">
        <f>IF(ISBLANK(Games!B557),"",IF(Table13[[#This Row],[Side Result]]=Table13[[#This Row],[Market Predicted Side]], "Y", "N"))</f>
      </c>
      <c r="O557" s="24" t="str">
        <f>IF(ISBLANK(Table13[[#This Row],[Side Result]]),"",IF(AND(Table13[[#This Row],[Market Side Correct (Y/N)]]="Y", Table13[[#This Row],[Market - Winning Team Covered (Y/N)]]="Y"), "Y", "N"))</f>
      </c>
      <c r="P557" s="24" t="str">
        <f>IF(ISBLANK(Games!B557),"",IF(Table13[[#This Row],[Side Result]]=Table13[[#This Row],[Model Predicted Side]], "Y", "N"))</f>
      </c>
      <c r="Q55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5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57" s="24" t="str">
        <f>IF(ISBLANK(Table13[[#This Row],[Side Result]]), "",ABS(Table13[[#This Row],[Difference from Prediction]]))</f>
      </c>
      <c r="T55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57" s="24" t="str">
        <f>IF(ISBLANK(Table13[[#This Row],[Side Result]]), "",ABS(Table13[[#This Row],[Difference from Market]]))</f>
      </c>
      <c r="V557" s="23" t="str">
        <f>IF(OR(ISBLANK(Games!B557),ISBLANK(Table13[[#This Row],[Side Result]])), "",IF(OR(AND('Prediction Log'!D557&lt;0, 'Prediction Log'!I557='Prediction Log'!B557), AND('Prediction Log'!D557&gt;0, 'Prediction Log'!C557='Prediction Log'!I557)),"Y", IF(ISBLANK(Games!$B$2), "","N")))</f>
      </c>
      <c r="W557" s="23" t="str">
        <f>Table13[[#This Row],[Market Side and Spread  Correct]]</f>
      </c>
    </row>
    <row r="558">
      <c r="A558" s="2" t="str">
        <f>IF(ISBLANK(Games!$B558), "",Games!A558)</f>
      </c>
      <c r="B558" s="2" t="str">
        <f>IF(ISBLANK(Games!$B558), "",Games!B558)</f>
      </c>
      <c r="C558" s="2" t="str">
        <f>IF(ISBLANK(Games!$B558), "",Games!C558)</f>
      </c>
      <c r="D558" s="1" t="str">
        <f>IF(ISBLANK(Games!$B558), "",Games!D558)</f>
      </c>
      <c r="E558" s="1" t="str">
        <f>IF(ISBLANK(Games!$B558), "",Games!E558)</f>
      </c>
      <c r="F558" s="2" t="str">
        <f>IF(ISBLANK(Games!$B558), "",Games!F558)</f>
      </c>
      <c r="G558" s="2" t="str">
        <f>IF(ISBLANK(Games!$B558), "",Games!G558)</f>
      </c>
      <c r="H558" s="2" t="str">
        <f>IF(ISBLANK(Games!B558), "", IF(Table13[[#This Row],[Spread]]&lt;0, Table13[[#This Row],[Home]], Table13[[#This Row],[Away]]))</f>
      </c>
      <c r="I558" s="25"/>
      <c r="J558" s="25"/>
      <c r="K558" s="25"/>
      <c r="L558" s="25" t="str">
        <f>IF(ISBLANK(Table13[[#This Row],[Side Result]]), "",(-1*(Table13[[#This Row],[Home Final]]-Table13[[#This Row],[Away Final]])))</f>
      </c>
      <c r="M55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58" s="21" t="str">
        <f>IF(ISBLANK(Games!B558),"",IF(Table13[[#This Row],[Side Result]]=Table13[[#This Row],[Market Predicted Side]], "Y", "N"))</f>
      </c>
      <c r="O558" s="24" t="str">
        <f>IF(ISBLANK(Table13[[#This Row],[Side Result]]),"",IF(AND(Table13[[#This Row],[Market Side Correct (Y/N)]]="Y", Table13[[#This Row],[Market - Winning Team Covered (Y/N)]]="Y"), "Y", "N"))</f>
      </c>
      <c r="P558" s="24" t="str">
        <f>IF(ISBLANK(Games!B558),"",IF(Table13[[#This Row],[Side Result]]=Table13[[#This Row],[Model Predicted Side]], "Y", "N"))</f>
      </c>
      <c r="Q55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5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58" s="24" t="str">
        <f>IF(ISBLANK(Table13[[#This Row],[Side Result]]), "",ABS(Table13[[#This Row],[Difference from Prediction]]))</f>
      </c>
      <c r="T55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58" s="24" t="str">
        <f>IF(ISBLANK(Table13[[#This Row],[Side Result]]), "",ABS(Table13[[#This Row],[Difference from Market]]))</f>
      </c>
      <c r="V558" s="23" t="str">
        <f>IF(OR(ISBLANK(Games!B558),ISBLANK(Table13[[#This Row],[Side Result]])), "",IF(OR(AND('Prediction Log'!D558&lt;0, 'Prediction Log'!I558='Prediction Log'!B558), AND('Prediction Log'!D558&gt;0, 'Prediction Log'!C558='Prediction Log'!I558)),"Y", IF(ISBLANK(Games!$B$2), "","N")))</f>
      </c>
      <c r="W558" s="23" t="str">
        <f>Table13[[#This Row],[Market Side and Spread  Correct]]</f>
      </c>
    </row>
    <row r="559">
      <c r="A559" s="2" t="str">
        <f>IF(ISBLANK(Games!$B559), "",Games!A559)</f>
      </c>
      <c r="B559" s="2" t="str">
        <f>IF(ISBLANK(Games!$B559), "",Games!B559)</f>
      </c>
      <c r="C559" s="2" t="str">
        <f>IF(ISBLANK(Games!$B559), "",Games!C559)</f>
      </c>
      <c r="D559" s="1" t="str">
        <f>IF(ISBLANK(Games!$B559), "",Games!D559)</f>
      </c>
      <c r="E559" s="1" t="str">
        <f>IF(ISBLANK(Games!$B559), "",Games!E559)</f>
      </c>
      <c r="F559" s="2" t="str">
        <f>IF(ISBLANK(Games!$B559), "",Games!F559)</f>
      </c>
      <c r="G559" s="2" t="str">
        <f>IF(ISBLANK(Games!$B559), "",Games!G559)</f>
      </c>
      <c r="H559" s="2" t="str">
        <f>IF(ISBLANK(Games!B559), "", IF(Table13[[#This Row],[Spread]]&lt;0, Table13[[#This Row],[Home]], Table13[[#This Row],[Away]]))</f>
      </c>
      <c r="I559" s="25"/>
      <c r="J559" s="25"/>
      <c r="K559" s="25"/>
      <c r="L559" s="25" t="str">
        <f>IF(ISBLANK(Table13[[#This Row],[Side Result]]), "",(-1*(Table13[[#This Row],[Home Final]]-Table13[[#This Row],[Away Final]])))</f>
      </c>
      <c r="M55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59" s="21" t="str">
        <f>IF(ISBLANK(Games!B559),"",IF(Table13[[#This Row],[Side Result]]=Table13[[#This Row],[Market Predicted Side]], "Y", "N"))</f>
      </c>
      <c r="O559" s="24" t="str">
        <f>IF(ISBLANK(Table13[[#This Row],[Side Result]]),"",IF(AND(Table13[[#This Row],[Market Side Correct (Y/N)]]="Y", Table13[[#This Row],[Market - Winning Team Covered (Y/N)]]="Y"), "Y", "N"))</f>
      </c>
      <c r="P559" s="24" t="str">
        <f>IF(ISBLANK(Games!B559),"",IF(Table13[[#This Row],[Side Result]]=Table13[[#This Row],[Model Predicted Side]], "Y", "N"))</f>
      </c>
      <c r="Q55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5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59" s="24" t="str">
        <f>IF(ISBLANK(Table13[[#This Row],[Side Result]]), "",ABS(Table13[[#This Row],[Difference from Prediction]]))</f>
      </c>
      <c r="T55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59" s="24" t="str">
        <f>IF(ISBLANK(Table13[[#This Row],[Side Result]]), "",ABS(Table13[[#This Row],[Difference from Market]]))</f>
      </c>
      <c r="V559" s="23" t="str">
        <f>IF(OR(ISBLANK(Games!B559),ISBLANK(Table13[[#This Row],[Side Result]])), "",IF(OR(AND('Prediction Log'!D559&lt;0, 'Prediction Log'!I559='Prediction Log'!B559), AND('Prediction Log'!D559&gt;0, 'Prediction Log'!C559='Prediction Log'!I559)),"Y", IF(ISBLANK(Games!$B$2), "","N")))</f>
      </c>
      <c r="W559" s="23" t="str">
        <f>Table13[[#This Row],[Market Side and Spread  Correct]]</f>
      </c>
    </row>
    <row r="560">
      <c r="A560" s="2" t="str">
        <f>IF(ISBLANK(Games!$B560), "",Games!A560)</f>
      </c>
      <c r="B560" s="2" t="str">
        <f>IF(ISBLANK(Games!$B560), "",Games!B560)</f>
      </c>
      <c r="C560" s="2" t="str">
        <f>IF(ISBLANK(Games!$B560), "",Games!C560)</f>
      </c>
      <c r="D560" s="1" t="str">
        <f>IF(ISBLANK(Games!$B560), "",Games!D560)</f>
      </c>
      <c r="E560" s="1" t="str">
        <f>IF(ISBLANK(Games!$B560), "",Games!E560)</f>
      </c>
      <c r="F560" s="2" t="str">
        <f>IF(ISBLANK(Games!$B560), "",Games!F560)</f>
      </c>
      <c r="G560" s="2" t="str">
        <f>IF(ISBLANK(Games!$B560), "",Games!G560)</f>
      </c>
      <c r="H560" s="2" t="str">
        <f>IF(ISBLANK(Games!B560), "", IF(Table13[[#This Row],[Spread]]&lt;0, Table13[[#This Row],[Home]], Table13[[#This Row],[Away]]))</f>
      </c>
      <c r="I560" s="25"/>
      <c r="J560" s="25"/>
      <c r="K560" s="25"/>
      <c r="L560" s="25" t="str">
        <f>IF(ISBLANK(Table13[[#This Row],[Side Result]]), "",(-1*(Table13[[#This Row],[Home Final]]-Table13[[#This Row],[Away Final]])))</f>
      </c>
      <c r="M56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60" s="21" t="str">
        <f>IF(ISBLANK(Games!B560),"",IF(Table13[[#This Row],[Side Result]]=Table13[[#This Row],[Market Predicted Side]], "Y", "N"))</f>
      </c>
      <c r="O560" s="24" t="str">
        <f>IF(ISBLANK(Table13[[#This Row],[Side Result]]),"",IF(AND(Table13[[#This Row],[Market Side Correct (Y/N)]]="Y", Table13[[#This Row],[Market - Winning Team Covered (Y/N)]]="Y"), "Y", "N"))</f>
      </c>
      <c r="P560" s="24" t="str">
        <f>IF(ISBLANK(Games!B560),"",IF(Table13[[#This Row],[Side Result]]=Table13[[#This Row],[Model Predicted Side]], "Y", "N"))</f>
      </c>
      <c r="Q56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6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60" s="24" t="str">
        <f>IF(ISBLANK(Table13[[#This Row],[Side Result]]), "",ABS(Table13[[#This Row],[Difference from Prediction]]))</f>
      </c>
      <c r="T56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60" s="24" t="str">
        <f>IF(ISBLANK(Table13[[#This Row],[Side Result]]), "",ABS(Table13[[#This Row],[Difference from Market]]))</f>
      </c>
      <c r="V560" s="23" t="str">
        <f>IF(OR(ISBLANK(Games!B560),ISBLANK(Table13[[#This Row],[Side Result]])), "",IF(OR(AND('Prediction Log'!D560&lt;0, 'Prediction Log'!I560='Prediction Log'!B560), AND('Prediction Log'!D560&gt;0, 'Prediction Log'!C560='Prediction Log'!I560)),"Y", IF(ISBLANK(Games!$B$2), "","N")))</f>
      </c>
      <c r="W560" s="23" t="str">
        <f>Table13[[#This Row],[Market Side and Spread  Correct]]</f>
      </c>
    </row>
    <row r="561">
      <c r="A561" s="2" t="str">
        <f>IF(ISBLANK(Games!$B561), "",Games!A561)</f>
      </c>
      <c r="B561" s="2" t="str">
        <f>IF(ISBLANK(Games!$B561), "",Games!B561)</f>
      </c>
      <c r="C561" s="2" t="str">
        <f>IF(ISBLANK(Games!$B561), "",Games!C561)</f>
      </c>
      <c r="D561" s="1" t="str">
        <f>IF(ISBLANK(Games!$B561), "",Games!D561)</f>
      </c>
      <c r="E561" s="1" t="str">
        <f>IF(ISBLANK(Games!$B561), "",Games!E561)</f>
      </c>
      <c r="F561" s="2" t="str">
        <f>IF(ISBLANK(Games!$B561), "",Games!F561)</f>
      </c>
      <c r="G561" s="2" t="str">
        <f>IF(ISBLANK(Games!$B561), "",Games!G561)</f>
      </c>
      <c r="H561" s="2" t="str">
        <f>IF(ISBLANK(Games!B561), "", IF(Table13[[#This Row],[Spread]]&lt;0, Table13[[#This Row],[Home]], Table13[[#This Row],[Away]]))</f>
      </c>
      <c r="I561" s="25"/>
      <c r="J561" s="25"/>
      <c r="K561" s="25"/>
      <c r="L561" s="25" t="str">
        <f>IF(ISBLANK(Table13[[#This Row],[Side Result]]), "",(-1*(Table13[[#This Row],[Home Final]]-Table13[[#This Row],[Away Final]])))</f>
      </c>
      <c r="M56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61" s="21" t="str">
        <f>IF(ISBLANK(Games!B561),"",IF(Table13[[#This Row],[Side Result]]=Table13[[#This Row],[Market Predicted Side]], "Y", "N"))</f>
      </c>
      <c r="O561" s="24" t="str">
        <f>IF(ISBLANK(Table13[[#This Row],[Side Result]]),"",IF(AND(Table13[[#This Row],[Market Side Correct (Y/N)]]="Y", Table13[[#This Row],[Market - Winning Team Covered (Y/N)]]="Y"), "Y", "N"))</f>
      </c>
      <c r="P561" s="24" t="str">
        <f>IF(ISBLANK(Games!B561),"",IF(Table13[[#This Row],[Side Result]]=Table13[[#This Row],[Model Predicted Side]], "Y", "N"))</f>
      </c>
      <c r="Q56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6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61" s="24" t="str">
        <f>IF(ISBLANK(Table13[[#This Row],[Side Result]]), "",ABS(Table13[[#This Row],[Difference from Prediction]]))</f>
      </c>
      <c r="T56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61" s="24" t="str">
        <f>IF(ISBLANK(Table13[[#This Row],[Side Result]]), "",ABS(Table13[[#This Row],[Difference from Market]]))</f>
      </c>
      <c r="V561" s="23" t="str">
        <f>IF(OR(ISBLANK(Games!B561),ISBLANK(Table13[[#This Row],[Side Result]])), "",IF(OR(AND('Prediction Log'!D561&lt;0, 'Prediction Log'!I561='Prediction Log'!B561), AND('Prediction Log'!D561&gt;0, 'Prediction Log'!C561='Prediction Log'!I561)),"Y", IF(ISBLANK(Games!$B$2), "","N")))</f>
      </c>
      <c r="W561" s="23" t="str">
        <f>Table13[[#This Row],[Market Side and Spread  Correct]]</f>
      </c>
    </row>
    <row r="562">
      <c r="A562" s="2" t="str">
        <f>IF(ISBLANK(Games!$B562), "",Games!A562)</f>
      </c>
      <c r="B562" s="2" t="str">
        <f>IF(ISBLANK(Games!$B562), "",Games!B562)</f>
      </c>
      <c r="C562" s="2" t="str">
        <f>IF(ISBLANK(Games!$B562), "",Games!C562)</f>
      </c>
      <c r="D562" s="1" t="str">
        <f>IF(ISBLANK(Games!$B562), "",Games!D562)</f>
      </c>
      <c r="E562" s="1" t="str">
        <f>IF(ISBLANK(Games!$B562), "",Games!E562)</f>
      </c>
      <c r="F562" s="2" t="str">
        <f>IF(ISBLANK(Games!$B562), "",Games!F562)</f>
      </c>
      <c r="G562" s="2" t="str">
        <f>IF(ISBLANK(Games!$B562), "",Games!G562)</f>
      </c>
      <c r="H562" s="2" t="str">
        <f>IF(ISBLANK(Games!B562), "", IF(Table13[[#This Row],[Spread]]&lt;0, Table13[[#This Row],[Home]], Table13[[#This Row],[Away]]))</f>
      </c>
      <c r="I562" s="25"/>
      <c r="J562" s="25"/>
      <c r="K562" s="25"/>
      <c r="L562" s="25" t="str">
        <f>IF(ISBLANK(Table13[[#This Row],[Side Result]]), "",(-1*(Table13[[#This Row],[Home Final]]-Table13[[#This Row],[Away Final]])))</f>
      </c>
      <c r="M56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62" s="21" t="str">
        <f>IF(ISBLANK(Games!B562),"",IF(Table13[[#This Row],[Side Result]]=Table13[[#This Row],[Market Predicted Side]], "Y", "N"))</f>
      </c>
      <c r="O562" s="24" t="str">
        <f>IF(ISBLANK(Table13[[#This Row],[Side Result]]),"",IF(AND(Table13[[#This Row],[Market Side Correct (Y/N)]]="Y", Table13[[#This Row],[Market - Winning Team Covered (Y/N)]]="Y"), "Y", "N"))</f>
      </c>
      <c r="P562" s="24" t="str">
        <f>IF(ISBLANK(Games!B562),"",IF(Table13[[#This Row],[Side Result]]=Table13[[#This Row],[Model Predicted Side]], "Y", "N"))</f>
      </c>
      <c r="Q56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6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62" s="24" t="str">
        <f>IF(ISBLANK(Table13[[#This Row],[Side Result]]), "",ABS(Table13[[#This Row],[Difference from Prediction]]))</f>
      </c>
      <c r="T56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62" s="24" t="str">
        <f>IF(ISBLANK(Table13[[#This Row],[Side Result]]), "",ABS(Table13[[#This Row],[Difference from Market]]))</f>
      </c>
      <c r="V562" s="23" t="str">
        <f>IF(OR(ISBLANK(Games!B562),ISBLANK(Table13[[#This Row],[Side Result]])), "",IF(OR(AND('Prediction Log'!D562&lt;0, 'Prediction Log'!I562='Prediction Log'!B562), AND('Prediction Log'!D562&gt;0, 'Prediction Log'!C562='Prediction Log'!I562)),"Y", IF(ISBLANK(Games!$B$2), "","N")))</f>
      </c>
      <c r="W562" s="23" t="str">
        <f>Table13[[#This Row],[Market Side and Spread  Correct]]</f>
      </c>
    </row>
    <row r="563">
      <c r="A563" s="2" t="str">
        <f>IF(ISBLANK(Games!$B563), "",Games!A563)</f>
      </c>
      <c r="B563" s="2" t="str">
        <f>IF(ISBLANK(Games!$B563), "",Games!B563)</f>
      </c>
      <c r="C563" s="2" t="str">
        <f>IF(ISBLANK(Games!$B563), "",Games!C563)</f>
      </c>
      <c r="D563" s="1" t="str">
        <f>IF(ISBLANK(Games!$B563), "",Games!D563)</f>
      </c>
      <c r="E563" s="1" t="str">
        <f>IF(ISBLANK(Games!$B563), "",Games!E563)</f>
      </c>
      <c r="F563" s="2" t="str">
        <f>IF(ISBLANK(Games!$B563), "",Games!F563)</f>
      </c>
      <c r="G563" s="2" t="str">
        <f>IF(ISBLANK(Games!$B563), "",Games!G563)</f>
      </c>
      <c r="H563" s="2" t="str">
        <f>IF(ISBLANK(Games!B563), "", IF(Table13[[#This Row],[Spread]]&lt;0, Table13[[#This Row],[Home]], Table13[[#This Row],[Away]]))</f>
      </c>
      <c r="I563" s="25"/>
      <c r="J563" s="25"/>
      <c r="K563" s="25"/>
      <c r="L563" s="25" t="str">
        <f>IF(ISBLANK(Table13[[#This Row],[Side Result]]), "",(-1*(Table13[[#This Row],[Home Final]]-Table13[[#This Row],[Away Final]])))</f>
      </c>
      <c r="M56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63" s="21" t="str">
        <f>IF(ISBLANK(Games!B563),"",IF(Table13[[#This Row],[Side Result]]=Table13[[#This Row],[Market Predicted Side]], "Y", "N"))</f>
      </c>
      <c r="O563" s="24" t="str">
        <f>IF(ISBLANK(Table13[[#This Row],[Side Result]]),"",IF(AND(Table13[[#This Row],[Market Side Correct (Y/N)]]="Y", Table13[[#This Row],[Market - Winning Team Covered (Y/N)]]="Y"), "Y", "N"))</f>
      </c>
      <c r="P563" s="24" t="str">
        <f>IF(ISBLANK(Games!B563),"",IF(Table13[[#This Row],[Side Result]]=Table13[[#This Row],[Model Predicted Side]], "Y", "N"))</f>
      </c>
      <c r="Q56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6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63" s="24" t="str">
        <f>IF(ISBLANK(Table13[[#This Row],[Side Result]]), "",ABS(Table13[[#This Row],[Difference from Prediction]]))</f>
      </c>
      <c r="T56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63" s="24" t="str">
        <f>IF(ISBLANK(Table13[[#This Row],[Side Result]]), "",ABS(Table13[[#This Row],[Difference from Market]]))</f>
      </c>
      <c r="V563" s="23" t="str">
        <f>IF(OR(ISBLANK(Games!B563),ISBLANK(Table13[[#This Row],[Side Result]])), "",IF(OR(AND('Prediction Log'!D563&lt;0, 'Prediction Log'!I563='Prediction Log'!B563), AND('Prediction Log'!D563&gt;0, 'Prediction Log'!C563='Prediction Log'!I563)),"Y", IF(ISBLANK(Games!$B$2), "","N")))</f>
      </c>
      <c r="W563" s="23" t="str">
        <f>Table13[[#This Row],[Market Side and Spread  Correct]]</f>
      </c>
    </row>
    <row r="564">
      <c r="A564" s="2" t="str">
        <f>IF(ISBLANK(Games!$B564), "",Games!A564)</f>
      </c>
      <c r="B564" s="2" t="str">
        <f>IF(ISBLANK(Games!$B564), "",Games!B564)</f>
      </c>
      <c r="C564" s="2" t="str">
        <f>IF(ISBLANK(Games!$B564), "",Games!C564)</f>
      </c>
      <c r="D564" s="1" t="str">
        <f>IF(ISBLANK(Games!$B564), "",Games!D564)</f>
      </c>
      <c r="E564" s="1" t="str">
        <f>IF(ISBLANK(Games!$B564), "",Games!E564)</f>
      </c>
      <c r="F564" s="2" t="str">
        <f>IF(ISBLANK(Games!$B564), "",Games!F564)</f>
      </c>
      <c r="G564" s="2" t="str">
        <f>IF(ISBLANK(Games!$B564), "",Games!G564)</f>
      </c>
      <c r="H564" s="2" t="str">
        <f>IF(ISBLANK(Games!B564), "", IF(Table13[[#This Row],[Spread]]&lt;0, Table13[[#This Row],[Home]], Table13[[#This Row],[Away]]))</f>
      </c>
      <c r="I564" s="25"/>
      <c r="J564" s="25"/>
      <c r="K564" s="25"/>
      <c r="L564" s="25" t="str">
        <f>IF(ISBLANK(Table13[[#This Row],[Side Result]]), "",(-1*(Table13[[#This Row],[Home Final]]-Table13[[#This Row],[Away Final]])))</f>
      </c>
      <c r="M56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64" s="21" t="str">
        <f>IF(ISBLANK(Games!B564),"",IF(Table13[[#This Row],[Side Result]]=Table13[[#This Row],[Market Predicted Side]], "Y", "N"))</f>
      </c>
      <c r="O564" s="24" t="str">
        <f>IF(ISBLANK(Table13[[#This Row],[Side Result]]),"",IF(AND(Table13[[#This Row],[Market Side Correct (Y/N)]]="Y", Table13[[#This Row],[Market - Winning Team Covered (Y/N)]]="Y"), "Y", "N"))</f>
      </c>
      <c r="P564" s="24" t="str">
        <f>IF(ISBLANK(Games!B564),"",IF(Table13[[#This Row],[Side Result]]=Table13[[#This Row],[Model Predicted Side]], "Y", "N"))</f>
      </c>
      <c r="Q56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6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64" s="24" t="str">
        <f>IF(ISBLANK(Table13[[#This Row],[Side Result]]), "",ABS(Table13[[#This Row],[Difference from Prediction]]))</f>
      </c>
      <c r="T56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64" s="24" t="str">
        <f>IF(ISBLANK(Table13[[#This Row],[Side Result]]), "",ABS(Table13[[#This Row],[Difference from Market]]))</f>
      </c>
      <c r="V564" s="23" t="str">
        <f>IF(OR(ISBLANK(Games!B564),ISBLANK(Table13[[#This Row],[Side Result]])), "",IF(OR(AND('Prediction Log'!D564&lt;0, 'Prediction Log'!I564='Prediction Log'!B564), AND('Prediction Log'!D564&gt;0, 'Prediction Log'!C564='Prediction Log'!I564)),"Y", IF(ISBLANK(Games!$B$2), "","N")))</f>
      </c>
      <c r="W564" s="23" t="str">
        <f>Table13[[#This Row],[Market Side and Spread  Correct]]</f>
      </c>
    </row>
    <row r="565">
      <c r="A565" s="2" t="str">
        <f>IF(ISBLANK(Games!$B565), "",Games!A565)</f>
      </c>
      <c r="B565" s="2" t="str">
        <f>IF(ISBLANK(Games!$B565), "",Games!B565)</f>
      </c>
      <c r="C565" s="2" t="str">
        <f>IF(ISBLANK(Games!$B565), "",Games!C565)</f>
      </c>
      <c r="D565" s="1" t="str">
        <f>IF(ISBLANK(Games!$B565), "",Games!D565)</f>
      </c>
      <c r="E565" s="1" t="str">
        <f>IF(ISBLANK(Games!$B565), "",Games!E565)</f>
      </c>
      <c r="F565" s="2" t="str">
        <f>IF(ISBLANK(Games!$B565), "",Games!F565)</f>
      </c>
      <c r="G565" s="2" t="str">
        <f>IF(ISBLANK(Games!$B565), "",Games!G565)</f>
      </c>
      <c r="H565" s="2" t="str">
        <f>IF(ISBLANK(Games!B565), "", IF(Table13[[#This Row],[Spread]]&lt;0, Table13[[#This Row],[Home]], Table13[[#This Row],[Away]]))</f>
      </c>
      <c r="I565" s="25"/>
      <c r="J565" s="25"/>
      <c r="K565" s="25"/>
      <c r="L565" s="25" t="str">
        <f>IF(ISBLANK(Table13[[#This Row],[Side Result]]), "",(-1*(Table13[[#This Row],[Home Final]]-Table13[[#This Row],[Away Final]])))</f>
      </c>
      <c r="M56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65" s="21" t="str">
        <f>IF(ISBLANK(Games!B565),"",IF(Table13[[#This Row],[Side Result]]=Table13[[#This Row],[Market Predicted Side]], "Y", "N"))</f>
      </c>
      <c r="O565" s="24" t="str">
        <f>IF(ISBLANK(Table13[[#This Row],[Side Result]]),"",IF(AND(Table13[[#This Row],[Market Side Correct (Y/N)]]="Y", Table13[[#This Row],[Market - Winning Team Covered (Y/N)]]="Y"), "Y", "N"))</f>
      </c>
      <c r="P565" s="24" t="str">
        <f>IF(ISBLANK(Games!B565),"",IF(Table13[[#This Row],[Side Result]]=Table13[[#This Row],[Model Predicted Side]], "Y", "N"))</f>
      </c>
      <c r="Q56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6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65" s="24" t="str">
        <f>IF(ISBLANK(Table13[[#This Row],[Side Result]]), "",ABS(Table13[[#This Row],[Difference from Prediction]]))</f>
      </c>
      <c r="T56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65" s="24" t="str">
        <f>IF(ISBLANK(Table13[[#This Row],[Side Result]]), "",ABS(Table13[[#This Row],[Difference from Market]]))</f>
      </c>
      <c r="V565" s="23" t="str">
        <f>IF(OR(ISBLANK(Games!B565),ISBLANK(Table13[[#This Row],[Side Result]])), "",IF(OR(AND('Prediction Log'!D565&lt;0, 'Prediction Log'!I565='Prediction Log'!B565), AND('Prediction Log'!D565&gt;0, 'Prediction Log'!C565='Prediction Log'!I565)),"Y", IF(ISBLANK(Games!$B$2), "","N")))</f>
      </c>
      <c r="W565" s="23" t="str">
        <f>Table13[[#This Row],[Market Side and Spread  Correct]]</f>
      </c>
    </row>
    <row r="566">
      <c r="A566" s="2" t="str">
        <f>IF(ISBLANK(Games!$B566), "",Games!A566)</f>
      </c>
      <c r="B566" s="2" t="str">
        <f>IF(ISBLANK(Games!$B566), "",Games!B566)</f>
      </c>
      <c r="C566" s="2" t="str">
        <f>IF(ISBLANK(Games!$B566), "",Games!C566)</f>
      </c>
      <c r="D566" s="1" t="str">
        <f>IF(ISBLANK(Games!$B566), "",Games!D566)</f>
      </c>
      <c r="E566" s="1" t="str">
        <f>IF(ISBLANK(Games!$B566), "",Games!E566)</f>
      </c>
      <c r="F566" s="2" t="str">
        <f>IF(ISBLANK(Games!$B566), "",Games!F566)</f>
      </c>
      <c r="G566" s="2" t="str">
        <f>IF(ISBLANK(Games!$B566), "",Games!G566)</f>
      </c>
      <c r="H566" s="2" t="str">
        <f>IF(ISBLANK(Games!B566), "", IF(Table13[[#This Row],[Spread]]&lt;0, Table13[[#This Row],[Home]], Table13[[#This Row],[Away]]))</f>
      </c>
      <c r="I566" s="25"/>
      <c r="J566" s="25"/>
      <c r="K566" s="25"/>
      <c r="L566" s="25" t="str">
        <f>IF(ISBLANK(Table13[[#This Row],[Side Result]]), "",(-1*(Table13[[#This Row],[Home Final]]-Table13[[#This Row],[Away Final]])))</f>
      </c>
      <c r="M56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66" s="21" t="str">
        <f>IF(ISBLANK(Games!B566),"",IF(Table13[[#This Row],[Side Result]]=Table13[[#This Row],[Market Predicted Side]], "Y", "N"))</f>
      </c>
      <c r="O566" s="24" t="str">
        <f>IF(ISBLANK(Table13[[#This Row],[Side Result]]),"",IF(AND(Table13[[#This Row],[Market Side Correct (Y/N)]]="Y", Table13[[#This Row],[Market - Winning Team Covered (Y/N)]]="Y"), "Y", "N"))</f>
      </c>
      <c r="P566" s="24" t="str">
        <f>IF(ISBLANK(Games!B566),"",IF(Table13[[#This Row],[Side Result]]=Table13[[#This Row],[Model Predicted Side]], "Y", "N"))</f>
      </c>
      <c r="Q56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6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66" s="24" t="str">
        <f>IF(ISBLANK(Table13[[#This Row],[Side Result]]), "",ABS(Table13[[#This Row],[Difference from Prediction]]))</f>
      </c>
      <c r="T56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66" s="24" t="str">
        <f>IF(ISBLANK(Table13[[#This Row],[Side Result]]), "",ABS(Table13[[#This Row],[Difference from Market]]))</f>
      </c>
      <c r="V566" s="23" t="str">
        <f>IF(OR(ISBLANK(Games!B566),ISBLANK(Table13[[#This Row],[Side Result]])), "",IF(OR(AND('Prediction Log'!D566&lt;0, 'Prediction Log'!I566='Prediction Log'!B566), AND('Prediction Log'!D566&gt;0, 'Prediction Log'!C566='Prediction Log'!I566)),"Y", IF(ISBLANK(Games!$B$2), "","N")))</f>
      </c>
      <c r="W566" s="23" t="str">
        <f>Table13[[#This Row],[Market Side and Spread  Correct]]</f>
      </c>
    </row>
    <row r="567">
      <c r="A567" s="2" t="str">
        <f>IF(ISBLANK(Games!$B567), "",Games!A567)</f>
      </c>
      <c r="B567" s="2" t="str">
        <f>IF(ISBLANK(Games!$B567), "",Games!B567)</f>
      </c>
      <c r="C567" s="2" t="str">
        <f>IF(ISBLANK(Games!$B567), "",Games!C567)</f>
      </c>
      <c r="D567" s="1" t="str">
        <f>IF(ISBLANK(Games!$B567), "",Games!D567)</f>
      </c>
      <c r="E567" s="1" t="str">
        <f>IF(ISBLANK(Games!$B567), "",Games!E567)</f>
      </c>
      <c r="F567" s="2" t="str">
        <f>IF(ISBLANK(Games!$B567), "",Games!F567)</f>
      </c>
      <c r="G567" s="2" t="str">
        <f>IF(ISBLANK(Games!$B567), "",Games!G567)</f>
      </c>
      <c r="H567" s="2" t="str">
        <f>IF(ISBLANK(Games!B567), "", IF(Table13[[#This Row],[Spread]]&lt;0, Table13[[#This Row],[Home]], Table13[[#This Row],[Away]]))</f>
      </c>
      <c r="I567" s="25"/>
      <c r="J567" s="25"/>
      <c r="K567" s="25"/>
      <c r="L567" s="25" t="str">
        <f>IF(ISBLANK(Table13[[#This Row],[Side Result]]), "",(-1*(Table13[[#This Row],[Home Final]]-Table13[[#This Row],[Away Final]])))</f>
      </c>
      <c r="M56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67" s="21" t="str">
        <f>IF(ISBLANK(Games!B567),"",IF(Table13[[#This Row],[Side Result]]=Table13[[#This Row],[Market Predicted Side]], "Y", "N"))</f>
      </c>
      <c r="O567" s="24" t="str">
        <f>IF(ISBLANK(Table13[[#This Row],[Side Result]]),"",IF(AND(Table13[[#This Row],[Market Side Correct (Y/N)]]="Y", Table13[[#This Row],[Market - Winning Team Covered (Y/N)]]="Y"), "Y", "N"))</f>
      </c>
      <c r="P567" s="24" t="str">
        <f>IF(ISBLANK(Games!B567),"",IF(Table13[[#This Row],[Side Result]]=Table13[[#This Row],[Model Predicted Side]], "Y", "N"))</f>
      </c>
      <c r="Q56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6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67" s="24" t="str">
        <f>IF(ISBLANK(Table13[[#This Row],[Side Result]]), "",ABS(Table13[[#This Row],[Difference from Prediction]]))</f>
      </c>
      <c r="T56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67" s="24" t="str">
        <f>IF(ISBLANK(Table13[[#This Row],[Side Result]]), "",ABS(Table13[[#This Row],[Difference from Market]]))</f>
      </c>
      <c r="V567" s="23" t="str">
        <f>IF(OR(ISBLANK(Games!B567),ISBLANK(Table13[[#This Row],[Side Result]])), "",IF(OR(AND('Prediction Log'!D567&lt;0, 'Prediction Log'!I567='Prediction Log'!B567), AND('Prediction Log'!D567&gt;0, 'Prediction Log'!C567='Prediction Log'!I567)),"Y", IF(ISBLANK(Games!$B$2), "","N")))</f>
      </c>
      <c r="W567" s="23" t="str">
        <f>Table13[[#This Row],[Market Side and Spread  Correct]]</f>
      </c>
    </row>
    <row r="568">
      <c r="A568" s="2" t="str">
        <f>IF(ISBLANK(Games!$B568), "",Games!A568)</f>
      </c>
      <c r="B568" s="2" t="str">
        <f>IF(ISBLANK(Games!$B568), "",Games!B568)</f>
      </c>
      <c r="C568" s="2" t="str">
        <f>IF(ISBLANK(Games!$B568), "",Games!C568)</f>
      </c>
      <c r="D568" s="1" t="str">
        <f>IF(ISBLANK(Games!$B568), "",Games!D568)</f>
      </c>
      <c r="E568" s="1" t="str">
        <f>IF(ISBLANK(Games!$B568), "",Games!E568)</f>
      </c>
      <c r="F568" s="2" t="str">
        <f>IF(ISBLANK(Games!$B568), "",Games!F568)</f>
      </c>
      <c r="G568" s="2" t="str">
        <f>IF(ISBLANK(Games!$B568), "",Games!G568)</f>
      </c>
      <c r="H568" s="2" t="str">
        <f>IF(ISBLANK(Games!B568), "", IF(Table13[[#This Row],[Spread]]&lt;0, Table13[[#This Row],[Home]], Table13[[#This Row],[Away]]))</f>
      </c>
      <c r="I568" s="25"/>
      <c r="J568" s="25"/>
      <c r="K568" s="25"/>
      <c r="L568" s="25" t="str">
        <f>IF(ISBLANK(Table13[[#This Row],[Side Result]]), "",(-1*(Table13[[#This Row],[Home Final]]-Table13[[#This Row],[Away Final]])))</f>
      </c>
      <c r="M56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68" s="21" t="str">
        <f>IF(ISBLANK(Games!B568),"",IF(Table13[[#This Row],[Side Result]]=Table13[[#This Row],[Market Predicted Side]], "Y", "N"))</f>
      </c>
      <c r="O568" s="24" t="str">
        <f>IF(ISBLANK(Table13[[#This Row],[Side Result]]),"",IF(AND(Table13[[#This Row],[Market Side Correct (Y/N)]]="Y", Table13[[#This Row],[Market - Winning Team Covered (Y/N)]]="Y"), "Y", "N"))</f>
      </c>
      <c r="P568" s="24" t="str">
        <f>IF(ISBLANK(Games!B568),"",IF(Table13[[#This Row],[Side Result]]=Table13[[#This Row],[Model Predicted Side]], "Y", "N"))</f>
      </c>
      <c r="Q56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6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68" s="24" t="str">
        <f>IF(ISBLANK(Table13[[#This Row],[Side Result]]), "",ABS(Table13[[#This Row],[Difference from Prediction]]))</f>
      </c>
      <c r="T56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68" s="24" t="str">
        <f>IF(ISBLANK(Table13[[#This Row],[Side Result]]), "",ABS(Table13[[#This Row],[Difference from Market]]))</f>
      </c>
      <c r="V568" s="23" t="str">
        <f>IF(OR(ISBLANK(Games!B568),ISBLANK(Table13[[#This Row],[Side Result]])), "",IF(OR(AND('Prediction Log'!D568&lt;0, 'Prediction Log'!I568='Prediction Log'!B568), AND('Prediction Log'!D568&gt;0, 'Prediction Log'!C568='Prediction Log'!I568)),"Y", IF(ISBLANK(Games!$B$2), "","N")))</f>
      </c>
      <c r="W568" s="23" t="str">
        <f>Table13[[#This Row],[Market Side and Spread  Correct]]</f>
      </c>
    </row>
    <row r="569">
      <c r="A569" s="2" t="str">
        <f>IF(ISBLANK(Games!$B569), "",Games!A569)</f>
      </c>
      <c r="B569" s="2" t="str">
        <f>IF(ISBLANK(Games!$B569), "",Games!B569)</f>
      </c>
      <c r="C569" s="2" t="str">
        <f>IF(ISBLANK(Games!$B569), "",Games!C569)</f>
      </c>
      <c r="D569" s="1" t="str">
        <f>IF(ISBLANK(Games!$B569), "",Games!D569)</f>
      </c>
      <c r="E569" s="1" t="str">
        <f>IF(ISBLANK(Games!$B569), "",Games!E569)</f>
      </c>
      <c r="F569" s="2" t="str">
        <f>IF(ISBLANK(Games!$B569), "",Games!F569)</f>
      </c>
      <c r="G569" s="2" t="str">
        <f>IF(ISBLANK(Games!$B569), "",Games!G569)</f>
      </c>
      <c r="H569" s="2" t="str">
        <f>IF(ISBLANK(Games!B569), "", IF(Table13[[#This Row],[Spread]]&lt;0, Table13[[#This Row],[Home]], Table13[[#This Row],[Away]]))</f>
      </c>
      <c r="I569" s="25"/>
      <c r="J569" s="25"/>
      <c r="K569" s="25"/>
      <c r="L569" s="25" t="str">
        <f>IF(ISBLANK(Table13[[#This Row],[Side Result]]), "",(-1*(Table13[[#This Row],[Home Final]]-Table13[[#This Row],[Away Final]])))</f>
      </c>
      <c r="M56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69" s="21" t="str">
        <f>IF(ISBLANK(Games!B569),"",IF(Table13[[#This Row],[Side Result]]=Table13[[#This Row],[Market Predicted Side]], "Y", "N"))</f>
      </c>
      <c r="O569" s="24" t="str">
        <f>IF(ISBLANK(Table13[[#This Row],[Side Result]]),"",IF(AND(Table13[[#This Row],[Market Side Correct (Y/N)]]="Y", Table13[[#This Row],[Market - Winning Team Covered (Y/N)]]="Y"), "Y", "N"))</f>
      </c>
      <c r="P569" s="24" t="str">
        <f>IF(ISBLANK(Games!B569),"",IF(Table13[[#This Row],[Side Result]]=Table13[[#This Row],[Model Predicted Side]], "Y", "N"))</f>
      </c>
      <c r="Q56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6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69" s="24" t="str">
        <f>IF(ISBLANK(Table13[[#This Row],[Side Result]]), "",ABS(Table13[[#This Row],[Difference from Prediction]]))</f>
      </c>
      <c r="T56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69" s="24" t="str">
        <f>IF(ISBLANK(Table13[[#This Row],[Side Result]]), "",ABS(Table13[[#This Row],[Difference from Market]]))</f>
      </c>
      <c r="V569" s="23" t="str">
        <f>IF(OR(ISBLANK(Games!B569),ISBLANK(Table13[[#This Row],[Side Result]])), "",IF(OR(AND('Prediction Log'!D569&lt;0, 'Prediction Log'!I569='Prediction Log'!B569), AND('Prediction Log'!D569&gt;0, 'Prediction Log'!C569='Prediction Log'!I569)),"Y", IF(ISBLANK(Games!$B$2), "","N")))</f>
      </c>
      <c r="W569" s="23" t="str">
        <f>Table13[[#This Row],[Market Side and Spread  Correct]]</f>
      </c>
    </row>
    <row r="570">
      <c r="A570" s="2" t="str">
        <f>IF(ISBLANK(Games!$B570), "",Games!A570)</f>
      </c>
      <c r="B570" s="2" t="str">
        <f>IF(ISBLANK(Games!$B570), "",Games!B570)</f>
      </c>
      <c r="C570" s="2" t="str">
        <f>IF(ISBLANK(Games!$B570), "",Games!C570)</f>
      </c>
      <c r="D570" s="1" t="str">
        <f>IF(ISBLANK(Games!$B570), "",Games!D570)</f>
      </c>
      <c r="E570" s="1" t="str">
        <f>IF(ISBLANK(Games!$B570), "",Games!E570)</f>
      </c>
      <c r="F570" s="2" t="str">
        <f>IF(ISBLANK(Games!$B570), "",Games!F570)</f>
      </c>
      <c r="G570" s="2" t="str">
        <f>IF(ISBLANK(Games!$B570), "",Games!G570)</f>
      </c>
      <c r="H570" s="2" t="str">
        <f>IF(ISBLANK(Games!B570), "", IF(Table13[[#This Row],[Spread]]&lt;0, Table13[[#This Row],[Home]], Table13[[#This Row],[Away]]))</f>
      </c>
      <c r="I570" s="25"/>
      <c r="J570" s="25"/>
      <c r="K570" s="25"/>
      <c r="L570" s="25" t="str">
        <f>IF(ISBLANK(Table13[[#This Row],[Side Result]]), "",(-1*(Table13[[#This Row],[Home Final]]-Table13[[#This Row],[Away Final]])))</f>
      </c>
      <c r="M57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70" s="21" t="str">
        <f>IF(ISBLANK(Games!B570),"",IF(Table13[[#This Row],[Side Result]]=Table13[[#This Row],[Market Predicted Side]], "Y", "N"))</f>
      </c>
      <c r="O570" s="24" t="str">
        <f>IF(ISBLANK(Table13[[#This Row],[Side Result]]),"",IF(AND(Table13[[#This Row],[Market Side Correct (Y/N)]]="Y", Table13[[#This Row],[Market - Winning Team Covered (Y/N)]]="Y"), "Y", "N"))</f>
      </c>
      <c r="P570" s="24" t="str">
        <f>IF(ISBLANK(Games!B570),"",IF(Table13[[#This Row],[Side Result]]=Table13[[#This Row],[Model Predicted Side]], "Y", "N"))</f>
      </c>
      <c r="Q57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7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70" s="24" t="str">
        <f>IF(ISBLANK(Table13[[#This Row],[Side Result]]), "",ABS(Table13[[#This Row],[Difference from Prediction]]))</f>
      </c>
      <c r="T57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70" s="24" t="str">
        <f>IF(ISBLANK(Table13[[#This Row],[Side Result]]), "",ABS(Table13[[#This Row],[Difference from Market]]))</f>
      </c>
      <c r="V570" s="23" t="str">
        <f>IF(OR(ISBLANK(Games!B570),ISBLANK(Table13[[#This Row],[Side Result]])), "",IF(OR(AND('Prediction Log'!D570&lt;0, 'Prediction Log'!I570='Prediction Log'!B570), AND('Prediction Log'!D570&gt;0, 'Prediction Log'!C570='Prediction Log'!I570)),"Y", IF(ISBLANK(Games!$B$2), "","N")))</f>
      </c>
      <c r="W570" s="23" t="str">
        <f>Table13[[#This Row],[Market Side and Spread  Correct]]</f>
      </c>
    </row>
    <row r="571">
      <c r="A571" s="2" t="str">
        <f>IF(ISBLANK(Games!$B571), "",Games!A571)</f>
      </c>
      <c r="B571" s="2" t="str">
        <f>IF(ISBLANK(Games!$B571), "",Games!B571)</f>
      </c>
      <c r="C571" s="2" t="str">
        <f>IF(ISBLANK(Games!$B571), "",Games!C571)</f>
      </c>
      <c r="D571" s="1" t="str">
        <f>IF(ISBLANK(Games!$B571), "",Games!D571)</f>
      </c>
      <c r="E571" s="1" t="str">
        <f>IF(ISBLANK(Games!$B571), "",Games!E571)</f>
      </c>
      <c r="F571" s="2" t="str">
        <f>IF(ISBLANK(Games!$B571), "",Games!F571)</f>
      </c>
      <c r="G571" s="2" t="str">
        <f>IF(ISBLANK(Games!$B571), "",Games!G571)</f>
      </c>
      <c r="H571" s="2" t="str">
        <f>IF(ISBLANK(Games!B571), "", IF(Table13[[#This Row],[Spread]]&lt;0, Table13[[#This Row],[Home]], Table13[[#This Row],[Away]]))</f>
      </c>
      <c r="I571" s="25"/>
      <c r="J571" s="25"/>
      <c r="K571" s="25"/>
      <c r="L571" s="25" t="str">
        <f>IF(ISBLANK(Table13[[#This Row],[Side Result]]), "",(-1*(Table13[[#This Row],[Home Final]]-Table13[[#This Row],[Away Final]])))</f>
      </c>
      <c r="M57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71" s="21" t="str">
        <f>IF(ISBLANK(Games!B571),"",IF(Table13[[#This Row],[Side Result]]=Table13[[#This Row],[Market Predicted Side]], "Y", "N"))</f>
      </c>
      <c r="O571" s="24" t="str">
        <f>IF(ISBLANK(Table13[[#This Row],[Side Result]]),"",IF(AND(Table13[[#This Row],[Market Side Correct (Y/N)]]="Y", Table13[[#This Row],[Market - Winning Team Covered (Y/N)]]="Y"), "Y", "N"))</f>
      </c>
      <c r="P571" s="24" t="str">
        <f>IF(ISBLANK(Games!B571),"",IF(Table13[[#This Row],[Side Result]]=Table13[[#This Row],[Model Predicted Side]], "Y", "N"))</f>
      </c>
      <c r="Q57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7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71" s="24" t="str">
        <f>IF(ISBLANK(Table13[[#This Row],[Side Result]]), "",ABS(Table13[[#This Row],[Difference from Prediction]]))</f>
      </c>
      <c r="T57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71" s="24" t="str">
        <f>IF(ISBLANK(Table13[[#This Row],[Side Result]]), "",ABS(Table13[[#This Row],[Difference from Market]]))</f>
      </c>
      <c r="V571" s="23" t="str">
        <f>IF(OR(ISBLANK(Games!B571),ISBLANK(Table13[[#This Row],[Side Result]])), "",IF(OR(AND('Prediction Log'!D571&lt;0, 'Prediction Log'!I571='Prediction Log'!B571), AND('Prediction Log'!D571&gt;0, 'Prediction Log'!C571='Prediction Log'!I571)),"Y", IF(ISBLANK(Games!$B$2), "","N")))</f>
      </c>
      <c r="W571" s="23" t="str">
        <f>Table13[[#This Row],[Market Side and Spread  Correct]]</f>
      </c>
    </row>
    <row r="572">
      <c r="A572" s="2" t="str">
        <f>IF(ISBLANK(Games!$B572), "",Games!A572)</f>
      </c>
      <c r="B572" s="2" t="str">
        <f>IF(ISBLANK(Games!$B572), "",Games!B572)</f>
      </c>
      <c r="C572" s="2" t="str">
        <f>IF(ISBLANK(Games!$B572), "",Games!C572)</f>
      </c>
      <c r="D572" s="1" t="str">
        <f>IF(ISBLANK(Games!$B572), "",Games!D572)</f>
      </c>
      <c r="E572" s="1" t="str">
        <f>IF(ISBLANK(Games!$B572), "",Games!E572)</f>
      </c>
      <c r="F572" s="2" t="str">
        <f>IF(ISBLANK(Games!$B572), "",Games!F572)</f>
      </c>
      <c r="G572" s="2" t="str">
        <f>IF(ISBLANK(Games!$B572), "",Games!G572)</f>
      </c>
      <c r="H572" s="2" t="str">
        <f>IF(ISBLANK(Games!B572), "", IF(Table13[[#This Row],[Spread]]&lt;0, Table13[[#This Row],[Home]], Table13[[#This Row],[Away]]))</f>
      </c>
      <c r="I572" s="25"/>
      <c r="J572" s="25"/>
      <c r="K572" s="25"/>
      <c r="L572" s="25" t="str">
        <f>IF(ISBLANK(Table13[[#This Row],[Side Result]]), "",(-1*(Table13[[#This Row],[Home Final]]-Table13[[#This Row],[Away Final]])))</f>
      </c>
      <c r="M57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72" s="21" t="str">
        <f>IF(ISBLANK(Games!B572),"",IF(Table13[[#This Row],[Side Result]]=Table13[[#This Row],[Market Predicted Side]], "Y", "N"))</f>
      </c>
      <c r="O572" s="24" t="str">
        <f>IF(ISBLANK(Table13[[#This Row],[Side Result]]),"",IF(AND(Table13[[#This Row],[Market Side Correct (Y/N)]]="Y", Table13[[#This Row],[Market - Winning Team Covered (Y/N)]]="Y"), "Y", "N"))</f>
      </c>
      <c r="P572" s="24" t="str">
        <f>IF(ISBLANK(Games!B572),"",IF(Table13[[#This Row],[Side Result]]=Table13[[#This Row],[Model Predicted Side]], "Y", "N"))</f>
      </c>
      <c r="Q57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7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72" s="24" t="str">
        <f>IF(ISBLANK(Table13[[#This Row],[Side Result]]), "",ABS(Table13[[#This Row],[Difference from Prediction]]))</f>
      </c>
      <c r="T57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72" s="24" t="str">
        <f>IF(ISBLANK(Table13[[#This Row],[Side Result]]), "",ABS(Table13[[#This Row],[Difference from Market]]))</f>
      </c>
      <c r="V572" s="23" t="str">
        <f>IF(OR(ISBLANK(Games!B572),ISBLANK(Table13[[#This Row],[Side Result]])), "",IF(OR(AND('Prediction Log'!D572&lt;0, 'Prediction Log'!I572='Prediction Log'!B572), AND('Prediction Log'!D572&gt;0, 'Prediction Log'!C572='Prediction Log'!I572)),"Y", IF(ISBLANK(Games!$B$2), "","N")))</f>
      </c>
      <c r="W572" s="23" t="str">
        <f>Table13[[#This Row],[Market Side and Spread  Correct]]</f>
      </c>
    </row>
    <row r="573">
      <c r="A573" s="2" t="str">
        <f>IF(ISBLANK(Games!$B573), "",Games!A573)</f>
      </c>
      <c r="B573" s="2" t="str">
        <f>IF(ISBLANK(Games!$B573), "",Games!B573)</f>
      </c>
      <c r="C573" s="2" t="str">
        <f>IF(ISBLANK(Games!$B573), "",Games!C573)</f>
      </c>
      <c r="D573" s="1" t="str">
        <f>IF(ISBLANK(Games!$B573), "",Games!D573)</f>
      </c>
      <c r="E573" s="1" t="str">
        <f>IF(ISBLANK(Games!$B573), "",Games!E573)</f>
      </c>
      <c r="F573" s="2" t="str">
        <f>IF(ISBLANK(Games!$B573), "",Games!F573)</f>
      </c>
      <c r="G573" s="2" t="str">
        <f>IF(ISBLANK(Games!$B573), "",Games!G573)</f>
      </c>
      <c r="H573" s="2" t="str">
        <f>IF(ISBLANK(Games!B573), "", IF(Table13[[#This Row],[Spread]]&lt;0, Table13[[#This Row],[Home]], Table13[[#This Row],[Away]]))</f>
      </c>
      <c r="I573" s="25"/>
      <c r="J573" s="25"/>
      <c r="K573" s="25"/>
      <c r="L573" s="25" t="str">
        <f>IF(ISBLANK(Table13[[#This Row],[Side Result]]), "",(-1*(Table13[[#This Row],[Home Final]]-Table13[[#This Row],[Away Final]])))</f>
      </c>
      <c r="M57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73" s="21" t="str">
        <f>IF(ISBLANK(Games!B573),"",IF(Table13[[#This Row],[Side Result]]=Table13[[#This Row],[Market Predicted Side]], "Y", "N"))</f>
      </c>
      <c r="O573" s="24" t="str">
        <f>IF(ISBLANK(Table13[[#This Row],[Side Result]]),"",IF(AND(Table13[[#This Row],[Market Side Correct (Y/N)]]="Y", Table13[[#This Row],[Market - Winning Team Covered (Y/N)]]="Y"), "Y", "N"))</f>
      </c>
      <c r="P573" s="24" t="str">
        <f>IF(ISBLANK(Games!B573),"",IF(Table13[[#This Row],[Side Result]]=Table13[[#This Row],[Model Predicted Side]], "Y", "N"))</f>
      </c>
      <c r="Q57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7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73" s="24" t="str">
        <f>IF(ISBLANK(Table13[[#This Row],[Side Result]]), "",ABS(Table13[[#This Row],[Difference from Prediction]]))</f>
      </c>
      <c r="T57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73" s="24" t="str">
        <f>IF(ISBLANK(Table13[[#This Row],[Side Result]]), "",ABS(Table13[[#This Row],[Difference from Market]]))</f>
      </c>
      <c r="V573" s="23" t="str">
        <f>IF(OR(ISBLANK(Games!B573),ISBLANK(Table13[[#This Row],[Side Result]])), "",IF(OR(AND('Prediction Log'!D573&lt;0, 'Prediction Log'!I573='Prediction Log'!B573), AND('Prediction Log'!D573&gt;0, 'Prediction Log'!C573='Prediction Log'!I573)),"Y", IF(ISBLANK(Games!$B$2), "","N")))</f>
      </c>
      <c r="W573" s="23" t="str">
        <f>Table13[[#This Row],[Market Side and Spread  Correct]]</f>
      </c>
    </row>
    <row r="574">
      <c r="A574" s="2" t="str">
        <f>IF(ISBLANK(Games!$B574), "",Games!A574)</f>
      </c>
      <c r="B574" s="2" t="str">
        <f>IF(ISBLANK(Games!$B574), "",Games!B574)</f>
      </c>
      <c r="C574" s="2" t="str">
        <f>IF(ISBLANK(Games!$B574), "",Games!C574)</f>
      </c>
      <c r="D574" s="1" t="str">
        <f>IF(ISBLANK(Games!$B574), "",Games!D574)</f>
      </c>
      <c r="E574" s="1" t="str">
        <f>IF(ISBLANK(Games!$B574), "",Games!E574)</f>
      </c>
      <c r="F574" s="2" t="str">
        <f>IF(ISBLANK(Games!$B574), "",Games!F574)</f>
      </c>
      <c r="G574" s="2" t="str">
        <f>IF(ISBLANK(Games!$B574), "",Games!G574)</f>
      </c>
      <c r="H574" s="2" t="str">
        <f>IF(ISBLANK(Games!B574), "", IF(Table13[[#This Row],[Spread]]&lt;0, Table13[[#This Row],[Home]], Table13[[#This Row],[Away]]))</f>
      </c>
      <c r="I574" s="25"/>
      <c r="J574" s="25"/>
      <c r="K574" s="25"/>
      <c r="L574" s="25" t="str">
        <f>IF(ISBLANK(Table13[[#This Row],[Side Result]]), "",(-1*(Table13[[#This Row],[Home Final]]-Table13[[#This Row],[Away Final]])))</f>
      </c>
      <c r="M57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74" s="21" t="str">
        <f>IF(ISBLANK(Games!B574),"",IF(Table13[[#This Row],[Side Result]]=Table13[[#This Row],[Market Predicted Side]], "Y", "N"))</f>
      </c>
      <c r="O574" s="24" t="str">
        <f>IF(ISBLANK(Table13[[#This Row],[Side Result]]),"",IF(AND(Table13[[#This Row],[Market Side Correct (Y/N)]]="Y", Table13[[#This Row],[Market - Winning Team Covered (Y/N)]]="Y"), "Y", "N"))</f>
      </c>
      <c r="P574" s="24" t="str">
        <f>IF(ISBLANK(Games!B574),"",IF(Table13[[#This Row],[Side Result]]=Table13[[#This Row],[Model Predicted Side]], "Y", "N"))</f>
      </c>
      <c r="Q57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7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74" s="24" t="str">
        <f>IF(ISBLANK(Table13[[#This Row],[Side Result]]), "",ABS(Table13[[#This Row],[Difference from Prediction]]))</f>
      </c>
      <c r="T57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74" s="24" t="str">
        <f>IF(ISBLANK(Table13[[#This Row],[Side Result]]), "",ABS(Table13[[#This Row],[Difference from Market]]))</f>
      </c>
      <c r="V574" s="23" t="str">
        <f>IF(OR(ISBLANK(Games!B574),ISBLANK(Table13[[#This Row],[Side Result]])), "",IF(OR(AND('Prediction Log'!D574&lt;0, 'Prediction Log'!I574='Prediction Log'!B574), AND('Prediction Log'!D574&gt;0, 'Prediction Log'!C574='Prediction Log'!I574)),"Y", IF(ISBLANK(Games!$B$2), "","N")))</f>
      </c>
      <c r="W574" s="23" t="str">
        <f>Table13[[#This Row],[Market Side and Spread  Correct]]</f>
      </c>
    </row>
    <row r="575">
      <c r="A575" s="2" t="str">
        <f>IF(ISBLANK(Games!$B575), "",Games!A575)</f>
      </c>
      <c r="B575" s="2" t="str">
        <f>IF(ISBLANK(Games!$B575), "",Games!B575)</f>
      </c>
      <c r="C575" s="2" t="str">
        <f>IF(ISBLANK(Games!$B575), "",Games!C575)</f>
      </c>
      <c r="D575" s="1" t="str">
        <f>IF(ISBLANK(Games!$B575), "",Games!D575)</f>
      </c>
      <c r="E575" s="1" t="str">
        <f>IF(ISBLANK(Games!$B575), "",Games!E575)</f>
      </c>
      <c r="F575" s="2" t="str">
        <f>IF(ISBLANK(Games!$B575), "",Games!F575)</f>
      </c>
      <c r="G575" s="2" t="str">
        <f>IF(ISBLANK(Games!$B575), "",Games!G575)</f>
      </c>
      <c r="H575" s="2" t="str">
        <f>IF(ISBLANK(Games!B575), "", IF(Table13[[#This Row],[Spread]]&lt;0, Table13[[#This Row],[Home]], Table13[[#This Row],[Away]]))</f>
      </c>
      <c r="I575" s="25"/>
      <c r="J575" s="25"/>
      <c r="K575" s="25"/>
      <c r="L575" s="25" t="str">
        <f>IF(ISBLANK(Table13[[#This Row],[Side Result]]), "",(-1*(Table13[[#This Row],[Home Final]]-Table13[[#This Row],[Away Final]])))</f>
      </c>
      <c r="M57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75" s="21" t="str">
        <f>IF(ISBLANK(Games!B575),"",IF(Table13[[#This Row],[Side Result]]=Table13[[#This Row],[Market Predicted Side]], "Y", "N"))</f>
      </c>
      <c r="O575" s="24" t="str">
        <f>IF(ISBLANK(Table13[[#This Row],[Side Result]]),"",IF(AND(Table13[[#This Row],[Market Side Correct (Y/N)]]="Y", Table13[[#This Row],[Market - Winning Team Covered (Y/N)]]="Y"), "Y", "N"))</f>
      </c>
      <c r="P575" s="24" t="str">
        <f>IF(ISBLANK(Games!B575),"",IF(Table13[[#This Row],[Side Result]]=Table13[[#This Row],[Model Predicted Side]], "Y", "N"))</f>
      </c>
      <c r="Q57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7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75" s="24" t="str">
        <f>IF(ISBLANK(Table13[[#This Row],[Side Result]]), "",ABS(Table13[[#This Row],[Difference from Prediction]]))</f>
      </c>
      <c r="T57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75" s="24" t="str">
        <f>IF(ISBLANK(Table13[[#This Row],[Side Result]]), "",ABS(Table13[[#This Row],[Difference from Market]]))</f>
      </c>
      <c r="V575" s="23" t="str">
        <f>IF(OR(ISBLANK(Games!B575),ISBLANK(Table13[[#This Row],[Side Result]])), "",IF(OR(AND('Prediction Log'!D575&lt;0, 'Prediction Log'!I575='Prediction Log'!B575), AND('Prediction Log'!D575&gt;0, 'Prediction Log'!C575='Prediction Log'!I575)),"Y", IF(ISBLANK(Games!$B$2), "","N")))</f>
      </c>
      <c r="W575" s="23" t="str">
        <f>Table13[[#This Row],[Market Side and Spread  Correct]]</f>
      </c>
    </row>
    <row r="576">
      <c r="A576" s="2" t="str">
        <f>IF(ISBLANK(Games!$B576), "",Games!A576)</f>
      </c>
      <c r="B576" s="2" t="str">
        <f>IF(ISBLANK(Games!$B576), "",Games!B576)</f>
      </c>
      <c r="C576" s="2" t="str">
        <f>IF(ISBLANK(Games!$B576), "",Games!C576)</f>
      </c>
      <c r="D576" s="1" t="str">
        <f>IF(ISBLANK(Games!$B576), "",Games!D576)</f>
      </c>
      <c r="E576" s="1" t="str">
        <f>IF(ISBLANK(Games!$B576), "",Games!E576)</f>
      </c>
      <c r="F576" s="2" t="str">
        <f>IF(ISBLANK(Games!$B576), "",Games!F576)</f>
      </c>
      <c r="G576" s="2" t="str">
        <f>IF(ISBLANK(Games!$B576), "",Games!G576)</f>
      </c>
      <c r="H576" s="2" t="str">
        <f>IF(ISBLANK(Games!B576), "", IF(Table13[[#This Row],[Spread]]&lt;0, Table13[[#This Row],[Home]], Table13[[#This Row],[Away]]))</f>
      </c>
      <c r="I576" s="25"/>
      <c r="J576" s="25"/>
      <c r="K576" s="25"/>
      <c r="L576" s="25" t="str">
        <f>IF(ISBLANK(Table13[[#This Row],[Side Result]]), "",(-1*(Table13[[#This Row],[Home Final]]-Table13[[#This Row],[Away Final]])))</f>
      </c>
      <c r="M57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76" s="21" t="str">
        <f>IF(ISBLANK(Games!B576),"",IF(Table13[[#This Row],[Side Result]]=Table13[[#This Row],[Market Predicted Side]], "Y", "N"))</f>
      </c>
      <c r="O576" s="24" t="str">
        <f>IF(ISBLANK(Table13[[#This Row],[Side Result]]),"",IF(AND(Table13[[#This Row],[Market Side Correct (Y/N)]]="Y", Table13[[#This Row],[Market - Winning Team Covered (Y/N)]]="Y"), "Y", "N"))</f>
      </c>
      <c r="P576" s="24" t="str">
        <f>IF(ISBLANK(Games!B576),"",IF(Table13[[#This Row],[Side Result]]=Table13[[#This Row],[Model Predicted Side]], "Y", "N"))</f>
      </c>
      <c r="Q57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7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76" s="24" t="str">
        <f>IF(ISBLANK(Table13[[#This Row],[Side Result]]), "",ABS(Table13[[#This Row],[Difference from Prediction]]))</f>
      </c>
      <c r="T57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76" s="24" t="str">
        <f>IF(ISBLANK(Table13[[#This Row],[Side Result]]), "",ABS(Table13[[#This Row],[Difference from Market]]))</f>
      </c>
      <c r="V576" s="23" t="str">
        <f>IF(OR(ISBLANK(Games!B576),ISBLANK(Table13[[#This Row],[Side Result]])), "",IF(OR(AND('Prediction Log'!D576&lt;0, 'Prediction Log'!I576='Prediction Log'!B576), AND('Prediction Log'!D576&gt;0, 'Prediction Log'!C576='Prediction Log'!I576)),"Y", IF(ISBLANK(Games!$B$2), "","N")))</f>
      </c>
      <c r="W576" s="23" t="str">
        <f>Table13[[#This Row],[Market Side and Spread  Correct]]</f>
      </c>
    </row>
    <row r="577">
      <c r="A577" s="2" t="str">
        <f>IF(ISBLANK(Games!$B577), "",Games!A577)</f>
      </c>
      <c r="B577" s="2" t="str">
        <f>IF(ISBLANK(Games!$B577), "",Games!B577)</f>
      </c>
      <c r="C577" s="2" t="str">
        <f>IF(ISBLANK(Games!$B577), "",Games!C577)</f>
      </c>
      <c r="D577" s="1" t="str">
        <f>IF(ISBLANK(Games!$B577), "",Games!D577)</f>
      </c>
      <c r="E577" s="1" t="str">
        <f>IF(ISBLANK(Games!$B577), "",Games!E577)</f>
      </c>
      <c r="F577" s="2" t="str">
        <f>IF(ISBLANK(Games!$B577), "",Games!F577)</f>
      </c>
      <c r="G577" s="2" t="str">
        <f>IF(ISBLANK(Games!$B577), "",Games!G577)</f>
      </c>
      <c r="H577" s="2" t="str">
        <f>IF(ISBLANK(Games!B577), "", IF(Table13[[#This Row],[Spread]]&lt;0, Table13[[#This Row],[Home]], Table13[[#This Row],[Away]]))</f>
      </c>
      <c r="I577" s="25"/>
      <c r="J577" s="25"/>
      <c r="K577" s="25"/>
      <c r="L577" s="25" t="str">
        <f>IF(ISBLANK(Table13[[#This Row],[Side Result]]), "",(-1*(Table13[[#This Row],[Home Final]]-Table13[[#This Row],[Away Final]])))</f>
      </c>
      <c r="M57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77" s="21" t="str">
        <f>IF(ISBLANK(Games!B577),"",IF(Table13[[#This Row],[Side Result]]=Table13[[#This Row],[Market Predicted Side]], "Y", "N"))</f>
      </c>
      <c r="O577" s="24" t="str">
        <f>IF(ISBLANK(Table13[[#This Row],[Side Result]]),"",IF(AND(Table13[[#This Row],[Market Side Correct (Y/N)]]="Y", Table13[[#This Row],[Market - Winning Team Covered (Y/N)]]="Y"), "Y", "N"))</f>
      </c>
      <c r="P577" s="24" t="str">
        <f>IF(ISBLANK(Games!B577),"",IF(Table13[[#This Row],[Side Result]]=Table13[[#This Row],[Model Predicted Side]], "Y", "N"))</f>
      </c>
      <c r="Q57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7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77" s="24" t="str">
        <f>IF(ISBLANK(Table13[[#This Row],[Side Result]]), "",ABS(Table13[[#This Row],[Difference from Prediction]]))</f>
      </c>
      <c r="T57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77" s="24" t="str">
        <f>IF(ISBLANK(Table13[[#This Row],[Side Result]]), "",ABS(Table13[[#This Row],[Difference from Market]]))</f>
      </c>
      <c r="V577" s="23" t="str">
        <f>IF(OR(ISBLANK(Games!B577),ISBLANK(Table13[[#This Row],[Side Result]])), "",IF(OR(AND('Prediction Log'!D577&lt;0, 'Prediction Log'!I577='Prediction Log'!B577), AND('Prediction Log'!D577&gt;0, 'Prediction Log'!C577='Prediction Log'!I577)),"Y", IF(ISBLANK(Games!$B$2), "","N")))</f>
      </c>
      <c r="W577" s="23" t="str">
        <f>Table13[[#This Row],[Market Side and Spread  Correct]]</f>
      </c>
    </row>
    <row r="578">
      <c r="A578" s="2" t="str">
        <f>IF(ISBLANK(Games!$B578), "",Games!A578)</f>
      </c>
      <c r="B578" s="2" t="str">
        <f>IF(ISBLANK(Games!$B578), "",Games!B578)</f>
      </c>
      <c r="C578" s="2" t="str">
        <f>IF(ISBLANK(Games!$B578), "",Games!C578)</f>
      </c>
      <c r="D578" s="1" t="str">
        <f>IF(ISBLANK(Games!$B578), "",Games!D578)</f>
      </c>
      <c r="E578" s="1" t="str">
        <f>IF(ISBLANK(Games!$B578), "",Games!E578)</f>
      </c>
      <c r="F578" s="2" t="str">
        <f>IF(ISBLANK(Games!$B578), "",Games!F578)</f>
      </c>
      <c r="G578" s="2" t="str">
        <f>IF(ISBLANK(Games!$B578), "",Games!G578)</f>
      </c>
      <c r="H578" s="2" t="str">
        <f>IF(ISBLANK(Games!B578), "", IF(Table13[[#This Row],[Spread]]&lt;0, Table13[[#This Row],[Home]], Table13[[#This Row],[Away]]))</f>
      </c>
      <c r="I578" s="25"/>
      <c r="J578" s="25"/>
      <c r="K578" s="25"/>
      <c r="L578" s="25" t="str">
        <f>IF(ISBLANK(Table13[[#This Row],[Side Result]]), "",(-1*(Table13[[#This Row],[Home Final]]-Table13[[#This Row],[Away Final]])))</f>
      </c>
      <c r="M57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78" s="21" t="str">
        <f>IF(ISBLANK(Games!B578),"",IF(Table13[[#This Row],[Side Result]]=Table13[[#This Row],[Market Predicted Side]], "Y", "N"))</f>
      </c>
      <c r="O578" s="24" t="str">
        <f>IF(ISBLANK(Table13[[#This Row],[Side Result]]),"",IF(AND(Table13[[#This Row],[Market Side Correct (Y/N)]]="Y", Table13[[#This Row],[Market - Winning Team Covered (Y/N)]]="Y"), "Y", "N"))</f>
      </c>
      <c r="P578" s="24" t="str">
        <f>IF(ISBLANK(Games!B578),"",IF(Table13[[#This Row],[Side Result]]=Table13[[#This Row],[Model Predicted Side]], "Y", "N"))</f>
      </c>
      <c r="Q57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7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78" s="24" t="str">
        <f>IF(ISBLANK(Table13[[#This Row],[Side Result]]), "",ABS(Table13[[#This Row],[Difference from Prediction]]))</f>
      </c>
      <c r="T57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78" s="24" t="str">
        <f>IF(ISBLANK(Table13[[#This Row],[Side Result]]), "",ABS(Table13[[#This Row],[Difference from Market]]))</f>
      </c>
      <c r="V578" s="23" t="str">
        <f>IF(OR(ISBLANK(Games!B578),ISBLANK(Table13[[#This Row],[Side Result]])), "",IF(OR(AND('Prediction Log'!D578&lt;0, 'Prediction Log'!I578='Prediction Log'!B578), AND('Prediction Log'!D578&gt;0, 'Prediction Log'!C578='Prediction Log'!I578)),"Y", IF(ISBLANK(Games!$B$2), "","N")))</f>
      </c>
      <c r="W578" s="23" t="str">
        <f>Table13[[#This Row],[Market Side and Spread  Correct]]</f>
      </c>
    </row>
    <row r="579">
      <c r="A579" s="2" t="str">
        <f>IF(ISBLANK(Games!$B579), "",Games!A579)</f>
      </c>
      <c r="B579" s="2" t="str">
        <f>IF(ISBLANK(Games!$B579), "",Games!B579)</f>
      </c>
      <c r="C579" s="2" t="str">
        <f>IF(ISBLANK(Games!$B579), "",Games!C579)</f>
      </c>
      <c r="D579" s="1" t="str">
        <f>IF(ISBLANK(Games!$B579), "",Games!D579)</f>
      </c>
      <c r="E579" s="1" t="str">
        <f>IF(ISBLANK(Games!$B579), "",Games!E579)</f>
      </c>
      <c r="F579" s="2" t="str">
        <f>IF(ISBLANK(Games!$B579), "",Games!F579)</f>
      </c>
      <c r="G579" s="2" t="str">
        <f>IF(ISBLANK(Games!$B579), "",Games!G579)</f>
      </c>
      <c r="H579" s="2" t="str">
        <f>IF(ISBLANK(Games!B579), "", IF(Table13[[#This Row],[Spread]]&lt;0, Table13[[#This Row],[Home]], Table13[[#This Row],[Away]]))</f>
      </c>
      <c r="I579" s="25"/>
      <c r="J579" s="25"/>
      <c r="K579" s="25"/>
      <c r="L579" s="25" t="str">
        <f>IF(ISBLANK(Table13[[#This Row],[Side Result]]), "",(-1*(Table13[[#This Row],[Home Final]]-Table13[[#This Row],[Away Final]])))</f>
      </c>
      <c r="M57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79" s="21" t="str">
        <f>IF(ISBLANK(Games!B579),"",IF(Table13[[#This Row],[Side Result]]=Table13[[#This Row],[Market Predicted Side]], "Y", "N"))</f>
      </c>
      <c r="O579" s="24" t="str">
        <f>IF(ISBLANK(Table13[[#This Row],[Side Result]]),"",IF(AND(Table13[[#This Row],[Market Side Correct (Y/N)]]="Y", Table13[[#This Row],[Market - Winning Team Covered (Y/N)]]="Y"), "Y", "N"))</f>
      </c>
      <c r="P579" s="24" t="str">
        <f>IF(ISBLANK(Games!B579),"",IF(Table13[[#This Row],[Side Result]]=Table13[[#This Row],[Model Predicted Side]], "Y", "N"))</f>
      </c>
      <c r="Q57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7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79" s="24" t="str">
        <f>IF(ISBLANK(Table13[[#This Row],[Side Result]]), "",ABS(Table13[[#This Row],[Difference from Prediction]]))</f>
      </c>
      <c r="T57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79" s="24" t="str">
        <f>IF(ISBLANK(Table13[[#This Row],[Side Result]]), "",ABS(Table13[[#This Row],[Difference from Market]]))</f>
      </c>
      <c r="V579" s="23" t="str">
        <f>IF(OR(ISBLANK(Games!B579),ISBLANK(Table13[[#This Row],[Side Result]])), "",IF(OR(AND('Prediction Log'!D579&lt;0, 'Prediction Log'!I579='Prediction Log'!B579), AND('Prediction Log'!D579&gt;0, 'Prediction Log'!C579='Prediction Log'!I579)),"Y", IF(ISBLANK(Games!$B$2), "","N")))</f>
      </c>
      <c r="W579" s="23" t="str">
        <f>Table13[[#This Row],[Market Side and Spread  Correct]]</f>
      </c>
    </row>
    <row r="580">
      <c r="A580" s="2" t="str">
        <f>IF(ISBLANK(Games!$B580), "",Games!A580)</f>
      </c>
      <c r="B580" s="2" t="str">
        <f>IF(ISBLANK(Games!$B580), "",Games!B580)</f>
      </c>
      <c r="C580" s="2" t="str">
        <f>IF(ISBLANK(Games!$B580), "",Games!C580)</f>
      </c>
      <c r="D580" s="1" t="str">
        <f>IF(ISBLANK(Games!$B580), "",Games!D580)</f>
      </c>
      <c r="E580" s="1" t="str">
        <f>IF(ISBLANK(Games!$B580), "",Games!E580)</f>
      </c>
      <c r="F580" s="2" t="str">
        <f>IF(ISBLANK(Games!$B580), "",Games!F580)</f>
      </c>
      <c r="G580" s="2" t="str">
        <f>IF(ISBLANK(Games!$B580), "",Games!G580)</f>
      </c>
      <c r="H580" s="2" t="str">
        <f>IF(ISBLANK(Games!B580), "", IF(Table13[[#This Row],[Spread]]&lt;0, Table13[[#This Row],[Home]], Table13[[#This Row],[Away]]))</f>
      </c>
      <c r="I580" s="25"/>
      <c r="J580" s="25"/>
      <c r="K580" s="25"/>
      <c r="L580" s="25" t="str">
        <f>IF(ISBLANK(Table13[[#This Row],[Side Result]]), "",(-1*(Table13[[#This Row],[Home Final]]-Table13[[#This Row],[Away Final]])))</f>
      </c>
      <c r="M58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80" s="21" t="str">
        <f>IF(ISBLANK(Games!B580),"",IF(Table13[[#This Row],[Side Result]]=Table13[[#This Row],[Market Predicted Side]], "Y", "N"))</f>
      </c>
      <c r="O580" s="24" t="str">
        <f>IF(ISBLANK(Table13[[#This Row],[Side Result]]),"",IF(AND(Table13[[#This Row],[Market Side Correct (Y/N)]]="Y", Table13[[#This Row],[Market - Winning Team Covered (Y/N)]]="Y"), "Y", "N"))</f>
      </c>
      <c r="P580" s="24" t="str">
        <f>IF(ISBLANK(Games!B580),"",IF(Table13[[#This Row],[Side Result]]=Table13[[#This Row],[Model Predicted Side]], "Y", "N"))</f>
      </c>
      <c r="Q58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8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80" s="24" t="str">
        <f>IF(ISBLANK(Table13[[#This Row],[Side Result]]), "",ABS(Table13[[#This Row],[Difference from Prediction]]))</f>
      </c>
      <c r="T58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80" s="24" t="str">
        <f>IF(ISBLANK(Table13[[#This Row],[Side Result]]), "",ABS(Table13[[#This Row],[Difference from Market]]))</f>
      </c>
      <c r="V580" s="23" t="str">
        <f>IF(OR(ISBLANK(Games!B580),ISBLANK(Table13[[#This Row],[Side Result]])), "",IF(OR(AND('Prediction Log'!D580&lt;0, 'Prediction Log'!I580='Prediction Log'!B580), AND('Prediction Log'!D580&gt;0, 'Prediction Log'!C580='Prediction Log'!I580)),"Y", IF(ISBLANK(Games!$B$2), "","N")))</f>
      </c>
      <c r="W580" s="23" t="str">
        <f>Table13[[#This Row],[Market Side and Spread  Correct]]</f>
      </c>
    </row>
    <row r="581">
      <c r="A581" s="2" t="str">
        <f>IF(ISBLANK(Games!$B581), "",Games!A581)</f>
      </c>
      <c r="B581" s="2" t="str">
        <f>IF(ISBLANK(Games!$B581), "",Games!B581)</f>
      </c>
      <c r="C581" s="2" t="str">
        <f>IF(ISBLANK(Games!$B581), "",Games!C581)</f>
      </c>
      <c r="D581" s="1" t="str">
        <f>IF(ISBLANK(Games!$B581), "",Games!D581)</f>
      </c>
      <c r="E581" s="1" t="str">
        <f>IF(ISBLANK(Games!$B581), "",Games!E581)</f>
      </c>
      <c r="F581" s="2" t="str">
        <f>IF(ISBLANK(Games!$B581), "",Games!F581)</f>
      </c>
      <c r="G581" s="2" t="str">
        <f>IF(ISBLANK(Games!$B581), "",Games!G581)</f>
      </c>
      <c r="H581" s="2" t="str">
        <f>IF(ISBLANK(Games!B581), "", IF(Table13[[#This Row],[Spread]]&lt;0, Table13[[#This Row],[Home]], Table13[[#This Row],[Away]]))</f>
      </c>
      <c r="I581" s="25"/>
      <c r="J581" s="25"/>
      <c r="K581" s="25"/>
      <c r="L581" s="25" t="str">
        <f>IF(ISBLANK(Table13[[#This Row],[Side Result]]), "",(-1*(Table13[[#This Row],[Home Final]]-Table13[[#This Row],[Away Final]])))</f>
      </c>
      <c r="M58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81" s="21" t="str">
        <f>IF(ISBLANK(Games!B581),"",IF(Table13[[#This Row],[Side Result]]=Table13[[#This Row],[Market Predicted Side]], "Y", "N"))</f>
      </c>
      <c r="O581" s="24" t="str">
        <f>IF(ISBLANK(Table13[[#This Row],[Side Result]]),"",IF(AND(Table13[[#This Row],[Market Side Correct (Y/N)]]="Y", Table13[[#This Row],[Market - Winning Team Covered (Y/N)]]="Y"), "Y", "N"))</f>
      </c>
      <c r="P581" s="24" t="str">
        <f>IF(ISBLANK(Games!B581),"",IF(Table13[[#This Row],[Side Result]]=Table13[[#This Row],[Model Predicted Side]], "Y", "N"))</f>
      </c>
      <c r="Q58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8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81" s="24" t="str">
        <f>IF(ISBLANK(Table13[[#This Row],[Side Result]]), "",ABS(Table13[[#This Row],[Difference from Prediction]]))</f>
      </c>
      <c r="T58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81" s="24" t="str">
        <f>IF(ISBLANK(Table13[[#This Row],[Side Result]]), "",ABS(Table13[[#This Row],[Difference from Market]]))</f>
      </c>
      <c r="V581" s="23" t="str">
        <f>IF(OR(ISBLANK(Games!B581),ISBLANK(Table13[[#This Row],[Side Result]])), "",IF(OR(AND('Prediction Log'!D581&lt;0, 'Prediction Log'!I581='Prediction Log'!B581), AND('Prediction Log'!D581&gt;0, 'Prediction Log'!C581='Prediction Log'!I581)),"Y", IF(ISBLANK(Games!$B$2), "","N")))</f>
      </c>
      <c r="W581" s="23" t="str">
        <f>Table13[[#This Row],[Market Side and Spread  Correct]]</f>
      </c>
    </row>
    <row r="582">
      <c r="A582" s="2" t="str">
        <f>IF(ISBLANK(Games!$B582), "",Games!A582)</f>
      </c>
      <c r="B582" s="2" t="str">
        <f>IF(ISBLANK(Games!$B582), "",Games!B582)</f>
      </c>
      <c r="C582" s="2" t="str">
        <f>IF(ISBLANK(Games!$B582), "",Games!C582)</f>
      </c>
      <c r="D582" s="1" t="str">
        <f>IF(ISBLANK(Games!$B582), "",Games!D582)</f>
      </c>
      <c r="E582" s="1" t="str">
        <f>IF(ISBLANK(Games!$B582), "",Games!E582)</f>
      </c>
      <c r="F582" s="2" t="str">
        <f>IF(ISBLANK(Games!$B582), "",Games!F582)</f>
      </c>
      <c r="G582" s="2" t="str">
        <f>IF(ISBLANK(Games!$B582), "",Games!G582)</f>
      </c>
      <c r="H582" s="2" t="str">
        <f>IF(ISBLANK(Games!B582), "", IF(Table13[[#This Row],[Spread]]&lt;0, Table13[[#This Row],[Home]], Table13[[#This Row],[Away]]))</f>
      </c>
      <c r="I582" s="25"/>
      <c r="J582" s="25"/>
      <c r="K582" s="25"/>
      <c r="L582" s="25" t="str">
        <f>IF(ISBLANK(Table13[[#This Row],[Side Result]]), "",(-1*(Table13[[#This Row],[Home Final]]-Table13[[#This Row],[Away Final]])))</f>
      </c>
      <c r="M58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82" s="21" t="str">
        <f>IF(ISBLANK(Games!B582),"",IF(Table13[[#This Row],[Side Result]]=Table13[[#This Row],[Market Predicted Side]], "Y", "N"))</f>
      </c>
      <c r="O582" s="24" t="str">
        <f>IF(ISBLANK(Table13[[#This Row],[Side Result]]),"",IF(AND(Table13[[#This Row],[Market Side Correct (Y/N)]]="Y", Table13[[#This Row],[Market - Winning Team Covered (Y/N)]]="Y"), "Y", "N"))</f>
      </c>
      <c r="P582" s="24" t="str">
        <f>IF(ISBLANK(Games!B582),"",IF(Table13[[#This Row],[Side Result]]=Table13[[#This Row],[Model Predicted Side]], "Y", "N"))</f>
      </c>
      <c r="Q58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8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82" s="24" t="str">
        <f>IF(ISBLANK(Table13[[#This Row],[Side Result]]), "",ABS(Table13[[#This Row],[Difference from Prediction]]))</f>
      </c>
      <c r="T58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82" s="24" t="str">
        <f>IF(ISBLANK(Table13[[#This Row],[Side Result]]), "",ABS(Table13[[#This Row],[Difference from Market]]))</f>
      </c>
      <c r="V582" s="23" t="str">
        <f>IF(OR(ISBLANK(Games!B582),ISBLANK(Table13[[#This Row],[Side Result]])), "",IF(OR(AND('Prediction Log'!D582&lt;0, 'Prediction Log'!I582='Prediction Log'!B582), AND('Prediction Log'!D582&gt;0, 'Prediction Log'!C582='Prediction Log'!I582)),"Y", IF(ISBLANK(Games!$B$2), "","N")))</f>
      </c>
      <c r="W582" s="23" t="str">
        <f>Table13[[#This Row],[Market Side and Spread  Correct]]</f>
      </c>
    </row>
    <row r="583">
      <c r="A583" s="2" t="str">
        <f>IF(ISBLANK(Games!$B583), "",Games!A583)</f>
      </c>
      <c r="B583" s="2" t="str">
        <f>IF(ISBLANK(Games!$B583), "",Games!B583)</f>
      </c>
      <c r="C583" s="2" t="str">
        <f>IF(ISBLANK(Games!$B583), "",Games!C583)</f>
      </c>
      <c r="D583" s="1" t="str">
        <f>IF(ISBLANK(Games!$B583), "",Games!D583)</f>
      </c>
      <c r="E583" s="1" t="str">
        <f>IF(ISBLANK(Games!$B583), "",Games!E583)</f>
      </c>
      <c r="F583" s="2" t="str">
        <f>IF(ISBLANK(Games!$B583), "",Games!F583)</f>
      </c>
      <c r="G583" s="2" t="str">
        <f>IF(ISBLANK(Games!$B583), "",Games!G583)</f>
      </c>
      <c r="H583" s="2" t="str">
        <f>IF(ISBLANK(Games!B583), "", IF(Table13[[#This Row],[Spread]]&lt;0, Table13[[#This Row],[Home]], Table13[[#This Row],[Away]]))</f>
      </c>
      <c r="I583" s="25"/>
      <c r="J583" s="25"/>
      <c r="K583" s="25"/>
      <c r="L583" s="25" t="str">
        <f>IF(ISBLANK(Table13[[#This Row],[Side Result]]), "",(-1*(Table13[[#This Row],[Home Final]]-Table13[[#This Row],[Away Final]])))</f>
      </c>
      <c r="M58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83" s="21" t="str">
        <f>IF(ISBLANK(Games!B583),"",IF(Table13[[#This Row],[Side Result]]=Table13[[#This Row],[Market Predicted Side]], "Y", "N"))</f>
      </c>
      <c r="O583" s="24" t="str">
        <f>IF(ISBLANK(Table13[[#This Row],[Side Result]]),"",IF(AND(Table13[[#This Row],[Market Side Correct (Y/N)]]="Y", Table13[[#This Row],[Market - Winning Team Covered (Y/N)]]="Y"), "Y", "N"))</f>
      </c>
      <c r="P583" s="24" t="str">
        <f>IF(ISBLANK(Games!B583),"",IF(Table13[[#This Row],[Side Result]]=Table13[[#This Row],[Model Predicted Side]], "Y", "N"))</f>
      </c>
      <c r="Q58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8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83" s="24" t="str">
        <f>IF(ISBLANK(Table13[[#This Row],[Side Result]]), "",ABS(Table13[[#This Row],[Difference from Prediction]]))</f>
      </c>
      <c r="T58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83" s="24" t="str">
        <f>IF(ISBLANK(Table13[[#This Row],[Side Result]]), "",ABS(Table13[[#This Row],[Difference from Market]]))</f>
      </c>
      <c r="V583" s="23" t="str">
        <f>IF(OR(ISBLANK(Games!B583),ISBLANK(Table13[[#This Row],[Side Result]])), "",IF(OR(AND('Prediction Log'!D583&lt;0, 'Prediction Log'!I583='Prediction Log'!B583), AND('Prediction Log'!D583&gt;0, 'Prediction Log'!C583='Prediction Log'!I583)),"Y", IF(ISBLANK(Games!$B$2), "","N")))</f>
      </c>
      <c r="W583" s="23" t="str">
        <f>Table13[[#This Row],[Market Side and Spread  Correct]]</f>
      </c>
    </row>
    <row r="584">
      <c r="A584" s="2" t="str">
        <f>IF(ISBLANK(Games!$B584), "",Games!A584)</f>
      </c>
      <c r="B584" s="2" t="str">
        <f>IF(ISBLANK(Games!$B584), "",Games!B584)</f>
      </c>
      <c r="C584" s="2" t="str">
        <f>IF(ISBLANK(Games!$B584), "",Games!C584)</f>
      </c>
      <c r="D584" s="1" t="str">
        <f>IF(ISBLANK(Games!$B584), "",Games!D584)</f>
      </c>
      <c r="E584" s="1" t="str">
        <f>IF(ISBLANK(Games!$B584), "",Games!E584)</f>
      </c>
      <c r="F584" s="2" t="str">
        <f>IF(ISBLANK(Games!$B584), "",Games!F584)</f>
      </c>
      <c r="G584" s="2" t="str">
        <f>IF(ISBLANK(Games!$B584), "",Games!G584)</f>
      </c>
      <c r="H584" s="2" t="str">
        <f>IF(ISBLANK(Games!B584), "", IF(Table13[[#This Row],[Spread]]&lt;0, Table13[[#This Row],[Home]], Table13[[#This Row],[Away]]))</f>
      </c>
      <c r="I584" s="25"/>
      <c r="J584" s="25"/>
      <c r="K584" s="25"/>
      <c r="L584" s="25" t="str">
        <f>IF(ISBLANK(Table13[[#This Row],[Side Result]]), "",(-1*(Table13[[#This Row],[Home Final]]-Table13[[#This Row],[Away Final]])))</f>
      </c>
      <c r="M58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84" s="21" t="str">
        <f>IF(ISBLANK(Games!B584),"",IF(Table13[[#This Row],[Side Result]]=Table13[[#This Row],[Market Predicted Side]], "Y", "N"))</f>
      </c>
      <c r="O584" s="24" t="str">
        <f>IF(ISBLANK(Table13[[#This Row],[Side Result]]),"",IF(AND(Table13[[#This Row],[Market Side Correct (Y/N)]]="Y", Table13[[#This Row],[Market - Winning Team Covered (Y/N)]]="Y"), "Y", "N"))</f>
      </c>
      <c r="P584" s="24" t="str">
        <f>IF(ISBLANK(Games!B584),"",IF(Table13[[#This Row],[Side Result]]=Table13[[#This Row],[Model Predicted Side]], "Y", "N"))</f>
      </c>
      <c r="Q58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8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84" s="24" t="str">
        <f>IF(ISBLANK(Table13[[#This Row],[Side Result]]), "",ABS(Table13[[#This Row],[Difference from Prediction]]))</f>
      </c>
      <c r="T58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84" s="24" t="str">
        <f>IF(ISBLANK(Table13[[#This Row],[Side Result]]), "",ABS(Table13[[#This Row],[Difference from Market]]))</f>
      </c>
      <c r="V584" s="23" t="str">
        <f>IF(OR(ISBLANK(Games!B584),ISBLANK(Table13[[#This Row],[Side Result]])), "",IF(OR(AND('Prediction Log'!D584&lt;0, 'Prediction Log'!I584='Prediction Log'!B584), AND('Prediction Log'!D584&gt;0, 'Prediction Log'!C584='Prediction Log'!I584)),"Y", IF(ISBLANK(Games!$B$2), "","N")))</f>
      </c>
      <c r="W584" s="23" t="str">
        <f>Table13[[#This Row],[Market Side and Spread  Correct]]</f>
      </c>
    </row>
    <row r="585">
      <c r="A585" s="2" t="str">
        <f>IF(ISBLANK(Games!$B585), "",Games!A585)</f>
      </c>
      <c r="B585" s="2" t="str">
        <f>IF(ISBLANK(Games!$B585), "",Games!B585)</f>
      </c>
      <c r="C585" s="2" t="str">
        <f>IF(ISBLANK(Games!$B585), "",Games!C585)</f>
      </c>
      <c r="D585" s="1" t="str">
        <f>IF(ISBLANK(Games!$B585), "",Games!D585)</f>
      </c>
      <c r="E585" s="1" t="str">
        <f>IF(ISBLANK(Games!$B585), "",Games!E585)</f>
      </c>
      <c r="F585" s="2" t="str">
        <f>IF(ISBLANK(Games!$B585), "",Games!F585)</f>
      </c>
      <c r="G585" s="2" t="str">
        <f>IF(ISBLANK(Games!$B585), "",Games!G585)</f>
      </c>
      <c r="H585" s="2" t="str">
        <f>IF(ISBLANK(Games!B585), "", IF(Table13[[#This Row],[Spread]]&lt;0, Table13[[#This Row],[Home]], Table13[[#This Row],[Away]]))</f>
      </c>
      <c r="I585" s="25"/>
      <c r="J585" s="25"/>
      <c r="K585" s="25"/>
      <c r="L585" s="25" t="str">
        <f>IF(ISBLANK(Table13[[#This Row],[Side Result]]), "",(-1*(Table13[[#This Row],[Home Final]]-Table13[[#This Row],[Away Final]])))</f>
      </c>
      <c r="M58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85" s="21" t="str">
        <f>IF(ISBLANK(Games!B585),"",IF(Table13[[#This Row],[Side Result]]=Table13[[#This Row],[Market Predicted Side]], "Y", "N"))</f>
      </c>
      <c r="O585" s="24" t="str">
        <f>IF(ISBLANK(Table13[[#This Row],[Side Result]]),"",IF(AND(Table13[[#This Row],[Market Side Correct (Y/N)]]="Y", Table13[[#This Row],[Market - Winning Team Covered (Y/N)]]="Y"), "Y", "N"))</f>
      </c>
      <c r="P585" s="24" t="str">
        <f>IF(ISBLANK(Games!B585),"",IF(Table13[[#This Row],[Side Result]]=Table13[[#This Row],[Model Predicted Side]], "Y", "N"))</f>
      </c>
      <c r="Q58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8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85" s="24" t="str">
        <f>IF(ISBLANK(Table13[[#This Row],[Side Result]]), "",ABS(Table13[[#This Row],[Difference from Prediction]]))</f>
      </c>
      <c r="T58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85" s="24" t="str">
        <f>IF(ISBLANK(Table13[[#This Row],[Side Result]]), "",ABS(Table13[[#This Row],[Difference from Market]]))</f>
      </c>
      <c r="V585" s="23" t="str">
        <f>IF(OR(ISBLANK(Games!B585),ISBLANK(Table13[[#This Row],[Side Result]])), "",IF(OR(AND('Prediction Log'!D585&lt;0, 'Prediction Log'!I585='Prediction Log'!B585), AND('Prediction Log'!D585&gt;0, 'Prediction Log'!C585='Prediction Log'!I585)),"Y", IF(ISBLANK(Games!$B$2), "","N")))</f>
      </c>
      <c r="W585" s="23" t="str">
        <f>Table13[[#This Row],[Market Side and Spread  Correct]]</f>
      </c>
    </row>
    <row r="586">
      <c r="A586" s="2" t="str">
        <f>IF(ISBLANK(Games!$B586), "",Games!A586)</f>
      </c>
      <c r="B586" s="2" t="str">
        <f>IF(ISBLANK(Games!$B586), "",Games!B586)</f>
      </c>
      <c r="C586" s="2" t="str">
        <f>IF(ISBLANK(Games!$B586), "",Games!C586)</f>
      </c>
      <c r="D586" s="1" t="str">
        <f>IF(ISBLANK(Games!$B586), "",Games!D586)</f>
      </c>
      <c r="E586" s="1" t="str">
        <f>IF(ISBLANK(Games!$B586), "",Games!E586)</f>
      </c>
      <c r="F586" s="2" t="str">
        <f>IF(ISBLANK(Games!$B586), "",Games!F586)</f>
      </c>
      <c r="G586" s="2" t="str">
        <f>IF(ISBLANK(Games!$B586), "",Games!G586)</f>
      </c>
      <c r="H586" s="2" t="str">
        <f>IF(ISBLANK(Games!B586), "", IF(Table13[[#This Row],[Spread]]&lt;0, Table13[[#This Row],[Home]], Table13[[#This Row],[Away]]))</f>
      </c>
      <c r="I586" s="25"/>
      <c r="J586" s="25"/>
      <c r="K586" s="25"/>
      <c r="L586" s="25" t="str">
        <f>IF(ISBLANK(Table13[[#This Row],[Side Result]]), "",(-1*(Table13[[#This Row],[Home Final]]-Table13[[#This Row],[Away Final]])))</f>
      </c>
      <c r="M58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86" s="21" t="str">
        <f>IF(ISBLANK(Games!B586),"",IF(Table13[[#This Row],[Side Result]]=Table13[[#This Row],[Market Predicted Side]], "Y", "N"))</f>
      </c>
      <c r="O586" s="24" t="str">
        <f>IF(ISBLANK(Table13[[#This Row],[Side Result]]),"",IF(AND(Table13[[#This Row],[Market Side Correct (Y/N)]]="Y", Table13[[#This Row],[Market - Winning Team Covered (Y/N)]]="Y"), "Y", "N"))</f>
      </c>
      <c r="P586" s="24" t="str">
        <f>IF(ISBLANK(Games!B586),"",IF(Table13[[#This Row],[Side Result]]=Table13[[#This Row],[Model Predicted Side]], "Y", "N"))</f>
      </c>
      <c r="Q58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8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86" s="24" t="str">
        <f>IF(ISBLANK(Table13[[#This Row],[Side Result]]), "",ABS(Table13[[#This Row],[Difference from Prediction]]))</f>
      </c>
      <c r="T58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86" s="24" t="str">
        <f>IF(ISBLANK(Table13[[#This Row],[Side Result]]), "",ABS(Table13[[#This Row],[Difference from Market]]))</f>
      </c>
      <c r="V586" s="23" t="str">
        <f>IF(OR(ISBLANK(Games!B586),ISBLANK(Table13[[#This Row],[Side Result]])), "",IF(OR(AND('Prediction Log'!D586&lt;0, 'Prediction Log'!I586='Prediction Log'!B586), AND('Prediction Log'!D586&gt;0, 'Prediction Log'!C586='Prediction Log'!I586)),"Y", IF(ISBLANK(Games!$B$2), "","N")))</f>
      </c>
      <c r="W586" s="23" t="str">
        <f>Table13[[#This Row],[Market Side and Spread  Correct]]</f>
      </c>
    </row>
    <row r="587">
      <c r="A587" s="2" t="str">
        <f>IF(ISBLANK(Games!$B587), "",Games!A587)</f>
      </c>
      <c r="B587" s="2" t="str">
        <f>IF(ISBLANK(Games!$B587), "",Games!B587)</f>
      </c>
      <c r="C587" s="2" t="str">
        <f>IF(ISBLANK(Games!$B587), "",Games!C587)</f>
      </c>
      <c r="D587" s="1" t="str">
        <f>IF(ISBLANK(Games!$B587), "",Games!D587)</f>
      </c>
      <c r="E587" s="1" t="str">
        <f>IF(ISBLANK(Games!$B587), "",Games!E587)</f>
      </c>
      <c r="F587" s="2" t="str">
        <f>IF(ISBLANK(Games!$B587), "",Games!F587)</f>
      </c>
      <c r="G587" s="2" t="str">
        <f>IF(ISBLANK(Games!$B587), "",Games!G587)</f>
      </c>
      <c r="H587" s="2" t="str">
        <f>IF(ISBLANK(Games!B587), "", IF(Table13[[#This Row],[Spread]]&lt;0, Table13[[#This Row],[Home]], Table13[[#This Row],[Away]]))</f>
      </c>
      <c r="I587" s="25"/>
      <c r="J587" s="25"/>
      <c r="K587" s="25"/>
      <c r="L587" s="25" t="str">
        <f>IF(ISBLANK(Table13[[#This Row],[Side Result]]), "",(-1*(Table13[[#This Row],[Home Final]]-Table13[[#This Row],[Away Final]])))</f>
      </c>
      <c r="M58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87" s="21" t="str">
        <f>IF(ISBLANK(Games!B587),"",IF(Table13[[#This Row],[Side Result]]=Table13[[#This Row],[Market Predicted Side]], "Y", "N"))</f>
      </c>
      <c r="O587" s="24" t="str">
        <f>IF(ISBLANK(Table13[[#This Row],[Side Result]]),"",IF(AND(Table13[[#This Row],[Market Side Correct (Y/N)]]="Y", Table13[[#This Row],[Market - Winning Team Covered (Y/N)]]="Y"), "Y", "N"))</f>
      </c>
      <c r="P587" s="24" t="str">
        <f>IF(ISBLANK(Games!B587),"",IF(Table13[[#This Row],[Side Result]]=Table13[[#This Row],[Model Predicted Side]], "Y", "N"))</f>
      </c>
      <c r="Q58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8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87" s="24" t="str">
        <f>IF(ISBLANK(Table13[[#This Row],[Side Result]]), "",ABS(Table13[[#This Row],[Difference from Prediction]]))</f>
      </c>
      <c r="T58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87" s="24" t="str">
        <f>IF(ISBLANK(Table13[[#This Row],[Side Result]]), "",ABS(Table13[[#This Row],[Difference from Market]]))</f>
      </c>
      <c r="V587" s="23" t="str">
        <f>IF(OR(ISBLANK(Games!B587),ISBLANK(Table13[[#This Row],[Side Result]])), "",IF(OR(AND('Prediction Log'!D587&lt;0, 'Prediction Log'!I587='Prediction Log'!B587), AND('Prediction Log'!D587&gt;0, 'Prediction Log'!C587='Prediction Log'!I587)),"Y", IF(ISBLANK(Games!$B$2), "","N")))</f>
      </c>
      <c r="W587" s="23" t="str">
        <f>Table13[[#This Row],[Market Side and Spread  Correct]]</f>
      </c>
    </row>
    <row r="588">
      <c r="A588" s="2" t="str">
        <f>IF(ISBLANK(Games!$B588), "",Games!A588)</f>
      </c>
      <c r="B588" s="2" t="str">
        <f>IF(ISBLANK(Games!$B588), "",Games!B588)</f>
      </c>
      <c r="C588" s="2" t="str">
        <f>IF(ISBLANK(Games!$B588), "",Games!C588)</f>
      </c>
      <c r="D588" s="1" t="str">
        <f>IF(ISBLANK(Games!$B588), "",Games!D588)</f>
      </c>
      <c r="E588" s="1" t="str">
        <f>IF(ISBLANK(Games!$B588), "",Games!E588)</f>
      </c>
      <c r="F588" s="2" t="str">
        <f>IF(ISBLANK(Games!$B588), "",Games!F588)</f>
      </c>
      <c r="G588" s="2" t="str">
        <f>IF(ISBLANK(Games!$B588), "",Games!G588)</f>
      </c>
      <c r="H588" s="2" t="str">
        <f>IF(ISBLANK(Games!B588), "", IF(Table13[[#This Row],[Spread]]&lt;0, Table13[[#This Row],[Home]], Table13[[#This Row],[Away]]))</f>
      </c>
      <c r="I588" s="25"/>
      <c r="J588" s="25"/>
      <c r="K588" s="25"/>
      <c r="L588" s="25" t="str">
        <f>IF(ISBLANK(Table13[[#This Row],[Side Result]]), "",(-1*(Table13[[#This Row],[Home Final]]-Table13[[#This Row],[Away Final]])))</f>
      </c>
      <c r="M58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88" s="21" t="str">
        <f>IF(ISBLANK(Games!B588),"",IF(Table13[[#This Row],[Side Result]]=Table13[[#This Row],[Market Predicted Side]], "Y", "N"))</f>
      </c>
      <c r="O588" s="24" t="str">
        <f>IF(ISBLANK(Table13[[#This Row],[Side Result]]),"",IF(AND(Table13[[#This Row],[Market Side Correct (Y/N)]]="Y", Table13[[#This Row],[Market - Winning Team Covered (Y/N)]]="Y"), "Y", "N"))</f>
      </c>
      <c r="P588" s="24" t="str">
        <f>IF(ISBLANK(Games!B588),"",IF(Table13[[#This Row],[Side Result]]=Table13[[#This Row],[Model Predicted Side]], "Y", "N"))</f>
      </c>
      <c r="Q58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8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88" s="24" t="str">
        <f>IF(ISBLANK(Table13[[#This Row],[Side Result]]), "",ABS(Table13[[#This Row],[Difference from Prediction]]))</f>
      </c>
      <c r="T58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88" s="24" t="str">
        <f>IF(ISBLANK(Table13[[#This Row],[Side Result]]), "",ABS(Table13[[#This Row],[Difference from Market]]))</f>
      </c>
      <c r="V588" s="23" t="str">
        <f>IF(OR(ISBLANK(Games!B588),ISBLANK(Table13[[#This Row],[Side Result]])), "",IF(OR(AND('Prediction Log'!D588&lt;0, 'Prediction Log'!I588='Prediction Log'!B588), AND('Prediction Log'!D588&gt;0, 'Prediction Log'!C588='Prediction Log'!I588)),"Y", IF(ISBLANK(Games!$B$2), "","N")))</f>
      </c>
      <c r="W588" s="23" t="str">
        <f>Table13[[#This Row],[Market Side and Spread  Correct]]</f>
      </c>
    </row>
    <row r="589">
      <c r="A589" s="2" t="str">
        <f>IF(ISBLANK(Games!$B589), "",Games!A589)</f>
      </c>
      <c r="B589" s="2" t="str">
        <f>IF(ISBLANK(Games!$B589), "",Games!B589)</f>
      </c>
      <c r="C589" s="2" t="str">
        <f>IF(ISBLANK(Games!$B589), "",Games!C589)</f>
      </c>
      <c r="D589" s="1" t="str">
        <f>IF(ISBLANK(Games!$B589), "",Games!D589)</f>
      </c>
      <c r="E589" s="1" t="str">
        <f>IF(ISBLANK(Games!$B589), "",Games!E589)</f>
      </c>
      <c r="F589" s="2" t="str">
        <f>IF(ISBLANK(Games!$B589), "",Games!F589)</f>
      </c>
      <c r="G589" s="2" t="str">
        <f>IF(ISBLANK(Games!$B589), "",Games!G589)</f>
      </c>
      <c r="H589" s="2" t="str">
        <f>IF(ISBLANK(Games!B589), "", IF(Table13[[#This Row],[Spread]]&lt;0, Table13[[#This Row],[Home]], Table13[[#This Row],[Away]]))</f>
      </c>
      <c r="I589" s="25"/>
      <c r="J589" s="25"/>
      <c r="K589" s="25"/>
      <c r="L589" s="25" t="str">
        <f>IF(ISBLANK(Table13[[#This Row],[Side Result]]), "",(-1*(Table13[[#This Row],[Home Final]]-Table13[[#This Row],[Away Final]])))</f>
      </c>
      <c r="M58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89" s="21" t="str">
        <f>IF(ISBLANK(Games!B589),"",IF(Table13[[#This Row],[Side Result]]=Table13[[#This Row],[Market Predicted Side]], "Y", "N"))</f>
      </c>
      <c r="O589" s="24" t="str">
        <f>IF(ISBLANK(Table13[[#This Row],[Side Result]]),"",IF(AND(Table13[[#This Row],[Market Side Correct (Y/N)]]="Y", Table13[[#This Row],[Market - Winning Team Covered (Y/N)]]="Y"), "Y", "N"))</f>
      </c>
      <c r="P589" s="24" t="str">
        <f>IF(ISBLANK(Games!B589),"",IF(Table13[[#This Row],[Side Result]]=Table13[[#This Row],[Model Predicted Side]], "Y", "N"))</f>
      </c>
      <c r="Q58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8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89" s="24" t="str">
        <f>IF(ISBLANK(Table13[[#This Row],[Side Result]]), "",ABS(Table13[[#This Row],[Difference from Prediction]]))</f>
      </c>
      <c r="T58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89" s="24" t="str">
        <f>IF(ISBLANK(Table13[[#This Row],[Side Result]]), "",ABS(Table13[[#This Row],[Difference from Market]]))</f>
      </c>
      <c r="V589" s="23" t="str">
        <f>IF(OR(ISBLANK(Games!B589),ISBLANK(Table13[[#This Row],[Side Result]])), "",IF(OR(AND('Prediction Log'!D589&lt;0, 'Prediction Log'!I589='Prediction Log'!B589), AND('Prediction Log'!D589&gt;0, 'Prediction Log'!C589='Prediction Log'!I589)),"Y", IF(ISBLANK(Games!$B$2), "","N")))</f>
      </c>
      <c r="W589" s="23" t="str">
        <f>Table13[[#This Row],[Market Side and Spread  Correct]]</f>
      </c>
    </row>
    <row r="590">
      <c r="A590" s="2" t="str">
        <f>IF(ISBLANK(Games!$B590), "",Games!A590)</f>
      </c>
      <c r="B590" s="2" t="str">
        <f>IF(ISBLANK(Games!$B590), "",Games!B590)</f>
      </c>
      <c r="C590" s="2" t="str">
        <f>IF(ISBLANK(Games!$B590), "",Games!C590)</f>
      </c>
      <c r="D590" s="1" t="str">
        <f>IF(ISBLANK(Games!$B590), "",Games!D590)</f>
      </c>
      <c r="E590" s="1" t="str">
        <f>IF(ISBLANK(Games!$B590), "",Games!E590)</f>
      </c>
      <c r="F590" s="2" t="str">
        <f>IF(ISBLANK(Games!$B590), "",Games!F590)</f>
      </c>
      <c r="G590" s="2" t="str">
        <f>IF(ISBLANK(Games!$B590), "",Games!G590)</f>
      </c>
      <c r="H590" s="2" t="str">
        <f>IF(ISBLANK(Games!B590), "", IF(Table13[[#This Row],[Spread]]&lt;0, Table13[[#This Row],[Home]], Table13[[#This Row],[Away]]))</f>
      </c>
      <c r="I590" s="25"/>
      <c r="J590" s="25"/>
      <c r="K590" s="25"/>
      <c r="L590" s="25" t="str">
        <f>IF(ISBLANK(Table13[[#This Row],[Side Result]]), "",(-1*(Table13[[#This Row],[Home Final]]-Table13[[#This Row],[Away Final]])))</f>
      </c>
      <c r="M59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90" s="21" t="str">
        <f>IF(ISBLANK(Games!B590),"",IF(Table13[[#This Row],[Side Result]]=Table13[[#This Row],[Market Predicted Side]], "Y", "N"))</f>
      </c>
      <c r="O590" s="24" t="str">
        <f>IF(ISBLANK(Table13[[#This Row],[Side Result]]),"",IF(AND(Table13[[#This Row],[Market Side Correct (Y/N)]]="Y", Table13[[#This Row],[Market - Winning Team Covered (Y/N)]]="Y"), "Y", "N"))</f>
      </c>
      <c r="P590" s="24" t="str">
        <f>IF(ISBLANK(Games!B590),"",IF(Table13[[#This Row],[Side Result]]=Table13[[#This Row],[Model Predicted Side]], "Y", "N"))</f>
      </c>
      <c r="Q59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9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90" s="24" t="str">
        <f>IF(ISBLANK(Table13[[#This Row],[Side Result]]), "",ABS(Table13[[#This Row],[Difference from Prediction]]))</f>
      </c>
      <c r="T59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90" s="24" t="str">
        <f>IF(ISBLANK(Table13[[#This Row],[Side Result]]), "",ABS(Table13[[#This Row],[Difference from Market]]))</f>
      </c>
      <c r="V590" s="23" t="str">
        <f>IF(OR(ISBLANK(Games!B590),ISBLANK(Table13[[#This Row],[Side Result]])), "",IF(OR(AND('Prediction Log'!D590&lt;0, 'Prediction Log'!I590='Prediction Log'!B590), AND('Prediction Log'!D590&gt;0, 'Prediction Log'!C590='Prediction Log'!I590)),"Y", IF(ISBLANK(Games!$B$2), "","N")))</f>
      </c>
      <c r="W590" s="23" t="str">
        <f>Table13[[#This Row],[Market Side and Spread  Correct]]</f>
      </c>
    </row>
    <row r="591">
      <c r="A591" s="2" t="str">
        <f>IF(ISBLANK(Games!$B591), "",Games!A591)</f>
      </c>
      <c r="B591" s="2" t="str">
        <f>IF(ISBLANK(Games!$B591), "",Games!B591)</f>
      </c>
      <c r="C591" s="2" t="str">
        <f>IF(ISBLANK(Games!$B591), "",Games!C591)</f>
      </c>
      <c r="D591" s="1" t="str">
        <f>IF(ISBLANK(Games!$B591), "",Games!D591)</f>
      </c>
      <c r="E591" s="1" t="str">
        <f>IF(ISBLANK(Games!$B591), "",Games!E591)</f>
      </c>
      <c r="F591" s="2" t="str">
        <f>IF(ISBLANK(Games!$B591), "",Games!F591)</f>
      </c>
      <c r="G591" s="2" t="str">
        <f>IF(ISBLANK(Games!$B591), "",Games!G591)</f>
      </c>
      <c r="H591" s="2" t="str">
        <f>IF(ISBLANK(Games!B591), "", IF(Table13[[#This Row],[Spread]]&lt;0, Table13[[#This Row],[Home]], Table13[[#This Row],[Away]]))</f>
      </c>
      <c r="I591" s="25"/>
      <c r="J591" s="25"/>
      <c r="K591" s="25"/>
      <c r="L591" s="25" t="str">
        <f>IF(ISBLANK(Table13[[#This Row],[Side Result]]), "",(-1*(Table13[[#This Row],[Home Final]]-Table13[[#This Row],[Away Final]])))</f>
      </c>
      <c r="M59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91" s="21" t="str">
        <f>IF(ISBLANK(Games!B591),"",IF(Table13[[#This Row],[Side Result]]=Table13[[#This Row],[Market Predicted Side]], "Y", "N"))</f>
      </c>
      <c r="O591" s="24" t="str">
        <f>IF(ISBLANK(Table13[[#This Row],[Side Result]]),"",IF(AND(Table13[[#This Row],[Market Side Correct (Y/N)]]="Y", Table13[[#This Row],[Market - Winning Team Covered (Y/N)]]="Y"), "Y", "N"))</f>
      </c>
      <c r="P591" s="24" t="str">
        <f>IF(ISBLANK(Games!B591),"",IF(Table13[[#This Row],[Side Result]]=Table13[[#This Row],[Model Predicted Side]], "Y", "N"))</f>
      </c>
      <c r="Q59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9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91" s="24" t="str">
        <f>IF(ISBLANK(Table13[[#This Row],[Side Result]]), "",ABS(Table13[[#This Row],[Difference from Prediction]]))</f>
      </c>
      <c r="T59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91" s="24" t="str">
        <f>IF(ISBLANK(Table13[[#This Row],[Side Result]]), "",ABS(Table13[[#This Row],[Difference from Market]]))</f>
      </c>
      <c r="V591" s="23" t="str">
        <f>IF(OR(ISBLANK(Games!B591),ISBLANK(Table13[[#This Row],[Side Result]])), "",IF(OR(AND('Prediction Log'!D591&lt;0, 'Prediction Log'!I591='Prediction Log'!B591), AND('Prediction Log'!D591&gt;0, 'Prediction Log'!C591='Prediction Log'!I591)),"Y", IF(ISBLANK(Games!$B$2), "","N")))</f>
      </c>
      <c r="W591" s="23" t="str">
        <f>Table13[[#This Row],[Market Side and Spread  Correct]]</f>
      </c>
    </row>
    <row r="592">
      <c r="A592" s="2" t="str">
        <f>IF(ISBLANK(Games!$B592), "",Games!A592)</f>
      </c>
      <c r="B592" s="2" t="str">
        <f>IF(ISBLANK(Games!$B592), "",Games!B592)</f>
      </c>
      <c r="C592" s="2" t="str">
        <f>IF(ISBLANK(Games!$B592), "",Games!C592)</f>
      </c>
      <c r="D592" s="1" t="str">
        <f>IF(ISBLANK(Games!$B592), "",Games!D592)</f>
      </c>
      <c r="E592" s="1" t="str">
        <f>IF(ISBLANK(Games!$B592), "",Games!E592)</f>
      </c>
      <c r="F592" s="2" t="str">
        <f>IF(ISBLANK(Games!$B592), "",Games!F592)</f>
      </c>
      <c r="G592" s="2" t="str">
        <f>IF(ISBLANK(Games!$B592), "",Games!G592)</f>
      </c>
      <c r="H592" s="2" t="str">
        <f>IF(ISBLANK(Games!B592), "", IF(Table13[[#This Row],[Spread]]&lt;0, Table13[[#This Row],[Home]], Table13[[#This Row],[Away]]))</f>
      </c>
      <c r="I592" s="25"/>
      <c r="J592" s="25"/>
      <c r="K592" s="25"/>
      <c r="L592" s="25" t="str">
        <f>IF(ISBLANK(Table13[[#This Row],[Side Result]]), "",(-1*(Table13[[#This Row],[Home Final]]-Table13[[#This Row],[Away Final]])))</f>
      </c>
      <c r="M59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92" s="21" t="str">
        <f>IF(ISBLANK(Games!B592),"",IF(Table13[[#This Row],[Side Result]]=Table13[[#This Row],[Market Predicted Side]], "Y", "N"))</f>
      </c>
      <c r="O592" s="24" t="str">
        <f>IF(ISBLANK(Table13[[#This Row],[Side Result]]),"",IF(AND(Table13[[#This Row],[Market Side Correct (Y/N)]]="Y", Table13[[#This Row],[Market - Winning Team Covered (Y/N)]]="Y"), "Y", "N"))</f>
      </c>
      <c r="P592" s="24" t="str">
        <f>IF(ISBLANK(Games!B592),"",IF(Table13[[#This Row],[Side Result]]=Table13[[#This Row],[Model Predicted Side]], "Y", "N"))</f>
      </c>
      <c r="Q59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9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92" s="24" t="str">
        <f>IF(ISBLANK(Table13[[#This Row],[Side Result]]), "",ABS(Table13[[#This Row],[Difference from Prediction]]))</f>
      </c>
      <c r="T59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92" s="24" t="str">
        <f>IF(ISBLANK(Table13[[#This Row],[Side Result]]), "",ABS(Table13[[#This Row],[Difference from Market]]))</f>
      </c>
      <c r="V592" s="23" t="str">
        <f>IF(OR(ISBLANK(Games!B592),ISBLANK(Table13[[#This Row],[Side Result]])), "",IF(OR(AND('Prediction Log'!D592&lt;0, 'Prediction Log'!I592='Prediction Log'!B592), AND('Prediction Log'!D592&gt;0, 'Prediction Log'!C592='Prediction Log'!I592)),"Y", IF(ISBLANK(Games!$B$2), "","N")))</f>
      </c>
      <c r="W592" s="23" t="str">
        <f>Table13[[#This Row],[Market Side and Spread  Correct]]</f>
      </c>
    </row>
    <row r="593">
      <c r="A593" s="2" t="str">
        <f>IF(ISBLANK(Games!$B593), "",Games!A593)</f>
      </c>
      <c r="B593" s="2" t="str">
        <f>IF(ISBLANK(Games!$B593), "",Games!B593)</f>
      </c>
      <c r="C593" s="2" t="str">
        <f>IF(ISBLANK(Games!$B593), "",Games!C593)</f>
      </c>
      <c r="D593" s="1" t="str">
        <f>IF(ISBLANK(Games!$B593), "",Games!D593)</f>
      </c>
      <c r="E593" s="1" t="str">
        <f>IF(ISBLANK(Games!$B593), "",Games!E593)</f>
      </c>
      <c r="F593" s="2" t="str">
        <f>IF(ISBLANK(Games!$B593), "",Games!F593)</f>
      </c>
      <c r="G593" s="2" t="str">
        <f>IF(ISBLANK(Games!$B593), "",Games!G593)</f>
      </c>
      <c r="H593" s="2" t="str">
        <f>IF(ISBLANK(Games!B593), "", IF(Table13[[#This Row],[Spread]]&lt;0, Table13[[#This Row],[Home]], Table13[[#This Row],[Away]]))</f>
      </c>
      <c r="I593" s="25"/>
      <c r="J593" s="25"/>
      <c r="K593" s="25"/>
      <c r="L593" s="25" t="str">
        <f>IF(ISBLANK(Table13[[#This Row],[Side Result]]), "",(-1*(Table13[[#This Row],[Home Final]]-Table13[[#This Row],[Away Final]])))</f>
      </c>
      <c r="M59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93" s="21" t="str">
        <f>IF(ISBLANK(Games!B593),"",IF(Table13[[#This Row],[Side Result]]=Table13[[#This Row],[Market Predicted Side]], "Y", "N"))</f>
      </c>
      <c r="O593" s="24" t="str">
        <f>IF(ISBLANK(Table13[[#This Row],[Side Result]]),"",IF(AND(Table13[[#This Row],[Market Side Correct (Y/N)]]="Y", Table13[[#This Row],[Market - Winning Team Covered (Y/N)]]="Y"), "Y", "N"))</f>
      </c>
      <c r="P593" s="24" t="str">
        <f>IF(ISBLANK(Games!B593),"",IF(Table13[[#This Row],[Side Result]]=Table13[[#This Row],[Model Predicted Side]], "Y", "N"))</f>
      </c>
      <c r="Q59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9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93" s="24" t="str">
        <f>IF(ISBLANK(Table13[[#This Row],[Side Result]]), "",ABS(Table13[[#This Row],[Difference from Prediction]]))</f>
      </c>
      <c r="T59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93" s="24" t="str">
        <f>IF(ISBLANK(Table13[[#This Row],[Side Result]]), "",ABS(Table13[[#This Row],[Difference from Market]]))</f>
      </c>
      <c r="V593" s="23" t="str">
        <f>IF(OR(ISBLANK(Games!B593),ISBLANK(Table13[[#This Row],[Side Result]])), "",IF(OR(AND('Prediction Log'!D593&lt;0, 'Prediction Log'!I593='Prediction Log'!B593), AND('Prediction Log'!D593&gt;0, 'Prediction Log'!C593='Prediction Log'!I593)),"Y", IF(ISBLANK(Games!$B$2), "","N")))</f>
      </c>
      <c r="W593" s="23" t="str">
        <f>Table13[[#This Row],[Market Side and Spread  Correct]]</f>
      </c>
    </row>
    <row r="594">
      <c r="A594" s="2" t="str">
        <f>IF(ISBLANK(Games!$B594), "",Games!A594)</f>
      </c>
      <c r="B594" s="2" t="str">
        <f>IF(ISBLANK(Games!$B594), "",Games!B594)</f>
      </c>
      <c r="C594" s="2" t="str">
        <f>IF(ISBLANK(Games!$B594), "",Games!C594)</f>
      </c>
      <c r="D594" s="1" t="str">
        <f>IF(ISBLANK(Games!$B594), "",Games!D594)</f>
      </c>
      <c r="E594" s="1" t="str">
        <f>IF(ISBLANK(Games!$B594), "",Games!E594)</f>
      </c>
      <c r="F594" s="2" t="str">
        <f>IF(ISBLANK(Games!$B594), "",Games!F594)</f>
      </c>
      <c r="G594" s="2" t="str">
        <f>IF(ISBLANK(Games!$B594), "",Games!G594)</f>
      </c>
      <c r="H594" s="2" t="str">
        <f>IF(ISBLANK(Games!B594), "", IF(Table13[[#This Row],[Spread]]&lt;0, Table13[[#This Row],[Home]], Table13[[#This Row],[Away]]))</f>
      </c>
      <c r="I594" s="25"/>
      <c r="J594" s="25"/>
      <c r="K594" s="25"/>
      <c r="L594" s="25" t="str">
        <f>IF(ISBLANK(Table13[[#This Row],[Side Result]]), "",(-1*(Table13[[#This Row],[Home Final]]-Table13[[#This Row],[Away Final]])))</f>
      </c>
      <c r="M59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94" s="21" t="str">
        <f>IF(ISBLANK(Games!B594),"",IF(Table13[[#This Row],[Side Result]]=Table13[[#This Row],[Market Predicted Side]], "Y", "N"))</f>
      </c>
      <c r="O594" s="24" t="str">
        <f>IF(ISBLANK(Table13[[#This Row],[Side Result]]),"",IF(AND(Table13[[#This Row],[Market Side Correct (Y/N)]]="Y", Table13[[#This Row],[Market - Winning Team Covered (Y/N)]]="Y"), "Y", "N"))</f>
      </c>
      <c r="P594" s="24" t="str">
        <f>IF(ISBLANK(Games!B594),"",IF(Table13[[#This Row],[Side Result]]=Table13[[#This Row],[Model Predicted Side]], "Y", "N"))</f>
      </c>
      <c r="Q59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9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94" s="24" t="str">
        <f>IF(ISBLANK(Table13[[#This Row],[Side Result]]), "",ABS(Table13[[#This Row],[Difference from Prediction]]))</f>
      </c>
      <c r="T59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94" s="24" t="str">
        <f>IF(ISBLANK(Table13[[#This Row],[Side Result]]), "",ABS(Table13[[#This Row],[Difference from Market]]))</f>
      </c>
      <c r="V594" s="23" t="str">
        <f>IF(OR(ISBLANK(Games!B594),ISBLANK(Table13[[#This Row],[Side Result]])), "",IF(OR(AND('Prediction Log'!D594&lt;0, 'Prediction Log'!I594='Prediction Log'!B594), AND('Prediction Log'!D594&gt;0, 'Prediction Log'!C594='Prediction Log'!I594)),"Y", IF(ISBLANK(Games!$B$2), "","N")))</f>
      </c>
      <c r="W594" s="23" t="str">
        <f>Table13[[#This Row],[Market Side and Spread  Correct]]</f>
      </c>
    </row>
    <row r="595">
      <c r="A595" s="2" t="str">
        <f>IF(ISBLANK(Games!$B595), "",Games!A595)</f>
      </c>
      <c r="B595" s="2" t="str">
        <f>IF(ISBLANK(Games!$B595), "",Games!B595)</f>
      </c>
      <c r="C595" s="2" t="str">
        <f>IF(ISBLANK(Games!$B595), "",Games!C595)</f>
      </c>
      <c r="D595" s="1" t="str">
        <f>IF(ISBLANK(Games!$B595), "",Games!D595)</f>
      </c>
      <c r="E595" s="1" t="str">
        <f>IF(ISBLANK(Games!$B595), "",Games!E595)</f>
      </c>
      <c r="F595" s="2" t="str">
        <f>IF(ISBLANK(Games!$B595), "",Games!F595)</f>
      </c>
      <c r="G595" s="2" t="str">
        <f>IF(ISBLANK(Games!$B595), "",Games!G595)</f>
      </c>
      <c r="H595" s="2" t="str">
        <f>IF(ISBLANK(Games!B595), "", IF(Table13[[#This Row],[Spread]]&lt;0, Table13[[#This Row],[Home]], Table13[[#This Row],[Away]]))</f>
      </c>
      <c r="I595" s="25"/>
      <c r="J595" s="25"/>
      <c r="K595" s="25"/>
      <c r="L595" s="25" t="str">
        <f>IF(ISBLANK(Table13[[#This Row],[Side Result]]), "",(-1*(Table13[[#This Row],[Home Final]]-Table13[[#This Row],[Away Final]])))</f>
      </c>
      <c r="M59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95" s="21" t="str">
        <f>IF(ISBLANK(Games!B595),"",IF(Table13[[#This Row],[Side Result]]=Table13[[#This Row],[Market Predicted Side]], "Y", "N"))</f>
      </c>
      <c r="O595" s="24" t="str">
        <f>IF(ISBLANK(Table13[[#This Row],[Side Result]]),"",IF(AND(Table13[[#This Row],[Market Side Correct (Y/N)]]="Y", Table13[[#This Row],[Market - Winning Team Covered (Y/N)]]="Y"), "Y", "N"))</f>
      </c>
      <c r="P595" s="24" t="str">
        <f>IF(ISBLANK(Games!B595),"",IF(Table13[[#This Row],[Side Result]]=Table13[[#This Row],[Model Predicted Side]], "Y", "N"))</f>
      </c>
      <c r="Q59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9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95" s="24" t="str">
        <f>IF(ISBLANK(Table13[[#This Row],[Side Result]]), "",ABS(Table13[[#This Row],[Difference from Prediction]]))</f>
      </c>
      <c r="T59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95" s="24" t="str">
        <f>IF(ISBLANK(Table13[[#This Row],[Side Result]]), "",ABS(Table13[[#This Row],[Difference from Market]]))</f>
      </c>
      <c r="V595" s="23" t="str">
        <f>IF(OR(ISBLANK(Games!B595),ISBLANK(Table13[[#This Row],[Side Result]])), "",IF(OR(AND('Prediction Log'!D595&lt;0, 'Prediction Log'!I595='Prediction Log'!B595), AND('Prediction Log'!D595&gt;0, 'Prediction Log'!C595='Prediction Log'!I595)),"Y", IF(ISBLANK(Games!$B$2), "","N")))</f>
      </c>
      <c r="W595" s="23" t="str">
        <f>Table13[[#This Row],[Market Side and Spread  Correct]]</f>
      </c>
    </row>
    <row r="596">
      <c r="A596" s="2" t="str">
        <f>IF(ISBLANK(Games!$B596), "",Games!A596)</f>
      </c>
      <c r="B596" s="2" t="str">
        <f>IF(ISBLANK(Games!$B596), "",Games!B596)</f>
      </c>
      <c r="C596" s="2" t="str">
        <f>IF(ISBLANK(Games!$B596), "",Games!C596)</f>
      </c>
      <c r="D596" s="1" t="str">
        <f>IF(ISBLANK(Games!$B596), "",Games!D596)</f>
      </c>
      <c r="E596" s="1" t="str">
        <f>IF(ISBLANK(Games!$B596), "",Games!E596)</f>
      </c>
      <c r="F596" s="2" t="str">
        <f>IF(ISBLANK(Games!$B596), "",Games!F596)</f>
      </c>
      <c r="G596" s="2" t="str">
        <f>IF(ISBLANK(Games!$B596), "",Games!G596)</f>
      </c>
      <c r="H596" s="2" t="str">
        <f>IF(ISBLANK(Games!B596), "", IF(Table13[[#This Row],[Spread]]&lt;0, Table13[[#This Row],[Home]], Table13[[#This Row],[Away]]))</f>
      </c>
      <c r="I596" s="25"/>
      <c r="J596" s="25"/>
      <c r="K596" s="25"/>
      <c r="L596" s="25" t="str">
        <f>IF(ISBLANK(Table13[[#This Row],[Side Result]]), "",(-1*(Table13[[#This Row],[Home Final]]-Table13[[#This Row],[Away Final]])))</f>
      </c>
      <c r="M59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96" s="21" t="str">
        <f>IF(ISBLANK(Games!B596),"",IF(Table13[[#This Row],[Side Result]]=Table13[[#This Row],[Market Predicted Side]], "Y", "N"))</f>
      </c>
      <c r="O596" s="24" t="str">
        <f>IF(ISBLANK(Table13[[#This Row],[Side Result]]),"",IF(AND(Table13[[#This Row],[Market Side Correct (Y/N)]]="Y", Table13[[#This Row],[Market - Winning Team Covered (Y/N)]]="Y"), "Y", "N"))</f>
      </c>
      <c r="P596" s="24" t="str">
        <f>IF(ISBLANK(Games!B596),"",IF(Table13[[#This Row],[Side Result]]=Table13[[#This Row],[Model Predicted Side]], "Y", "N"))</f>
      </c>
      <c r="Q59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9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96" s="24" t="str">
        <f>IF(ISBLANK(Table13[[#This Row],[Side Result]]), "",ABS(Table13[[#This Row],[Difference from Prediction]]))</f>
      </c>
      <c r="T59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96" s="24" t="str">
        <f>IF(ISBLANK(Table13[[#This Row],[Side Result]]), "",ABS(Table13[[#This Row],[Difference from Market]]))</f>
      </c>
      <c r="V596" s="23" t="str">
        <f>IF(OR(ISBLANK(Games!B596),ISBLANK(Table13[[#This Row],[Side Result]])), "",IF(OR(AND('Prediction Log'!D596&lt;0, 'Prediction Log'!I596='Prediction Log'!B596), AND('Prediction Log'!D596&gt;0, 'Prediction Log'!C596='Prediction Log'!I596)),"Y", IF(ISBLANK(Games!$B$2), "","N")))</f>
      </c>
      <c r="W596" s="23" t="str">
        <f>Table13[[#This Row],[Market Side and Spread  Correct]]</f>
      </c>
    </row>
    <row r="597">
      <c r="A597" s="2" t="str">
        <f>IF(ISBLANK(Games!$B597), "",Games!A597)</f>
      </c>
      <c r="B597" s="2" t="str">
        <f>IF(ISBLANK(Games!$B597), "",Games!B597)</f>
      </c>
      <c r="C597" s="2" t="str">
        <f>IF(ISBLANK(Games!$B597), "",Games!C597)</f>
      </c>
      <c r="D597" s="1" t="str">
        <f>IF(ISBLANK(Games!$B597), "",Games!D597)</f>
      </c>
      <c r="E597" s="1" t="str">
        <f>IF(ISBLANK(Games!$B597), "",Games!E597)</f>
      </c>
      <c r="F597" s="2" t="str">
        <f>IF(ISBLANK(Games!$B597), "",Games!F597)</f>
      </c>
      <c r="G597" s="2" t="str">
        <f>IF(ISBLANK(Games!$B597), "",Games!G597)</f>
      </c>
      <c r="H597" s="2" t="str">
        <f>IF(ISBLANK(Games!B597), "", IF(Table13[[#This Row],[Spread]]&lt;0, Table13[[#This Row],[Home]], Table13[[#This Row],[Away]]))</f>
      </c>
      <c r="I597" s="25"/>
      <c r="J597" s="25"/>
      <c r="K597" s="25"/>
      <c r="L597" s="25" t="str">
        <f>IF(ISBLANK(Table13[[#This Row],[Side Result]]), "",(-1*(Table13[[#This Row],[Home Final]]-Table13[[#This Row],[Away Final]])))</f>
      </c>
      <c r="M59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97" s="21" t="str">
        <f>IF(ISBLANK(Games!B597),"",IF(Table13[[#This Row],[Side Result]]=Table13[[#This Row],[Market Predicted Side]], "Y", "N"))</f>
      </c>
      <c r="O597" s="24" t="str">
        <f>IF(ISBLANK(Table13[[#This Row],[Side Result]]),"",IF(AND(Table13[[#This Row],[Market Side Correct (Y/N)]]="Y", Table13[[#This Row],[Market - Winning Team Covered (Y/N)]]="Y"), "Y", "N"))</f>
      </c>
      <c r="P597" s="24" t="str">
        <f>IF(ISBLANK(Games!B597),"",IF(Table13[[#This Row],[Side Result]]=Table13[[#This Row],[Model Predicted Side]], "Y", "N"))</f>
      </c>
      <c r="Q59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9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97" s="24" t="str">
        <f>IF(ISBLANK(Table13[[#This Row],[Side Result]]), "",ABS(Table13[[#This Row],[Difference from Prediction]]))</f>
      </c>
      <c r="T59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97" s="24" t="str">
        <f>IF(ISBLANK(Table13[[#This Row],[Side Result]]), "",ABS(Table13[[#This Row],[Difference from Market]]))</f>
      </c>
      <c r="V597" s="23" t="str">
        <f>IF(OR(ISBLANK(Games!B597),ISBLANK(Table13[[#This Row],[Side Result]])), "",IF(OR(AND('Prediction Log'!D597&lt;0, 'Prediction Log'!I597='Prediction Log'!B597), AND('Prediction Log'!D597&gt;0, 'Prediction Log'!C597='Prediction Log'!I597)),"Y", IF(ISBLANK(Games!$B$2), "","N")))</f>
      </c>
      <c r="W597" s="23" t="str">
        <f>Table13[[#This Row],[Market Side and Spread  Correct]]</f>
      </c>
    </row>
    <row r="598">
      <c r="A598" s="2" t="str">
        <f>IF(ISBLANK(Games!$B598), "",Games!A598)</f>
      </c>
      <c r="B598" s="2" t="str">
        <f>IF(ISBLANK(Games!$B598), "",Games!B598)</f>
      </c>
      <c r="C598" s="2" t="str">
        <f>IF(ISBLANK(Games!$B598), "",Games!C598)</f>
      </c>
      <c r="D598" s="1" t="str">
        <f>IF(ISBLANK(Games!$B598), "",Games!D598)</f>
      </c>
      <c r="E598" s="1" t="str">
        <f>IF(ISBLANK(Games!$B598), "",Games!E598)</f>
      </c>
      <c r="F598" s="2" t="str">
        <f>IF(ISBLANK(Games!$B598), "",Games!F598)</f>
      </c>
      <c r="G598" s="2" t="str">
        <f>IF(ISBLANK(Games!$B598), "",Games!G598)</f>
      </c>
      <c r="H598" s="2" t="str">
        <f>IF(ISBLANK(Games!B598), "", IF(Table13[[#This Row],[Spread]]&lt;0, Table13[[#This Row],[Home]], Table13[[#This Row],[Away]]))</f>
      </c>
      <c r="I598" s="25"/>
      <c r="J598" s="25"/>
      <c r="K598" s="25"/>
      <c r="L598" s="25" t="str">
        <f>IF(ISBLANK(Table13[[#This Row],[Side Result]]), "",(-1*(Table13[[#This Row],[Home Final]]-Table13[[#This Row],[Away Final]])))</f>
      </c>
      <c r="M59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98" s="21" t="str">
        <f>IF(ISBLANK(Games!B598),"",IF(Table13[[#This Row],[Side Result]]=Table13[[#This Row],[Market Predicted Side]], "Y", "N"))</f>
      </c>
      <c r="O598" s="24" t="str">
        <f>IF(ISBLANK(Table13[[#This Row],[Side Result]]),"",IF(AND(Table13[[#This Row],[Market Side Correct (Y/N)]]="Y", Table13[[#This Row],[Market - Winning Team Covered (Y/N)]]="Y"), "Y", "N"))</f>
      </c>
      <c r="P598" s="24" t="str">
        <f>IF(ISBLANK(Games!B598),"",IF(Table13[[#This Row],[Side Result]]=Table13[[#This Row],[Model Predicted Side]], "Y", "N"))</f>
      </c>
      <c r="Q59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9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98" s="24" t="str">
        <f>IF(ISBLANK(Table13[[#This Row],[Side Result]]), "",ABS(Table13[[#This Row],[Difference from Prediction]]))</f>
      </c>
      <c r="T59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98" s="24" t="str">
        <f>IF(ISBLANK(Table13[[#This Row],[Side Result]]), "",ABS(Table13[[#This Row],[Difference from Market]]))</f>
      </c>
      <c r="V598" s="23" t="str">
        <f>IF(OR(ISBLANK(Games!B598),ISBLANK(Table13[[#This Row],[Side Result]])), "",IF(OR(AND('Prediction Log'!D598&lt;0, 'Prediction Log'!I598='Prediction Log'!B598), AND('Prediction Log'!D598&gt;0, 'Prediction Log'!C598='Prediction Log'!I598)),"Y", IF(ISBLANK(Games!$B$2), "","N")))</f>
      </c>
      <c r="W598" s="23" t="str">
        <f>Table13[[#This Row],[Market Side and Spread  Correct]]</f>
      </c>
    </row>
    <row r="599">
      <c r="A599" s="2" t="str">
        <f>IF(ISBLANK(Games!$B599), "",Games!A599)</f>
      </c>
      <c r="B599" s="2" t="str">
        <f>IF(ISBLANK(Games!$B599), "",Games!B599)</f>
      </c>
      <c r="C599" s="2" t="str">
        <f>IF(ISBLANK(Games!$B599), "",Games!C599)</f>
      </c>
      <c r="D599" s="1" t="str">
        <f>IF(ISBLANK(Games!$B599), "",Games!D599)</f>
      </c>
      <c r="E599" s="1" t="str">
        <f>IF(ISBLANK(Games!$B599), "",Games!E599)</f>
      </c>
      <c r="F599" s="2" t="str">
        <f>IF(ISBLANK(Games!$B599), "",Games!F599)</f>
      </c>
      <c r="G599" s="2" t="str">
        <f>IF(ISBLANK(Games!$B599), "",Games!G599)</f>
      </c>
      <c r="H599" s="2" t="str">
        <f>IF(ISBLANK(Games!B599), "", IF(Table13[[#This Row],[Spread]]&lt;0, Table13[[#This Row],[Home]], Table13[[#This Row],[Away]]))</f>
      </c>
      <c r="I599" s="25"/>
      <c r="J599" s="25"/>
      <c r="K599" s="25"/>
      <c r="L599" s="25" t="str">
        <f>IF(ISBLANK(Table13[[#This Row],[Side Result]]), "",(-1*(Table13[[#This Row],[Home Final]]-Table13[[#This Row],[Away Final]])))</f>
      </c>
      <c r="M59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599" s="21" t="str">
        <f>IF(ISBLANK(Games!B599),"",IF(Table13[[#This Row],[Side Result]]=Table13[[#This Row],[Market Predicted Side]], "Y", "N"))</f>
      </c>
      <c r="O599" s="24" t="str">
        <f>IF(ISBLANK(Table13[[#This Row],[Side Result]]),"",IF(AND(Table13[[#This Row],[Market Side Correct (Y/N)]]="Y", Table13[[#This Row],[Market - Winning Team Covered (Y/N)]]="Y"), "Y", "N"))</f>
      </c>
      <c r="P599" s="24" t="str">
        <f>IF(ISBLANK(Games!B599),"",IF(Table13[[#This Row],[Side Result]]=Table13[[#This Row],[Model Predicted Side]], "Y", "N"))</f>
      </c>
      <c r="Q59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59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599" s="24" t="str">
        <f>IF(ISBLANK(Table13[[#This Row],[Side Result]]), "",ABS(Table13[[#This Row],[Difference from Prediction]]))</f>
      </c>
      <c r="T59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599" s="24" t="str">
        <f>IF(ISBLANK(Table13[[#This Row],[Side Result]]), "",ABS(Table13[[#This Row],[Difference from Market]]))</f>
      </c>
      <c r="V599" s="23" t="str">
        <f>IF(OR(ISBLANK(Games!B599),ISBLANK(Table13[[#This Row],[Side Result]])), "",IF(OR(AND('Prediction Log'!D599&lt;0, 'Prediction Log'!I599='Prediction Log'!B599), AND('Prediction Log'!D599&gt;0, 'Prediction Log'!C599='Prediction Log'!I599)),"Y", IF(ISBLANK(Games!$B$2), "","N")))</f>
      </c>
      <c r="W599" s="23" t="str">
        <f>Table13[[#This Row],[Market Side and Spread  Correct]]</f>
      </c>
    </row>
    <row r="600">
      <c r="A600" s="2" t="str">
        <f>IF(ISBLANK(Games!$B600), "",Games!A600)</f>
      </c>
      <c r="B600" s="2" t="str">
        <f>IF(ISBLANK(Games!$B600), "",Games!B600)</f>
      </c>
      <c r="C600" s="2" t="str">
        <f>IF(ISBLANK(Games!$B600), "",Games!C600)</f>
      </c>
      <c r="D600" s="1" t="str">
        <f>IF(ISBLANK(Games!$B600), "",Games!D600)</f>
      </c>
      <c r="E600" s="1" t="str">
        <f>IF(ISBLANK(Games!$B600), "",Games!E600)</f>
      </c>
      <c r="F600" s="2" t="str">
        <f>IF(ISBLANK(Games!$B600), "",Games!F600)</f>
      </c>
      <c r="G600" s="2" t="str">
        <f>IF(ISBLANK(Games!$B600), "",Games!G600)</f>
      </c>
      <c r="H600" s="2" t="str">
        <f>IF(ISBLANK(Games!B600), "", IF(Table13[[#This Row],[Spread]]&lt;0, Table13[[#This Row],[Home]], Table13[[#This Row],[Away]]))</f>
      </c>
      <c r="I600" s="25"/>
      <c r="J600" s="25"/>
      <c r="K600" s="25"/>
      <c r="L600" s="25" t="str">
        <f>IF(ISBLANK(Table13[[#This Row],[Side Result]]), "",(-1*(Table13[[#This Row],[Home Final]]-Table13[[#This Row],[Away Final]])))</f>
      </c>
      <c r="M60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00" s="21" t="str">
        <f>IF(ISBLANK(Games!B600),"",IF(Table13[[#This Row],[Side Result]]=Table13[[#This Row],[Market Predicted Side]], "Y", "N"))</f>
      </c>
      <c r="O600" s="24" t="str">
        <f>IF(ISBLANK(Table13[[#This Row],[Side Result]]),"",IF(AND(Table13[[#This Row],[Market Side Correct (Y/N)]]="Y", Table13[[#This Row],[Market - Winning Team Covered (Y/N)]]="Y"), "Y", "N"))</f>
      </c>
      <c r="P600" s="24" t="str">
        <f>IF(ISBLANK(Games!B600),"",IF(Table13[[#This Row],[Side Result]]=Table13[[#This Row],[Model Predicted Side]], "Y", "N"))</f>
      </c>
      <c r="Q60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0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00" s="24" t="str">
        <f>IF(ISBLANK(Table13[[#This Row],[Side Result]]), "",ABS(Table13[[#This Row],[Difference from Prediction]]))</f>
      </c>
      <c r="T60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00" s="24" t="str">
        <f>IF(ISBLANK(Table13[[#This Row],[Side Result]]), "",ABS(Table13[[#This Row],[Difference from Market]]))</f>
      </c>
      <c r="V600" s="23" t="str">
        <f>IF(OR(ISBLANK(Games!B600),ISBLANK(Table13[[#This Row],[Side Result]])), "",IF(OR(AND('Prediction Log'!D600&lt;0, 'Prediction Log'!I600='Prediction Log'!B600), AND('Prediction Log'!D600&gt;0, 'Prediction Log'!C600='Prediction Log'!I600)),"Y", IF(ISBLANK(Games!$B$2), "","N")))</f>
      </c>
      <c r="W600" s="23" t="str">
        <f>Table13[[#This Row],[Market Side and Spread  Correct]]</f>
      </c>
    </row>
    <row r="601">
      <c r="A601" s="2" t="str">
        <f>IF(ISBLANK(Games!$B601), "",Games!A601)</f>
      </c>
      <c r="B601" s="2" t="str">
        <f>IF(ISBLANK(Games!$B601), "",Games!B601)</f>
      </c>
      <c r="C601" s="2" t="str">
        <f>IF(ISBLANK(Games!$B601), "",Games!C601)</f>
      </c>
      <c r="D601" s="1" t="str">
        <f>IF(ISBLANK(Games!$B601), "",Games!D601)</f>
      </c>
      <c r="E601" s="1" t="str">
        <f>IF(ISBLANK(Games!$B601), "",Games!E601)</f>
      </c>
      <c r="F601" s="2" t="str">
        <f>IF(ISBLANK(Games!$B601), "",Games!F601)</f>
      </c>
      <c r="G601" s="2" t="str">
        <f>IF(ISBLANK(Games!$B601), "",Games!G601)</f>
      </c>
      <c r="H601" s="2" t="str">
        <f>IF(ISBLANK(Games!B601), "", IF(Table13[[#This Row],[Spread]]&lt;0, Table13[[#This Row],[Home]], Table13[[#This Row],[Away]]))</f>
      </c>
      <c r="I601" s="25"/>
      <c r="J601" s="25"/>
      <c r="K601" s="25"/>
      <c r="L601" s="25" t="str">
        <f>IF(ISBLANK(Table13[[#This Row],[Side Result]]), "",(-1*(Table13[[#This Row],[Home Final]]-Table13[[#This Row],[Away Final]])))</f>
      </c>
      <c r="M60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01" s="21" t="str">
        <f>IF(ISBLANK(Games!B601),"",IF(Table13[[#This Row],[Side Result]]=Table13[[#This Row],[Market Predicted Side]], "Y", "N"))</f>
      </c>
      <c r="O601" s="24" t="str">
        <f>IF(ISBLANK(Table13[[#This Row],[Side Result]]),"",IF(AND(Table13[[#This Row],[Market Side Correct (Y/N)]]="Y", Table13[[#This Row],[Market - Winning Team Covered (Y/N)]]="Y"), "Y", "N"))</f>
      </c>
      <c r="P601" s="24" t="str">
        <f>IF(ISBLANK(Games!B601),"",IF(Table13[[#This Row],[Side Result]]=Table13[[#This Row],[Model Predicted Side]], "Y", "N"))</f>
      </c>
      <c r="Q60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0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01" s="24" t="str">
        <f>IF(ISBLANK(Table13[[#This Row],[Side Result]]), "",ABS(Table13[[#This Row],[Difference from Prediction]]))</f>
      </c>
      <c r="T60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01" s="24" t="str">
        <f>IF(ISBLANK(Table13[[#This Row],[Side Result]]), "",ABS(Table13[[#This Row],[Difference from Market]]))</f>
      </c>
      <c r="V601" s="23" t="str">
        <f>IF(OR(ISBLANK(Games!B601),ISBLANK(Table13[[#This Row],[Side Result]])), "",IF(OR(AND('Prediction Log'!D601&lt;0, 'Prediction Log'!I601='Prediction Log'!B601), AND('Prediction Log'!D601&gt;0, 'Prediction Log'!C601='Prediction Log'!I601)),"Y", IF(ISBLANK(Games!$B$2), "","N")))</f>
      </c>
      <c r="W601" s="23" t="str">
        <f>Table13[[#This Row],[Market Side and Spread  Correct]]</f>
      </c>
    </row>
    <row r="602">
      <c r="A602" s="2" t="str">
        <f>IF(ISBLANK(Games!$B602), "",Games!A602)</f>
      </c>
      <c r="B602" s="2" t="str">
        <f>IF(ISBLANK(Games!$B602), "",Games!B602)</f>
      </c>
      <c r="C602" s="2" t="str">
        <f>IF(ISBLANK(Games!$B602), "",Games!C602)</f>
      </c>
      <c r="D602" s="1" t="str">
        <f>IF(ISBLANK(Games!$B602), "",Games!D602)</f>
      </c>
      <c r="E602" s="1" t="str">
        <f>IF(ISBLANK(Games!$B602), "",Games!E602)</f>
      </c>
      <c r="F602" s="2" t="str">
        <f>IF(ISBLANK(Games!$B602), "",Games!F602)</f>
      </c>
      <c r="G602" s="2" t="str">
        <f>IF(ISBLANK(Games!$B602), "",Games!G602)</f>
      </c>
      <c r="H602" s="2" t="str">
        <f>IF(ISBLANK(Games!B602), "", IF(Table13[[#This Row],[Spread]]&lt;0, Table13[[#This Row],[Home]], Table13[[#This Row],[Away]]))</f>
      </c>
      <c r="I602" s="25"/>
      <c r="J602" s="25"/>
      <c r="K602" s="25"/>
      <c r="L602" s="25" t="str">
        <f>IF(ISBLANK(Table13[[#This Row],[Side Result]]), "",(-1*(Table13[[#This Row],[Home Final]]-Table13[[#This Row],[Away Final]])))</f>
      </c>
      <c r="M60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02" s="21" t="str">
        <f>IF(ISBLANK(Games!B602),"",IF(Table13[[#This Row],[Side Result]]=Table13[[#This Row],[Market Predicted Side]], "Y", "N"))</f>
      </c>
      <c r="O602" s="24" t="str">
        <f>IF(ISBLANK(Table13[[#This Row],[Side Result]]),"",IF(AND(Table13[[#This Row],[Market Side Correct (Y/N)]]="Y", Table13[[#This Row],[Market - Winning Team Covered (Y/N)]]="Y"), "Y", "N"))</f>
      </c>
      <c r="P602" s="24" t="str">
        <f>IF(ISBLANK(Games!B602),"",IF(Table13[[#This Row],[Side Result]]=Table13[[#This Row],[Model Predicted Side]], "Y", "N"))</f>
      </c>
      <c r="Q60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0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02" s="24" t="str">
        <f>IF(ISBLANK(Table13[[#This Row],[Side Result]]), "",ABS(Table13[[#This Row],[Difference from Prediction]]))</f>
      </c>
      <c r="T60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02" s="24" t="str">
        <f>IF(ISBLANK(Table13[[#This Row],[Side Result]]), "",ABS(Table13[[#This Row],[Difference from Market]]))</f>
      </c>
      <c r="V602" s="23" t="str">
        <f>IF(OR(ISBLANK(Games!B602),ISBLANK(Table13[[#This Row],[Side Result]])), "",IF(OR(AND('Prediction Log'!D602&lt;0, 'Prediction Log'!I602='Prediction Log'!B602), AND('Prediction Log'!D602&gt;0, 'Prediction Log'!C602='Prediction Log'!I602)),"Y", IF(ISBLANK(Games!$B$2), "","N")))</f>
      </c>
      <c r="W602" s="23" t="str">
        <f>Table13[[#This Row],[Market Side and Spread  Correct]]</f>
      </c>
    </row>
    <row r="603">
      <c r="A603" s="2" t="str">
        <f>IF(ISBLANK(Games!$B603), "",Games!A603)</f>
      </c>
      <c r="B603" s="2" t="str">
        <f>IF(ISBLANK(Games!$B603), "",Games!B603)</f>
      </c>
      <c r="C603" s="2" t="str">
        <f>IF(ISBLANK(Games!$B603), "",Games!C603)</f>
      </c>
      <c r="D603" s="1" t="str">
        <f>IF(ISBLANK(Games!$B603), "",Games!D603)</f>
      </c>
      <c r="E603" s="1" t="str">
        <f>IF(ISBLANK(Games!$B603), "",Games!E603)</f>
      </c>
      <c r="F603" s="2" t="str">
        <f>IF(ISBLANK(Games!$B603), "",Games!F603)</f>
      </c>
      <c r="G603" s="2" t="str">
        <f>IF(ISBLANK(Games!$B603), "",Games!G603)</f>
      </c>
      <c r="H603" s="2" t="str">
        <f>IF(ISBLANK(Games!B603), "", IF(Table13[[#This Row],[Spread]]&lt;0, Table13[[#This Row],[Home]], Table13[[#This Row],[Away]]))</f>
      </c>
      <c r="I603" s="25"/>
      <c r="J603" s="25"/>
      <c r="K603" s="25"/>
      <c r="L603" s="25" t="str">
        <f>IF(ISBLANK(Table13[[#This Row],[Side Result]]), "",(-1*(Table13[[#This Row],[Home Final]]-Table13[[#This Row],[Away Final]])))</f>
      </c>
      <c r="M60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03" s="21" t="str">
        <f>IF(ISBLANK(Games!B603),"",IF(Table13[[#This Row],[Side Result]]=Table13[[#This Row],[Market Predicted Side]], "Y", "N"))</f>
      </c>
      <c r="O603" s="24" t="str">
        <f>IF(ISBLANK(Table13[[#This Row],[Side Result]]),"",IF(AND(Table13[[#This Row],[Market Side Correct (Y/N)]]="Y", Table13[[#This Row],[Market - Winning Team Covered (Y/N)]]="Y"), "Y", "N"))</f>
      </c>
      <c r="P603" s="24" t="str">
        <f>IF(ISBLANK(Games!B603),"",IF(Table13[[#This Row],[Side Result]]=Table13[[#This Row],[Model Predicted Side]], "Y", "N"))</f>
      </c>
      <c r="Q60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0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03" s="24" t="str">
        <f>IF(ISBLANK(Table13[[#This Row],[Side Result]]), "",ABS(Table13[[#This Row],[Difference from Prediction]]))</f>
      </c>
      <c r="T60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03" s="24" t="str">
        <f>IF(ISBLANK(Table13[[#This Row],[Side Result]]), "",ABS(Table13[[#This Row],[Difference from Market]]))</f>
      </c>
      <c r="V603" s="23" t="str">
        <f>IF(OR(ISBLANK(Games!B603),ISBLANK(Table13[[#This Row],[Side Result]])), "",IF(OR(AND('Prediction Log'!D603&lt;0, 'Prediction Log'!I603='Prediction Log'!B603), AND('Prediction Log'!D603&gt;0, 'Prediction Log'!C603='Prediction Log'!I603)),"Y", IF(ISBLANK(Games!$B$2), "","N")))</f>
      </c>
      <c r="W603" s="23" t="str">
        <f>Table13[[#This Row],[Market Side and Spread  Correct]]</f>
      </c>
    </row>
    <row r="604">
      <c r="A604" s="2" t="str">
        <f>IF(ISBLANK(Games!$B604), "",Games!A604)</f>
      </c>
      <c r="B604" s="2" t="str">
        <f>IF(ISBLANK(Games!$B604), "",Games!B604)</f>
      </c>
      <c r="C604" s="2" t="str">
        <f>IF(ISBLANK(Games!$B604), "",Games!C604)</f>
      </c>
      <c r="D604" s="1" t="str">
        <f>IF(ISBLANK(Games!$B604), "",Games!D604)</f>
      </c>
      <c r="E604" s="1" t="str">
        <f>IF(ISBLANK(Games!$B604), "",Games!E604)</f>
      </c>
      <c r="F604" s="2" t="str">
        <f>IF(ISBLANK(Games!$B604), "",Games!F604)</f>
      </c>
      <c r="G604" s="2" t="str">
        <f>IF(ISBLANK(Games!$B604), "",Games!G604)</f>
      </c>
      <c r="H604" s="2" t="str">
        <f>IF(ISBLANK(Games!B604), "", IF(Table13[[#This Row],[Spread]]&lt;0, Table13[[#This Row],[Home]], Table13[[#This Row],[Away]]))</f>
      </c>
      <c r="I604" s="25"/>
      <c r="J604" s="25"/>
      <c r="K604" s="25"/>
      <c r="L604" s="25" t="str">
        <f>IF(ISBLANK(Table13[[#This Row],[Side Result]]), "",(-1*(Table13[[#This Row],[Home Final]]-Table13[[#This Row],[Away Final]])))</f>
      </c>
      <c r="M60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04" s="21" t="str">
        <f>IF(ISBLANK(Games!B604),"",IF(Table13[[#This Row],[Side Result]]=Table13[[#This Row],[Market Predicted Side]], "Y", "N"))</f>
      </c>
      <c r="O604" s="24" t="str">
        <f>IF(ISBLANK(Table13[[#This Row],[Side Result]]),"",IF(AND(Table13[[#This Row],[Market Side Correct (Y/N)]]="Y", Table13[[#This Row],[Market - Winning Team Covered (Y/N)]]="Y"), "Y", "N"))</f>
      </c>
      <c r="P604" s="24" t="str">
        <f>IF(ISBLANK(Games!B604),"",IF(Table13[[#This Row],[Side Result]]=Table13[[#This Row],[Model Predicted Side]], "Y", "N"))</f>
      </c>
      <c r="Q60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0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04" s="24" t="str">
        <f>IF(ISBLANK(Table13[[#This Row],[Side Result]]), "",ABS(Table13[[#This Row],[Difference from Prediction]]))</f>
      </c>
      <c r="T60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04" s="24" t="str">
        <f>IF(ISBLANK(Table13[[#This Row],[Side Result]]), "",ABS(Table13[[#This Row],[Difference from Market]]))</f>
      </c>
      <c r="V604" s="23" t="str">
        <f>IF(OR(ISBLANK(Games!B604),ISBLANK(Table13[[#This Row],[Side Result]])), "",IF(OR(AND('Prediction Log'!D604&lt;0, 'Prediction Log'!I604='Prediction Log'!B604), AND('Prediction Log'!D604&gt;0, 'Prediction Log'!C604='Prediction Log'!I604)),"Y", IF(ISBLANK(Games!$B$2), "","N")))</f>
      </c>
      <c r="W604" s="23" t="str">
        <f>Table13[[#This Row],[Market Side and Spread  Correct]]</f>
      </c>
    </row>
    <row r="605">
      <c r="A605" s="2" t="str">
        <f>IF(ISBLANK(Games!$B605), "",Games!A605)</f>
      </c>
      <c r="B605" s="2" t="str">
        <f>IF(ISBLANK(Games!$B605), "",Games!B605)</f>
      </c>
      <c r="C605" s="2" t="str">
        <f>IF(ISBLANK(Games!$B605), "",Games!C605)</f>
      </c>
      <c r="D605" s="1" t="str">
        <f>IF(ISBLANK(Games!$B605), "",Games!D605)</f>
      </c>
      <c r="E605" s="1" t="str">
        <f>IF(ISBLANK(Games!$B605), "",Games!E605)</f>
      </c>
      <c r="F605" s="2" t="str">
        <f>IF(ISBLANK(Games!$B605), "",Games!F605)</f>
      </c>
      <c r="G605" s="2" t="str">
        <f>IF(ISBLANK(Games!$B605), "",Games!G605)</f>
      </c>
      <c r="H605" s="2" t="str">
        <f>IF(ISBLANK(Games!B605), "", IF(Table13[[#This Row],[Spread]]&lt;0, Table13[[#This Row],[Home]], Table13[[#This Row],[Away]]))</f>
      </c>
      <c r="I605" s="25"/>
      <c r="J605" s="25"/>
      <c r="K605" s="25"/>
      <c r="L605" s="25" t="str">
        <f>IF(ISBLANK(Table13[[#This Row],[Side Result]]), "",(-1*(Table13[[#This Row],[Home Final]]-Table13[[#This Row],[Away Final]])))</f>
      </c>
      <c r="M60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05" s="21" t="str">
        <f>IF(ISBLANK(Games!B605),"",IF(Table13[[#This Row],[Side Result]]=Table13[[#This Row],[Market Predicted Side]], "Y", "N"))</f>
      </c>
      <c r="O605" s="24" t="str">
        <f>IF(ISBLANK(Table13[[#This Row],[Side Result]]),"",IF(AND(Table13[[#This Row],[Market Side Correct (Y/N)]]="Y", Table13[[#This Row],[Market - Winning Team Covered (Y/N)]]="Y"), "Y", "N"))</f>
      </c>
      <c r="P605" s="24" t="str">
        <f>IF(ISBLANK(Games!B605),"",IF(Table13[[#This Row],[Side Result]]=Table13[[#This Row],[Model Predicted Side]], "Y", "N"))</f>
      </c>
      <c r="Q60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0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05" s="24" t="str">
        <f>IF(ISBLANK(Table13[[#This Row],[Side Result]]), "",ABS(Table13[[#This Row],[Difference from Prediction]]))</f>
      </c>
      <c r="T60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05" s="24" t="str">
        <f>IF(ISBLANK(Table13[[#This Row],[Side Result]]), "",ABS(Table13[[#This Row],[Difference from Market]]))</f>
      </c>
      <c r="V605" s="23" t="str">
        <f>IF(OR(ISBLANK(Games!B605),ISBLANK(Table13[[#This Row],[Side Result]])), "",IF(OR(AND('Prediction Log'!D605&lt;0, 'Prediction Log'!I605='Prediction Log'!B605), AND('Prediction Log'!D605&gt;0, 'Prediction Log'!C605='Prediction Log'!I605)),"Y", IF(ISBLANK(Games!$B$2), "","N")))</f>
      </c>
      <c r="W605" s="23" t="str">
        <f>Table13[[#This Row],[Market Side and Spread  Correct]]</f>
      </c>
    </row>
    <row r="606">
      <c r="A606" s="2" t="str">
        <f>IF(ISBLANK(Games!$B606), "",Games!A606)</f>
      </c>
      <c r="B606" s="2" t="str">
        <f>IF(ISBLANK(Games!$B606), "",Games!B606)</f>
      </c>
      <c r="C606" s="2" t="str">
        <f>IF(ISBLANK(Games!$B606), "",Games!C606)</f>
      </c>
      <c r="D606" s="1" t="str">
        <f>IF(ISBLANK(Games!$B606), "",Games!D606)</f>
      </c>
      <c r="E606" s="1" t="str">
        <f>IF(ISBLANK(Games!$B606), "",Games!E606)</f>
      </c>
      <c r="F606" s="2" t="str">
        <f>IF(ISBLANK(Games!$B606), "",Games!F606)</f>
      </c>
      <c r="G606" s="2" t="str">
        <f>IF(ISBLANK(Games!$B606), "",Games!G606)</f>
      </c>
      <c r="H606" s="2" t="str">
        <f>IF(ISBLANK(Games!B606), "", IF(Table13[[#This Row],[Spread]]&lt;0, Table13[[#This Row],[Home]], Table13[[#This Row],[Away]]))</f>
      </c>
      <c r="I606" s="25"/>
      <c r="J606" s="25"/>
      <c r="K606" s="25"/>
      <c r="L606" s="25" t="str">
        <f>IF(ISBLANK(Table13[[#This Row],[Side Result]]), "",(-1*(Table13[[#This Row],[Home Final]]-Table13[[#This Row],[Away Final]])))</f>
      </c>
      <c r="M60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06" s="21" t="str">
        <f>IF(ISBLANK(Games!B606),"",IF(Table13[[#This Row],[Side Result]]=Table13[[#This Row],[Market Predicted Side]], "Y", "N"))</f>
      </c>
      <c r="O606" s="24" t="str">
        <f>IF(ISBLANK(Table13[[#This Row],[Side Result]]),"",IF(AND(Table13[[#This Row],[Market Side Correct (Y/N)]]="Y", Table13[[#This Row],[Market - Winning Team Covered (Y/N)]]="Y"), "Y", "N"))</f>
      </c>
      <c r="P606" s="24" t="str">
        <f>IF(ISBLANK(Games!B606),"",IF(Table13[[#This Row],[Side Result]]=Table13[[#This Row],[Model Predicted Side]], "Y", "N"))</f>
      </c>
      <c r="Q60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0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06" s="24" t="str">
        <f>IF(ISBLANK(Table13[[#This Row],[Side Result]]), "",ABS(Table13[[#This Row],[Difference from Prediction]]))</f>
      </c>
      <c r="T60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06" s="24" t="str">
        <f>IF(ISBLANK(Table13[[#This Row],[Side Result]]), "",ABS(Table13[[#This Row],[Difference from Market]]))</f>
      </c>
      <c r="V606" s="23" t="str">
        <f>IF(OR(ISBLANK(Games!B606),ISBLANK(Table13[[#This Row],[Side Result]])), "",IF(OR(AND('Prediction Log'!D606&lt;0, 'Prediction Log'!I606='Prediction Log'!B606), AND('Prediction Log'!D606&gt;0, 'Prediction Log'!C606='Prediction Log'!I606)),"Y", IF(ISBLANK(Games!$B$2), "","N")))</f>
      </c>
      <c r="W606" s="23" t="str">
        <f>Table13[[#This Row],[Market Side and Spread  Correct]]</f>
      </c>
    </row>
    <row r="607">
      <c r="A607" s="2" t="str">
        <f>IF(ISBLANK(Games!$B607), "",Games!A607)</f>
      </c>
      <c r="B607" s="2" t="str">
        <f>IF(ISBLANK(Games!$B607), "",Games!B607)</f>
      </c>
      <c r="C607" s="2" t="str">
        <f>IF(ISBLANK(Games!$B607), "",Games!C607)</f>
      </c>
      <c r="D607" s="1" t="str">
        <f>IF(ISBLANK(Games!$B607), "",Games!D607)</f>
      </c>
      <c r="E607" s="1" t="str">
        <f>IF(ISBLANK(Games!$B607), "",Games!E607)</f>
      </c>
      <c r="F607" s="2" t="str">
        <f>IF(ISBLANK(Games!$B607), "",Games!F607)</f>
      </c>
      <c r="G607" s="2" t="str">
        <f>IF(ISBLANK(Games!$B607), "",Games!G607)</f>
      </c>
      <c r="H607" s="2" t="str">
        <f>IF(ISBLANK(Games!B607), "", IF(Table13[[#This Row],[Spread]]&lt;0, Table13[[#This Row],[Home]], Table13[[#This Row],[Away]]))</f>
      </c>
      <c r="I607" s="25"/>
      <c r="J607" s="25"/>
      <c r="K607" s="25"/>
      <c r="L607" s="25" t="str">
        <f>IF(ISBLANK(Table13[[#This Row],[Side Result]]), "",(-1*(Table13[[#This Row],[Home Final]]-Table13[[#This Row],[Away Final]])))</f>
      </c>
      <c r="M60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07" s="21" t="str">
        <f>IF(ISBLANK(Games!B607),"",IF(Table13[[#This Row],[Side Result]]=Table13[[#This Row],[Market Predicted Side]], "Y", "N"))</f>
      </c>
      <c r="O607" s="24" t="str">
        <f>IF(ISBLANK(Table13[[#This Row],[Side Result]]),"",IF(AND(Table13[[#This Row],[Market Side Correct (Y/N)]]="Y", Table13[[#This Row],[Market - Winning Team Covered (Y/N)]]="Y"), "Y", "N"))</f>
      </c>
      <c r="P607" s="24" t="str">
        <f>IF(ISBLANK(Games!B607),"",IF(Table13[[#This Row],[Side Result]]=Table13[[#This Row],[Model Predicted Side]], "Y", "N"))</f>
      </c>
      <c r="Q60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0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07" s="24" t="str">
        <f>IF(ISBLANK(Table13[[#This Row],[Side Result]]), "",ABS(Table13[[#This Row],[Difference from Prediction]]))</f>
      </c>
      <c r="T60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07" s="24" t="str">
        <f>IF(ISBLANK(Table13[[#This Row],[Side Result]]), "",ABS(Table13[[#This Row],[Difference from Market]]))</f>
      </c>
      <c r="V607" s="23" t="str">
        <f>IF(OR(ISBLANK(Games!B607),ISBLANK(Table13[[#This Row],[Side Result]])), "",IF(OR(AND('Prediction Log'!D607&lt;0, 'Prediction Log'!I607='Prediction Log'!B607), AND('Prediction Log'!D607&gt;0, 'Prediction Log'!C607='Prediction Log'!I607)),"Y", IF(ISBLANK(Games!$B$2), "","N")))</f>
      </c>
      <c r="W607" s="23" t="str">
        <f>Table13[[#This Row],[Market Side and Spread  Correct]]</f>
      </c>
    </row>
    <row r="608">
      <c r="A608" s="2" t="str">
        <f>IF(ISBLANK(Games!$B608), "",Games!A608)</f>
      </c>
      <c r="B608" s="2" t="str">
        <f>IF(ISBLANK(Games!$B608), "",Games!B608)</f>
      </c>
      <c r="C608" s="2" t="str">
        <f>IF(ISBLANK(Games!$B608), "",Games!C608)</f>
      </c>
      <c r="D608" s="1" t="str">
        <f>IF(ISBLANK(Games!$B608), "",Games!D608)</f>
      </c>
      <c r="E608" s="1" t="str">
        <f>IF(ISBLANK(Games!$B608), "",Games!E608)</f>
      </c>
      <c r="F608" s="2" t="str">
        <f>IF(ISBLANK(Games!$B608), "",Games!F608)</f>
      </c>
      <c r="G608" s="2" t="str">
        <f>IF(ISBLANK(Games!$B608), "",Games!G608)</f>
      </c>
      <c r="H608" s="2" t="str">
        <f>IF(ISBLANK(Games!B608), "", IF(Table13[[#This Row],[Spread]]&lt;0, Table13[[#This Row],[Home]], Table13[[#This Row],[Away]]))</f>
      </c>
      <c r="I608" s="25"/>
      <c r="J608" s="25"/>
      <c r="K608" s="25"/>
      <c r="L608" s="25" t="str">
        <f>IF(ISBLANK(Table13[[#This Row],[Side Result]]), "",(-1*(Table13[[#This Row],[Home Final]]-Table13[[#This Row],[Away Final]])))</f>
      </c>
      <c r="M60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08" s="21" t="str">
        <f>IF(ISBLANK(Games!B608),"",IF(Table13[[#This Row],[Side Result]]=Table13[[#This Row],[Market Predicted Side]], "Y", "N"))</f>
      </c>
      <c r="O608" s="24" t="str">
        <f>IF(ISBLANK(Table13[[#This Row],[Side Result]]),"",IF(AND(Table13[[#This Row],[Market Side Correct (Y/N)]]="Y", Table13[[#This Row],[Market - Winning Team Covered (Y/N)]]="Y"), "Y", "N"))</f>
      </c>
      <c r="P608" s="24" t="str">
        <f>IF(ISBLANK(Games!B608),"",IF(Table13[[#This Row],[Side Result]]=Table13[[#This Row],[Model Predicted Side]], "Y", "N"))</f>
      </c>
      <c r="Q60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0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08" s="24" t="str">
        <f>IF(ISBLANK(Table13[[#This Row],[Side Result]]), "",ABS(Table13[[#This Row],[Difference from Prediction]]))</f>
      </c>
      <c r="T60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08" s="24" t="str">
        <f>IF(ISBLANK(Table13[[#This Row],[Side Result]]), "",ABS(Table13[[#This Row],[Difference from Market]]))</f>
      </c>
      <c r="V608" s="23" t="str">
        <f>IF(OR(ISBLANK(Games!B608),ISBLANK(Table13[[#This Row],[Side Result]])), "",IF(OR(AND('Prediction Log'!D608&lt;0, 'Prediction Log'!I608='Prediction Log'!B608), AND('Prediction Log'!D608&gt;0, 'Prediction Log'!C608='Prediction Log'!I608)),"Y", IF(ISBLANK(Games!$B$2), "","N")))</f>
      </c>
      <c r="W608" s="23" t="str">
        <f>Table13[[#This Row],[Market Side and Spread  Correct]]</f>
      </c>
    </row>
    <row r="609">
      <c r="A609" s="2" t="str">
        <f>IF(ISBLANK(Games!$B609), "",Games!A609)</f>
      </c>
      <c r="B609" s="2" t="str">
        <f>IF(ISBLANK(Games!$B609), "",Games!B609)</f>
      </c>
      <c r="C609" s="2" t="str">
        <f>IF(ISBLANK(Games!$B609), "",Games!C609)</f>
      </c>
      <c r="D609" s="1" t="str">
        <f>IF(ISBLANK(Games!$B609), "",Games!D609)</f>
      </c>
      <c r="E609" s="1" t="str">
        <f>IF(ISBLANK(Games!$B609), "",Games!E609)</f>
      </c>
      <c r="F609" s="2" t="str">
        <f>IF(ISBLANK(Games!$B609), "",Games!F609)</f>
      </c>
      <c r="G609" s="2" t="str">
        <f>IF(ISBLANK(Games!$B609), "",Games!G609)</f>
      </c>
      <c r="H609" s="2" t="str">
        <f>IF(ISBLANK(Games!B609), "", IF(Table13[[#This Row],[Spread]]&lt;0, Table13[[#This Row],[Home]], Table13[[#This Row],[Away]]))</f>
      </c>
      <c r="I609" s="25"/>
      <c r="J609" s="25"/>
      <c r="K609" s="25"/>
      <c r="L609" s="25" t="str">
        <f>IF(ISBLANK(Table13[[#This Row],[Side Result]]), "",(-1*(Table13[[#This Row],[Home Final]]-Table13[[#This Row],[Away Final]])))</f>
      </c>
      <c r="M60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09" s="21" t="str">
        <f>IF(ISBLANK(Games!B609),"",IF(Table13[[#This Row],[Side Result]]=Table13[[#This Row],[Market Predicted Side]], "Y", "N"))</f>
      </c>
      <c r="O609" s="24" t="str">
        <f>IF(ISBLANK(Table13[[#This Row],[Side Result]]),"",IF(AND(Table13[[#This Row],[Market Side Correct (Y/N)]]="Y", Table13[[#This Row],[Market - Winning Team Covered (Y/N)]]="Y"), "Y", "N"))</f>
      </c>
      <c r="P609" s="24" t="str">
        <f>IF(ISBLANK(Games!B609),"",IF(Table13[[#This Row],[Side Result]]=Table13[[#This Row],[Model Predicted Side]], "Y", "N"))</f>
      </c>
      <c r="Q60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0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09" s="24" t="str">
        <f>IF(ISBLANK(Table13[[#This Row],[Side Result]]), "",ABS(Table13[[#This Row],[Difference from Prediction]]))</f>
      </c>
      <c r="T60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09" s="24" t="str">
        <f>IF(ISBLANK(Table13[[#This Row],[Side Result]]), "",ABS(Table13[[#This Row],[Difference from Market]]))</f>
      </c>
      <c r="V609" s="23" t="str">
        <f>IF(OR(ISBLANK(Games!B609),ISBLANK(Table13[[#This Row],[Side Result]])), "",IF(OR(AND('Prediction Log'!D609&lt;0, 'Prediction Log'!I609='Prediction Log'!B609), AND('Prediction Log'!D609&gt;0, 'Prediction Log'!C609='Prediction Log'!I609)),"Y", IF(ISBLANK(Games!$B$2), "","N")))</f>
      </c>
      <c r="W609" s="23" t="str">
        <f>Table13[[#This Row],[Market Side and Spread  Correct]]</f>
      </c>
    </row>
    <row r="610">
      <c r="A610" s="2" t="str">
        <f>IF(ISBLANK(Games!$B610), "",Games!A610)</f>
      </c>
      <c r="B610" s="2" t="str">
        <f>IF(ISBLANK(Games!$B610), "",Games!B610)</f>
      </c>
      <c r="C610" s="2" t="str">
        <f>IF(ISBLANK(Games!$B610), "",Games!C610)</f>
      </c>
      <c r="D610" s="1" t="str">
        <f>IF(ISBLANK(Games!$B610), "",Games!D610)</f>
      </c>
      <c r="E610" s="1" t="str">
        <f>IF(ISBLANK(Games!$B610), "",Games!E610)</f>
      </c>
      <c r="F610" s="2" t="str">
        <f>IF(ISBLANK(Games!$B610), "",Games!F610)</f>
      </c>
      <c r="G610" s="2" t="str">
        <f>IF(ISBLANK(Games!$B610), "",Games!G610)</f>
      </c>
      <c r="H610" s="2" t="str">
        <f>IF(ISBLANK(Games!B610), "", IF(Table13[[#This Row],[Spread]]&lt;0, Table13[[#This Row],[Home]], Table13[[#This Row],[Away]]))</f>
      </c>
      <c r="I610" s="25"/>
      <c r="J610" s="25"/>
      <c r="K610" s="25"/>
      <c r="L610" s="25" t="str">
        <f>IF(ISBLANK(Table13[[#This Row],[Side Result]]), "",(-1*(Table13[[#This Row],[Home Final]]-Table13[[#This Row],[Away Final]])))</f>
      </c>
      <c r="M61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10" s="21" t="str">
        <f>IF(ISBLANK(Games!B610),"",IF(Table13[[#This Row],[Side Result]]=Table13[[#This Row],[Market Predicted Side]], "Y", "N"))</f>
      </c>
      <c r="O610" s="24" t="str">
        <f>IF(ISBLANK(Table13[[#This Row],[Side Result]]),"",IF(AND(Table13[[#This Row],[Market Side Correct (Y/N)]]="Y", Table13[[#This Row],[Market - Winning Team Covered (Y/N)]]="Y"), "Y", "N"))</f>
      </c>
      <c r="P610" s="24" t="str">
        <f>IF(ISBLANK(Games!B610),"",IF(Table13[[#This Row],[Side Result]]=Table13[[#This Row],[Model Predicted Side]], "Y", "N"))</f>
      </c>
      <c r="Q61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1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10" s="24" t="str">
        <f>IF(ISBLANK(Table13[[#This Row],[Side Result]]), "",ABS(Table13[[#This Row],[Difference from Prediction]]))</f>
      </c>
      <c r="T61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10" s="24" t="str">
        <f>IF(ISBLANK(Table13[[#This Row],[Side Result]]), "",ABS(Table13[[#This Row],[Difference from Market]]))</f>
      </c>
      <c r="V610" s="23" t="str">
        <f>IF(OR(ISBLANK(Games!B610),ISBLANK(Table13[[#This Row],[Side Result]])), "",IF(OR(AND('Prediction Log'!D610&lt;0, 'Prediction Log'!I610='Prediction Log'!B610), AND('Prediction Log'!D610&gt;0, 'Prediction Log'!C610='Prediction Log'!I610)),"Y", IF(ISBLANK(Games!$B$2), "","N")))</f>
      </c>
      <c r="W610" s="23" t="str">
        <f>Table13[[#This Row],[Market Side and Spread  Correct]]</f>
      </c>
    </row>
    <row r="611">
      <c r="A611" s="2" t="str">
        <f>IF(ISBLANK(Games!$B611), "",Games!A611)</f>
      </c>
      <c r="B611" s="2" t="str">
        <f>IF(ISBLANK(Games!$B611), "",Games!B611)</f>
      </c>
      <c r="C611" s="2" t="str">
        <f>IF(ISBLANK(Games!$B611), "",Games!C611)</f>
      </c>
      <c r="D611" s="1" t="str">
        <f>IF(ISBLANK(Games!$B611), "",Games!D611)</f>
      </c>
      <c r="E611" s="1" t="str">
        <f>IF(ISBLANK(Games!$B611), "",Games!E611)</f>
      </c>
      <c r="F611" s="2" t="str">
        <f>IF(ISBLANK(Games!$B611), "",Games!F611)</f>
      </c>
      <c r="G611" s="2" t="str">
        <f>IF(ISBLANK(Games!$B611), "",Games!G611)</f>
      </c>
      <c r="H611" s="2" t="str">
        <f>IF(ISBLANK(Games!B611), "", IF(Table13[[#This Row],[Spread]]&lt;0, Table13[[#This Row],[Home]], Table13[[#This Row],[Away]]))</f>
      </c>
      <c r="I611" s="25"/>
      <c r="J611" s="25"/>
      <c r="K611" s="25"/>
      <c r="L611" s="25" t="str">
        <f>IF(ISBLANK(Table13[[#This Row],[Side Result]]), "",(-1*(Table13[[#This Row],[Home Final]]-Table13[[#This Row],[Away Final]])))</f>
      </c>
      <c r="M61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11" s="21" t="str">
        <f>IF(ISBLANK(Games!B611),"",IF(Table13[[#This Row],[Side Result]]=Table13[[#This Row],[Market Predicted Side]], "Y", "N"))</f>
      </c>
      <c r="O611" s="24" t="str">
        <f>IF(ISBLANK(Table13[[#This Row],[Side Result]]),"",IF(AND(Table13[[#This Row],[Market Side Correct (Y/N)]]="Y", Table13[[#This Row],[Market - Winning Team Covered (Y/N)]]="Y"), "Y", "N"))</f>
      </c>
      <c r="P611" s="24" t="str">
        <f>IF(ISBLANK(Games!B611),"",IF(Table13[[#This Row],[Side Result]]=Table13[[#This Row],[Model Predicted Side]], "Y", "N"))</f>
      </c>
      <c r="Q61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1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11" s="24" t="str">
        <f>IF(ISBLANK(Table13[[#This Row],[Side Result]]), "",ABS(Table13[[#This Row],[Difference from Prediction]]))</f>
      </c>
      <c r="T61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11" s="24" t="str">
        <f>IF(ISBLANK(Table13[[#This Row],[Side Result]]), "",ABS(Table13[[#This Row],[Difference from Market]]))</f>
      </c>
      <c r="V611" s="23" t="str">
        <f>IF(OR(ISBLANK(Games!B611),ISBLANK(Table13[[#This Row],[Side Result]])), "",IF(OR(AND('Prediction Log'!D611&lt;0, 'Prediction Log'!I611='Prediction Log'!B611), AND('Prediction Log'!D611&gt;0, 'Prediction Log'!C611='Prediction Log'!I611)),"Y", IF(ISBLANK(Games!$B$2), "","N")))</f>
      </c>
      <c r="W611" s="23" t="str">
        <f>Table13[[#This Row],[Market Side and Spread  Correct]]</f>
      </c>
    </row>
    <row r="612">
      <c r="A612" s="2" t="str">
        <f>IF(ISBLANK(Games!$B612), "",Games!A612)</f>
      </c>
      <c r="B612" s="2" t="str">
        <f>IF(ISBLANK(Games!$B612), "",Games!B612)</f>
      </c>
      <c r="C612" s="2" t="str">
        <f>IF(ISBLANK(Games!$B612), "",Games!C612)</f>
      </c>
      <c r="D612" s="1" t="str">
        <f>IF(ISBLANK(Games!$B612), "",Games!D612)</f>
      </c>
      <c r="E612" s="1" t="str">
        <f>IF(ISBLANK(Games!$B612), "",Games!E612)</f>
      </c>
      <c r="F612" s="2" t="str">
        <f>IF(ISBLANK(Games!$B612), "",Games!F612)</f>
      </c>
      <c r="G612" s="2" t="str">
        <f>IF(ISBLANK(Games!$B612), "",Games!G612)</f>
      </c>
      <c r="H612" s="2" t="str">
        <f>IF(ISBLANK(Games!B612), "", IF(Table13[[#This Row],[Spread]]&lt;0, Table13[[#This Row],[Home]], Table13[[#This Row],[Away]]))</f>
      </c>
      <c r="I612" s="25"/>
      <c r="J612" s="25"/>
      <c r="K612" s="25"/>
      <c r="L612" s="25" t="str">
        <f>IF(ISBLANK(Table13[[#This Row],[Side Result]]), "",(-1*(Table13[[#This Row],[Home Final]]-Table13[[#This Row],[Away Final]])))</f>
      </c>
      <c r="M61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12" s="21" t="str">
        <f>IF(ISBLANK(Games!B612),"",IF(Table13[[#This Row],[Side Result]]=Table13[[#This Row],[Market Predicted Side]], "Y", "N"))</f>
      </c>
      <c r="O612" s="24" t="str">
        <f>IF(ISBLANK(Table13[[#This Row],[Side Result]]),"",IF(AND(Table13[[#This Row],[Market Side Correct (Y/N)]]="Y", Table13[[#This Row],[Market - Winning Team Covered (Y/N)]]="Y"), "Y", "N"))</f>
      </c>
      <c r="P612" s="24" t="str">
        <f>IF(ISBLANK(Games!B612),"",IF(Table13[[#This Row],[Side Result]]=Table13[[#This Row],[Model Predicted Side]], "Y", "N"))</f>
      </c>
      <c r="Q61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1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12" s="24" t="str">
        <f>IF(ISBLANK(Table13[[#This Row],[Side Result]]), "",ABS(Table13[[#This Row],[Difference from Prediction]]))</f>
      </c>
      <c r="T61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12" s="24" t="str">
        <f>IF(ISBLANK(Table13[[#This Row],[Side Result]]), "",ABS(Table13[[#This Row],[Difference from Market]]))</f>
      </c>
      <c r="V612" s="23" t="str">
        <f>IF(OR(ISBLANK(Games!B612),ISBLANK(Table13[[#This Row],[Side Result]])), "",IF(OR(AND('Prediction Log'!D612&lt;0, 'Prediction Log'!I612='Prediction Log'!B612), AND('Prediction Log'!D612&gt;0, 'Prediction Log'!C612='Prediction Log'!I612)),"Y", IF(ISBLANK(Games!$B$2), "","N")))</f>
      </c>
      <c r="W612" s="23" t="str">
        <f>Table13[[#This Row],[Market Side and Spread  Correct]]</f>
      </c>
    </row>
    <row r="613">
      <c r="A613" s="2" t="str">
        <f>IF(ISBLANK(Games!$B613), "",Games!A613)</f>
      </c>
      <c r="B613" s="2" t="str">
        <f>IF(ISBLANK(Games!$B613), "",Games!B613)</f>
      </c>
      <c r="C613" s="2" t="str">
        <f>IF(ISBLANK(Games!$B613), "",Games!C613)</f>
      </c>
      <c r="D613" s="1" t="str">
        <f>IF(ISBLANK(Games!$B613), "",Games!D613)</f>
      </c>
      <c r="E613" s="1" t="str">
        <f>IF(ISBLANK(Games!$B613), "",Games!E613)</f>
      </c>
      <c r="F613" s="2" t="str">
        <f>IF(ISBLANK(Games!$B613), "",Games!F613)</f>
      </c>
      <c r="G613" s="2" t="str">
        <f>IF(ISBLANK(Games!$B613), "",Games!G613)</f>
      </c>
      <c r="H613" s="2" t="str">
        <f>IF(ISBLANK(Games!B613), "", IF(Table13[[#This Row],[Spread]]&lt;0, Table13[[#This Row],[Home]], Table13[[#This Row],[Away]]))</f>
      </c>
      <c r="I613" s="25"/>
      <c r="J613" s="25"/>
      <c r="K613" s="25"/>
      <c r="L613" s="25" t="str">
        <f>IF(ISBLANK(Table13[[#This Row],[Side Result]]), "",(-1*(Table13[[#This Row],[Home Final]]-Table13[[#This Row],[Away Final]])))</f>
      </c>
      <c r="M61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13" s="21" t="str">
        <f>IF(ISBLANK(Games!B613),"",IF(Table13[[#This Row],[Side Result]]=Table13[[#This Row],[Market Predicted Side]], "Y", "N"))</f>
      </c>
      <c r="O613" s="24" t="str">
        <f>IF(ISBLANK(Table13[[#This Row],[Side Result]]),"",IF(AND(Table13[[#This Row],[Market Side Correct (Y/N)]]="Y", Table13[[#This Row],[Market - Winning Team Covered (Y/N)]]="Y"), "Y", "N"))</f>
      </c>
      <c r="P613" s="24" t="str">
        <f>IF(ISBLANK(Games!B613),"",IF(Table13[[#This Row],[Side Result]]=Table13[[#This Row],[Model Predicted Side]], "Y", "N"))</f>
      </c>
      <c r="Q61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1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13" s="24" t="str">
        <f>IF(ISBLANK(Table13[[#This Row],[Side Result]]), "",ABS(Table13[[#This Row],[Difference from Prediction]]))</f>
      </c>
      <c r="T61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13" s="24" t="str">
        <f>IF(ISBLANK(Table13[[#This Row],[Side Result]]), "",ABS(Table13[[#This Row],[Difference from Market]]))</f>
      </c>
      <c r="V613" s="23" t="str">
        <f>IF(OR(ISBLANK(Games!B613),ISBLANK(Table13[[#This Row],[Side Result]])), "",IF(OR(AND('Prediction Log'!D613&lt;0, 'Prediction Log'!I613='Prediction Log'!B613), AND('Prediction Log'!D613&gt;0, 'Prediction Log'!C613='Prediction Log'!I613)),"Y", IF(ISBLANK(Games!$B$2), "","N")))</f>
      </c>
      <c r="W613" s="23" t="str">
        <f>Table13[[#This Row],[Market Side and Spread  Correct]]</f>
      </c>
    </row>
    <row r="614">
      <c r="A614" s="2" t="str">
        <f>IF(ISBLANK(Games!$B614), "",Games!A614)</f>
      </c>
      <c r="B614" s="2" t="str">
        <f>IF(ISBLANK(Games!$B614), "",Games!B614)</f>
      </c>
      <c r="C614" s="2" t="str">
        <f>IF(ISBLANK(Games!$B614), "",Games!C614)</f>
      </c>
      <c r="D614" s="1" t="str">
        <f>IF(ISBLANK(Games!$B614), "",Games!D614)</f>
      </c>
      <c r="E614" s="1" t="str">
        <f>IF(ISBLANK(Games!$B614), "",Games!E614)</f>
      </c>
      <c r="F614" s="2" t="str">
        <f>IF(ISBLANK(Games!$B614), "",Games!F614)</f>
      </c>
      <c r="G614" s="2" t="str">
        <f>IF(ISBLANK(Games!$B614), "",Games!G614)</f>
      </c>
      <c r="H614" s="2" t="str">
        <f>IF(ISBLANK(Games!B614), "", IF(Table13[[#This Row],[Spread]]&lt;0, Table13[[#This Row],[Home]], Table13[[#This Row],[Away]]))</f>
      </c>
      <c r="I614" s="25"/>
      <c r="J614" s="25"/>
      <c r="K614" s="25"/>
      <c r="L614" s="25" t="str">
        <f>IF(ISBLANK(Table13[[#This Row],[Side Result]]), "",(-1*(Table13[[#This Row],[Home Final]]-Table13[[#This Row],[Away Final]])))</f>
      </c>
      <c r="M61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14" s="21" t="str">
        <f>IF(ISBLANK(Games!B614),"",IF(Table13[[#This Row],[Side Result]]=Table13[[#This Row],[Market Predicted Side]], "Y", "N"))</f>
      </c>
      <c r="O614" s="24" t="str">
        <f>IF(ISBLANK(Table13[[#This Row],[Side Result]]),"",IF(AND(Table13[[#This Row],[Market Side Correct (Y/N)]]="Y", Table13[[#This Row],[Market - Winning Team Covered (Y/N)]]="Y"), "Y", "N"))</f>
      </c>
      <c r="P614" s="24" t="str">
        <f>IF(ISBLANK(Games!B614),"",IF(Table13[[#This Row],[Side Result]]=Table13[[#This Row],[Model Predicted Side]], "Y", "N"))</f>
      </c>
      <c r="Q61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1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14" s="24" t="str">
        <f>IF(ISBLANK(Table13[[#This Row],[Side Result]]), "",ABS(Table13[[#This Row],[Difference from Prediction]]))</f>
      </c>
      <c r="T61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14" s="24" t="str">
        <f>IF(ISBLANK(Table13[[#This Row],[Side Result]]), "",ABS(Table13[[#This Row],[Difference from Market]]))</f>
      </c>
      <c r="V614" s="23" t="str">
        <f>IF(OR(ISBLANK(Games!B614),ISBLANK(Table13[[#This Row],[Side Result]])), "",IF(OR(AND('Prediction Log'!D614&lt;0, 'Prediction Log'!I614='Prediction Log'!B614), AND('Prediction Log'!D614&gt;0, 'Prediction Log'!C614='Prediction Log'!I614)),"Y", IF(ISBLANK(Games!$B$2), "","N")))</f>
      </c>
      <c r="W614" s="23" t="str">
        <f>Table13[[#This Row],[Market Side and Spread  Correct]]</f>
      </c>
    </row>
    <row r="615">
      <c r="A615" s="2" t="str">
        <f>IF(ISBLANK(Games!$B615), "",Games!A615)</f>
      </c>
      <c r="B615" s="2" t="str">
        <f>IF(ISBLANK(Games!$B615), "",Games!B615)</f>
      </c>
      <c r="C615" s="2" t="str">
        <f>IF(ISBLANK(Games!$B615), "",Games!C615)</f>
      </c>
      <c r="D615" s="1" t="str">
        <f>IF(ISBLANK(Games!$B615), "",Games!D615)</f>
      </c>
      <c r="E615" s="1" t="str">
        <f>IF(ISBLANK(Games!$B615), "",Games!E615)</f>
      </c>
      <c r="F615" s="2" t="str">
        <f>IF(ISBLANK(Games!$B615), "",Games!F615)</f>
      </c>
      <c r="G615" s="2" t="str">
        <f>IF(ISBLANK(Games!$B615), "",Games!G615)</f>
      </c>
      <c r="H615" s="2" t="str">
        <f>IF(ISBLANK(Games!B615), "", IF(Table13[[#This Row],[Spread]]&lt;0, Table13[[#This Row],[Home]], Table13[[#This Row],[Away]]))</f>
      </c>
      <c r="I615" s="25"/>
      <c r="J615" s="25"/>
      <c r="K615" s="25"/>
      <c r="L615" s="25" t="str">
        <f>IF(ISBLANK(Table13[[#This Row],[Side Result]]), "",(-1*(Table13[[#This Row],[Home Final]]-Table13[[#This Row],[Away Final]])))</f>
      </c>
      <c r="M61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15" s="21" t="str">
        <f>IF(ISBLANK(Games!B615),"",IF(Table13[[#This Row],[Side Result]]=Table13[[#This Row],[Market Predicted Side]], "Y", "N"))</f>
      </c>
      <c r="O615" s="24" t="str">
        <f>IF(ISBLANK(Table13[[#This Row],[Side Result]]),"",IF(AND(Table13[[#This Row],[Market Side Correct (Y/N)]]="Y", Table13[[#This Row],[Market - Winning Team Covered (Y/N)]]="Y"), "Y", "N"))</f>
      </c>
      <c r="P615" s="24" t="str">
        <f>IF(ISBLANK(Games!B615),"",IF(Table13[[#This Row],[Side Result]]=Table13[[#This Row],[Model Predicted Side]], "Y", "N"))</f>
      </c>
      <c r="Q61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1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15" s="24" t="str">
        <f>IF(ISBLANK(Table13[[#This Row],[Side Result]]), "",ABS(Table13[[#This Row],[Difference from Prediction]]))</f>
      </c>
      <c r="T61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15" s="24" t="str">
        <f>IF(ISBLANK(Table13[[#This Row],[Side Result]]), "",ABS(Table13[[#This Row],[Difference from Market]]))</f>
      </c>
      <c r="V615" s="23" t="str">
        <f>IF(OR(ISBLANK(Games!B615),ISBLANK(Table13[[#This Row],[Side Result]])), "",IF(OR(AND('Prediction Log'!D615&lt;0, 'Prediction Log'!I615='Prediction Log'!B615), AND('Prediction Log'!D615&gt;0, 'Prediction Log'!C615='Prediction Log'!I615)),"Y", IF(ISBLANK(Games!$B$2), "","N")))</f>
      </c>
      <c r="W615" s="23" t="str">
        <f>Table13[[#This Row],[Market Side and Spread  Correct]]</f>
      </c>
    </row>
    <row r="616">
      <c r="A616" s="2" t="str">
        <f>IF(ISBLANK(Games!$B616), "",Games!A616)</f>
      </c>
      <c r="B616" s="2" t="str">
        <f>IF(ISBLANK(Games!$B616), "",Games!B616)</f>
      </c>
      <c r="C616" s="2" t="str">
        <f>IF(ISBLANK(Games!$B616), "",Games!C616)</f>
      </c>
      <c r="D616" s="1" t="str">
        <f>IF(ISBLANK(Games!$B616), "",Games!D616)</f>
      </c>
      <c r="E616" s="1" t="str">
        <f>IF(ISBLANK(Games!$B616), "",Games!E616)</f>
      </c>
      <c r="F616" s="2" t="str">
        <f>IF(ISBLANK(Games!$B616), "",Games!F616)</f>
      </c>
      <c r="G616" s="2" t="str">
        <f>IF(ISBLANK(Games!$B616), "",Games!G616)</f>
      </c>
      <c r="H616" s="2" t="str">
        <f>IF(ISBLANK(Games!B616), "", IF(Table13[[#This Row],[Spread]]&lt;0, Table13[[#This Row],[Home]], Table13[[#This Row],[Away]]))</f>
      </c>
      <c r="I616" s="25"/>
      <c r="J616" s="25"/>
      <c r="K616" s="25"/>
      <c r="L616" s="25" t="str">
        <f>IF(ISBLANK(Table13[[#This Row],[Side Result]]), "",(-1*(Table13[[#This Row],[Home Final]]-Table13[[#This Row],[Away Final]])))</f>
      </c>
      <c r="M61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16" s="21" t="str">
        <f>IF(ISBLANK(Games!B616),"",IF(Table13[[#This Row],[Side Result]]=Table13[[#This Row],[Market Predicted Side]], "Y", "N"))</f>
      </c>
      <c r="O616" s="24" t="str">
        <f>IF(ISBLANK(Table13[[#This Row],[Side Result]]),"",IF(AND(Table13[[#This Row],[Market Side Correct (Y/N)]]="Y", Table13[[#This Row],[Market - Winning Team Covered (Y/N)]]="Y"), "Y", "N"))</f>
      </c>
      <c r="P616" s="24" t="str">
        <f>IF(ISBLANK(Games!B616),"",IF(Table13[[#This Row],[Side Result]]=Table13[[#This Row],[Model Predicted Side]], "Y", "N"))</f>
      </c>
      <c r="Q61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1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16" s="24" t="str">
        <f>IF(ISBLANK(Table13[[#This Row],[Side Result]]), "",ABS(Table13[[#This Row],[Difference from Prediction]]))</f>
      </c>
      <c r="T61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16" s="24" t="str">
        <f>IF(ISBLANK(Table13[[#This Row],[Side Result]]), "",ABS(Table13[[#This Row],[Difference from Market]]))</f>
      </c>
      <c r="V616" s="23" t="str">
        <f>IF(OR(ISBLANK(Games!B616),ISBLANK(Table13[[#This Row],[Side Result]])), "",IF(OR(AND('Prediction Log'!D616&lt;0, 'Prediction Log'!I616='Prediction Log'!B616), AND('Prediction Log'!D616&gt;0, 'Prediction Log'!C616='Prediction Log'!I616)),"Y", IF(ISBLANK(Games!$B$2), "","N")))</f>
      </c>
      <c r="W616" s="23" t="str">
        <f>Table13[[#This Row],[Market Side and Spread  Correct]]</f>
      </c>
    </row>
    <row r="617">
      <c r="A617" s="2" t="str">
        <f>IF(ISBLANK(Games!$B617), "",Games!A617)</f>
      </c>
      <c r="B617" s="2" t="str">
        <f>IF(ISBLANK(Games!$B617), "",Games!B617)</f>
      </c>
      <c r="C617" s="2" t="str">
        <f>IF(ISBLANK(Games!$B617), "",Games!C617)</f>
      </c>
      <c r="D617" s="1" t="str">
        <f>IF(ISBLANK(Games!$B617), "",Games!D617)</f>
      </c>
      <c r="E617" s="1" t="str">
        <f>IF(ISBLANK(Games!$B617), "",Games!E617)</f>
      </c>
      <c r="F617" s="2" t="str">
        <f>IF(ISBLANK(Games!$B617), "",Games!F617)</f>
      </c>
      <c r="G617" s="2" t="str">
        <f>IF(ISBLANK(Games!$B617), "",Games!G617)</f>
      </c>
      <c r="H617" s="2" t="str">
        <f>IF(ISBLANK(Games!B617), "", IF(Table13[[#This Row],[Spread]]&lt;0, Table13[[#This Row],[Home]], Table13[[#This Row],[Away]]))</f>
      </c>
      <c r="I617" s="25"/>
      <c r="J617" s="25"/>
      <c r="K617" s="25"/>
      <c r="L617" s="25" t="str">
        <f>IF(ISBLANK(Table13[[#This Row],[Side Result]]), "",(-1*(Table13[[#This Row],[Home Final]]-Table13[[#This Row],[Away Final]])))</f>
      </c>
      <c r="M61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17" s="21" t="str">
        <f>IF(ISBLANK(Games!B617),"",IF(Table13[[#This Row],[Side Result]]=Table13[[#This Row],[Market Predicted Side]], "Y", "N"))</f>
      </c>
      <c r="O617" s="24" t="str">
        <f>IF(ISBLANK(Table13[[#This Row],[Side Result]]),"",IF(AND(Table13[[#This Row],[Market Side Correct (Y/N)]]="Y", Table13[[#This Row],[Market - Winning Team Covered (Y/N)]]="Y"), "Y", "N"))</f>
      </c>
      <c r="P617" s="24" t="str">
        <f>IF(ISBLANK(Games!B617),"",IF(Table13[[#This Row],[Side Result]]=Table13[[#This Row],[Model Predicted Side]], "Y", "N"))</f>
      </c>
      <c r="Q61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1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17" s="24" t="str">
        <f>IF(ISBLANK(Table13[[#This Row],[Side Result]]), "",ABS(Table13[[#This Row],[Difference from Prediction]]))</f>
      </c>
      <c r="T61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17" s="24" t="str">
        <f>IF(ISBLANK(Table13[[#This Row],[Side Result]]), "",ABS(Table13[[#This Row],[Difference from Market]]))</f>
      </c>
      <c r="V617" s="23" t="str">
        <f>IF(OR(ISBLANK(Games!B617),ISBLANK(Table13[[#This Row],[Side Result]])), "",IF(OR(AND('Prediction Log'!D617&lt;0, 'Prediction Log'!I617='Prediction Log'!B617), AND('Prediction Log'!D617&gt;0, 'Prediction Log'!C617='Prediction Log'!I617)),"Y", IF(ISBLANK(Games!$B$2), "","N")))</f>
      </c>
      <c r="W617" s="23" t="str">
        <f>Table13[[#This Row],[Market Side and Spread  Correct]]</f>
      </c>
    </row>
    <row r="618">
      <c r="A618" s="2" t="str">
        <f>IF(ISBLANK(Games!$B618), "",Games!A618)</f>
      </c>
      <c r="B618" s="2" t="str">
        <f>IF(ISBLANK(Games!$B618), "",Games!B618)</f>
      </c>
      <c r="C618" s="2" t="str">
        <f>IF(ISBLANK(Games!$B618), "",Games!C618)</f>
      </c>
      <c r="D618" s="1" t="str">
        <f>IF(ISBLANK(Games!$B618), "",Games!D618)</f>
      </c>
      <c r="E618" s="1" t="str">
        <f>IF(ISBLANK(Games!$B618), "",Games!E618)</f>
      </c>
      <c r="F618" s="2" t="str">
        <f>IF(ISBLANK(Games!$B618), "",Games!F618)</f>
      </c>
      <c r="G618" s="2" t="str">
        <f>IF(ISBLANK(Games!$B618), "",Games!G618)</f>
      </c>
      <c r="H618" s="2" t="str">
        <f>IF(ISBLANK(Games!B618), "", IF(Table13[[#This Row],[Spread]]&lt;0, Table13[[#This Row],[Home]], Table13[[#This Row],[Away]]))</f>
      </c>
      <c r="I618" s="25"/>
      <c r="J618" s="25"/>
      <c r="K618" s="25"/>
      <c r="L618" s="25" t="str">
        <f>IF(ISBLANK(Table13[[#This Row],[Side Result]]), "",(-1*(Table13[[#This Row],[Home Final]]-Table13[[#This Row],[Away Final]])))</f>
      </c>
      <c r="M61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18" s="21" t="str">
        <f>IF(ISBLANK(Games!B618),"",IF(Table13[[#This Row],[Side Result]]=Table13[[#This Row],[Market Predicted Side]], "Y", "N"))</f>
      </c>
      <c r="O618" s="24" t="str">
        <f>IF(ISBLANK(Table13[[#This Row],[Side Result]]),"",IF(AND(Table13[[#This Row],[Market Side Correct (Y/N)]]="Y", Table13[[#This Row],[Market - Winning Team Covered (Y/N)]]="Y"), "Y", "N"))</f>
      </c>
      <c r="P618" s="24" t="str">
        <f>IF(ISBLANK(Games!B618),"",IF(Table13[[#This Row],[Side Result]]=Table13[[#This Row],[Model Predicted Side]], "Y", "N"))</f>
      </c>
      <c r="Q61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1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18" s="24" t="str">
        <f>IF(ISBLANK(Table13[[#This Row],[Side Result]]), "",ABS(Table13[[#This Row],[Difference from Prediction]]))</f>
      </c>
      <c r="T61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18" s="24" t="str">
        <f>IF(ISBLANK(Table13[[#This Row],[Side Result]]), "",ABS(Table13[[#This Row],[Difference from Market]]))</f>
      </c>
      <c r="V618" s="23" t="str">
        <f>IF(OR(ISBLANK(Games!B618),ISBLANK(Table13[[#This Row],[Side Result]])), "",IF(OR(AND('Prediction Log'!D618&lt;0, 'Prediction Log'!I618='Prediction Log'!B618), AND('Prediction Log'!D618&gt;0, 'Prediction Log'!C618='Prediction Log'!I618)),"Y", IF(ISBLANK(Games!$B$2), "","N")))</f>
      </c>
      <c r="W618" s="23" t="str">
        <f>Table13[[#This Row],[Market Side and Spread  Correct]]</f>
      </c>
    </row>
    <row r="619">
      <c r="A619" s="2" t="str">
        <f>IF(ISBLANK(Games!$B619), "",Games!A619)</f>
      </c>
      <c r="B619" s="2" t="str">
        <f>IF(ISBLANK(Games!$B619), "",Games!B619)</f>
      </c>
      <c r="C619" s="2" t="str">
        <f>IF(ISBLANK(Games!$B619), "",Games!C619)</f>
      </c>
      <c r="D619" s="1" t="str">
        <f>IF(ISBLANK(Games!$B619), "",Games!D619)</f>
      </c>
      <c r="E619" s="1" t="str">
        <f>IF(ISBLANK(Games!$B619), "",Games!E619)</f>
      </c>
      <c r="F619" s="2" t="str">
        <f>IF(ISBLANK(Games!$B619), "",Games!F619)</f>
      </c>
      <c r="G619" s="2" t="str">
        <f>IF(ISBLANK(Games!$B619), "",Games!G619)</f>
      </c>
      <c r="H619" s="2" t="str">
        <f>IF(ISBLANK(Games!B619), "", IF(Table13[[#This Row],[Spread]]&lt;0, Table13[[#This Row],[Home]], Table13[[#This Row],[Away]]))</f>
      </c>
      <c r="I619" s="25"/>
      <c r="J619" s="25"/>
      <c r="K619" s="25"/>
      <c r="L619" s="25" t="str">
        <f>IF(ISBLANK(Table13[[#This Row],[Side Result]]), "",(-1*(Table13[[#This Row],[Home Final]]-Table13[[#This Row],[Away Final]])))</f>
      </c>
      <c r="M61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19" s="21" t="str">
        <f>IF(ISBLANK(Games!B619),"",IF(Table13[[#This Row],[Side Result]]=Table13[[#This Row],[Market Predicted Side]], "Y", "N"))</f>
      </c>
      <c r="O619" s="24" t="str">
        <f>IF(ISBLANK(Table13[[#This Row],[Side Result]]),"",IF(AND(Table13[[#This Row],[Market Side Correct (Y/N)]]="Y", Table13[[#This Row],[Market - Winning Team Covered (Y/N)]]="Y"), "Y", "N"))</f>
      </c>
      <c r="P619" s="24" t="str">
        <f>IF(ISBLANK(Games!B619),"",IF(Table13[[#This Row],[Side Result]]=Table13[[#This Row],[Model Predicted Side]], "Y", "N"))</f>
      </c>
      <c r="Q61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1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19" s="24" t="str">
        <f>IF(ISBLANK(Table13[[#This Row],[Side Result]]), "",ABS(Table13[[#This Row],[Difference from Prediction]]))</f>
      </c>
      <c r="T61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19" s="24" t="str">
        <f>IF(ISBLANK(Table13[[#This Row],[Side Result]]), "",ABS(Table13[[#This Row],[Difference from Market]]))</f>
      </c>
      <c r="V619" s="23" t="str">
        <f>IF(OR(ISBLANK(Games!B619),ISBLANK(Table13[[#This Row],[Side Result]])), "",IF(OR(AND('Prediction Log'!D619&lt;0, 'Prediction Log'!I619='Prediction Log'!B619), AND('Prediction Log'!D619&gt;0, 'Prediction Log'!C619='Prediction Log'!I619)),"Y", IF(ISBLANK(Games!$B$2), "","N")))</f>
      </c>
      <c r="W619" s="23" t="str">
        <f>Table13[[#This Row],[Market Side and Spread  Correct]]</f>
      </c>
    </row>
    <row r="620">
      <c r="A620" s="2" t="str">
        <f>IF(ISBLANK(Games!$B620), "",Games!A620)</f>
      </c>
      <c r="B620" s="2" t="str">
        <f>IF(ISBLANK(Games!$B620), "",Games!B620)</f>
      </c>
      <c r="C620" s="2" t="str">
        <f>IF(ISBLANK(Games!$B620), "",Games!C620)</f>
      </c>
      <c r="D620" s="1" t="str">
        <f>IF(ISBLANK(Games!$B620), "",Games!D620)</f>
      </c>
      <c r="E620" s="1" t="str">
        <f>IF(ISBLANK(Games!$B620), "",Games!E620)</f>
      </c>
      <c r="F620" s="2" t="str">
        <f>IF(ISBLANK(Games!$B620), "",Games!F620)</f>
      </c>
      <c r="G620" s="2" t="str">
        <f>IF(ISBLANK(Games!$B620), "",Games!G620)</f>
      </c>
      <c r="H620" s="2" t="str">
        <f>IF(ISBLANK(Games!B620), "", IF(Table13[[#This Row],[Spread]]&lt;0, Table13[[#This Row],[Home]], Table13[[#This Row],[Away]]))</f>
      </c>
      <c r="I620" s="25"/>
      <c r="J620" s="25"/>
      <c r="K620" s="25"/>
      <c r="L620" s="25" t="str">
        <f>IF(ISBLANK(Table13[[#This Row],[Side Result]]), "",(-1*(Table13[[#This Row],[Home Final]]-Table13[[#This Row],[Away Final]])))</f>
      </c>
      <c r="M62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20" s="21" t="str">
        <f>IF(ISBLANK(Games!B620),"",IF(Table13[[#This Row],[Side Result]]=Table13[[#This Row],[Market Predicted Side]], "Y", "N"))</f>
      </c>
      <c r="O620" s="24" t="str">
        <f>IF(ISBLANK(Table13[[#This Row],[Side Result]]),"",IF(AND(Table13[[#This Row],[Market Side Correct (Y/N)]]="Y", Table13[[#This Row],[Market - Winning Team Covered (Y/N)]]="Y"), "Y", "N"))</f>
      </c>
      <c r="P620" s="24" t="str">
        <f>IF(ISBLANK(Games!B620),"",IF(Table13[[#This Row],[Side Result]]=Table13[[#This Row],[Model Predicted Side]], "Y", "N"))</f>
      </c>
      <c r="Q62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2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20" s="24" t="str">
        <f>IF(ISBLANK(Table13[[#This Row],[Side Result]]), "",ABS(Table13[[#This Row],[Difference from Prediction]]))</f>
      </c>
      <c r="T62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20" s="24" t="str">
        <f>IF(ISBLANK(Table13[[#This Row],[Side Result]]), "",ABS(Table13[[#This Row],[Difference from Market]]))</f>
      </c>
      <c r="V620" s="23" t="str">
        <f>IF(OR(ISBLANK(Games!B620),ISBLANK(Table13[[#This Row],[Side Result]])), "",IF(OR(AND('Prediction Log'!D620&lt;0, 'Prediction Log'!I620='Prediction Log'!B620), AND('Prediction Log'!D620&gt;0, 'Prediction Log'!C620='Prediction Log'!I620)),"Y", IF(ISBLANK(Games!$B$2), "","N")))</f>
      </c>
      <c r="W620" s="23" t="str">
        <f>Table13[[#This Row],[Market Side and Spread  Correct]]</f>
      </c>
    </row>
    <row r="621">
      <c r="A621" s="2" t="str">
        <f>IF(ISBLANK(Games!$B621), "",Games!A621)</f>
      </c>
      <c r="B621" s="2" t="str">
        <f>IF(ISBLANK(Games!$B621), "",Games!B621)</f>
      </c>
      <c r="C621" s="2" t="str">
        <f>IF(ISBLANK(Games!$B621), "",Games!C621)</f>
      </c>
      <c r="D621" s="1" t="str">
        <f>IF(ISBLANK(Games!$B621), "",Games!D621)</f>
      </c>
      <c r="E621" s="1" t="str">
        <f>IF(ISBLANK(Games!$B621), "",Games!E621)</f>
      </c>
      <c r="F621" s="2" t="str">
        <f>IF(ISBLANK(Games!$B621), "",Games!F621)</f>
      </c>
      <c r="G621" s="2" t="str">
        <f>IF(ISBLANK(Games!$B621), "",Games!G621)</f>
      </c>
      <c r="H621" s="2" t="str">
        <f>IF(ISBLANK(Games!B621), "", IF(Table13[[#This Row],[Spread]]&lt;0, Table13[[#This Row],[Home]], Table13[[#This Row],[Away]]))</f>
      </c>
      <c r="I621" s="25"/>
      <c r="J621" s="25"/>
      <c r="K621" s="25"/>
      <c r="L621" s="25" t="str">
        <f>IF(ISBLANK(Table13[[#This Row],[Side Result]]), "",(-1*(Table13[[#This Row],[Home Final]]-Table13[[#This Row],[Away Final]])))</f>
      </c>
      <c r="M62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21" s="21" t="str">
        <f>IF(ISBLANK(Games!B621),"",IF(Table13[[#This Row],[Side Result]]=Table13[[#This Row],[Market Predicted Side]], "Y", "N"))</f>
      </c>
      <c r="O621" s="24" t="str">
        <f>IF(ISBLANK(Table13[[#This Row],[Side Result]]),"",IF(AND(Table13[[#This Row],[Market Side Correct (Y/N)]]="Y", Table13[[#This Row],[Market - Winning Team Covered (Y/N)]]="Y"), "Y", "N"))</f>
      </c>
      <c r="P621" s="24" t="str">
        <f>IF(ISBLANK(Games!B621),"",IF(Table13[[#This Row],[Side Result]]=Table13[[#This Row],[Model Predicted Side]], "Y", "N"))</f>
      </c>
      <c r="Q62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2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21" s="24" t="str">
        <f>IF(ISBLANK(Table13[[#This Row],[Side Result]]), "",ABS(Table13[[#This Row],[Difference from Prediction]]))</f>
      </c>
      <c r="T62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21" s="24" t="str">
        <f>IF(ISBLANK(Table13[[#This Row],[Side Result]]), "",ABS(Table13[[#This Row],[Difference from Market]]))</f>
      </c>
      <c r="V621" s="23" t="str">
        <f>IF(OR(ISBLANK(Games!B621),ISBLANK(Table13[[#This Row],[Side Result]])), "",IF(OR(AND('Prediction Log'!D621&lt;0, 'Prediction Log'!I621='Prediction Log'!B621), AND('Prediction Log'!D621&gt;0, 'Prediction Log'!C621='Prediction Log'!I621)),"Y", IF(ISBLANK(Games!$B$2), "","N")))</f>
      </c>
      <c r="W621" s="23" t="str">
        <f>Table13[[#This Row],[Market Side and Spread  Correct]]</f>
      </c>
    </row>
    <row r="622">
      <c r="A622" s="2" t="str">
        <f>IF(ISBLANK(Games!$B622), "",Games!A622)</f>
      </c>
      <c r="B622" s="2" t="str">
        <f>IF(ISBLANK(Games!$B622), "",Games!B622)</f>
      </c>
      <c r="C622" s="2" t="str">
        <f>IF(ISBLANK(Games!$B622), "",Games!C622)</f>
      </c>
      <c r="D622" s="1" t="str">
        <f>IF(ISBLANK(Games!$B622), "",Games!D622)</f>
      </c>
      <c r="E622" s="1" t="str">
        <f>IF(ISBLANK(Games!$B622), "",Games!E622)</f>
      </c>
      <c r="F622" s="2" t="str">
        <f>IF(ISBLANK(Games!$B622), "",Games!F622)</f>
      </c>
      <c r="G622" s="2" t="str">
        <f>IF(ISBLANK(Games!$B622), "",Games!G622)</f>
      </c>
      <c r="H622" s="2" t="str">
        <f>IF(ISBLANK(Games!B622), "", IF(Table13[[#This Row],[Spread]]&lt;0, Table13[[#This Row],[Home]], Table13[[#This Row],[Away]]))</f>
      </c>
      <c r="I622" s="25"/>
      <c r="J622" s="25"/>
      <c r="K622" s="25"/>
      <c r="L622" s="25" t="str">
        <f>IF(ISBLANK(Table13[[#This Row],[Side Result]]), "",(-1*(Table13[[#This Row],[Home Final]]-Table13[[#This Row],[Away Final]])))</f>
      </c>
      <c r="M62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22" s="21" t="str">
        <f>IF(ISBLANK(Games!B622),"",IF(Table13[[#This Row],[Side Result]]=Table13[[#This Row],[Market Predicted Side]], "Y", "N"))</f>
      </c>
      <c r="O622" s="24" t="str">
        <f>IF(ISBLANK(Table13[[#This Row],[Side Result]]),"",IF(AND(Table13[[#This Row],[Market Side Correct (Y/N)]]="Y", Table13[[#This Row],[Market - Winning Team Covered (Y/N)]]="Y"), "Y", "N"))</f>
      </c>
      <c r="P622" s="24" t="str">
        <f>IF(ISBLANK(Games!B622),"",IF(Table13[[#This Row],[Side Result]]=Table13[[#This Row],[Model Predicted Side]], "Y", "N"))</f>
      </c>
      <c r="Q62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2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22" s="24" t="str">
        <f>IF(ISBLANK(Table13[[#This Row],[Side Result]]), "",ABS(Table13[[#This Row],[Difference from Prediction]]))</f>
      </c>
      <c r="T62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22" s="24" t="str">
        <f>IF(ISBLANK(Table13[[#This Row],[Side Result]]), "",ABS(Table13[[#This Row],[Difference from Market]]))</f>
      </c>
      <c r="V622" s="23" t="str">
        <f>IF(OR(ISBLANK(Games!B622),ISBLANK(Table13[[#This Row],[Side Result]])), "",IF(OR(AND('Prediction Log'!D622&lt;0, 'Prediction Log'!I622='Prediction Log'!B622), AND('Prediction Log'!D622&gt;0, 'Prediction Log'!C622='Prediction Log'!I622)),"Y", IF(ISBLANK(Games!$B$2), "","N")))</f>
      </c>
      <c r="W622" s="23" t="str">
        <f>Table13[[#This Row],[Market Side and Spread  Correct]]</f>
      </c>
    </row>
    <row r="623">
      <c r="A623" s="2" t="str">
        <f>IF(ISBLANK(Games!$B623), "",Games!A623)</f>
      </c>
      <c r="B623" s="2" t="str">
        <f>IF(ISBLANK(Games!$B623), "",Games!B623)</f>
      </c>
      <c r="C623" s="2" t="str">
        <f>IF(ISBLANK(Games!$B623), "",Games!C623)</f>
      </c>
      <c r="D623" s="1" t="str">
        <f>IF(ISBLANK(Games!$B623), "",Games!D623)</f>
      </c>
      <c r="E623" s="1" t="str">
        <f>IF(ISBLANK(Games!$B623), "",Games!E623)</f>
      </c>
      <c r="F623" s="2" t="str">
        <f>IF(ISBLANK(Games!$B623), "",Games!F623)</f>
      </c>
      <c r="G623" s="2" t="str">
        <f>IF(ISBLANK(Games!$B623), "",Games!G623)</f>
      </c>
      <c r="H623" s="2" t="str">
        <f>IF(ISBLANK(Games!B623), "", IF(Table13[[#This Row],[Spread]]&lt;0, Table13[[#This Row],[Home]], Table13[[#This Row],[Away]]))</f>
      </c>
      <c r="I623" s="25"/>
      <c r="J623" s="25"/>
      <c r="K623" s="25"/>
      <c r="L623" s="25" t="str">
        <f>IF(ISBLANK(Table13[[#This Row],[Side Result]]), "",(-1*(Table13[[#This Row],[Home Final]]-Table13[[#This Row],[Away Final]])))</f>
      </c>
      <c r="M62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23" s="21" t="str">
        <f>IF(ISBLANK(Games!B623),"",IF(Table13[[#This Row],[Side Result]]=Table13[[#This Row],[Market Predicted Side]], "Y", "N"))</f>
      </c>
      <c r="O623" s="24" t="str">
        <f>IF(ISBLANK(Table13[[#This Row],[Side Result]]),"",IF(AND(Table13[[#This Row],[Market Side Correct (Y/N)]]="Y", Table13[[#This Row],[Market - Winning Team Covered (Y/N)]]="Y"), "Y", "N"))</f>
      </c>
      <c r="P623" s="24" t="str">
        <f>IF(ISBLANK(Games!B623),"",IF(Table13[[#This Row],[Side Result]]=Table13[[#This Row],[Model Predicted Side]], "Y", "N"))</f>
      </c>
      <c r="Q62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2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23" s="24" t="str">
        <f>IF(ISBLANK(Table13[[#This Row],[Side Result]]), "",ABS(Table13[[#This Row],[Difference from Prediction]]))</f>
      </c>
      <c r="T62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23" s="24" t="str">
        <f>IF(ISBLANK(Table13[[#This Row],[Side Result]]), "",ABS(Table13[[#This Row],[Difference from Market]]))</f>
      </c>
      <c r="V623" s="23" t="str">
        <f>IF(OR(ISBLANK(Games!B623),ISBLANK(Table13[[#This Row],[Side Result]])), "",IF(OR(AND('Prediction Log'!D623&lt;0, 'Prediction Log'!I623='Prediction Log'!B623), AND('Prediction Log'!D623&gt;0, 'Prediction Log'!C623='Prediction Log'!I623)),"Y", IF(ISBLANK(Games!$B$2), "","N")))</f>
      </c>
      <c r="W623" s="23" t="str">
        <f>Table13[[#This Row],[Market Side and Spread  Correct]]</f>
      </c>
    </row>
    <row r="624">
      <c r="A624" s="2" t="str">
        <f>IF(ISBLANK(Games!$B624), "",Games!A624)</f>
      </c>
      <c r="B624" s="2" t="str">
        <f>IF(ISBLANK(Games!$B624), "",Games!B624)</f>
      </c>
      <c r="C624" s="2" t="str">
        <f>IF(ISBLANK(Games!$B624), "",Games!C624)</f>
      </c>
      <c r="D624" s="1" t="str">
        <f>IF(ISBLANK(Games!$B624), "",Games!D624)</f>
      </c>
      <c r="E624" s="1" t="str">
        <f>IF(ISBLANK(Games!$B624), "",Games!E624)</f>
      </c>
      <c r="F624" s="2" t="str">
        <f>IF(ISBLANK(Games!$B624), "",Games!F624)</f>
      </c>
      <c r="G624" s="2" t="str">
        <f>IF(ISBLANK(Games!$B624), "",Games!G624)</f>
      </c>
      <c r="H624" s="2" t="str">
        <f>IF(ISBLANK(Games!B624), "", IF(Table13[[#This Row],[Spread]]&lt;0, Table13[[#This Row],[Home]], Table13[[#This Row],[Away]]))</f>
      </c>
      <c r="I624" s="25"/>
      <c r="J624" s="25"/>
      <c r="K624" s="25"/>
      <c r="L624" s="25" t="str">
        <f>IF(ISBLANK(Table13[[#This Row],[Side Result]]), "",(-1*(Table13[[#This Row],[Home Final]]-Table13[[#This Row],[Away Final]])))</f>
      </c>
      <c r="M62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24" s="21" t="str">
        <f>IF(ISBLANK(Games!B624),"",IF(Table13[[#This Row],[Side Result]]=Table13[[#This Row],[Market Predicted Side]], "Y", "N"))</f>
      </c>
      <c r="O624" s="24" t="str">
        <f>IF(ISBLANK(Table13[[#This Row],[Side Result]]),"",IF(AND(Table13[[#This Row],[Market Side Correct (Y/N)]]="Y", Table13[[#This Row],[Market - Winning Team Covered (Y/N)]]="Y"), "Y", "N"))</f>
      </c>
      <c r="P624" s="24" t="str">
        <f>IF(ISBLANK(Games!B624),"",IF(Table13[[#This Row],[Side Result]]=Table13[[#This Row],[Model Predicted Side]], "Y", "N"))</f>
      </c>
      <c r="Q62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2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24" s="24" t="str">
        <f>IF(ISBLANK(Table13[[#This Row],[Side Result]]), "",ABS(Table13[[#This Row],[Difference from Prediction]]))</f>
      </c>
      <c r="T62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24" s="24" t="str">
        <f>IF(ISBLANK(Table13[[#This Row],[Side Result]]), "",ABS(Table13[[#This Row],[Difference from Market]]))</f>
      </c>
      <c r="V624" s="23" t="str">
        <f>IF(OR(ISBLANK(Games!B624),ISBLANK(Table13[[#This Row],[Side Result]])), "",IF(OR(AND('Prediction Log'!D624&lt;0, 'Prediction Log'!I624='Prediction Log'!B624), AND('Prediction Log'!D624&gt;0, 'Prediction Log'!C624='Prediction Log'!I624)),"Y", IF(ISBLANK(Games!$B$2), "","N")))</f>
      </c>
      <c r="W624" s="23" t="str">
        <f>Table13[[#This Row],[Market Side and Spread  Correct]]</f>
      </c>
    </row>
    <row r="625">
      <c r="A625" s="2" t="str">
        <f>IF(ISBLANK(Games!$B625), "",Games!A625)</f>
      </c>
      <c r="B625" s="2" t="str">
        <f>IF(ISBLANK(Games!$B625), "",Games!B625)</f>
      </c>
      <c r="C625" s="2" t="str">
        <f>IF(ISBLANK(Games!$B625), "",Games!C625)</f>
      </c>
      <c r="D625" s="1" t="str">
        <f>IF(ISBLANK(Games!$B625), "",Games!D625)</f>
      </c>
      <c r="E625" s="1" t="str">
        <f>IF(ISBLANK(Games!$B625), "",Games!E625)</f>
      </c>
      <c r="F625" s="2" t="str">
        <f>IF(ISBLANK(Games!$B625), "",Games!F625)</f>
      </c>
      <c r="G625" s="2" t="str">
        <f>IF(ISBLANK(Games!$B625), "",Games!G625)</f>
      </c>
      <c r="H625" s="2" t="str">
        <f>IF(ISBLANK(Games!B625), "", IF(Table13[[#This Row],[Spread]]&lt;0, Table13[[#This Row],[Home]], Table13[[#This Row],[Away]]))</f>
      </c>
      <c r="I625" s="25"/>
      <c r="J625" s="25"/>
      <c r="K625" s="25"/>
      <c r="L625" s="25" t="str">
        <f>IF(ISBLANK(Table13[[#This Row],[Side Result]]), "",(-1*(Table13[[#This Row],[Home Final]]-Table13[[#This Row],[Away Final]])))</f>
      </c>
      <c r="M62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25" s="21" t="str">
        <f>IF(ISBLANK(Games!B625),"",IF(Table13[[#This Row],[Side Result]]=Table13[[#This Row],[Market Predicted Side]], "Y", "N"))</f>
      </c>
      <c r="O625" s="24" t="str">
        <f>IF(ISBLANK(Table13[[#This Row],[Side Result]]),"",IF(AND(Table13[[#This Row],[Market Side Correct (Y/N)]]="Y", Table13[[#This Row],[Market - Winning Team Covered (Y/N)]]="Y"), "Y", "N"))</f>
      </c>
      <c r="P625" s="24" t="str">
        <f>IF(ISBLANK(Games!B625),"",IF(Table13[[#This Row],[Side Result]]=Table13[[#This Row],[Model Predicted Side]], "Y", "N"))</f>
      </c>
      <c r="Q62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2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25" s="24" t="str">
        <f>IF(ISBLANK(Table13[[#This Row],[Side Result]]), "",ABS(Table13[[#This Row],[Difference from Prediction]]))</f>
      </c>
      <c r="T62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25" s="24" t="str">
        <f>IF(ISBLANK(Table13[[#This Row],[Side Result]]), "",ABS(Table13[[#This Row],[Difference from Market]]))</f>
      </c>
      <c r="V625" s="23" t="str">
        <f>IF(OR(ISBLANK(Games!B625),ISBLANK(Table13[[#This Row],[Side Result]])), "",IF(OR(AND('Prediction Log'!D625&lt;0, 'Prediction Log'!I625='Prediction Log'!B625), AND('Prediction Log'!D625&gt;0, 'Prediction Log'!C625='Prediction Log'!I625)),"Y", IF(ISBLANK(Games!$B$2), "","N")))</f>
      </c>
      <c r="W625" s="23" t="str">
        <f>Table13[[#This Row],[Market Side and Spread  Correct]]</f>
      </c>
    </row>
    <row r="626">
      <c r="A626" s="2" t="str">
        <f>IF(ISBLANK(Games!$B626), "",Games!A626)</f>
      </c>
      <c r="B626" s="2" t="str">
        <f>IF(ISBLANK(Games!$B626), "",Games!B626)</f>
      </c>
      <c r="C626" s="2" t="str">
        <f>IF(ISBLANK(Games!$B626), "",Games!C626)</f>
      </c>
      <c r="D626" s="1" t="str">
        <f>IF(ISBLANK(Games!$B626), "",Games!D626)</f>
      </c>
      <c r="E626" s="1" t="str">
        <f>IF(ISBLANK(Games!$B626), "",Games!E626)</f>
      </c>
      <c r="F626" s="2" t="str">
        <f>IF(ISBLANK(Games!$B626), "",Games!F626)</f>
      </c>
      <c r="G626" s="2" t="str">
        <f>IF(ISBLANK(Games!$B626), "",Games!G626)</f>
      </c>
      <c r="H626" s="2" t="str">
        <f>IF(ISBLANK(Games!B626), "", IF(Table13[[#This Row],[Spread]]&lt;0, Table13[[#This Row],[Home]], Table13[[#This Row],[Away]]))</f>
      </c>
      <c r="I626" s="25"/>
      <c r="J626" s="25"/>
      <c r="K626" s="25"/>
      <c r="L626" s="25" t="str">
        <f>IF(ISBLANK(Table13[[#This Row],[Side Result]]), "",(-1*(Table13[[#This Row],[Home Final]]-Table13[[#This Row],[Away Final]])))</f>
      </c>
      <c r="M62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26" s="21" t="str">
        <f>IF(ISBLANK(Games!B626),"",IF(Table13[[#This Row],[Side Result]]=Table13[[#This Row],[Market Predicted Side]], "Y", "N"))</f>
      </c>
      <c r="O626" s="24" t="str">
        <f>IF(ISBLANK(Table13[[#This Row],[Side Result]]),"",IF(AND(Table13[[#This Row],[Market Side Correct (Y/N)]]="Y", Table13[[#This Row],[Market - Winning Team Covered (Y/N)]]="Y"), "Y", "N"))</f>
      </c>
      <c r="P626" s="24" t="str">
        <f>IF(ISBLANK(Games!B626),"",IF(Table13[[#This Row],[Side Result]]=Table13[[#This Row],[Model Predicted Side]], "Y", "N"))</f>
      </c>
      <c r="Q62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2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26" s="24" t="str">
        <f>IF(ISBLANK(Table13[[#This Row],[Side Result]]), "",ABS(Table13[[#This Row],[Difference from Prediction]]))</f>
      </c>
      <c r="T62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26" s="24" t="str">
        <f>IF(ISBLANK(Table13[[#This Row],[Side Result]]), "",ABS(Table13[[#This Row],[Difference from Market]]))</f>
      </c>
      <c r="V626" s="23" t="str">
        <f>IF(OR(ISBLANK(Games!B626),ISBLANK(Table13[[#This Row],[Side Result]])), "",IF(OR(AND('Prediction Log'!D626&lt;0, 'Prediction Log'!I626='Prediction Log'!B626), AND('Prediction Log'!D626&gt;0, 'Prediction Log'!C626='Prediction Log'!I626)),"Y", IF(ISBLANK(Games!$B$2), "","N")))</f>
      </c>
      <c r="W626" s="23" t="str">
        <f>Table13[[#This Row],[Market Side and Spread  Correct]]</f>
      </c>
    </row>
    <row r="627">
      <c r="A627" s="2" t="str">
        <f>IF(ISBLANK(Games!$B627), "",Games!A627)</f>
      </c>
      <c r="B627" s="2" t="str">
        <f>IF(ISBLANK(Games!$B627), "",Games!B627)</f>
      </c>
      <c r="C627" s="2" t="str">
        <f>IF(ISBLANK(Games!$B627), "",Games!C627)</f>
      </c>
      <c r="D627" s="1" t="str">
        <f>IF(ISBLANK(Games!$B627), "",Games!D627)</f>
      </c>
      <c r="E627" s="1" t="str">
        <f>IF(ISBLANK(Games!$B627), "",Games!E627)</f>
      </c>
      <c r="F627" s="2" t="str">
        <f>IF(ISBLANK(Games!$B627), "",Games!F627)</f>
      </c>
      <c r="G627" s="2" t="str">
        <f>IF(ISBLANK(Games!$B627), "",Games!G627)</f>
      </c>
      <c r="H627" s="2" t="str">
        <f>IF(ISBLANK(Games!B627), "", IF(Table13[[#This Row],[Spread]]&lt;0, Table13[[#This Row],[Home]], Table13[[#This Row],[Away]]))</f>
      </c>
      <c r="I627" s="25"/>
      <c r="J627" s="25"/>
      <c r="K627" s="25"/>
      <c r="L627" s="25" t="str">
        <f>IF(ISBLANK(Table13[[#This Row],[Side Result]]), "",(-1*(Table13[[#This Row],[Home Final]]-Table13[[#This Row],[Away Final]])))</f>
      </c>
      <c r="M62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27" s="21" t="str">
        <f>IF(ISBLANK(Games!B627),"",IF(Table13[[#This Row],[Side Result]]=Table13[[#This Row],[Market Predicted Side]], "Y", "N"))</f>
      </c>
      <c r="O627" s="24" t="str">
        <f>IF(ISBLANK(Table13[[#This Row],[Side Result]]),"",IF(AND(Table13[[#This Row],[Market Side Correct (Y/N)]]="Y", Table13[[#This Row],[Market - Winning Team Covered (Y/N)]]="Y"), "Y", "N"))</f>
      </c>
      <c r="P627" s="24" t="str">
        <f>IF(ISBLANK(Games!B627),"",IF(Table13[[#This Row],[Side Result]]=Table13[[#This Row],[Model Predicted Side]], "Y", "N"))</f>
      </c>
      <c r="Q62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2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27" s="24" t="str">
        <f>IF(ISBLANK(Table13[[#This Row],[Side Result]]), "",ABS(Table13[[#This Row],[Difference from Prediction]]))</f>
      </c>
      <c r="T62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27" s="24" t="str">
        <f>IF(ISBLANK(Table13[[#This Row],[Side Result]]), "",ABS(Table13[[#This Row],[Difference from Market]]))</f>
      </c>
      <c r="V627" s="23" t="str">
        <f>IF(OR(ISBLANK(Games!B627),ISBLANK(Table13[[#This Row],[Side Result]])), "",IF(OR(AND('Prediction Log'!D627&lt;0, 'Prediction Log'!I627='Prediction Log'!B627), AND('Prediction Log'!D627&gt;0, 'Prediction Log'!C627='Prediction Log'!I627)),"Y", IF(ISBLANK(Games!$B$2), "","N")))</f>
      </c>
      <c r="W627" s="23" t="str">
        <f>Table13[[#This Row],[Market Side and Spread  Correct]]</f>
      </c>
    </row>
    <row r="628">
      <c r="A628" s="2" t="str">
        <f>IF(ISBLANK(Games!$B628), "",Games!A628)</f>
      </c>
      <c r="B628" s="2" t="str">
        <f>IF(ISBLANK(Games!$B628), "",Games!B628)</f>
      </c>
      <c r="C628" s="2" t="str">
        <f>IF(ISBLANK(Games!$B628), "",Games!C628)</f>
      </c>
      <c r="D628" s="1" t="str">
        <f>IF(ISBLANK(Games!$B628), "",Games!D628)</f>
      </c>
      <c r="E628" s="1" t="str">
        <f>IF(ISBLANK(Games!$B628), "",Games!E628)</f>
      </c>
      <c r="F628" s="2" t="str">
        <f>IF(ISBLANK(Games!$B628), "",Games!F628)</f>
      </c>
      <c r="G628" s="2" t="str">
        <f>IF(ISBLANK(Games!$B628), "",Games!G628)</f>
      </c>
      <c r="H628" s="2" t="str">
        <f>IF(ISBLANK(Games!B628), "", IF(Table13[[#This Row],[Spread]]&lt;0, Table13[[#This Row],[Home]], Table13[[#This Row],[Away]]))</f>
      </c>
      <c r="I628" s="25"/>
      <c r="J628" s="25"/>
      <c r="K628" s="25"/>
      <c r="L628" s="25" t="str">
        <f>IF(ISBLANK(Table13[[#This Row],[Side Result]]), "",(-1*(Table13[[#This Row],[Home Final]]-Table13[[#This Row],[Away Final]])))</f>
      </c>
      <c r="M62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28" s="21" t="str">
        <f>IF(ISBLANK(Games!B628),"",IF(Table13[[#This Row],[Side Result]]=Table13[[#This Row],[Market Predicted Side]], "Y", "N"))</f>
      </c>
      <c r="O628" s="24" t="str">
        <f>IF(ISBLANK(Table13[[#This Row],[Side Result]]),"",IF(AND(Table13[[#This Row],[Market Side Correct (Y/N)]]="Y", Table13[[#This Row],[Market - Winning Team Covered (Y/N)]]="Y"), "Y", "N"))</f>
      </c>
      <c r="P628" s="24" t="str">
        <f>IF(ISBLANK(Games!B628),"",IF(Table13[[#This Row],[Side Result]]=Table13[[#This Row],[Model Predicted Side]], "Y", "N"))</f>
      </c>
      <c r="Q62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2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28" s="24" t="str">
        <f>IF(ISBLANK(Table13[[#This Row],[Side Result]]), "",ABS(Table13[[#This Row],[Difference from Prediction]]))</f>
      </c>
      <c r="T62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28" s="24" t="str">
        <f>IF(ISBLANK(Table13[[#This Row],[Side Result]]), "",ABS(Table13[[#This Row],[Difference from Market]]))</f>
      </c>
      <c r="V628" s="23" t="str">
        <f>IF(OR(ISBLANK(Games!B628),ISBLANK(Table13[[#This Row],[Side Result]])), "",IF(OR(AND('Prediction Log'!D628&lt;0, 'Prediction Log'!I628='Prediction Log'!B628), AND('Prediction Log'!D628&gt;0, 'Prediction Log'!C628='Prediction Log'!I628)),"Y", IF(ISBLANK(Games!$B$2), "","N")))</f>
      </c>
      <c r="W628" s="23" t="str">
        <f>Table13[[#This Row],[Market Side and Spread  Correct]]</f>
      </c>
    </row>
    <row r="629">
      <c r="A629" s="2" t="str">
        <f>IF(ISBLANK(Games!$B629), "",Games!A629)</f>
      </c>
      <c r="B629" s="2" t="str">
        <f>IF(ISBLANK(Games!$B629), "",Games!B629)</f>
      </c>
      <c r="C629" s="2" t="str">
        <f>IF(ISBLANK(Games!$B629), "",Games!C629)</f>
      </c>
      <c r="D629" s="1" t="str">
        <f>IF(ISBLANK(Games!$B629), "",Games!D629)</f>
      </c>
      <c r="E629" s="1" t="str">
        <f>IF(ISBLANK(Games!$B629), "",Games!E629)</f>
      </c>
      <c r="F629" s="2" t="str">
        <f>IF(ISBLANK(Games!$B629), "",Games!F629)</f>
      </c>
      <c r="G629" s="2" t="str">
        <f>IF(ISBLANK(Games!$B629), "",Games!G629)</f>
      </c>
      <c r="H629" s="2" t="str">
        <f>IF(ISBLANK(Games!B629), "", IF(Table13[[#This Row],[Spread]]&lt;0, Table13[[#This Row],[Home]], Table13[[#This Row],[Away]]))</f>
      </c>
      <c r="I629" s="25"/>
      <c r="J629" s="25"/>
      <c r="K629" s="25"/>
      <c r="L629" s="25" t="str">
        <f>IF(ISBLANK(Table13[[#This Row],[Side Result]]), "",(-1*(Table13[[#This Row],[Home Final]]-Table13[[#This Row],[Away Final]])))</f>
      </c>
      <c r="M62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29" s="21" t="str">
        <f>IF(ISBLANK(Games!B629),"",IF(Table13[[#This Row],[Side Result]]=Table13[[#This Row],[Market Predicted Side]], "Y", "N"))</f>
      </c>
      <c r="O629" s="24" t="str">
        <f>IF(ISBLANK(Table13[[#This Row],[Side Result]]),"",IF(AND(Table13[[#This Row],[Market Side Correct (Y/N)]]="Y", Table13[[#This Row],[Market - Winning Team Covered (Y/N)]]="Y"), "Y", "N"))</f>
      </c>
      <c r="P629" s="24" t="str">
        <f>IF(ISBLANK(Games!B629),"",IF(Table13[[#This Row],[Side Result]]=Table13[[#This Row],[Model Predicted Side]], "Y", "N"))</f>
      </c>
      <c r="Q62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2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29" s="24" t="str">
        <f>IF(ISBLANK(Table13[[#This Row],[Side Result]]), "",ABS(Table13[[#This Row],[Difference from Prediction]]))</f>
      </c>
      <c r="T62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29" s="24" t="str">
        <f>IF(ISBLANK(Table13[[#This Row],[Side Result]]), "",ABS(Table13[[#This Row],[Difference from Market]]))</f>
      </c>
      <c r="V629" s="23" t="str">
        <f>IF(OR(ISBLANK(Games!B629),ISBLANK(Table13[[#This Row],[Side Result]])), "",IF(OR(AND('Prediction Log'!D629&lt;0, 'Prediction Log'!I629='Prediction Log'!B629), AND('Prediction Log'!D629&gt;0, 'Prediction Log'!C629='Prediction Log'!I629)),"Y", IF(ISBLANK(Games!$B$2), "","N")))</f>
      </c>
      <c r="W629" s="23" t="str">
        <f>Table13[[#This Row],[Market Side and Spread  Correct]]</f>
      </c>
    </row>
    <row r="630">
      <c r="A630" s="2" t="str">
        <f>IF(ISBLANK(Games!$B630), "",Games!A630)</f>
      </c>
      <c r="B630" s="2" t="str">
        <f>IF(ISBLANK(Games!$B630), "",Games!B630)</f>
      </c>
      <c r="C630" s="2" t="str">
        <f>IF(ISBLANK(Games!$B630), "",Games!C630)</f>
      </c>
      <c r="D630" s="1" t="str">
        <f>IF(ISBLANK(Games!$B630), "",Games!D630)</f>
      </c>
      <c r="E630" s="1" t="str">
        <f>IF(ISBLANK(Games!$B630), "",Games!E630)</f>
      </c>
      <c r="F630" s="2" t="str">
        <f>IF(ISBLANK(Games!$B630), "",Games!F630)</f>
      </c>
      <c r="G630" s="2" t="str">
        <f>IF(ISBLANK(Games!$B630), "",Games!G630)</f>
      </c>
      <c r="H630" s="2" t="str">
        <f>IF(ISBLANK(Games!B630), "", IF(Table13[[#This Row],[Spread]]&lt;0, Table13[[#This Row],[Home]], Table13[[#This Row],[Away]]))</f>
      </c>
      <c r="I630" s="25"/>
      <c r="J630" s="25"/>
      <c r="K630" s="25"/>
      <c r="L630" s="25" t="str">
        <f>IF(ISBLANK(Table13[[#This Row],[Side Result]]), "",(-1*(Table13[[#This Row],[Home Final]]-Table13[[#This Row],[Away Final]])))</f>
      </c>
      <c r="M63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30" s="21" t="str">
        <f>IF(ISBLANK(Games!B630),"",IF(Table13[[#This Row],[Side Result]]=Table13[[#This Row],[Market Predicted Side]], "Y", "N"))</f>
      </c>
      <c r="O630" s="24" t="str">
        <f>IF(ISBLANK(Table13[[#This Row],[Side Result]]),"",IF(AND(Table13[[#This Row],[Market Side Correct (Y/N)]]="Y", Table13[[#This Row],[Market - Winning Team Covered (Y/N)]]="Y"), "Y", "N"))</f>
      </c>
      <c r="P630" s="24" t="str">
        <f>IF(ISBLANK(Games!B630),"",IF(Table13[[#This Row],[Side Result]]=Table13[[#This Row],[Model Predicted Side]], "Y", "N"))</f>
      </c>
      <c r="Q63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3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30" s="24" t="str">
        <f>IF(ISBLANK(Table13[[#This Row],[Side Result]]), "",ABS(Table13[[#This Row],[Difference from Prediction]]))</f>
      </c>
      <c r="T63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30" s="24" t="str">
        <f>IF(ISBLANK(Table13[[#This Row],[Side Result]]), "",ABS(Table13[[#This Row],[Difference from Market]]))</f>
      </c>
      <c r="V630" s="23" t="str">
        <f>IF(OR(ISBLANK(Games!B630),ISBLANK(Table13[[#This Row],[Side Result]])), "",IF(OR(AND('Prediction Log'!D630&lt;0, 'Prediction Log'!I630='Prediction Log'!B630), AND('Prediction Log'!D630&gt;0, 'Prediction Log'!C630='Prediction Log'!I630)),"Y", IF(ISBLANK(Games!$B$2), "","N")))</f>
      </c>
      <c r="W630" s="23" t="str">
        <f>Table13[[#This Row],[Market Side and Spread  Correct]]</f>
      </c>
    </row>
    <row r="631">
      <c r="A631" s="2" t="str">
        <f>IF(ISBLANK(Games!$B631), "",Games!A631)</f>
      </c>
      <c r="B631" s="2" t="str">
        <f>IF(ISBLANK(Games!$B631), "",Games!B631)</f>
      </c>
      <c r="C631" s="2" t="str">
        <f>IF(ISBLANK(Games!$B631), "",Games!C631)</f>
      </c>
      <c r="D631" s="1" t="str">
        <f>IF(ISBLANK(Games!$B631), "",Games!D631)</f>
      </c>
      <c r="E631" s="1" t="str">
        <f>IF(ISBLANK(Games!$B631), "",Games!E631)</f>
      </c>
      <c r="F631" s="2" t="str">
        <f>IF(ISBLANK(Games!$B631), "",Games!F631)</f>
      </c>
      <c r="G631" s="2" t="str">
        <f>IF(ISBLANK(Games!$B631), "",Games!G631)</f>
      </c>
      <c r="H631" s="2" t="str">
        <f>IF(ISBLANK(Games!B631), "", IF(Table13[[#This Row],[Spread]]&lt;0, Table13[[#This Row],[Home]], Table13[[#This Row],[Away]]))</f>
      </c>
      <c r="I631" s="25"/>
      <c r="J631" s="25"/>
      <c r="K631" s="25"/>
      <c r="L631" s="25" t="str">
        <f>IF(ISBLANK(Table13[[#This Row],[Side Result]]), "",(-1*(Table13[[#This Row],[Home Final]]-Table13[[#This Row],[Away Final]])))</f>
      </c>
      <c r="M63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31" s="21" t="str">
        <f>IF(ISBLANK(Games!B631),"",IF(Table13[[#This Row],[Side Result]]=Table13[[#This Row],[Market Predicted Side]], "Y", "N"))</f>
      </c>
      <c r="O631" s="24" t="str">
        <f>IF(ISBLANK(Table13[[#This Row],[Side Result]]),"",IF(AND(Table13[[#This Row],[Market Side Correct (Y/N)]]="Y", Table13[[#This Row],[Market - Winning Team Covered (Y/N)]]="Y"), "Y", "N"))</f>
      </c>
      <c r="P631" s="24" t="str">
        <f>IF(ISBLANK(Games!B631),"",IF(Table13[[#This Row],[Side Result]]=Table13[[#This Row],[Model Predicted Side]], "Y", "N"))</f>
      </c>
      <c r="Q63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3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31" s="24" t="str">
        <f>IF(ISBLANK(Table13[[#This Row],[Side Result]]), "",ABS(Table13[[#This Row],[Difference from Prediction]]))</f>
      </c>
      <c r="T63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31" s="24" t="str">
        <f>IF(ISBLANK(Table13[[#This Row],[Side Result]]), "",ABS(Table13[[#This Row],[Difference from Market]]))</f>
      </c>
      <c r="V631" s="23" t="str">
        <f>IF(OR(ISBLANK(Games!B631),ISBLANK(Table13[[#This Row],[Side Result]])), "",IF(OR(AND('Prediction Log'!D631&lt;0, 'Prediction Log'!I631='Prediction Log'!B631), AND('Prediction Log'!D631&gt;0, 'Prediction Log'!C631='Prediction Log'!I631)),"Y", IF(ISBLANK(Games!$B$2), "","N")))</f>
      </c>
      <c r="W631" s="23" t="str">
        <f>Table13[[#This Row],[Market Side and Spread  Correct]]</f>
      </c>
    </row>
    <row r="632">
      <c r="A632" s="2" t="str">
        <f>IF(ISBLANK(Games!$B632), "",Games!A632)</f>
      </c>
      <c r="B632" s="2" t="str">
        <f>IF(ISBLANK(Games!$B632), "",Games!B632)</f>
      </c>
      <c r="C632" s="2" t="str">
        <f>IF(ISBLANK(Games!$B632), "",Games!C632)</f>
      </c>
      <c r="D632" s="1" t="str">
        <f>IF(ISBLANK(Games!$B632), "",Games!D632)</f>
      </c>
      <c r="E632" s="1" t="str">
        <f>IF(ISBLANK(Games!$B632), "",Games!E632)</f>
      </c>
      <c r="F632" s="2" t="str">
        <f>IF(ISBLANK(Games!$B632), "",Games!F632)</f>
      </c>
      <c r="G632" s="2" t="str">
        <f>IF(ISBLANK(Games!$B632), "",Games!G632)</f>
      </c>
      <c r="H632" s="2" t="str">
        <f>IF(ISBLANK(Games!B632), "", IF(Table13[[#This Row],[Spread]]&lt;0, Table13[[#This Row],[Home]], Table13[[#This Row],[Away]]))</f>
      </c>
      <c r="I632" s="25"/>
      <c r="J632" s="25"/>
      <c r="K632" s="25"/>
      <c r="L632" s="25" t="str">
        <f>IF(ISBLANK(Table13[[#This Row],[Side Result]]), "",(-1*(Table13[[#This Row],[Home Final]]-Table13[[#This Row],[Away Final]])))</f>
      </c>
      <c r="M63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32" s="21" t="str">
        <f>IF(ISBLANK(Games!B632),"",IF(Table13[[#This Row],[Side Result]]=Table13[[#This Row],[Market Predicted Side]], "Y", "N"))</f>
      </c>
      <c r="O632" s="24" t="str">
        <f>IF(ISBLANK(Table13[[#This Row],[Side Result]]),"",IF(AND(Table13[[#This Row],[Market Side Correct (Y/N)]]="Y", Table13[[#This Row],[Market - Winning Team Covered (Y/N)]]="Y"), "Y", "N"))</f>
      </c>
      <c r="P632" s="24" t="str">
        <f>IF(ISBLANK(Games!B632),"",IF(Table13[[#This Row],[Side Result]]=Table13[[#This Row],[Model Predicted Side]], "Y", "N"))</f>
      </c>
      <c r="Q63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3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32" s="24" t="str">
        <f>IF(ISBLANK(Table13[[#This Row],[Side Result]]), "",ABS(Table13[[#This Row],[Difference from Prediction]]))</f>
      </c>
      <c r="T63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32" s="24" t="str">
        <f>IF(ISBLANK(Table13[[#This Row],[Side Result]]), "",ABS(Table13[[#This Row],[Difference from Market]]))</f>
      </c>
      <c r="V632" s="23" t="str">
        <f>IF(OR(ISBLANK(Games!B632),ISBLANK(Table13[[#This Row],[Side Result]])), "",IF(OR(AND('Prediction Log'!D632&lt;0, 'Prediction Log'!I632='Prediction Log'!B632), AND('Prediction Log'!D632&gt;0, 'Prediction Log'!C632='Prediction Log'!I632)),"Y", IF(ISBLANK(Games!$B$2), "","N")))</f>
      </c>
      <c r="W632" s="23" t="str">
        <f>Table13[[#This Row],[Market Side and Spread  Correct]]</f>
      </c>
    </row>
    <row r="633">
      <c r="A633" s="2" t="str">
        <f>IF(ISBLANK(Games!$B633), "",Games!A633)</f>
      </c>
      <c r="B633" s="2" t="str">
        <f>IF(ISBLANK(Games!$B633), "",Games!B633)</f>
      </c>
      <c r="C633" s="2" t="str">
        <f>IF(ISBLANK(Games!$B633), "",Games!C633)</f>
      </c>
      <c r="D633" s="1" t="str">
        <f>IF(ISBLANK(Games!$B633), "",Games!D633)</f>
      </c>
      <c r="E633" s="1" t="str">
        <f>IF(ISBLANK(Games!$B633), "",Games!E633)</f>
      </c>
      <c r="F633" s="2" t="str">
        <f>IF(ISBLANK(Games!$B633), "",Games!F633)</f>
      </c>
      <c r="G633" s="2" t="str">
        <f>IF(ISBLANK(Games!$B633), "",Games!G633)</f>
      </c>
      <c r="H633" s="2" t="str">
        <f>IF(ISBLANK(Games!B633), "", IF(Table13[[#This Row],[Spread]]&lt;0, Table13[[#This Row],[Home]], Table13[[#This Row],[Away]]))</f>
      </c>
      <c r="I633" s="25"/>
      <c r="J633" s="25"/>
      <c r="K633" s="25"/>
      <c r="L633" s="25" t="str">
        <f>IF(ISBLANK(Table13[[#This Row],[Side Result]]), "",(-1*(Table13[[#This Row],[Home Final]]-Table13[[#This Row],[Away Final]])))</f>
      </c>
      <c r="M63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33" s="21" t="str">
        <f>IF(ISBLANK(Games!B633),"",IF(Table13[[#This Row],[Side Result]]=Table13[[#This Row],[Market Predicted Side]], "Y", "N"))</f>
      </c>
      <c r="O633" s="24" t="str">
        <f>IF(ISBLANK(Table13[[#This Row],[Side Result]]),"",IF(AND(Table13[[#This Row],[Market Side Correct (Y/N)]]="Y", Table13[[#This Row],[Market - Winning Team Covered (Y/N)]]="Y"), "Y", "N"))</f>
      </c>
      <c r="P633" s="24" t="str">
        <f>IF(ISBLANK(Games!B633),"",IF(Table13[[#This Row],[Side Result]]=Table13[[#This Row],[Model Predicted Side]], "Y", "N"))</f>
      </c>
      <c r="Q63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3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33" s="24" t="str">
        <f>IF(ISBLANK(Table13[[#This Row],[Side Result]]), "",ABS(Table13[[#This Row],[Difference from Prediction]]))</f>
      </c>
      <c r="T63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33" s="24" t="str">
        <f>IF(ISBLANK(Table13[[#This Row],[Side Result]]), "",ABS(Table13[[#This Row],[Difference from Market]]))</f>
      </c>
      <c r="V633" s="23" t="str">
        <f>IF(OR(ISBLANK(Games!B633),ISBLANK(Table13[[#This Row],[Side Result]])), "",IF(OR(AND('Prediction Log'!D633&lt;0, 'Prediction Log'!I633='Prediction Log'!B633), AND('Prediction Log'!D633&gt;0, 'Prediction Log'!C633='Prediction Log'!I633)),"Y", IF(ISBLANK(Games!$B$2), "","N")))</f>
      </c>
      <c r="W633" s="23" t="str">
        <f>Table13[[#This Row],[Market Side and Spread  Correct]]</f>
      </c>
    </row>
    <row r="634">
      <c r="A634" s="2" t="str">
        <f>IF(ISBLANK(Games!$B634), "",Games!A634)</f>
      </c>
      <c r="B634" s="2" t="str">
        <f>IF(ISBLANK(Games!$B634), "",Games!B634)</f>
      </c>
      <c r="C634" s="2" t="str">
        <f>IF(ISBLANK(Games!$B634), "",Games!C634)</f>
      </c>
      <c r="D634" s="1" t="str">
        <f>IF(ISBLANK(Games!$B634), "",Games!D634)</f>
      </c>
      <c r="E634" s="1" t="str">
        <f>IF(ISBLANK(Games!$B634), "",Games!E634)</f>
      </c>
      <c r="F634" s="2" t="str">
        <f>IF(ISBLANK(Games!$B634), "",Games!F634)</f>
      </c>
      <c r="G634" s="2" t="str">
        <f>IF(ISBLANK(Games!$B634), "",Games!G634)</f>
      </c>
      <c r="H634" s="2" t="str">
        <f>IF(ISBLANK(Games!B634), "", IF(Table13[[#This Row],[Spread]]&lt;0, Table13[[#This Row],[Home]], Table13[[#This Row],[Away]]))</f>
      </c>
      <c r="I634" s="25"/>
      <c r="J634" s="25"/>
      <c r="K634" s="25"/>
      <c r="L634" s="25" t="str">
        <f>IF(ISBLANK(Table13[[#This Row],[Side Result]]), "",(-1*(Table13[[#This Row],[Home Final]]-Table13[[#This Row],[Away Final]])))</f>
      </c>
      <c r="M63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34" s="21" t="str">
        <f>IF(ISBLANK(Games!B634),"",IF(Table13[[#This Row],[Side Result]]=Table13[[#This Row],[Market Predicted Side]], "Y", "N"))</f>
      </c>
      <c r="O634" s="24" t="str">
        <f>IF(ISBLANK(Table13[[#This Row],[Side Result]]),"",IF(AND(Table13[[#This Row],[Market Side Correct (Y/N)]]="Y", Table13[[#This Row],[Market - Winning Team Covered (Y/N)]]="Y"), "Y", "N"))</f>
      </c>
      <c r="P634" s="24" t="str">
        <f>IF(ISBLANK(Games!B634),"",IF(Table13[[#This Row],[Side Result]]=Table13[[#This Row],[Model Predicted Side]], "Y", "N"))</f>
      </c>
      <c r="Q63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3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34" s="24" t="str">
        <f>IF(ISBLANK(Table13[[#This Row],[Side Result]]), "",ABS(Table13[[#This Row],[Difference from Prediction]]))</f>
      </c>
      <c r="T63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34" s="24" t="str">
        <f>IF(ISBLANK(Table13[[#This Row],[Side Result]]), "",ABS(Table13[[#This Row],[Difference from Market]]))</f>
      </c>
      <c r="V634" s="23" t="str">
        <f>IF(OR(ISBLANK(Games!B634),ISBLANK(Table13[[#This Row],[Side Result]])), "",IF(OR(AND('Prediction Log'!D634&lt;0, 'Prediction Log'!I634='Prediction Log'!B634), AND('Prediction Log'!D634&gt;0, 'Prediction Log'!C634='Prediction Log'!I634)),"Y", IF(ISBLANK(Games!$B$2), "","N")))</f>
      </c>
      <c r="W634" s="23" t="str">
        <f>Table13[[#This Row],[Market Side and Spread  Correct]]</f>
      </c>
    </row>
    <row r="635">
      <c r="A635" s="2" t="str">
        <f>IF(ISBLANK(Games!$B635), "",Games!A635)</f>
      </c>
      <c r="B635" s="2" t="str">
        <f>IF(ISBLANK(Games!$B635), "",Games!B635)</f>
      </c>
      <c r="C635" s="2" t="str">
        <f>IF(ISBLANK(Games!$B635), "",Games!C635)</f>
      </c>
      <c r="D635" s="1" t="str">
        <f>IF(ISBLANK(Games!$B635), "",Games!D635)</f>
      </c>
      <c r="E635" s="1" t="str">
        <f>IF(ISBLANK(Games!$B635), "",Games!E635)</f>
      </c>
      <c r="F635" s="2" t="str">
        <f>IF(ISBLANK(Games!$B635), "",Games!F635)</f>
      </c>
      <c r="G635" s="2" t="str">
        <f>IF(ISBLANK(Games!$B635), "",Games!G635)</f>
      </c>
      <c r="H635" s="2" t="str">
        <f>IF(ISBLANK(Games!B635), "", IF(Table13[[#This Row],[Spread]]&lt;0, Table13[[#This Row],[Home]], Table13[[#This Row],[Away]]))</f>
      </c>
      <c r="I635" s="25"/>
      <c r="J635" s="25"/>
      <c r="K635" s="25"/>
      <c r="L635" s="25" t="str">
        <f>IF(ISBLANK(Table13[[#This Row],[Side Result]]), "",(-1*(Table13[[#This Row],[Home Final]]-Table13[[#This Row],[Away Final]])))</f>
      </c>
      <c r="M63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35" s="21" t="str">
        <f>IF(ISBLANK(Games!B635),"",IF(Table13[[#This Row],[Side Result]]=Table13[[#This Row],[Market Predicted Side]], "Y", "N"))</f>
      </c>
      <c r="O635" s="24" t="str">
        <f>IF(ISBLANK(Table13[[#This Row],[Side Result]]),"",IF(AND(Table13[[#This Row],[Market Side Correct (Y/N)]]="Y", Table13[[#This Row],[Market - Winning Team Covered (Y/N)]]="Y"), "Y", "N"))</f>
      </c>
      <c r="P635" s="24" t="str">
        <f>IF(ISBLANK(Games!B635),"",IF(Table13[[#This Row],[Side Result]]=Table13[[#This Row],[Model Predicted Side]], "Y", "N"))</f>
      </c>
      <c r="Q63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3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35" s="24" t="str">
        <f>IF(ISBLANK(Table13[[#This Row],[Side Result]]), "",ABS(Table13[[#This Row],[Difference from Prediction]]))</f>
      </c>
      <c r="T63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35" s="24" t="str">
        <f>IF(ISBLANK(Table13[[#This Row],[Side Result]]), "",ABS(Table13[[#This Row],[Difference from Market]]))</f>
      </c>
      <c r="V635" s="23" t="str">
        <f>IF(OR(ISBLANK(Games!B635),ISBLANK(Table13[[#This Row],[Side Result]])), "",IF(OR(AND('Prediction Log'!D635&lt;0, 'Prediction Log'!I635='Prediction Log'!B635), AND('Prediction Log'!D635&gt;0, 'Prediction Log'!C635='Prediction Log'!I635)),"Y", IF(ISBLANK(Games!$B$2), "","N")))</f>
      </c>
      <c r="W635" s="23" t="str">
        <f>Table13[[#This Row],[Market Side and Spread  Correct]]</f>
      </c>
    </row>
    <row r="636">
      <c r="A636" s="2" t="str">
        <f>IF(ISBLANK(Games!$B636), "",Games!A636)</f>
      </c>
      <c r="B636" s="2" t="str">
        <f>IF(ISBLANK(Games!$B636), "",Games!B636)</f>
      </c>
      <c r="C636" s="2" t="str">
        <f>IF(ISBLANK(Games!$B636), "",Games!C636)</f>
      </c>
      <c r="D636" s="1" t="str">
        <f>IF(ISBLANK(Games!$B636), "",Games!D636)</f>
      </c>
      <c r="E636" s="1" t="str">
        <f>IF(ISBLANK(Games!$B636), "",Games!E636)</f>
      </c>
      <c r="F636" s="2" t="str">
        <f>IF(ISBLANK(Games!$B636), "",Games!F636)</f>
      </c>
      <c r="G636" s="2" t="str">
        <f>IF(ISBLANK(Games!$B636), "",Games!G636)</f>
      </c>
      <c r="H636" s="2" t="str">
        <f>IF(ISBLANK(Games!B636), "", IF(Table13[[#This Row],[Spread]]&lt;0, Table13[[#This Row],[Home]], Table13[[#This Row],[Away]]))</f>
      </c>
      <c r="I636" s="25"/>
      <c r="J636" s="25"/>
      <c r="K636" s="25"/>
      <c r="L636" s="25" t="str">
        <f>IF(ISBLANK(Table13[[#This Row],[Side Result]]), "",(-1*(Table13[[#This Row],[Home Final]]-Table13[[#This Row],[Away Final]])))</f>
      </c>
      <c r="M63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36" s="21" t="str">
        <f>IF(ISBLANK(Games!B636),"",IF(Table13[[#This Row],[Side Result]]=Table13[[#This Row],[Market Predicted Side]], "Y", "N"))</f>
      </c>
      <c r="O636" s="24" t="str">
        <f>IF(ISBLANK(Table13[[#This Row],[Side Result]]),"",IF(AND(Table13[[#This Row],[Market Side Correct (Y/N)]]="Y", Table13[[#This Row],[Market - Winning Team Covered (Y/N)]]="Y"), "Y", "N"))</f>
      </c>
      <c r="P636" s="24" t="str">
        <f>IF(ISBLANK(Games!B636),"",IF(Table13[[#This Row],[Side Result]]=Table13[[#This Row],[Model Predicted Side]], "Y", "N"))</f>
      </c>
      <c r="Q63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3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36" s="24" t="str">
        <f>IF(ISBLANK(Table13[[#This Row],[Side Result]]), "",ABS(Table13[[#This Row],[Difference from Prediction]]))</f>
      </c>
      <c r="T63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36" s="24" t="str">
        <f>IF(ISBLANK(Table13[[#This Row],[Side Result]]), "",ABS(Table13[[#This Row],[Difference from Market]]))</f>
      </c>
      <c r="V636" s="23" t="str">
        <f>IF(OR(ISBLANK(Games!B636),ISBLANK(Table13[[#This Row],[Side Result]])), "",IF(OR(AND('Prediction Log'!D636&lt;0, 'Prediction Log'!I636='Prediction Log'!B636), AND('Prediction Log'!D636&gt;0, 'Prediction Log'!C636='Prediction Log'!I636)),"Y", IF(ISBLANK(Games!$B$2), "","N")))</f>
      </c>
      <c r="W636" s="23" t="str">
        <f>Table13[[#This Row],[Market Side and Spread  Correct]]</f>
      </c>
    </row>
    <row r="637">
      <c r="A637" s="2" t="str">
        <f>IF(ISBLANK(Games!$B637), "",Games!A637)</f>
      </c>
      <c r="B637" s="2" t="str">
        <f>IF(ISBLANK(Games!$B637), "",Games!B637)</f>
      </c>
      <c r="C637" s="2" t="str">
        <f>IF(ISBLANK(Games!$B637), "",Games!C637)</f>
      </c>
      <c r="D637" s="1" t="str">
        <f>IF(ISBLANK(Games!$B637), "",Games!D637)</f>
      </c>
      <c r="E637" s="1" t="str">
        <f>IF(ISBLANK(Games!$B637), "",Games!E637)</f>
      </c>
      <c r="F637" s="2" t="str">
        <f>IF(ISBLANK(Games!$B637), "",Games!F637)</f>
      </c>
      <c r="G637" s="2" t="str">
        <f>IF(ISBLANK(Games!$B637), "",Games!G637)</f>
      </c>
      <c r="H637" s="2" t="str">
        <f>IF(ISBLANK(Games!B637), "", IF(Table13[[#This Row],[Spread]]&lt;0, Table13[[#This Row],[Home]], Table13[[#This Row],[Away]]))</f>
      </c>
      <c r="I637" s="25"/>
      <c r="J637" s="25"/>
      <c r="K637" s="25"/>
      <c r="L637" s="25" t="str">
        <f>IF(ISBLANK(Table13[[#This Row],[Side Result]]), "",(-1*(Table13[[#This Row],[Home Final]]-Table13[[#This Row],[Away Final]])))</f>
      </c>
      <c r="M63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37" s="21" t="str">
        <f>IF(ISBLANK(Games!B637),"",IF(Table13[[#This Row],[Side Result]]=Table13[[#This Row],[Market Predicted Side]], "Y", "N"))</f>
      </c>
      <c r="O637" s="24" t="str">
        <f>IF(ISBLANK(Table13[[#This Row],[Side Result]]),"",IF(AND(Table13[[#This Row],[Market Side Correct (Y/N)]]="Y", Table13[[#This Row],[Market - Winning Team Covered (Y/N)]]="Y"), "Y", "N"))</f>
      </c>
      <c r="P637" s="24" t="str">
        <f>IF(ISBLANK(Games!B637),"",IF(Table13[[#This Row],[Side Result]]=Table13[[#This Row],[Model Predicted Side]], "Y", "N"))</f>
      </c>
      <c r="Q63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3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37" s="24" t="str">
        <f>IF(ISBLANK(Table13[[#This Row],[Side Result]]), "",ABS(Table13[[#This Row],[Difference from Prediction]]))</f>
      </c>
      <c r="T63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37" s="24" t="str">
        <f>IF(ISBLANK(Table13[[#This Row],[Side Result]]), "",ABS(Table13[[#This Row],[Difference from Market]]))</f>
      </c>
      <c r="V637" s="23" t="str">
        <f>IF(OR(ISBLANK(Games!B637),ISBLANK(Table13[[#This Row],[Side Result]])), "",IF(OR(AND('Prediction Log'!D637&lt;0, 'Prediction Log'!I637='Prediction Log'!B637), AND('Prediction Log'!D637&gt;0, 'Prediction Log'!C637='Prediction Log'!I637)),"Y", IF(ISBLANK(Games!$B$2), "","N")))</f>
      </c>
      <c r="W637" s="23" t="str">
        <f>Table13[[#This Row],[Market Side and Spread  Correct]]</f>
      </c>
    </row>
    <row r="638">
      <c r="A638" s="2" t="str">
        <f>IF(ISBLANK(Games!$B638), "",Games!A638)</f>
      </c>
      <c r="B638" s="2" t="str">
        <f>IF(ISBLANK(Games!$B638), "",Games!B638)</f>
      </c>
      <c r="C638" s="2" t="str">
        <f>IF(ISBLANK(Games!$B638), "",Games!C638)</f>
      </c>
      <c r="D638" s="1" t="str">
        <f>IF(ISBLANK(Games!$B638), "",Games!D638)</f>
      </c>
      <c r="E638" s="1" t="str">
        <f>IF(ISBLANK(Games!$B638), "",Games!E638)</f>
      </c>
      <c r="F638" s="2" t="str">
        <f>IF(ISBLANK(Games!$B638), "",Games!F638)</f>
      </c>
      <c r="G638" s="2" t="str">
        <f>IF(ISBLANK(Games!$B638), "",Games!G638)</f>
      </c>
      <c r="H638" s="2" t="str">
        <f>IF(ISBLANK(Games!B638), "", IF(Table13[[#This Row],[Spread]]&lt;0, Table13[[#This Row],[Home]], Table13[[#This Row],[Away]]))</f>
      </c>
      <c r="I638" s="25"/>
      <c r="J638" s="25"/>
      <c r="K638" s="25"/>
      <c r="L638" s="25" t="str">
        <f>IF(ISBLANK(Table13[[#This Row],[Side Result]]), "",(-1*(Table13[[#This Row],[Home Final]]-Table13[[#This Row],[Away Final]])))</f>
      </c>
      <c r="M63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38" s="21" t="str">
        <f>IF(ISBLANK(Games!B638),"",IF(Table13[[#This Row],[Side Result]]=Table13[[#This Row],[Market Predicted Side]], "Y", "N"))</f>
      </c>
      <c r="O638" s="24" t="str">
        <f>IF(ISBLANK(Table13[[#This Row],[Side Result]]),"",IF(AND(Table13[[#This Row],[Market Side Correct (Y/N)]]="Y", Table13[[#This Row],[Market - Winning Team Covered (Y/N)]]="Y"), "Y", "N"))</f>
      </c>
      <c r="P638" s="24" t="str">
        <f>IF(ISBLANK(Games!B638),"",IF(Table13[[#This Row],[Side Result]]=Table13[[#This Row],[Model Predicted Side]], "Y", "N"))</f>
      </c>
      <c r="Q63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3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38" s="24" t="str">
        <f>IF(ISBLANK(Table13[[#This Row],[Side Result]]), "",ABS(Table13[[#This Row],[Difference from Prediction]]))</f>
      </c>
      <c r="T63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38" s="24" t="str">
        <f>IF(ISBLANK(Table13[[#This Row],[Side Result]]), "",ABS(Table13[[#This Row],[Difference from Market]]))</f>
      </c>
      <c r="V638" s="23" t="str">
        <f>IF(OR(ISBLANK(Games!B638),ISBLANK(Table13[[#This Row],[Side Result]])), "",IF(OR(AND('Prediction Log'!D638&lt;0, 'Prediction Log'!I638='Prediction Log'!B638), AND('Prediction Log'!D638&gt;0, 'Prediction Log'!C638='Prediction Log'!I638)),"Y", IF(ISBLANK(Games!$B$2), "","N")))</f>
      </c>
      <c r="W638" s="23" t="str">
        <f>Table13[[#This Row],[Market Side and Spread  Correct]]</f>
      </c>
    </row>
    <row r="639">
      <c r="A639" s="2" t="str">
        <f>IF(ISBLANK(Games!$B639), "",Games!A639)</f>
      </c>
      <c r="B639" s="2" t="str">
        <f>IF(ISBLANK(Games!$B639), "",Games!B639)</f>
      </c>
      <c r="C639" s="2" t="str">
        <f>IF(ISBLANK(Games!$B639), "",Games!C639)</f>
      </c>
      <c r="D639" s="1" t="str">
        <f>IF(ISBLANK(Games!$B639), "",Games!D639)</f>
      </c>
      <c r="E639" s="1" t="str">
        <f>IF(ISBLANK(Games!$B639), "",Games!E639)</f>
      </c>
      <c r="F639" s="2" t="str">
        <f>IF(ISBLANK(Games!$B639), "",Games!F639)</f>
      </c>
      <c r="G639" s="2" t="str">
        <f>IF(ISBLANK(Games!$B639), "",Games!G639)</f>
      </c>
      <c r="H639" s="2" t="str">
        <f>IF(ISBLANK(Games!B639), "", IF(Table13[[#This Row],[Spread]]&lt;0, Table13[[#This Row],[Home]], Table13[[#This Row],[Away]]))</f>
      </c>
      <c r="I639" s="25"/>
      <c r="J639" s="25"/>
      <c r="K639" s="25"/>
      <c r="L639" s="25" t="str">
        <f>IF(ISBLANK(Table13[[#This Row],[Side Result]]), "",(-1*(Table13[[#This Row],[Home Final]]-Table13[[#This Row],[Away Final]])))</f>
      </c>
      <c r="M63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39" s="21" t="str">
        <f>IF(ISBLANK(Games!B639),"",IF(Table13[[#This Row],[Side Result]]=Table13[[#This Row],[Market Predicted Side]], "Y", "N"))</f>
      </c>
      <c r="O639" s="24" t="str">
        <f>IF(ISBLANK(Table13[[#This Row],[Side Result]]),"",IF(AND(Table13[[#This Row],[Market Side Correct (Y/N)]]="Y", Table13[[#This Row],[Market - Winning Team Covered (Y/N)]]="Y"), "Y", "N"))</f>
      </c>
      <c r="P639" s="24" t="str">
        <f>IF(ISBLANK(Games!B639),"",IF(Table13[[#This Row],[Side Result]]=Table13[[#This Row],[Model Predicted Side]], "Y", "N"))</f>
      </c>
      <c r="Q63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3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39" s="24" t="str">
        <f>IF(ISBLANK(Table13[[#This Row],[Side Result]]), "",ABS(Table13[[#This Row],[Difference from Prediction]]))</f>
      </c>
      <c r="T63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39" s="24" t="str">
        <f>IF(ISBLANK(Table13[[#This Row],[Side Result]]), "",ABS(Table13[[#This Row],[Difference from Market]]))</f>
      </c>
      <c r="V639" s="23" t="str">
        <f>IF(OR(ISBLANK(Games!B639),ISBLANK(Table13[[#This Row],[Side Result]])), "",IF(OR(AND('Prediction Log'!D639&lt;0, 'Prediction Log'!I639='Prediction Log'!B639), AND('Prediction Log'!D639&gt;0, 'Prediction Log'!C639='Prediction Log'!I639)),"Y", IF(ISBLANK(Games!$B$2), "","N")))</f>
      </c>
      <c r="W639" s="23" t="str">
        <f>Table13[[#This Row],[Market Side and Spread  Correct]]</f>
      </c>
    </row>
    <row r="640">
      <c r="A640" s="2" t="str">
        <f>IF(ISBLANK(Games!$B640), "",Games!A640)</f>
      </c>
      <c r="B640" s="2" t="str">
        <f>IF(ISBLANK(Games!$B640), "",Games!B640)</f>
      </c>
      <c r="C640" s="2" t="str">
        <f>IF(ISBLANK(Games!$B640), "",Games!C640)</f>
      </c>
      <c r="D640" s="1" t="str">
        <f>IF(ISBLANK(Games!$B640), "",Games!D640)</f>
      </c>
      <c r="E640" s="1" t="str">
        <f>IF(ISBLANK(Games!$B640), "",Games!E640)</f>
      </c>
      <c r="F640" s="2" t="str">
        <f>IF(ISBLANK(Games!$B640), "",Games!F640)</f>
      </c>
      <c r="G640" s="2" t="str">
        <f>IF(ISBLANK(Games!$B640), "",Games!G640)</f>
      </c>
      <c r="H640" s="2" t="str">
        <f>IF(ISBLANK(Games!B640), "", IF(Table13[[#This Row],[Spread]]&lt;0, Table13[[#This Row],[Home]], Table13[[#This Row],[Away]]))</f>
      </c>
      <c r="I640" s="25"/>
      <c r="J640" s="25"/>
      <c r="K640" s="25"/>
      <c r="L640" s="25" t="str">
        <f>IF(ISBLANK(Table13[[#This Row],[Side Result]]), "",(-1*(Table13[[#This Row],[Home Final]]-Table13[[#This Row],[Away Final]])))</f>
      </c>
      <c r="M64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40" s="21" t="str">
        <f>IF(ISBLANK(Games!B640),"",IF(Table13[[#This Row],[Side Result]]=Table13[[#This Row],[Market Predicted Side]], "Y", "N"))</f>
      </c>
      <c r="O640" s="24" t="str">
        <f>IF(ISBLANK(Table13[[#This Row],[Side Result]]),"",IF(AND(Table13[[#This Row],[Market Side Correct (Y/N)]]="Y", Table13[[#This Row],[Market - Winning Team Covered (Y/N)]]="Y"), "Y", "N"))</f>
      </c>
      <c r="P640" s="24" t="str">
        <f>IF(ISBLANK(Games!B640),"",IF(Table13[[#This Row],[Side Result]]=Table13[[#This Row],[Model Predicted Side]], "Y", "N"))</f>
      </c>
      <c r="Q64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4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40" s="24" t="str">
        <f>IF(ISBLANK(Table13[[#This Row],[Side Result]]), "",ABS(Table13[[#This Row],[Difference from Prediction]]))</f>
      </c>
      <c r="T64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40" s="24" t="str">
        <f>IF(ISBLANK(Table13[[#This Row],[Side Result]]), "",ABS(Table13[[#This Row],[Difference from Market]]))</f>
      </c>
      <c r="V640" s="23" t="str">
        <f>IF(OR(ISBLANK(Games!B640),ISBLANK(Table13[[#This Row],[Side Result]])), "",IF(OR(AND('Prediction Log'!D640&lt;0, 'Prediction Log'!I640='Prediction Log'!B640), AND('Prediction Log'!D640&gt;0, 'Prediction Log'!C640='Prediction Log'!I640)),"Y", IF(ISBLANK(Games!$B$2), "","N")))</f>
      </c>
      <c r="W640" s="23" t="str">
        <f>Table13[[#This Row],[Market Side and Spread  Correct]]</f>
      </c>
    </row>
    <row r="641">
      <c r="A641" s="2" t="str">
        <f>IF(ISBLANK(Games!$B641), "",Games!A641)</f>
      </c>
      <c r="B641" s="2" t="str">
        <f>IF(ISBLANK(Games!$B641), "",Games!B641)</f>
      </c>
      <c r="C641" s="2" t="str">
        <f>IF(ISBLANK(Games!$B641), "",Games!C641)</f>
      </c>
      <c r="D641" s="1" t="str">
        <f>IF(ISBLANK(Games!$B641), "",Games!D641)</f>
      </c>
      <c r="E641" s="1" t="str">
        <f>IF(ISBLANK(Games!$B641), "",Games!E641)</f>
      </c>
      <c r="F641" s="2" t="str">
        <f>IF(ISBLANK(Games!$B641), "",Games!F641)</f>
      </c>
      <c r="G641" s="2" t="str">
        <f>IF(ISBLANK(Games!$B641), "",Games!G641)</f>
      </c>
      <c r="H641" s="2" t="str">
        <f>IF(ISBLANK(Games!B641), "", IF(Table13[[#This Row],[Spread]]&lt;0, Table13[[#This Row],[Home]], Table13[[#This Row],[Away]]))</f>
      </c>
      <c r="I641" s="25"/>
      <c r="J641" s="25"/>
      <c r="K641" s="25"/>
      <c r="L641" s="25" t="str">
        <f>IF(ISBLANK(Table13[[#This Row],[Side Result]]), "",(-1*(Table13[[#This Row],[Home Final]]-Table13[[#This Row],[Away Final]])))</f>
      </c>
      <c r="M64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41" s="21" t="str">
        <f>IF(ISBLANK(Games!B641),"",IF(Table13[[#This Row],[Side Result]]=Table13[[#This Row],[Market Predicted Side]], "Y", "N"))</f>
      </c>
      <c r="O641" s="24" t="str">
        <f>IF(ISBLANK(Table13[[#This Row],[Side Result]]),"",IF(AND(Table13[[#This Row],[Market Side Correct (Y/N)]]="Y", Table13[[#This Row],[Market - Winning Team Covered (Y/N)]]="Y"), "Y", "N"))</f>
      </c>
      <c r="P641" s="24" t="str">
        <f>IF(ISBLANK(Games!B641),"",IF(Table13[[#This Row],[Side Result]]=Table13[[#This Row],[Model Predicted Side]], "Y", "N"))</f>
      </c>
      <c r="Q64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4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41" s="24" t="str">
        <f>IF(ISBLANK(Table13[[#This Row],[Side Result]]), "",ABS(Table13[[#This Row],[Difference from Prediction]]))</f>
      </c>
      <c r="T64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41" s="24" t="str">
        <f>IF(ISBLANK(Table13[[#This Row],[Side Result]]), "",ABS(Table13[[#This Row],[Difference from Market]]))</f>
      </c>
      <c r="V641" s="23" t="str">
        <f>IF(OR(ISBLANK(Games!B641),ISBLANK(Table13[[#This Row],[Side Result]])), "",IF(OR(AND('Prediction Log'!D641&lt;0, 'Prediction Log'!I641='Prediction Log'!B641), AND('Prediction Log'!D641&gt;0, 'Prediction Log'!C641='Prediction Log'!I641)),"Y", IF(ISBLANK(Games!$B$2), "","N")))</f>
      </c>
      <c r="W641" s="23" t="str">
        <f>Table13[[#This Row],[Market Side and Spread  Correct]]</f>
      </c>
    </row>
    <row r="642">
      <c r="A642" s="2" t="str">
        <f>IF(ISBLANK(Games!$B642), "",Games!A642)</f>
      </c>
      <c r="B642" s="2" t="str">
        <f>IF(ISBLANK(Games!$B642), "",Games!B642)</f>
      </c>
      <c r="C642" s="2" t="str">
        <f>IF(ISBLANK(Games!$B642), "",Games!C642)</f>
      </c>
      <c r="D642" s="1" t="str">
        <f>IF(ISBLANK(Games!$B642), "",Games!D642)</f>
      </c>
      <c r="E642" s="1" t="str">
        <f>IF(ISBLANK(Games!$B642), "",Games!E642)</f>
      </c>
      <c r="F642" s="2" t="str">
        <f>IF(ISBLANK(Games!$B642), "",Games!F642)</f>
      </c>
      <c r="G642" s="2" t="str">
        <f>IF(ISBLANK(Games!$B642), "",Games!G642)</f>
      </c>
      <c r="H642" s="2" t="str">
        <f>IF(ISBLANK(Games!B642), "", IF(Table13[[#This Row],[Spread]]&lt;0, Table13[[#This Row],[Home]], Table13[[#This Row],[Away]]))</f>
      </c>
      <c r="I642" s="25"/>
      <c r="J642" s="25"/>
      <c r="K642" s="25"/>
      <c r="L642" s="25" t="str">
        <f>IF(ISBLANK(Table13[[#This Row],[Side Result]]), "",(-1*(Table13[[#This Row],[Home Final]]-Table13[[#This Row],[Away Final]])))</f>
      </c>
      <c r="M64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42" s="21" t="str">
        <f>IF(ISBLANK(Games!B642),"",IF(Table13[[#This Row],[Side Result]]=Table13[[#This Row],[Market Predicted Side]], "Y", "N"))</f>
      </c>
      <c r="O642" s="24" t="str">
        <f>IF(ISBLANK(Table13[[#This Row],[Side Result]]),"",IF(AND(Table13[[#This Row],[Market Side Correct (Y/N)]]="Y", Table13[[#This Row],[Market - Winning Team Covered (Y/N)]]="Y"), "Y", "N"))</f>
      </c>
      <c r="P642" s="24" t="str">
        <f>IF(ISBLANK(Games!B642),"",IF(Table13[[#This Row],[Side Result]]=Table13[[#This Row],[Model Predicted Side]], "Y", "N"))</f>
      </c>
      <c r="Q64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4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42" s="24" t="str">
        <f>IF(ISBLANK(Table13[[#This Row],[Side Result]]), "",ABS(Table13[[#This Row],[Difference from Prediction]]))</f>
      </c>
      <c r="T64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42" s="24" t="str">
        <f>IF(ISBLANK(Table13[[#This Row],[Side Result]]), "",ABS(Table13[[#This Row],[Difference from Market]]))</f>
      </c>
      <c r="V642" s="23" t="str">
        <f>IF(OR(ISBLANK(Games!B642),ISBLANK(Table13[[#This Row],[Side Result]])), "",IF(OR(AND('Prediction Log'!D642&lt;0, 'Prediction Log'!I642='Prediction Log'!B642), AND('Prediction Log'!D642&gt;0, 'Prediction Log'!C642='Prediction Log'!I642)),"Y", IF(ISBLANK(Games!$B$2), "","N")))</f>
      </c>
      <c r="W642" s="23" t="str">
        <f>Table13[[#This Row],[Market Side and Spread  Correct]]</f>
      </c>
    </row>
    <row r="643">
      <c r="A643" s="2" t="str">
        <f>IF(ISBLANK(Games!$B643), "",Games!A643)</f>
      </c>
      <c r="B643" s="2" t="str">
        <f>IF(ISBLANK(Games!$B643), "",Games!B643)</f>
      </c>
      <c r="C643" s="2" t="str">
        <f>IF(ISBLANK(Games!$B643), "",Games!C643)</f>
      </c>
      <c r="D643" s="1" t="str">
        <f>IF(ISBLANK(Games!$B643), "",Games!D643)</f>
      </c>
      <c r="E643" s="1" t="str">
        <f>IF(ISBLANK(Games!$B643), "",Games!E643)</f>
      </c>
      <c r="F643" s="2" t="str">
        <f>IF(ISBLANK(Games!$B643), "",Games!F643)</f>
      </c>
      <c r="G643" s="2" t="str">
        <f>IF(ISBLANK(Games!$B643), "",Games!G643)</f>
      </c>
      <c r="H643" s="2" t="str">
        <f>IF(ISBLANK(Games!B643), "", IF(Table13[[#This Row],[Spread]]&lt;0, Table13[[#This Row],[Home]], Table13[[#This Row],[Away]]))</f>
      </c>
      <c r="I643" s="25"/>
      <c r="J643" s="25"/>
      <c r="K643" s="25"/>
      <c r="L643" s="25" t="str">
        <f>IF(ISBLANK(Table13[[#This Row],[Side Result]]), "",(-1*(Table13[[#This Row],[Home Final]]-Table13[[#This Row],[Away Final]])))</f>
      </c>
      <c r="M64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43" s="21" t="str">
        <f>IF(ISBLANK(Games!B643),"",IF(Table13[[#This Row],[Side Result]]=Table13[[#This Row],[Market Predicted Side]], "Y", "N"))</f>
      </c>
      <c r="O643" s="24" t="str">
        <f>IF(ISBLANK(Table13[[#This Row],[Side Result]]),"",IF(AND(Table13[[#This Row],[Market Side Correct (Y/N)]]="Y", Table13[[#This Row],[Market - Winning Team Covered (Y/N)]]="Y"), "Y", "N"))</f>
      </c>
      <c r="P643" s="24" t="str">
        <f>IF(ISBLANK(Games!B643),"",IF(Table13[[#This Row],[Side Result]]=Table13[[#This Row],[Model Predicted Side]], "Y", "N"))</f>
      </c>
      <c r="Q64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4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43" s="24" t="str">
        <f>IF(ISBLANK(Table13[[#This Row],[Side Result]]), "",ABS(Table13[[#This Row],[Difference from Prediction]]))</f>
      </c>
      <c r="T64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43" s="24" t="str">
        <f>IF(ISBLANK(Table13[[#This Row],[Side Result]]), "",ABS(Table13[[#This Row],[Difference from Market]]))</f>
      </c>
      <c r="V643" s="23" t="str">
        <f>IF(OR(ISBLANK(Games!B643),ISBLANK(Table13[[#This Row],[Side Result]])), "",IF(OR(AND('Prediction Log'!D643&lt;0, 'Prediction Log'!I643='Prediction Log'!B643), AND('Prediction Log'!D643&gt;0, 'Prediction Log'!C643='Prediction Log'!I643)),"Y", IF(ISBLANK(Games!$B$2), "","N")))</f>
      </c>
      <c r="W643" s="23" t="str">
        <f>Table13[[#This Row],[Market Side and Spread  Correct]]</f>
      </c>
    </row>
    <row r="644">
      <c r="A644" s="2" t="str">
        <f>IF(ISBLANK(Games!$B644), "",Games!A644)</f>
      </c>
      <c r="B644" s="2" t="str">
        <f>IF(ISBLANK(Games!$B644), "",Games!B644)</f>
      </c>
      <c r="C644" s="2" t="str">
        <f>IF(ISBLANK(Games!$B644), "",Games!C644)</f>
      </c>
      <c r="D644" s="1" t="str">
        <f>IF(ISBLANK(Games!$B644), "",Games!D644)</f>
      </c>
      <c r="E644" s="1" t="str">
        <f>IF(ISBLANK(Games!$B644), "",Games!E644)</f>
      </c>
      <c r="F644" s="2" t="str">
        <f>IF(ISBLANK(Games!$B644), "",Games!F644)</f>
      </c>
      <c r="G644" s="2" t="str">
        <f>IF(ISBLANK(Games!$B644), "",Games!G644)</f>
      </c>
      <c r="H644" s="2" t="str">
        <f>IF(ISBLANK(Games!B644), "", IF(Table13[[#This Row],[Spread]]&lt;0, Table13[[#This Row],[Home]], Table13[[#This Row],[Away]]))</f>
      </c>
      <c r="I644" s="25"/>
      <c r="J644" s="25"/>
      <c r="K644" s="25"/>
      <c r="L644" s="25" t="str">
        <f>IF(ISBLANK(Table13[[#This Row],[Side Result]]), "",(-1*(Table13[[#This Row],[Home Final]]-Table13[[#This Row],[Away Final]])))</f>
      </c>
      <c r="M64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44" s="21" t="str">
        <f>IF(ISBLANK(Games!B644),"",IF(Table13[[#This Row],[Side Result]]=Table13[[#This Row],[Market Predicted Side]], "Y", "N"))</f>
      </c>
      <c r="O644" s="24" t="str">
        <f>IF(ISBLANK(Table13[[#This Row],[Side Result]]),"",IF(AND(Table13[[#This Row],[Market Side Correct (Y/N)]]="Y", Table13[[#This Row],[Market - Winning Team Covered (Y/N)]]="Y"), "Y", "N"))</f>
      </c>
      <c r="P644" s="24" t="str">
        <f>IF(ISBLANK(Games!B644),"",IF(Table13[[#This Row],[Side Result]]=Table13[[#This Row],[Model Predicted Side]], "Y", "N"))</f>
      </c>
      <c r="Q64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4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44" s="24" t="str">
        <f>IF(ISBLANK(Table13[[#This Row],[Side Result]]), "",ABS(Table13[[#This Row],[Difference from Prediction]]))</f>
      </c>
      <c r="T64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44" s="24" t="str">
        <f>IF(ISBLANK(Table13[[#This Row],[Side Result]]), "",ABS(Table13[[#This Row],[Difference from Market]]))</f>
      </c>
      <c r="V644" s="23" t="str">
        <f>IF(OR(ISBLANK(Games!B644),ISBLANK(Table13[[#This Row],[Side Result]])), "",IF(OR(AND('Prediction Log'!D644&lt;0, 'Prediction Log'!I644='Prediction Log'!B644), AND('Prediction Log'!D644&gt;0, 'Prediction Log'!C644='Prediction Log'!I644)),"Y", IF(ISBLANK(Games!$B$2), "","N")))</f>
      </c>
      <c r="W644" s="23" t="str">
        <f>Table13[[#This Row],[Market Side and Spread  Correct]]</f>
      </c>
    </row>
    <row r="645">
      <c r="A645" s="2" t="str">
        <f>IF(ISBLANK(Games!$B645), "",Games!A645)</f>
      </c>
      <c r="B645" s="2" t="str">
        <f>IF(ISBLANK(Games!$B645), "",Games!B645)</f>
      </c>
      <c r="C645" s="2" t="str">
        <f>IF(ISBLANK(Games!$B645), "",Games!C645)</f>
      </c>
      <c r="D645" s="1" t="str">
        <f>IF(ISBLANK(Games!$B645), "",Games!D645)</f>
      </c>
      <c r="E645" s="1" t="str">
        <f>IF(ISBLANK(Games!$B645), "",Games!E645)</f>
      </c>
      <c r="F645" s="2" t="str">
        <f>IF(ISBLANK(Games!$B645), "",Games!F645)</f>
      </c>
      <c r="G645" s="2" t="str">
        <f>IF(ISBLANK(Games!$B645), "",Games!G645)</f>
      </c>
      <c r="H645" s="2" t="str">
        <f>IF(ISBLANK(Games!B645), "", IF(Table13[[#This Row],[Spread]]&lt;0, Table13[[#This Row],[Home]], Table13[[#This Row],[Away]]))</f>
      </c>
      <c r="I645" s="25"/>
      <c r="J645" s="25"/>
      <c r="K645" s="25"/>
      <c r="L645" s="25" t="str">
        <f>IF(ISBLANK(Table13[[#This Row],[Side Result]]), "",(-1*(Table13[[#This Row],[Home Final]]-Table13[[#This Row],[Away Final]])))</f>
      </c>
      <c r="M64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45" s="21" t="str">
        <f>IF(ISBLANK(Games!B645),"",IF(Table13[[#This Row],[Side Result]]=Table13[[#This Row],[Market Predicted Side]], "Y", "N"))</f>
      </c>
      <c r="O645" s="24" t="str">
        <f>IF(ISBLANK(Table13[[#This Row],[Side Result]]),"",IF(AND(Table13[[#This Row],[Market Side Correct (Y/N)]]="Y", Table13[[#This Row],[Market - Winning Team Covered (Y/N)]]="Y"), "Y", "N"))</f>
      </c>
      <c r="P645" s="24" t="str">
        <f>IF(ISBLANK(Games!B645),"",IF(Table13[[#This Row],[Side Result]]=Table13[[#This Row],[Model Predicted Side]], "Y", "N"))</f>
      </c>
      <c r="Q64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4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45" s="24" t="str">
        <f>IF(ISBLANK(Table13[[#This Row],[Side Result]]), "",ABS(Table13[[#This Row],[Difference from Prediction]]))</f>
      </c>
      <c r="T64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45" s="24" t="str">
        <f>IF(ISBLANK(Table13[[#This Row],[Side Result]]), "",ABS(Table13[[#This Row],[Difference from Market]]))</f>
      </c>
      <c r="V645" s="23" t="str">
        <f>IF(OR(ISBLANK(Games!B645),ISBLANK(Table13[[#This Row],[Side Result]])), "",IF(OR(AND('Prediction Log'!D645&lt;0, 'Prediction Log'!I645='Prediction Log'!B645), AND('Prediction Log'!D645&gt;0, 'Prediction Log'!C645='Prediction Log'!I645)),"Y", IF(ISBLANK(Games!$B$2), "","N")))</f>
      </c>
      <c r="W645" s="23" t="str">
        <f>Table13[[#This Row],[Market Side and Spread  Correct]]</f>
      </c>
    </row>
    <row r="646">
      <c r="A646" s="2" t="str">
        <f>IF(ISBLANK(Games!$B646), "",Games!A646)</f>
      </c>
      <c r="B646" s="2" t="str">
        <f>IF(ISBLANK(Games!$B646), "",Games!B646)</f>
      </c>
      <c r="C646" s="2" t="str">
        <f>IF(ISBLANK(Games!$B646), "",Games!C646)</f>
      </c>
      <c r="D646" s="1" t="str">
        <f>IF(ISBLANK(Games!$B646), "",Games!D646)</f>
      </c>
      <c r="E646" s="1" t="str">
        <f>IF(ISBLANK(Games!$B646), "",Games!E646)</f>
      </c>
      <c r="F646" s="2" t="str">
        <f>IF(ISBLANK(Games!$B646), "",Games!F646)</f>
      </c>
      <c r="G646" s="2" t="str">
        <f>IF(ISBLANK(Games!$B646), "",Games!G646)</f>
      </c>
      <c r="H646" s="2" t="str">
        <f>IF(ISBLANK(Games!B646), "", IF(Table13[[#This Row],[Spread]]&lt;0, Table13[[#This Row],[Home]], Table13[[#This Row],[Away]]))</f>
      </c>
      <c r="I646" s="25"/>
      <c r="J646" s="25"/>
      <c r="K646" s="25"/>
      <c r="L646" s="25" t="str">
        <f>IF(ISBLANK(Table13[[#This Row],[Side Result]]), "",(-1*(Table13[[#This Row],[Home Final]]-Table13[[#This Row],[Away Final]])))</f>
      </c>
      <c r="M64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46" s="21" t="str">
        <f>IF(ISBLANK(Games!B646),"",IF(Table13[[#This Row],[Side Result]]=Table13[[#This Row],[Market Predicted Side]], "Y", "N"))</f>
      </c>
      <c r="O646" s="24" t="str">
        <f>IF(ISBLANK(Table13[[#This Row],[Side Result]]),"",IF(AND(Table13[[#This Row],[Market Side Correct (Y/N)]]="Y", Table13[[#This Row],[Market - Winning Team Covered (Y/N)]]="Y"), "Y", "N"))</f>
      </c>
      <c r="P646" s="24" t="str">
        <f>IF(ISBLANK(Games!B646),"",IF(Table13[[#This Row],[Side Result]]=Table13[[#This Row],[Model Predicted Side]], "Y", "N"))</f>
      </c>
      <c r="Q64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4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46" s="24" t="str">
        <f>IF(ISBLANK(Table13[[#This Row],[Side Result]]), "",ABS(Table13[[#This Row],[Difference from Prediction]]))</f>
      </c>
      <c r="T64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46" s="24" t="str">
        <f>IF(ISBLANK(Table13[[#This Row],[Side Result]]), "",ABS(Table13[[#This Row],[Difference from Market]]))</f>
      </c>
      <c r="V646" s="23" t="str">
        <f>IF(OR(ISBLANK(Games!B646),ISBLANK(Table13[[#This Row],[Side Result]])), "",IF(OR(AND('Prediction Log'!D646&lt;0, 'Prediction Log'!I646='Prediction Log'!B646), AND('Prediction Log'!D646&gt;0, 'Prediction Log'!C646='Prediction Log'!I646)),"Y", IF(ISBLANK(Games!$B$2), "","N")))</f>
      </c>
      <c r="W646" s="23" t="str">
        <f>Table13[[#This Row],[Market Side and Spread  Correct]]</f>
      </c>
    </row>
    <row r="647">
      <c r="A647" s="2" t="str">
        <f>IF(ISBLANK(Games!$B647), "",Games!A647)</f>
      </c>
      <c r="B647" s="2" t="str">
        <f>IF(ISBLANK(Games!$B647), "",Games!B647)</f>
      </c>
      <c r="C647" s="2" t="str">
        <f>IF(ISBLANK(Games!$B647), "",Games!C647)</f>
      </c>
      <c r="D647" s="1" t="str">
        <f>IF(ISBLANK(Games!$B647), "",Games!D647)</f>
      </c>
      <c r="E647" s="1" t="str">
        <f>IF(ISBLANK(Games!$B647), "",Games!E647)</f>
      </c>
      <c r="F647" s="2" t="str">
        <f>IF(ISBLANK(Games!$B647), "",Games!F647)</f>
      </c>
      <c r="G647" s="2" t="str">
        <f>IF(ISBLANK(Games!$B647), "",Games!G647)</f>
      </c>
      <c r="H647" s="2" t="str">
        <f>IF(ISBLANK(Games!B647), "", IF(Table13[[#This Row],[Spread]]&lt;0, Table13[[#This Row],[Home]], Table13[[#This Row],[Away]]))</f>
      </c>
      <c r="I647" s="25"/>
      <c r="J647" s="25"/>
      <c r="K647" s="25"/>
      <c r="L647" s="25" t="str">
        <f>IF(ISBLANK(Table13[[#This Row],[Side Result]]), "",(-1*(Table13[[#This Row],[Home Final]]-Table13[[#This Row],[Away Final]])))</f>
      </c>
      <c r="M64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47" s="21" t="str">
        <f>IF(ISBLANK(Games!B647),"",IF(Table13[[#This Row],[Side Result]]=Table13[[#This Row],[Market Predicted Side]], "Y", "N"))</f>
      </c>
      <c r="O647" s="24" t="str">
        <f>IF(ISBLANK(Table13[[#This Row],[Side Result]]),"",IF(AND(Table13[[#This Row],[Market Side Correct (Y/N)]]="Y", Table13[[#This Row],[Market - Winning Team Covered (Y/N)]]="Y"), "Y", "N"))</f>
      </c>
      <c r="P647" s="24" t="str">
        <f>IF(ISBLANK(Games!B647),"",IF(Table13[[#This Row],[Side Result]]=Table13[[#This Row],[Model Predicted Side]], "Y", "N"))</f>
      </c>
      <c r="Q64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4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47" s="24" t="str">
        <f>IF(ISBLANK(Table13[[#This Row],[Side Result]]), "",ABS(Table13[[#This Row],[Difference from Prediction]]))</f>
      </c>
      <c r="T64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47" s="24" t="str">
        <f>IF(ISBLANK(Table13[[#This Row],[Side Result]]), "",ABS(Table13[[#This Row],[Difference from Market]]))</f>
      </c>
      <c r="V647" s="23" t="str">
        <f>IF(OR(ISBLANK(Games!B647),ISBLANK(Table13[[#This Row],[Side Result]])), "",IF(OR(AND('Prediction Log'!D647&lt;0, 'Prediction Log'!I647='Prediction Log'!B647), AND('Prediction Log'!D647&gt;0, 'Prediction Log'!C647='Prediction Log'!I647)),"Y", IF(ISBLANK(Games!$B$2), "","N")))</f>
      </c>
      <c r="W647" s="23" t="str">
        <f>Table13[[#This Row],[Market Side and Spread  Correct]]</f>
      </c>
    </row>
    <row r="648">
      <c r="A648" s="2" t="str">
        <f>IF(ISBLANK(Games!$B648), "",Games!A648)</f>
      </c>
      <c r="B648" s="2" t="str">
        <f>IF(ISBLANK(Games!$B648), "",Games!B648)</f>
      </c>
      <c r="C648" s="2" t="str">
        <f>IF(ISBLANK(Games!$B648), "",Games!C648)</f>
      </c>
      <c r="D648" s="1" t="str">
        <f>IF(ISBLANK(Games!$B648), "",Games!D648)</f>
      </c>
      <c r="E648" s="1" t="str">
        <f>IF(ISBLANK(Games!$B648), "",Games!E648)</f>
      </c>
      <c r="F648" s="2" t="str">
        <f>IF(ISBLANK(Games!$B648), "",Games!F648)</f>
      </c>
      <c r="G648" s="2" t="str">
        <f>IF(ISBLANK(Games!$B648), "",Games!G648)</f>
      </c>
      <c r="H648" s="2" t="str">
        <f>IF(ISBLANK(Games!B648), "", IF(Table13[[#This Row],[Spread]]&lt;0, Table13[[#This Row],[Home]], Table13[[#This Row],[Away]]))</f>
      </c>
      <c r="I648" s="25"/>
      <c r="J648" s="25"/>
      <c r="K648" s="25"/>
      <c r="L648" s="25" t="str">
        <f>IF(ISBLANK(Table13[[#This Row],[Side Result]]), "",(-1*(Table13[[#This Row],[Home Final]]-Table13[[#This Row],[Away Final]])))</f>
      </c>
      <c r="M64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48" s="21" t="str">
        <f>IF(ISBLANK(Games!B648),"",IF(Table13[[#This Row],[Side Result]]=Table13[[#This Row],[Market Predicted Side]], "Y", "N"))</f>
      </c>
      <c r="O648" s="24" t="str">
        <f>IF(ISBLANK(Table13[[#This Row],[Side Result]]),"",IF(AND(Table13[[#This Row],[Market Side Correct (Y/N)]]="Y", Table13[[#This Row],[Market - Winning Team Covered (Y/N)]]="Y"), "Y", "N"))</f>
      </c>
      <c r="P648" s="24" t="str">
        <f>IF(ISBLANK(Games!B648),"",IF(Table13[[#This Row],[Side Result]]=Table13[[#This Row],[Model Predicted Side]], "Y", "N"))</f>
      </c>
      <c r="Q64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4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48" s="24" t="str">
        <f>IF(ISBLANK(Table13[[#This Row],[Side Result]]), "",ABS(Table13[[#This Row],[Difference from Prediction]]))</f>
      </c>
      <c r="T64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48" s="24" t="str">
        <f>IF(ISBLANK(Table13[[#This Row],[Side Result]]), "",ABS(Table13[[#This Row],[Difference from Market]]))</f>
      </c>
      <c r="V648" s="23" t="str">
        <f>IF(OR(ISBLANK(Games!B648),ISBLANK(Table13[[#This Row],[Side Result]])), "",IF(OR(AND('Prediction Log'!D648&lt;0, 'Prediction Log'!I648='Prediction Log'!B648), AND('Prediction Log'!D648&gt;0, 'Prediction Log'!C648='Prediction Log'!I648)),"Y", IF(ISBLANK(Games!$B$2), "","N")))</f>
      </c>
      <c r="W648" s="23" t="str">
        <f>Table13[[#This Row],[Market Side and Spread  Correct]]</f>
      </c>
    </row>
    <row r="649">
      <c r="A649" s="2" t="str">
        <f>IF(ISBLANK(Games!$B649), "",Games!A649)</f>
      </c>
      <c r="B649" s="2" t="str">
        <f>IF(ISBLANK(Games!$B649), "",Games!B649)</f>
      </c>
      <c r="C649" s="2" t="str">
        <f>IF(ISBLANK(Games!$B649), "",Games!C649)</f>
      </c>
      <c r="D649" s="1" t="str">
        <f>IF(ISBLANK(Games!$B649), "",Games!D649)</f>
      </c>
      <c r="E649" s="1" t="str">
        <f>IF(ISBLANK(Games!$B649), "",Games!E649)</f>
      </c>
      <c r="F649" s="2" t="str">
        <f>IF(ISBLANK(Games!$B649), "",Games!F649)</f>
      </c>
      <c r="G649" s="2" t="str">
        <f>IF(ISBLANK(Games!$B649), "",Games!G649)</f>
      </c>
      <c r="H649" s="2" t="str">
        <f>IF(ISBLANK(Games!B649), "", IF(Table13[[#This Row],[Spread]]&lt;0, Table13[[#This Row],[Home]], Table13[[#This Row],[Away]]))</f>
      </c>
      <c r="I649" s="25"/>
      <c r="J649" s="25"/>
      <c r="K649" s="25"/>
      <c r="L649" s="25" t="str">
        <f>IF(ISBLANK(Table13[[#This Row],[Side Result]]), "",(-1*(Table13[[#This Row],[Home Final]]-Table13[[#This Row],[Away Final]])))</f>
      </c>
      <c r="M64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49" s="21" t="str">
        <f>IF(ISBLANK(Games!B649),"",IF(Table13[[#This Row],[Side Result]]=Table13[[#This Row],[Market Predicted Side]], "Y", "N"))</f>
      </c>
      <c r="O649" s="24" t="str">
        <f>IF(ISBLANK(Table13[[#This Row],[Side Result]]),"",IF(AND(Table13[[#This Row],[Market Side Correct (Y/N)]]="Y", Table13[[#This Row],[Market - Winning Team Covered (Y/N)]]="Y"), "Y", "N"))</f>
      </c>
      <c r="P649" s="24" t="str">
        <f>IF(ISBLANK(Games!B649),"",IF(Table13[[#This Row],[Side Result]]=Table13[[#This Row],[Model Predicted Side]], "Y", "N"))</f>
      </c>
      <c r="Q64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4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49" s="24" t="str">
        <f>IF(ISBLANK(Table13[[#This Row],[Side Result]]), "",ABS(Table13[[#This Row],[Difference from Prediction]]))</f>
      </c>
      <c r="T64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49" s="24" t="str">
        <f>IF(ISBLANK(Table13[[#This Row],[Side Result]]), "",ABS(Table13[[#This Row],[Difference from Market]]))</f>
      </c>
      <c r="V649" s="23" t="str">
        <f>IF(OR(ISBLANK(Games!B649),ISBLANK(Table13[[#This Row],[Side Result]])), "",IF(OR(AND('Prediction Log'!D649&lt;0, 'Prediction Log'!I649='Prediction Log'!B649), AND('Prediction Log'!D649&gt;0, 'Prediction Log'!C649='Prediction Log'!I649)),"Y", IF(ISBLANK(Games!$B$2), "","N")))</f>
      </c>
      <c r="W649" s="23" t="str">
        <f>Table13[[#This Row],[Market Side and Spread  Correct]]</f>
      </c>
    </row>
    <row r="650">
      <c r="A650" s="2" t="str">
        <f>IF(ISBLANK(Games!$B650), "",Games!A650)</f>
      </c>
      <c r="B650" s="2" t="str">
        <f>IF(ISBLANK(Games!$B650), "",Games!B650)</f>
      </c>
      <c r="C650" s="2" t="str">
        <f>IF(ISBLANK(Games!$B650), "",Games!C650)</f>
      </c>
      <c r="D650" s="1" t="str">
        <f>IF(ISBLANK(Games!$B650), "",Games!D650)</f>
      </c>
      <c r="E650" s="1" t="str">
        <f>IF(ISBLANK(Games!$B650), "",Games!E650)</f>
      </c>
      <c r="F650" s="2" t="str">
        <f>IF(ISBLANK(Games!$B650), "",Games!F650)</f>
      </c>
      <c r="G650" s="2" t="str">
        <f>IF(ISBLANK(Games!$B650), "",Games!G650)</f>
      </c>
      <c r="H650" s="2" t="str">
        <f>IF(ISBLANK(Games!B650), "", IF(Table13[[#This Row],[Spread]]&lt;0, Table13[[#This Row],[Home]], Table13[[#This Row],[Away]]))</f>
      </c>
      <c r="I650" s="25"/>
      <c r="J650" s="25"/>
      <c r="K650" s="25"/>
      <c r="L650" s="25" t="str">
        <f>IF(ISBLANK(Table13[[#This Row],[Side Result]]), "",(-1*(Table13[[#This Row],[Home Final]]-Table13[[#This Row],[Away Final]])))</f>
      </c>
      <c r="M65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50" s="21" t="str">
        <f>IF(ISBLANK(Games!B650),"",IF(Table13[[#This Row],[Side Result]]=Table13[[#This Row],[Market Predicted Side]], "Y", "N"))</f>
      </c>
      <c r="O650" s="24" t="str">
        <f>IF(ISBLANK(Table13[[#This Row],[Side Result]]),"",IF(AND(Table13[[#This Row],[Market Side Correct (Y/N)]]="Y", Table13[[#This Row],[Market - Winning Team Covered (Y/N)]]="Y"), "Y", "N"))</f>
      </c>
      <c r="P650" s="24" t="str">
        <f>IF(ISBLANK(Games!B650),"",IF(Table13[[#This Row],[Side Result]]=Table13[[#This Row],[Model Predicted Side]], "Y", "N"))</f>
      </c>
      <c r="Q65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5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50" s="24" t="str">
        <f>IF(ISBLANK(Table13[[#This Row],[Side Result]]), "",ABS(Table13[[#This Row],[Difference from Prediction]]))</f>
      </c>
      <c r="T65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50" s="24" t="str">
        <f>IF(ISBLANK(Table13[[#This Row],[Side Result]]), "",ABS(Table13[[#This Row],[Difference from Market]]))</f>
      </c>
      <c r="V650" s="23" t="str">
        <f>IF(OR(ISBLANK(Games!B650),ISBLANK(Table13[[#This Row],[Side Result]])), "",IF(OR(AND('Prediction Log'!D650&lt;0, 'Prediction Log'!I650='Prediction Log'!B650), AND('Prediction Log'!D650&gt;0, 'Prediction Log'!C650='Prediction Log'!I650)),"Y", IF(ISBLANK(Games!$B$2), "","N")))</f>
      </c>
      <c r="W650" s="23" t="str">
        <f>Table13[[#This Row],[Market Side and Spread  Correct]]</f>
      </c>
    </row>
    <row r="651">
      <c r="A651" s="2" t="str">
        <f>IF(ISBLANK(Games!$B651), "",Games!A651)</f>
      </c>
      <c r="B651" s="2" t="str">
        <f>IF(ISBLANK(Games!$B651), "",Games!B651)</f>
      </c>
      <c r="C651" s="2" t="str">
        <f>IF(ISBLANK(Games!$B651), "",Games!C651)</f>
      </c>
      <c r="D651" s="1" t="str">
        <f>IF(ISBLANK(Games!$B651), "",Games!D651)</f>
      </c>
      <c r="E651" s="1" t="str">
        <f>IF(ISBLANK(Games!$B651), "",Games!E651)</f>
      </c>
      <c r="F651" s="2" t="str">
        <f>IF(ISBLANK(Games!$B651), "",Games!F651)</f>
      </c>
      <c r="G651" s="2" t="str">
        <f>IF(ISBLANK(Games!$B651), "",Games!G651)</f>
      </c>
      <c r="H651" s="2" t="str">
        <f>IF(ISBLANK(Games!B651), "", IF(Table13[[#This Row],[Spread]]&lt;0, Table13[[#This Row],[Home]], Table13[[#This Row],[Away]]))</f>
      </c>
      <c r="I651" s="25"/>
      <c r="J651" s="25"/>
      <c r="K651" s="25"/>
      <c r="L651" s="25" t="str">
        <f>IF(ISBLANK(Table13[[#This Row],[Side Result]]), "",(-1*(Table13[[#This Row],[Home Final]]-Table13[[#This Row],[Away Final]])))</f>
      </c>
      <c r="M65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51" s="21" t="str">
        <f>IF(ISBLANK(Games!B651),"",IF(Table13[[#This Row],[Side Result]]=Table13[[#This Row],[Market Predicted Side]], "Y", "N"))</f>
      </c>
      <c r="O651" s="24" t="str">
        <f>IF(ISBLANK(Table13[[#This Row],[Side Result]]),"",IF(AND(Table13[[#This Row],[Market Side Correct (Y/N)]]="Y", Table13[[#This Row],[Market - Winning Team Covered (Y/N)]]="Y"), "Y", "N"))</f>
      </c>
      <c r="P651" s="24" t="str">
        <f>IF(ISBLANK(Games!B651),"",IF(Table13[[#This Row],[Side Result]]=Table13[[#This Row],[Model Predicted Side]], "Y", "N"))</f>
      </c>
      <c r="Q65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5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51" s="24" t="str">
        <f>IF(ISBLANK(Table13[[#This Row],[Side Result]]), "",ABS(Table13[[#This Row],[Difference from Prediction]]))</f>
      </c>
      <c r="T65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51" s="24" t="str">
        <f>IF(ISBLANK(Table13[[#This Row],[Side Result]]), "",ABS(Table13[[#This Row],[Difference from Market]]))</f>
      </c>
      <c r="V651" s="23" t="str">
        <f>IF(OR(ISBLANK(Games!B651),ISBLANK(Table13[[#This Row],[Side Result]])), "",IF(OR(AND('Prediction Log'!D651&lt;0, 'Prediction Log'!I651='Prediction Log'!B651), AND('Prediction Log'!D651&gt;0, 'Prediction Log'!C651='Prediction Log'!I651)),"Y", IF(ISBLANK(Games!$B$2), "","N")))</f>
      </c>
      <c r="W651" s="23" t="str">
        <f>Table13[[#This Row],[Market Side and Spread  Correct]]</f>
      </c>
    </row>
    <row r="652">
      <c r="A652" s="2" t="str">
        <f>IF(ISBLANK(Games!$B652), "",Games!A652)</f>
      </c>
      <c r="B652" s="2" t="str">
        <f>IF(ISBLANK(Games!$B652), "",Games!B652)</f>
      </c>
      <c r="C652" s="2" t="str">
        <f>IF(ISBLANK(Games!$B652), "",Games!C652)</f>
      </c>
      <c r="D652" s="1" t="str">
        <f>IF(ISBLANK(Games!$B652), "",Games!D652)</f>
      </c>
      <c r="E652" s="1" t="str">
        <f>IF(ISBLANK(Games!$B652), "",Games!E652)</f>
      </c>
      <c r="F652" s="2" t="str">
        <f>IF(ISBLANK(Games!$B652), "",Games!F652)</f>
      </c>
      <c r="G652" s="2" t="str">
        <f>IF(ISBLANK(Games!$B652), "",Games!G652)</f>
      </c>
      <c r="H652" s="2" t="str">
        <f>IF(ISBLANK(Games!B652), "", IF(Table13[[#This Row],[Spread]]&lt;0, Table13[[#This Row],[Home]], Table13[[#This Row],[Away]]))</f>
      </c>
      <c r="I652" s="25"/>
      <c r="J652" s="25"/>
      <c r="K652" s="25"/>
      <c r="L652" s="25" t="str">
        <f>IF(ISBLANK(Table13[[#This Row],[Side Result]]), "",(-1*(Table13[[#This Row],[Home Final]]-Table13[[#This Row],[Away Final]])))</f>
      </c>
      <c r="M65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52" s="21" t="str">
        <f>IF(ISBLANK(Games!B652),"",IF(Table13[[#This Row],[Side Result]]=Table13[[#This Row],[Market Predicted Side]], "Y", "N"))</f>
      </c>
      <c r="O652" s="24" t="str">
        <f>IF(ISBLANK(Table13[[#This Row],[Side Result]]),"",IF(AND(Table13[[#This Row],[Market Side Correct (Y/N)]]="Y", Table13[[#This Row],[Market - Winning Team Covered (Y/N)]]="Y"), "Y", "N"))</f>
      </c>
      <c r="P652" s="24" t="str">
        <f>IF(ISBLANK(Games!B652),"",IF(Table13[[#This Row],[Side Result]]=Table13[[#This Row],[Model Predicted Side]], "Y", "N"))</f>
      </c>
      <c r="Q65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5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52" s="24" t="str">
        <f>IF(ISBLANK(Table13[[#This Row],[Side Result]]), "",ABS(Table13[[#This Row],[Difference from Prediction]]))</f>
      </c>
      <c r="T65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52" s="24" t="str">
        <f>IF(ISBLANK(Table13[[#This Row],[Side Result]]), "",ABS(Table13[[#This Row],[Difference from Market]]))</f>
      </c>
      <c r="V652" s="23" t="str">
        <f>IF(OR(ISBLANK(Games!B652),ISBLANK(Table13[[#This Row],[Side Result]])), "",IF(OR(AND('Prediction Log'!D652&lt;0, 'Prediction Log'!I652='Prediction Log'!B652), AND('Prediction Log'!D652&gt;0, 'Prediction Log'!C652='Prediction Log'!I652)),"Y", IF(ISBLANK(Games!$B$2), "","N")))</f>
      </c>
      <c r="W652" s="23" t="str">
        <f>Table13[[#This Row],[Market Side and Spread  Correct]]</f>
      </c>
    </row>
    <row r="653">
      <c r="A653" s="2" t="str">
        <f>IF(ISBLANK(Games!$B653), "",Games!A653)</f>
      </c>
      <c r="B653" s="2" t="str">
        <f>IF(ISBLANK(Games!$B653), "",Games!B653)</f>
      </c>
      <c r="C653" s="2" t="str">
        <f>IF(ISBLANK(Games!$B653), "",Games!C653)</f>
      </c>
      <c r="D653" s="1" t="str">
        <f>IF(ISBLANK(Games!$B653), "",Games!D653)</f>
      </c>
      <c r="E653" s="1" t="str">
        <f>IF(ISBLANK(Games!$B653), "",Games!E653)</f>
      </c>
      <c r="F653" s="2" t="str">
        <f>IF(ISBLANK(Games!$B653), "",Games!F653)</f>
      </c>
      <c r="G653" s="2" t="str">
        <f>IF(ISBLANK(Games!$B653), "",Games!G653)</f>
      </c>
      <c r="H653" s="2" t="str">
        <f>IF(ISBLANK(Games!B653), "", IF(Table13[[#This Row],[Spread]]&lt;0, Table13[[#This Row],[Home]], Table13[[#This Row],[Away]]))</f>
      </c>
      <c r="I653" s="25"/>
      <c r="J653" s="25"/>
      <c r="K653" s="25"/>
      <c r="L653" s="25" t="str">
        <f>IF(ISBLANK(Table13[[#This Row],[Side Result]]), "",(-1*(Table13[[#This Row],[Home Final]]-Table13[[#This Row],[Away Final]])))</f>
      </c>
      <c r="M65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53" s="21" t="str">
        <f>IF(ISBLANK(Games!B653),"",IF(Table13[[#This Row],[Side Result]]=Table13[[#This Row],[Market Predicted Side]], "Y", "N"))</f>
      </c>
      <c r="O653" s="24" t="str">
        <f>IF(ISBLANK(Table13[[#This Row],[Side Result]]),"",IF(AND(Table13[[#This Row],[Market Side Correct (Y/N)]]="Y", Table13[[#This Row],[Market - Winning Team Covered (Y/N)]]="Y"), "Y", "N"))</f>
      </c>
      <c r="P653" s="24" t="str">
        <f>IF(ISBLANK(Games!B653),"",IF(Table13[[#This Row],[Side Result]]=Table13[[#This Row],[Model Predicted Side]], "Y", "N"))</f>
      </c>
      <c r="Q65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5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53" s="24" t="str">
        <f>IF(ISBLANK(Table13[[#This Row],[Side Result]]), "",ABS(Table13[[#This Row],[Difference from Prediction]]))</f>
      </c>
      <c r="T65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53" s="24" t="str">
        <f>IF(ISBLANK(Table13[[#This Row],[Side Result]]), "",ABS(Table13[[#This Row],[Difference from Market]]))</f>
      </c>
      <c r="V653" s="23" t="str">
        <f>IF(OR(ISBLANK(Games!B653),ISBLANK(Table13[[#This Row],[Side Result]])), "",IF(OR(AND('Prediction Log'!D653&lt;0, 'Prediction Log'!I653='Prediction Log'!B653), AND('Prediction Log'!D653&gt;0, 'Prediction Log'!C653='Prediction Log'!I653)),"Y", IF(ISBLANK(Games!$B$2), "","N")))</f>
      </c>
      <c r="W653" s="23" t="str">
        <f>Table13[[#This Row],[Market Side and Spread  Correct]]</f>
      </c>
    </row>
    <row r="654">
      <c r="A654" s="2" t="str">
        <f>IF(ISBLANK(Games!$B654), "",Games!A654)</f>
      </c>
      <c r="B654" s="2" t="str">
        <f>IF(ISBLANK(Games!$B654), "",Games!B654)</f>
      </c>
      <c r="C654" s="2" t="str">
        <f>IF(ISBLANK(Games!$B654), "",Games!C654)</f>
      </c>
      <c r="D654" s="1" t="str">
        <f>IF(ISBLANK(Games!$B654), "",Games!D654)</f>
      </c>
      <c r="E654" s="1" t="str">
        <f>IF(ISBLANK(Games!$B654), "",Games!E654)</f>
      </c>
      <c r="F654" s="2" t="str">
        <f>IF(ISBLANK(Games!$B654), "",Games!F654)</f>
      </c>
      <c r="G654" s="2" t="str">
        <f>IF(ISBLANK(Games!$B654), "",Games!G654)</f>
      </c>
      <c r="H654" s="2" t="str">
        <f>IF(ISBLANK(Games!B654), "", IF(Table13[[#This Row],[Spread]]&lt;0, Table13[[#This Row],[Home]], Table13[[#This Row],[Away]]))</f>
      </c>
      <c r="I654" s="25"/>
      <c r="J654" s="25"/>
      <c r="K654" s="25"/>
      <c r="L654" s="25" t="str">
        <f>IF(ISBLANK(Table13[[#This Row],[Side Result]]), "",(-1*(Table13[[#This Row],[Home Final]]-Table13[[#This Row],[Away Final]])))</f>
      </c>
      <c r="M65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54" s="21" t="str">
        <f>IF(ISBLANK(Games!B654),"",IF(Table13[[#This Row],[Side Result]]=Table13[[#This Row],[Market Predicted Side]], "Y", "N"))</f>
      </c>
      <c r="O654" s="24" t="str">
        <f>IF(ISBLANK(Table13[[#This Row],[Side Result]]),"",IF(AND(Table13[[#This Row],[Market Side Correct (Y/N)]]="Y", Table13[[#This Row],[Market - Winning Team Covered (Y/N)]]="Y"), "Y", "N"))</f>
      </c>
      <c r="P654" s="24" t="str">
        <f>IF(ISBLANK(Games!B654),"",IF(Table13[[#This Row],[Side Result]]=Table13[[#This Row],[Model Predicted Side]], "Y", "N"))</f>
      </c>
      <c r="Q65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5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54" s="24" t="str">
        <f>IF(ISBLANK(Table13[[#This Row],[Side Result]]), "",ABS(Table13[[#This Row],[Difference from Prediction]]))</f>
      </c>
      <c r="T65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54" s="24" t="str">
        <f>IF(ISBLANK(Table13[[#This Row],[Side Result]]), "",ABS(Table13[[#This Row],[Difference from Market]]))</f>
      </c>
      <c r="V654" s="23" t="str">
        <f>IF(OR(ISBLANK(Games!B654),ISBLANK(Table13[[#This Row],[Side Result]])), "",IF(OR(AND('Prediction Log'!D654&lt;0, 'Prediction Log'!I654='Prediction Log'!B654), AND('Prediction Log'!D654&gt;0, 'Prediction Log'!C654='Prediction Log'!I654)),"Y", IF(ISBLANK(Games!$B$2), "","N")))</f>
      </c>
      <c r="W654" s="23" t="str">
        <f>Table13[[#This Row],[Market Side and Spread  Correct]]</f>
      </c>
    </row>
    <row r="655">
      <c r="A655" s="2" t="str">
        <f>IF(ISBLANK(Games!$B655), "",Games!A655)</f>
      </c>
      <c r="B655" s="2" t="str">
        <f>IF(ISBLANK(Games!$B655), "",Games!B655)</f>
      </c>
      <c r="C655" s="2" t="str">
        <f>IF(ISBLANK(Games!$B655), "",Games!C655)</f>
      </c>
      <c r="D655" s="1" t="str">
        <f>IF(ISBLANK(Games!$B655), "",Games!D655)</f>
      </c>
      <c r="E655" s="1" t="str">
        <f>IF(ISBLANK(Games!$B655), "",Games!E655)</f>
      </c>
      <c r="F655" s="2" t="str">
        <f>IF(ISBLANK(Games!$B655), "",Games!F655)</f>
      </c>
      <c r="G655" s="2" t="str">
        <f>IF(ISBLANK(Games!$B655), "",Games!G655)</f>
      </c>
      <c r="H655" s="2" t="str">
        <f>IF(ISBLANK(Games!B655), "", IF(Table13[[#This Row],[Spread]]&lt;0, Table13[[#This Row],[Home]], Table13[[#This Row],[Away]]))</f>
      </c>
      <c r="I655" s="25"/>
      <c r="J655" s="25"/>
      <c r="K655" s="25"/>
      <c r="L655" s="25" t="str">
        <f>IF(ISBLANK(Table13[[#This Row],[Side Result]]), "",(-1*(Table13[[#This Row],[Home Final]]-Table13[[#This Row],[Away Final]])))</f>
      </c>
      <c r="M65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55" s="21" t="str">
        <f>IF(ISBLANK(Games!B655),"",IF(Table13[[#This Row],[Side Result]]=Table13[[#This Row],[Market Predicted Side]], "Y", "N"))</f>
      </c>
      <c r="O655" s="24" t="str">
        <f>IF(ISBLANK(Table13[[#This Row],[Side Result]]),"",IF(AND(Table13[[#This Row],[Market Side Correct (Y/N)]]="Y", Table13[[#This Row],[Market - Winning Team Covered (Y/N)]]="Y"), "Y", "N"))</f>
      </c>
      <c r="P655" s="24" t="str">
        <f>IF(ISBLANK(Games!B655),"",IF(Table13[[#This Row],[Side Result]]=Table13[[#This Row],[Model Predicted Side]], "Y", "N"))</f>
      </c>
      <c r="Q65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5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55" s="24" t="str">
        <f>IF(ISBLANK(Table13[[#This Row],[Side Result]]), "",ABS(Table13[[#This Row],[Difference from Prediction]]))</f>
      </c>
      <c r="T65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55" s="24" t="str">
        <f>IF(ISBLANK(Table13[[#This Row],[Side Result]]), "",ABS(Table13[[#This Row],[Difference from Market]]))</f>
      </c>
      <c r="V655" s="23" t="str">
        <f>IF(OR(ISBLANK(Games!B655),ISBLANK(Table13[[#This Row],[Side Result]])), "",IF(OR(AND('Prediction Log'!D655&lt;0, 'Prediction Log'!I655='Prediction Log'!B655), AND('Prediction Log'!D655&gt;0, 'Prediction Log'!C655='Prediction Log'!I655)),"Y", IF(ISBLANK(Games!$B$2), "","N")))</f>
      </c>
      <c r="W655" s="23" t="str">
        <f>Table13[[#This Row],[Market Side and Spread  Correct]]</f>
      </c>
    </row>
    <row r="656">
      <c r="A656" s="2" t="str">
        <f>IF(ISBLANK(Games!$B656), "",Games!A656)</f>
      </c>
      <c r="B656" s="2" t="str">
        <f>IF(ISBLANK(Games!$B656), "",Games!B656)</f>
      </c>
      <c r="C656" s="2" t="str">
        <f>IF(ISBLANK(Games!$B656), "",Games!C656)</f>
      </c>
      <c r="D656" s="1" t="str">
        <f>IF(ISBLANK(Games!$B656), "",Games!D656)</f>
      </c>
      <c r="E656" s="1" t="str">
        <f>IF(ISBLANK(Games!$B656), "",Games!E656)</f>
      </c>
      <c r="F656" s="2" t="str">
        <f>IF(ISBLANK(Games!$B656), "",Games!F656)</f>
      </c>
      <c r="G656" s="2" t="str">
        <f>IF(ISBLANK(Games!$B656), "",Games!G656)</f>
      </c>
      <c r="H656" s="2" t="str">
        <f>IF(ISBLANK(Games!B656), "", IF(Table13[[#This Row],[Spread]]&lt;0, Table13[[#This Row],[Home]], Table13[[#This Row],[Away]]))</f>
      </c>
      <c r="I656" s="25"/>
      <c r="J656" s="25"/>
      <c r="K656" s="25"/>
      <c r="L656" s="25" t="str">
        <f>IF(ISBLANK(Table13[[#This Row],[Side Result]]), "",(-1*(Table13[[#This Row],[Home Final]]-Table13[[#This Row],[Away Final]])))</f>
      </c>
      <c r="M65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56" s="21" t="str">
        <f>IF(ISBLANK(Games!B656),"",IF(Table13[[#This Row],[Side Result]]=Table13[[#This Row],[Market Predicted Side]], "Y", "N"))</f>
      </c>
      <c r="O656" s="24" t="str">
        <f>IF(ISBLANK(Table13[[#This Row],[Side Result]]),"",IF(AND(Table13[[#This Row],[Market Side Correct (Y/N)]]="Y", Table13[[#This Row],[Market - Winning Team Covered (Y/N)]]="Y"), "Y", "N"))</f>
      </c>
      <c r="P656" s="24" t="str">
        <f>IF(ISBLANK(Games!B656),"",IF(Table13[[#This Row],[Side Result]]=Table13[[#This Row],[Model Predicted Side]], "Y", "N"))</f>
      </c>
      <c r="Q65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5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56" s="24" t="str">
        <f>IF(ISBLANK(Table13[[#This Row],[Side Result]]), "",ABS(Table13[[#This Row],[Difference from Prediction]]))</f>
      </c>
      <c r="T65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56" s="24" t="str">
        <f>IF(ISBLANK(Table13[[#This Row],[Side Result]]), "",ABS(Table13[[#This Row],[Difference from Market]]))</f>
      </c>
      <c r="V656" s="23" t="str">
        <f>IF(OR(ISBLANK(Games!B656),ISBLANK(Table13[[#This Row],[Side Result]])), "",IF(OR(AND('Prediction Log'!D656&lt;0, 'Prediction Log'!I656='Prediction Log'!B656), AND('Prediction Log'!D656&gt;0, 'Prediction Log'!C656='Prediction Log'!I656)),"Y", IF(ISBLANK(Games!$B$2), "","N")))</f>
      </c>
      <c r="W656" s="23" t="str">
        <f>Table13[[#This Row],[Market Side and Spread  Correct]]</f>
      </c>
    </row>
    <row r="657">
      <c r="A657" s="2" t="str">
        <f>IF(ISBLANK(Games!$B657), "",Games!A657)</f>
      </c>
      <c r="B657" s="2" t="str">
        <f>IF(ISBLANK(Games!$B657), "",Games!B657)</f>
      </c>
      <c r="C657" s="2" t="str">
        <f>IF(ISBLANK(Games!$B657), "",Games!C657)</f>
      </c>
      <c r="D657" s="1" t="str">
        <f>IF(ISBLANK(Games!$B657), "",Games!D657)</f>
      </c>
      <c r="E657" s="1" t="str">
        <f>IF(ISBLANK(Games!$B657), "",Games!E657)</f>
      </c>
      <c r="F657" s="2" t="str">
        <f>IF(ISBLANK(Games!$B657), "",Games!F657)</f>
      </c>
      <c r="G657" s="2" t="str">
        <f>IF(ISBLANK(Games!$B657), "",Games!G657)</f>
      </c>
      <c r="H657" s="2" t="str">
        <f>IF(ISBLANK(Games!B657), "", IF(Table13[[#This Row],[Spread]]&lt;0, Table13[[#This Row],[Home]], Table13[[#This Row],[Away]]))</f>
      </c>
      <c r="I657" s="25"/>
      <c r="J657" s="25"/>
      <c r="K657" s="25"/>
      <c r="L657" s="25" t="str">
        <f>IF(ISBLANK(Table13[[#This Row],[Side Result]]), "",(-1*(Table13[[#This Row],[Home Final]]-Table13[[#This Row],[Away Final]])))</f>
      </c>
      <c r="M65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57" s="21" t="str">
        <f>IF(ISBLANK(Games!B657),"",IF(Table13[[#This Row],[Side Result]]=Table13[[#This Row],[Market Predicted Side]], "Y", "N"))</f>
      </c>
      <c r="O657" s="24" t="str">
        <f>IF(ISBLANK(Table13[[#This Row],[Side Result]]),"",IF(AND(Table13[[#This Row],[Market Side Correct (Y/N)]]="Y", Table13[[#This Row],[Market - Winning Team Covered (Y/N)]]="Y"), "Y", "N"))</f>
      </c>
      <c r="P657" s="24" t="str">
        <f>IF(ISBLANK(Games!B657),"",IF(Table13[[#This Row],[Side Result]]=Table13[[#This Row],[Model Predicted Side]], "Y", "N"))</f>
      </c>
      <c r="Q65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5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57" s="24" t="str">
        <f>IF(ISBLANK(Table13[[#This Row],[Side Result]]), "",ABS(Table13[[#This Row],[Difference from Prediction]]))</f>
      </c>
      <c r="T65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57" s="24" t="str">
        <f>IF(ISBLANK(Table13[[#This Row],[Side Result]]), "",ABS(Table13[[#This Row],[Difference from Market]]))</f>
      </c>
      <c r="V657" s="23" t="str">
        <f>IF(OR(ISBLANK(Games!B657),ISBLANK(Table13[[#This Row],[Side Result]])), "",IF(OR(AND('Prediction Log'!D657&lt;0, 'Prediction Log'!I657='Prediction Log'!B657), AND('Prediction Log'!D657&gt;0, 'Prediction Log'!C657='Prediction Log'!I657)),"Y", IF(ISBLANK(Games!$B$2), "","N")))</f>
      </c>
      <c r="W657" s="23" t="str">
        <f>Table13[[#This Row],[Market Side and Spread  Correct]]</f>
      </c>
    </row>
    <row r="658">
      <c r="A658" s="2" t="str">
        <f>IF(ISBLANK(Games!$B658), "",Games!A658)</f>
      </c>
      <c r="B658" s="2" t="str">
        <f>IF(ISBLANK(Games!$B658), "",Games!B658)</f>
      </c>
      <c r="C658" s="2" t="str">
        <f>IF(ISBLANK(Games!$B658), "",Games!C658)</f>
      </c>
      <c r="D658" s="1" t="str">
        <f>IF(ISBLANK(Games!$B658), "",Games!D658)</f>
      </c>
      <c r="E658" s="1" t="str">
        <f>IF(ISBLANK(Games!$B658), "",Games!E658)</f>
      </c>
      <c r="F658" s="2" t="str">
        <f>IF(ISBLANK(Games!$B658), "",Games!F658)</f>
      </c>
      <c r="G658" s="2" t="str">
        <f>IF(ISBLANK(Games!$B658), "",Games!G658)</f>
      </c>
      <c r="H658" s="2" t="str">
        <f>IF(ISBLANK(Games!B658), "", IF(Table13[[#This Row],[Spread]]&lt;0, Table13[[#This Row],[Home]], Table13[[#This Row],[Away]]))</f>
      </c>
      <c r="I658" s="25"/>
      <c r="J658" s="25"/>
      <c r="K658" s="25"/>
      <c r="L658" s="25" t="str">
        <f>IF(ISBLANK(Table13[[#This Row],[Side Result]]), "",(-1*(Table13[[#This Row],[Home Final]]-Table13[[#This Row],[Away Final]])))</f>
      </c>
      <c r="M65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58" s="21" t="str">
        <f>IF(ISBLANK(Games!B658),"",IF(Table13[[#This Row],[Side Result]]=Table13[[#This Row],[Market Predicted Side]], "Y", "N"))</f>
      </c>
      <c r="O658" s="24" t="str">
        <f>IF(ISBLANK(Table13[[#This Row],[Side Result]]),"",IF(AND(Table13[[#This Row],[Market Side Correct (Y/N)]]="Y", Table13[[#This Row],[Market - Winning Team Covered (Y/N)]]="Y"), "Y", "N"))</f>
      </c>
      <c r="P658" s="24" t="str">
        <f>IF(ISBLANK(Games!B658),"",IF(Table13[[#This Row],[Side Result]]=Table13[[#This Row],[Model Predicted Side]], "Y", "N"))</f>
      </c>
      <c r="Q65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5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58" s="24" t="str">
        <f>IF(ISBLANK(Table13[[#This Row],[Side Result]]), "",ABS(Table13[[#This Row],[Difference from Prediction]]))</f>
      </c>
      <c r="T65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58" s="24" t="str">
        <f>IF(ISBLANK(Table13[[#This Row],[Side Result]]), "",ABS(Table13[[#This Row],[Difference from Market]]))</f>
      </c>
      <c r="V658" s="23" t="str">
        <f>IF(OR(ISBLANK(Games!B658),ISBLANK(Table13[[#This Row],[Side Result]])), "",IF(OR(AND('Prediction Log'!D658&lt;0, 'Prediction Log'!I658='Prediction Log'!B658), AND('Prediction Log'!D658&gt;0, 'Prediction Log'!C658='Prediction Log'!I658)),"Y", IF(ISBLANK(Games!$B$2), "","N")))</f>
      </c>
      <c r="W658" s="23" t="str">
        <f>Table13[[#This Row],[Market Side and Spread  Correct]]</f>
      </c>
    </row>
    <row r="659">
      <c r="A659" s="2" t="str">
        <f>IF(ISBLANK(Games!$B659), "",Games!A659)</f>
      </c>
      <c r="B659" s="2" t="str">
        <f>IF(ISBLANK(Games!$B659), "",Games!B659)</f>
      </c>
      <c r="C659" s="2" t="str">
        <f>IF(ISBLANK(Games!$B659), "",Games!C659)</f>
      </c>
      <c r="D659" s="1" t="str">
        <f>IF(ISBLANK(Games!$B659), "",Games!D659)</f>
      </c>
      <c r="E659" s="1" t="str">
        <f>IF(ISBLANK(Games!$B659), "",Games!E659)</f>
      </c>
      <c r="F659" s="2" t="str">
        <f>IF(ISBLANK(Games!$B659), "",Games!F659)</f>
      </c>
      <c r="G659" s="2" t="str">
        <f>IF(ISBLANK(Games!$B659), "",Games!G659)</f>
      </c>
      <c r="H659" s="2" t="str">
        <f>IF(ISBLANK(Games!B659), "", IF(Table13[[#This Row],[Spread]]&lt;0, Table13[[#This Row],[Home]], Table13[[#This Row],[Away]]))</f>
      </c>
      <c r="I659" s="25"/>
      <c r="J659" s="25"/>
      <c r="K659" s="25"/>
      <c r="L659" s="25" t="str">
        <f>IF(ISBLANK(Table13[[#This Row],[Side Result]]), "",(-1*(Table13[[#This Row],[Home Final]]-Table13[[#This Row],[Away Final]])))</f>
      </c>
      <c r="M65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59" s="21" t="str">
        <f>IF(ISBLANK(Games!B659),"",IF(Table13[[#This Row],[Side Result]]=Table13[[#This Row],[Market Predicted Side]], "Y", "N"))</f>
      </c>
      <c r="O659" s="24" t="str">
        <f>IF(ISBLANK(Table13[[#This Row],[Side Result]]),"",IF(AND(Table13[[#This Row],[Market Side Correct (Y/N)]]="Y", Table13[[#This Row],[Market - Winning Team Covered (Y/N)]]="Y"), "Y", "N"))</f>
      </c>
      <c r="P659" s="24" t="str">
        <f>IF(ISBLANK(Games!B659),"",IF(Table13[[#This Row],[Side Result]]=Table13[[#This Row],[Model Predicted Side]], "Y", "N"))</f>
      </c>
      <c r="Q65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5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59" s="24" t="str">
        <f>IF(ISBLANK(Table13[[#This Row],[Side Result]]), "",ABS(Table13[[#This Row],[Difference from Prediction]]))</f>
      </c>
      <c r="T65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59" s="24" t="str">
        <f>IF(ISBLANK(Table13[[#This Row],[Side Result]]), "",ABS(Table13[[#This Row],[Difference from Market]]))</f>
      </c>
      <c r="V659" s="23" t="str">
        <f>IF(OR(ISBLANK(Games!B659),ISBLANK(Table13[[#This Row],[Side Result]])), "",IF(OR(AND('Prediction Log'!D659&lt;0, 'Prediction Log'!I659='Prediction Log'!B659), AND('Prediction Log'!D659&gt;0, 'Prediction Log'!C659='Prediction Log'!I659)),"Y", IF(ISBLANK(Games!$B$2), "","N")))</f>
      </c>
      <c r="W659" s="23" t="str">
        <f>Table13[[#This Row],[Market Side and Spread  Correct]]</f>
      </c>
    </row>
    <row r="660">
      <c r="A660" s="2" t="str">
        <f>IF(ISBLANK(Games!$B660), "",Games!A660)</f>
      </c>
      <c r="B660" s="2" t="str">
        <f>IF(ISBLANK(Games!$B660), "",Games!B660)</f>
      </c>
      <c r="C660" s="2" t="str">
        <f>IF(ISBLANK(Games!$B660), "",Games!C660)</f>
      </c>
      <c r="D660" s="1" t="str">
        <f>IF(ISBLANK(Games!$B660), "",Games!D660)</f>
      </c>
      <c r="E660" s="1" t="str">
        <f>IF(ISBLANK(Games!$B660), "",Games!E660)</f>
      </c>
      <c r="F660" s="2" t="str">
        <f>IF(ISBLANK(Games!$B660), "",Games!F660)</f>
      </c>
      <c r="G660" s="2" t="str">
        <f>IF(ISBLANK(Games!$B660), "",Games!G660)</f>
      </c>
      <c r="H660" s="2" t="str">
        <f>IF(ISBLANK(Games!B660), "", IF(Table13[[#This Row],[Spread]]&lt;0, Table13[[#This Row],[Home]], Table13[[#This Row],[Away]]))</f>
      </c>
      <c r="I660" s="25"/>
      <c r="J660" s="25"/>
      <c r="K660" s="25"/>
      <c r="L660" s="25" t="str">
        <f>IF(ISBLANK(Table13[[#This Row],[Side Result]]), "",(-1*(Table13[[#This Row],[Home Final]]-Table13[[#This Row],[Away Final]])))</f>
      </c>
      <c r="M66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60" s="21" t="str">
        <f>IF(ISBLANK(Games!B660),"",IF(Table13[[#This Row],[Side Result]]=Table13[[#This Row],[Market Predicted Side]], "Y", "N"))</f>
      </c>
      <c r="O660" s="24" t="str">
        <f>IF(ISBLANK(Table13[[#This Row],[Side Result]]),"",IF(AND(Table13[[#This Row],[Market Side Correct (Y/N)]]="Y", Table13[[#This Row],[Market - Winning Team Covered (Y/N)]]="Y"), "Y", "N"))</f>
      </c>
      <c r="P660" s="24" t="str">
        <f>IF(ISBLANK(Games!B660),"",IF(Table13[[#This Row],[Side Result]]=Table13[[#This Row],[Model Predicted Side]], "Y", "N"))</f>
      </c>
      <c r="Q66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6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60" s="24" t="str">
        <f>IF(ISBLANK(Table13[[#This Row],[Side Result]]), "",ABS(Table13[[#This Row],[Difference from Prediction]]))</f>
      </c>
      <c r="T66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60" s="24" t="str">
        <f>IF(ISBLANK(Table13[[#This Row],[Side Result]]), "",ABS(Table13[[#This Row],[Difference from Market]]))</f>
      </c>
      <c r="V660" s="23" t="str">
        <f>IF(OR(ISBLANK(Games!B660),ISBLANK(Table13[[#This Row],[Side Result]])), "",IF(OR(AND('Prediction Log'!D660&lt;0, 'Prediction Log'!I660='Prediction Log'!B660), AND('Prediction Log'!D660&gt;0, 'Prediction Log'!C660='Prediction Log'!I660)),"Y", IF(ISBLANK(Games!$B$2), "","N")))</f>
      </c>
      <c r="W660" s="23" t="str">
        <f>Table13[[#This Row],[Market Side and Spread  Correct]]</f>
      </c>
    </row>
    <row r="661">
      <c r="A661" s="2" t="str">
        <f>IF(ISBLANK(Games!$B661), "",Games!A661)</f>
      </c>
      <c r="B661" s="2" t="str">
        <f>IF(ISBLANK(Games!$B661), "",Games!B661)</f>
      </c>
      <c r="C661" s="2" t="str">
        <f>IF(ISBLANK(Games!$B661), "",Games!C661)</f>
      </c>
      <c r="D661" s="1" t="str">
        <f>IF(ISBLANK(Games!$B661), "",Games!D661)</f>
      </c>
      <c r="E661" s="1" t="str">
        <f>IF(ISBLANK(Games!$B661), "",Games!E661)</f>
      </c>
      <c r="F661" s="2" t="str">
        <f>IF(ISBLANK(Games!$B661), "",Games!F661)</f>
      </c>
      <c r="G661" s="2" t="str">
        <f>IF(ISBLANK(Games!$B661), "",Games!G661)</f>
      </c>
      <c r="H661" s="2" t="str">
        <f>IF(ISBLANK(Games!B661), "", IF(Table13[[#This Row],[Spread]]&lt;0, Table13[[#This Row],[Home]], Table13[[#This Row],[Away]]))</f>
      </c>
      <c r="I661" s="25"/>
      <c r="J661" s="25"/>
      <c r="K661" s="25"/>
      <c r="L661" s="25" t="str">
        <f>IF(ISBLANK(Table13[[#This Row],[Side Result]]), "",(-1*(Table13[[#This Row],[Home Final]]-Table13[[#This Row],[Away Final]])))</f>
      </c>
      <c r="M66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61" s="21" t="str">
        <f>IF(ISBLANK(Games!B661),"",IF(Table13[[#This Row],[Side Result]]=Table13[[#This Row],[Market Predicted Side]], "Y", "N"))</f>
      </c>
      <c r="O661" s="24" t="str">
        <f>IF(ISBLANK(Table13[[#This Row],[Side Result]]),"",IF(AND(Table13[[#This Row],[Market Side Correct (Y/N)]]="Y", Table13[[#This Row],[Market - Winning Team Covered (Y/N)]]="Y"), "Y", "N"))</f>
      </c>
      <c r="P661" s="24" t="str">
        <f>IF(ISBLANK(Games!B661),"",IF(Table13[[#This Row],[Side Result]]=Table13[[#This Row],[Model Predicted Side]], "Y", "N"))</f>
      </c>
      <c r="Q66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6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61" s="24" t="str">
        <f>IF(ISBLANK(Table13[[#This Row],[Side Result]]), "",ABS(Table13[[#This Row],[Difference from Prediction]]))</f>
      </c>
      <c r="T66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61" s="24" t="str">
        <f>IF(ISBLANK(Table13[[#This Row],[Side Result]]), "",ABS(Table13[[#This Row],[Difference from Market]]))</f>
      </c>
      <c r="V661" s="23" t="str">
        <f>IF(OR(ISBLANK(Games!B661),ISBLANK(Table13[[#This Row],[Side Result]])), "",IF(OR(AND('Prediction Log'!D661&lt;0, 'Prediction Log'!I661='Prediction Log'!B661), AND('Prediction Log'!D661&gt;0, 'Prediction Log'!C661='Prediction Log'!I661)),"Y", IF(ISBLANK(Games!$B$2), "","N")))</f>
      </c>
      <c r="W661" s="23" t="str">
        <f>Table13[[#This Row],[Market Side and Spread  Correct]]</f>
      </c>
    </row>
    <row r="662">
      <c r="A662" s="2" t="str">
        <f>IF(ISBLANK(Games!$B662), "",Games!A662)</f>
      </c>
      <c r="B662" s="2" t="str">
        <f>IF(ISBLANK(Games!$B662), "",Games!B662)</f>
      </c>
      <c r="C662" s="2" t="str">
        <f>IF(ISBLANK(Games!$B662), "",Games!C662)</f>
      </c>
      <c r="D662" s="1" t="str">
        <f>IF(ISBLANK(Games!$B662), "",Games!D662)</f>
      </c>
      <c r="E662" s="1" t="str">
        <f>IF(ISBLANK(Games!$B662), "",Games!E662)</f>
      </c>
      <c r="F662" s="2" t="str">
        <f>IF(ISBLANK(Games!$B662), "",Games!F662)</f>
      </c>
      <c r="G662" s="2" t="str">
        <f>IF(ISBLANK(Games!$B662), "",Games!G662)</f>
      </c>
      <c r="H662" s="2" t="str">
        <f>IF(ISBLANK(Games!B662), "", IF(Table13[[#This Row],[Spread]]&lt;0, Table13[[#This Row],[Home]], Table13[[#This Row],[Away]]))</f>
      </c>
      <c r="I662" s="25"/>
      <c r="J662" s="25"/>
      <c r="K662" s="25"/>
      <c r="L662" s="25" t="str">
        <f>IF(ISBLANK(Table13[[#This Row],[Side Result]]), "",(-1*(Table13[[#This Row],[Home Final]]-Table13[[#This Row],[Away Final]])))</f>
      </c>
      <c r="M66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62" s="21" t="str">
        <f>IF(ISBLANK(Games!B662),"",IF(Table13[[#This Row],[Side Result]]=Table13[[#This Row],[Market Predicted Side]], "Y", "N"))</f>
      </c>
      <c r="O662" s="24" t="str">
        <f>IF(ISBLANK(Table13[[#This Row],[Side Result]]),"",IF(AND(Table13[[#This Row],[Market Side Correct (Y/N)]]="Y", Table13[[#This Row],[Market - Winning Team Covered (Y/N)]]="Y"), "Y", "N"))</f>
      </c>
      <c r="P662" s="24" t="str">
        <f>IF(ISBLANK(Games!B662),"",IF(Table13[[#This Row],[Side Result]]=Table13[[#This Row],[Model Predicted Side]], "Y", "N"))</f>
      </c>
      <c r="Q66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6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62" s="24" t="str">
        <f>IF(ISBLANK(Table13[[#This Row],[Side Result]]), "",ABS(Table13[[#This Row],[Difference from Prediction]]))</f>
      </c>
      <c r="T66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62" s="24" t="str">
        <f>IF(ISBLANK(Table13[[#This Row],[Side Result]]), "",ABS(Table13[[#This Row],[Difference from Market]]))</f>
      </c>
      <c r="V662" s="23" t="str">
        <f>IF(OR(ISBLANK(Games!B662),ISBLANK(Table13[[#This Row],[Side Result]])), "",IF(OR(AND('Prediction Log'!D662&lt;0, 'Prediction Log'!I662='Prediction Log'!B662), AND('Prediction Log'!D662&gt;0, 'Prediction Log'!C662='Prediction Log'!I662)),"Y", IF(ISBLANK(Games!$B$2), "","N")))</f>
      </c>
      <c r="W662" s="23" t="str">
        <f>Table13[[#This Row],[Market Side and Spread  Correct]]</f>
      </c>
    </row>
    <row r="663">
      <c r="A663" s="2" t="str">
        <f>IF(ISBLANK(Games!$B663), "",Games!A663)</f>
      </c>
      <c r="B663" s="2" t="str">
        <f>IF(ISBLANK(Games!$B663), "",Games!B663)</f>
      </c>
      <c r="C663" s="2" t="str">
        <f>IF(ISBLANK(Games!$B663), "",Games!C663)</f>
      </c>
      <c r="D663" s="1" t="str">
        <f>IF(ISBLANK(Games!$B663), "",Games!D663)</f>
      </c>
      <c r="E663" s="1" t="str">
        <f>IF(ISBLANK(Games!$B663), "",Games!E663)</f>
      </c>
      <c r="F663" s="2" t="str">
        <f>IF(ISBLANK(Games!$B663), "",Games!F663)</f>
      </c>
      <c r="G663" s="2" t="str">
        <f>IF(ISBLANK(Games!$B663), "",Games!G663)</f>
      </c>
      <c r="H663" s="2" t="str">
        <f>IF(ISBLANK(Games!B663), "", IF(Table13[[#This Row],[Spread]]&lt;0, Table13[[#This Row],[Home]], Table13[[#This Row],[Away]]))</f>
      </c>
      <c r="I663" s="25"/>
      <c r="J663" s="25"/>
      <c r="K663" s="25"/>
      <c r="L663" s="25" t="str">
        <f>IF(ISBLANK(Table13[[#This Row],[Side Result]]), "",(-1*(Table13[[#This Row],[Home Final]]-Table13[[#This Row],[Away Final]])))</f>
      </c>
      <c r="M66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63" s="21" t="str">
        <f>IF(ISBLANK(Games!B663),"",IF(Table13[[#This Row],[Side Result]]=Table13[[#This Row],[Market Predicted Side]], "Y", "N"))</f>
      </c>
      <c r="O663" s="24" t="str">
        <f>IF(ISBLANK(Table13[[#This Row],[Side Result]]),"",IF(AND(Table13[[#This Row],[Market Side Correct (Y/N)]]="Y", Table13[[#This Row],[Market - Winning Team Covered (Y/N)]]="Y"), "Y", "N"))</f>
      </c>
      <c r="P663" s="24" t="str">
        <f>IF(ISBLANK(Games!B663),"",IF(Table13[[#This Row],[Side Result]]=Table13[[#This Row],[Model Predicted Side]], "Y", "N"))</f>
      </c>
      <c r="Q66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6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63" s="24" t="str">
        <f>IF(ISBLANK(Table13[[#This Row],[Side Result]]), "",ABS(Table13[[#This Row],[Difference from Prediction]]))</f>
      </c>
      <c r="T66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63" s="24" t="str">
        <f>IF(ISBLANK(Table13[[#This Row],[Side Result]]), "",ABS(Table13[[#This Row],[Difference from Market]]))</f>
      </c>
      <c r="V663" s="23" t="str">
        <f>IF(OR(ISBLANK(Games!B663),ISBLANK(Table13[[#This Row],[Side Result]])), "",IF(OR(AND('Prediction Log'!D663&lt;0, 'Prediction Log'!I663='Prediction Log'!B663), AND('Prediction Log'!D663&gt;0, 'Prediction Log'!C663='Prediction Log'!I663)),"Y", IF(ISBLANK(Games!$B$2), "","N")))</f>
      </c>
      <c r="W663" s="23" t="str">
        <f>Table13[[#This Row],[Market Side and Spread  Correct]]</f>
      </c>
    </row>
    <row r="664">
      <c r="A664" s="2" t="str">
        <f>IF(ISBLANK(Games!$B664), "",Games!A664)</f>
      </c>
      <c r="B664" s="2" t="str">
        <f>IF(ISBLANK(Games!$B664), "",Games!B664)</f>
      </c>
      <c r="C664" s="2" t="str">
        <f>IF(ISBLANK(Games!$B664), "",Games!C664)</f>
      </c>
      <c r="D664" s="1" t="str">
        <f>IF(ISBLANK(Games!$B664), "",Games!D664)</f>
      </c>
      <c r="E664" s="1" t="str">
        <f>IF(ISBLANK(Games!$B664), "",Games!E664)</f>
      </c>
      <c r="F664" s="2" t="str">
        <f>IF(ISBLANK(Games!$B664), "",Games!F664)</f>
      </c>
      <c r="G664" s="2" t="str">
        <f>IF(ISBLANK(Games!$B664), "",Games!G664)</f>
      </c>
      <c r="H664" s="2" t="str">
        <f>IF(ISBLANK(Games!B664), "", IF(Table13[[#This Row],[Spread]]&lt;0, Table13[[#This Row],[Home]], Table13[[#This Row],[Away]]))</f>
      </c>
      <c r="I664" s="25"/>
      <c r="J664" s="25"/>
      <c r="K664" s="25"/>
      <c r="L664" s="25" t="str">
        <f>IF(ISBLANK(Table13[[#This Row],[Side Result]]), "",(-1*(Table13[[#This Row],[Home Final]]-Table13[[#This Row],[Away Final]])))</f>
      </c>
      <c r="M66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64" s="21" t="str">
        <f>IF(ISBLANK(Games!B664),"",IF(Table13[[#This Row],[Side Result]]=Table13[[#This Row],[Market Predicted Side]], "Y", "N"))</f>
      </c>
      <c r="O664" s="24" t="str">
        <f>IF(ISBLANK(Table13[[#This Row],[Side Result]]),"",IF(AND(Table13[[#This Row],[Market Side Correct (Y/N)]]="Y", Table13[[#This Row],[Market - Winning Team Covered (Y/N)]]="Y"), "Y", "N"))</f>
      </c>
      <c r="P664" s="24" t="str">
        <f>IF(ISBLANK(Games!B664),"",IF(Table13[[#This Row],[Side Result]]=Table13[[#This Row],[Model Predicted Side]], "Y", "N"))</f>
      </c>
      <c r="Q66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6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64" s="24" t="str">
        <f>IF(ISBLANK(Table13[[#This Row],[Side Result]]), "",ABS(Table13[[#This Row],[Difference from Prediction]]))</f>
      </c>
      <c r="T66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64" s="24" t="str">
        <f>IF(ISBLANK(Table13[[#This Row],[Side Result]]), "",ABS(Table13[[#This Row],[Difference from Market]]))</f>
      </c>
      <c r="V664" s="23" t="str">
        <f>IF(OR(ISBLANK(Games!B664),ISBLANK(Table13[[#This Row],[Side Result]])), "",IF(OR(AND('Prediction Log'!D664&lt;0, 'Prediction Log'!I664='Prediction Log'!B664), AND('Prediction Log'!D664&gt;0, 'Prediction Log'!C664='Prediction Log'!I664)),"Y", IF(ISBLANK(Games!$B$2), "","N")))</f>
      </c>
      <c r="W664" s="23" t="str">
        <f>Table13[[#This Row],[Market Side and Spread  Correct]]</f>
      </c>
    </row>
    <row r="665">
      <c r="A665" s="2" t="str">
        <f>IF(ISBLANK(Games!$B665), "",Games!A665)</f>
      </c>
      <c r="B665" s="2" t="str">
        <f>IF(ISBLANK(Games!$B665), "",Games!B665)</f>
      </c>
      <c r="C665" s="2" t="str">
        <f>IF(ISBLANK(Games!$B665), "",Games!C665)</f>
      </c>
      <c r="D665" s="1" t="str">
        <f>IF(ISBLANK(Games!$B665), "",Games!D665)</f>
      </c>
      <c r="E665" s="1" t="str">
        <f>IF(ISBLANK(Games!$B665), "",Games!E665)</f>
      </c>
      <c r="F665" s="2" t="str">
        <f>IF(ISBLANK(Games!$B665), "",Games!F665)</f>
      </c>
      <c r="G665" s="2" t="str">
        <f>IF(ISBLANK(Games!$B665), "",Games!G665)</f>
      </c>
      <c r="H665" s="2" t="str">
        <f>IF(ISBLANK(Games!B665), "", IF(Table13[[#This Row],[Spread]]&lt;0, Table13[[#This Row],[Home]], Table13[[#This Row],[Away]]))</f>
      </c>
      <c r="I665" s="25"/>
      <c r="J665" s="25"/>
      <c r="K665" s="25"/>
      <c r="L665" s="25" t="str">
        <f>IF(ISBLANK(Table13[[#This Row],[Side Result]]), "",(-1*(Table13[[#This Row],[Home Final]]-Table13[[#This Row],[Away Final]])))</f>
      </c>
      <c r="M66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65" s="21" t="str">
        <f>IF(ISBLANK(Games!B665),"",IF(Table13[[#This Row],[Side Result]]=Table13[[#This Row],[Market Predicted Side]], "Y", "N"))</f>
      </c>
      <c r="O665" s="24" t="str">
        <f>IF(ISBLANK(Table13[[#This Row],[Side Result]]),"",IF(AND(Table13[[#This Row],[Market Side Correct (Y/N)]]="Y", Table13[[#This Row],[Market - Winning Team Covered (Y/N)]]="Y"), "Y", "N"))</f>
      </c>
      <c r="P665" s="24" t="str">
        <f>IF(ISBLANK(Games!B665),"",IF(Table13[[#This Row],[Side Result]]=Table13[[#This Row],[Model Predicted Side]], "Y", "N"))</f>
      </c>
      <c r="Q66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6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65" s="24" t="str">
        <f>IF(ISBLANK(Table13[[#This Row],[Side Result]]), "",ABS(Table13[[#This Row],[Difference from Prediction]]))</f>
      </c>
      <c r="T66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65" s="24" t="str">
        <f>IF(ISBLANK(Table13[[#This Row],[Side Result]]), "",ABS(Table13[[#This Row],[Difference from Market]]))</f>
      </c>
      <c r="V665" s="23" t="str">
        <f>IF(OR(ISBLANK(Games!B665),ISBLANK(Table13[[#This Row],[Side Result]])), "",IF(OR(AND('Prediction Log'!D665&lt;0, 'Prediction Log'!I665='Prediction Log'!B665), AND('Prediction Log'!D665&gt;0, 'Prediction Log'!C665='Prediction Log'!I665)),"Y", IF(ISBLANK(Games!$B$2), "","N")))</f>
      </c>
      <c r="W665" s="23" t="str">
        <f>Table13[[#This Row],[Market Side and Spread  Correct]]</f>
      </c>
    </row>
    <row r="666">
      <c r="A666" s="2" t="str">
        <f>IF(ISBLANK(Games!$B666), "",Games!A666)</f>
      </c>
      <c r="B666" s="2" t="str">
        <f>IF(ISBLANK(Games!$B666), "",Games!B666)</f>
      </c>
      <c r="C666" s="2" t="str">
        <f>IF(ISBLANK(Games!$B666), "",Games!C666)</f>
      </c>
      <c r="D666" s="1" t="str">
        <f>IF(ISBLANK(Games!$B666), "",Games!D666)</f>
      </c>
      <c r="E666" s="1" t="str">
        <f>IF(ISBLANK(Games!$B666), "",Games!E666)</f>
      </c>
      <c r="F666" s="2" t="str">
        <f>IF(ISBLANK(Games!$B666), "",Games!F666)</f>
      </c>
      <c r="G666" s="2" t="str">
        <f>IF(ISBLANK(Games!$B666), "",Games!G666)</f>
      </c>
      <c r="H666" s="2" t="str">
        <f>IF(ISBLANK(Games!B666), "", IF(Table13[[#This Row],[Spread]]&lt;0, Table13[[#This Row],[Home]], Table13[[#This Row],[Away]]))</f>
      </c>
      <c r="I666" s="25"/>
      <c r="J666" s="25"/>
      <c r="K666" s="25"/>
      <c r="L666" s="25" t="str">
        <f>IF(ISBLANK(Table13[[#This Row],[Side Result]]), "",(-1*(Table13[[#This Row],[Home Final]]-Table13[[#This Row],[Away Final]])))</f>
      </c>
      <c r="M66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66" s="21" t="str">
        <f>IF(ISBLANK(Games!B666),"",IF(Table13[[#This Row],[Side Result]]=Table13[[#This Row],[Market Predicted Side]], "Y", "N"))</f>
      </c>
      <c r="O666" s="24" t="str">
        <f>IF(ISBLANK(Table13[[#This Row],[Side Result]]),"",IF(AND(Table13[[#This Row],[Market Side Correct (Y/N)]]="Y", Table13[[#This Row],[Market - Winning Team Covered (Y/N)]]="Y"), "Y", "N"))</f>
      </c>
      <c r="P666" s="24" t="str">
        <f>IF(ISBLANK(Games!B666),"",IF(Table13[[#This Row],[Side Result]]=Table13[[#This Row],[Model Predicted Side]], "Y", "N"))</f>
      </c>
      <c r="Q66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6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66" s="24" t="str">
        <f>IF(ISBLANK(Table13[[#This Row],[Side Result]]), "",ABS(Table13[[#This Row],[Difference from Prediction]]))</f>
      </c>
      <c r="T66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66" s="24" t="str">
        <f>IF(ISBLANK(Table13[[#This Row],[Side Result]]), "",ABS(Table13[[#This Row],[Difference from Market]]))</f>
      </c>
      <c r="V666" s="23" t="str">
        <f>IF(OR(ISBLANK(Games!B666),ISBLANK(Table13[[#This Row],[Side Result]])), "",IF(OR(AND('Prediction Log'!D666&lt;0, 'Prediction Log'!I666='Prediction Log'!B666), AND('Prediction Log'!D666&gt;0, 'Prediction Log'!C666='Prediction Log'!I666)),"Y", IF(ISBLANK(Games!$B$2), "","N")))</f>
      </c>
      <c r="W666" s="23" t="str">
        <f>Table13[[#This Row],[Market Side and Spread  Correct]]</f>
      </c>
    </row>
    <row r="667">
      <c r="A667" s="2" t="str">
        <f>IF(ISBLANK(Games!$B667), "",Games!A667)</f>
      </c>
      <c r="B667" s="2" t="str">
        <f>IF(ISBLANK(Games!$B667), "",Games!B667)</f>
      </c>
      <c r="C667" s="2" t="str">
        <f>IF(ISBLANK(Games!$B667), "",Games!C667)</f>
      </c>
      <c r="D667" s="1" t="str">
        <f>IF(ISBLANK(Games!$B667), "",Games!D667)</f>
      </c>
      <c r="E667" s="1" t="str">
        <f>IF(ISBLANK(Games!$B667), "",Games!E667)</f>
      </c>
      <c r="F667" s="2" t="str">
        <f>IF(ISBLANK(Games!$B667), "",Games!F667)</f>
      </c>
      <c r="G667" s="2" t="str">
        <f>IF(ISBLANK(Games!$B667), "",Games!G667)</f>
      </c>
      <c r="H667" s="2" t="str">
        <f>IF(ISBLANK(Games!B667), "", IF(Table13[[#This Row],[Spread]]&lt;0, Table13[[#This Row],[Home]], Table13[[#This Row],[Away]]))</f>
      </c>
      <c r="I667" s="25"/>
      <c r="J667" s="25"/>
      <c r="K667" s="25"/>
      <c r="L667" s="25" t="str">
        <f>IF(ISBLANK(Table13[[#This Row],[Side Result]]), "",(-1*(Table13[[#This Row],[Home Final]]-Table13[[#This Row],[Away Final]])))</f>
      </c>
      <c r="M66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67" s="21" t="str">
        <f>IF(ISBLANK(Games!B667),"",IF(Table13[[#This Row],[Side Result]]=Table13[[#This Row],[Market Predicted Side]], "Y", "N"))</f>
      </c>
      <c r="O667" s="24" t="str">
        <f>IF(ISBLANK(Table13[[#This Row],[Side Result]]),"",IF(AND(Table13[[#This Row],[Market Side Correct (Y/N)]]="Y", Table13[[#This Row],[Market - Winning Team Covered (Y/N)]]="Y"), "Y", "N"))</f>
      </c>
      <c r="P667" s="24" t="str">
        <f>IF(ISBLANK(Games!B667),"",IF(Table13[[#This Row],[Side Result]]=Table13[[#This Row],[Model Predicted Side]], "Y", "N"))</f>
      </c>
      <c r="Q66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6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67" s="24" t="str">
        <f>IF(ISBLANK(Table13[[#This Row],[Side Result]]), "",ABS(Table13[[#This Row],[Difference from Prediction]]))</f>
      </c>
      <c r="T66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67" s="24" t="str">
        <f>IF(ISBLANK(Table13[[#This Row],[Side Result]]), "",ABS(Table13[[#This Row],[Difference from Market]]))</f>
      </c>
      <c r="V667" s="23" t="str">
        <f>IF(OR(ISBLANK(Games!B667),ISBLANK(Table13[[#This Row],[Side Result]])), "",IF(OR(AND('Prediction Log'!D667&lt;0, 'Prediction Log'!I667='Prediction Log'!B667), AND('Prediction Log'!D667&gt;0, 'Prediction Log'!C667='Prediction Log'!I667)),"Y", IF(ISBLANK(Games!$B$2), "","N")))</f>
      </c>
      <c r="W667" s="23" t="str">
        <f>Table13[[#This Row],[Market Side and Spread  Correct]]</f>
      </c>
    </row>
    <row r="668">
      <c r="A668" s="2" t="str">
        <f>IF(ISBLANK(Games!$B668), "",Games!A668)</f>
      </c>
      <c r="B668" s="2" t="str">
        <f>IF(ISBLANK(Games!$B668), "",Games!B668)</f>
      </c>
      <c r="C668" s="2" t="str">
        <f>IF(ISBLANK(Games!$B668), "",Games!C668)</f>
      </c>
      <c r="D668" s="1" t="str">
        <f>IF(ISBLANK(Games!$B668), "",Games!D668)</f>
      </c>
      <c r="E668" s="1" t="str">
        <f>IF(ISBLANK(Games!$B668), "",Games!E668)</f>
      </c>
      <c r="F668" s="2" t="str">
        <f>IF(ISBLANK(Games!$B668), "",Games!F668)</f>
      </c>
      <c r="G668" s="2" t="str">
        <f>IF(ISBLANK(Games!$B668), "",Games!G668)</f>
      </c>
      <c r="H668" s="2" t="str">
        <f>IF(ISBLANK(Games!B668), "", IF(Table13[[#This Row],[Spread]]&lt;0, Table13[[#This Row],[Home]], Table13[[#This Row],[Away]]))</f>
      </c>
      <c r="I668" s="25"/>
      <c r="J668" s="25"/>
      <c r="K668" s="25"/>
      <c r="L668" s="25" t="str">
        <f>IF(ISBLANK(Table13[[#This Row],[Side Result]]), "",(-1*(Table13[[#This Row],[Home Final]]-Table13[[#This Row],[Away Final]])))</f>
      </c>
      <c r="M66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68" s="21" t="str">
        <f>IF(ISBLANK(Games!B668),"",IF(Table13[[#This Row],[Side Result]]=Table13[[#This Row],[Market Predicted Side]], "Y", "N"))</f>
      </c>
      <c r="O668" s="24" t="str">
        <f>IF(ISBLANK(Table13[[#This Row],[Side Result]]),"",IF(AND(Table13[[#This Row],[Market Side Correct (Y/N)]]="Y", Table13[[#This Row],[Market - Winning Team Covered (Y/N)]]="Y"), "Y", "N"))</f>
      </c>
      <c r="P668" s="24" t="str">
        <f>IF(ISBLANK(Games!B668),"",IF(Table13[[#This Row],[Side Result]]=Table13[[#This Row],[Model Predicted Side]], "Y", "N"))</f>
      </c>
      <c r="Q66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6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68" s="24" t="str">
        <f>IF(ISBLANK(Table13[[#This Row],[Side Result]]), "",ABS(Table13[[#This Row],[Difference from Prediction]]))</f>
      </c>
      <c r="T66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68" s="24" t="str">
        <f>IF(ISBLANK(Table13[[#This Row],[Side Result]]), "",ABS(Table13[[#This Row],[Difference from Market]]))</f>
      </c>
      <c r="V668" s="23" t="str">
        <f>IF(OR(ISBLANK(Games!B668),ISBLANK(Table13[[#This Row],[Side Result]])), "",IF(OR(AND('Prediction Log'!D668&lt;0, 'Prediction Log'!I668='Prediction Log'!B668), AND('Prediction Log'!D668&gt;0, 'Prediction Log'!C668='Prediction Log'!I668)),"Y", IF(ISBLANK(Games!$B$2), "","N")))</f>
      </c>
      <c r="W668" s="23" t="str">
        <f>Table13[[#This Row],[Market Side and Spread  Correct]]</f>
      </c>
    </row>
    <row r="669">
      <c r="A669" s="2" t="str">
        <f>IF(ISBLANK(Games!$B669), "",Games!A669)</f>
      </c>
      <c r="B669" s="2" t="str">
        <f>IF(ISBLANK(Games!$B669), "",Games!B669)</f>
      </c>
      <c r="C669" s="2" t="str">
        <f>IF(ISBLANK(Games!$B669), "",Games!C669)</f>
      </c>
      <c r="D669" s="1" t="str">
        <f>IF(ISBLANK(Games!$B669), "",Games!D669)</f>
      </c>
      <c r="E669" s="1" t="str">
        <f>IF(ISBLANK(Games!$B669), "",Games!E669)</f>
      </c>
      <c r="F669" s="2" t="str">
        <f>IF(ISBLANK(Games!$B669), "",Games!F669)</f>
      </c>
      <c r="G669" s="2" t="str">
        <f>IF(ISBLANK(Games!$B669), "",Games!G669)</f>
      </c>
      <c r="H669" s="2" t="str">
        <f>IF(ISBLANK(Games!B669), "", IF(Table13[[#This Row],[Spread]]&lt;0, Table13[[#This Row],[Home]], Table13[[#This Row],[Away]]))</f>
      </c>
      <c r="I669" s="25"/>
      <c r="J669" s="25"/>
      <c r="K669" s="25"/>
      <c r="L669" s="25" t="str">
        <f>IF(ISBLANK(Table13[[#This Row],[Side Result]]), "",(-1*(Table13[[#This Row],[Home Final]]-Table13[[#This Row],[Away Final]])))</f>
      </c>
      <c r="M66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69" s="21" t="str">
        <f>IF(ISBLANK(Games!B669),"",IF(Table13[[#This Row],[Side Result]]=Table13[[#This Row],[Market Predicted Side]], "Y", "N"))</f>
      </c>
      <c r="O669" s="24" t="str">
        <f>IF(ISBLANK(Table13[[#This Row],[Side Result]]),"",IF(AND(Table13[[#This Row],[Market Side Correct (Y/N)]]="Y", Table13[[#This Row],[Market - Winning Team Covered (Y/N)]]="Y"), "Y", "N"))</f>
      </c>
      <c r="P669" s="24" t="str">
        <f>IF(ISBLANK(Games!B669),"",IF(Table13[[#This Row],[Side Result]]=Table13[[#This Row],[Model Predicted Side]], "Y", "N"))</f>
      </c>
      <c r="Q66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6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69" s="24" t="str">
        <f>IF(ISBLANK(Table13[[#This Row],[Side Result]]), "",ABS(Table13[[#This Row],[Difference from Prediction]]))</f>
      </c>
      <c r="T66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69" s="24" t="str">
        <f>IF(ISBLANK(Table13[[#This Row],[Side Result]]), "",ABS(Table13[[#This Row],[Difference from Market]]))</f>
      </c>
      <c r="V669" s="23" t="str">
        <f>IF(OR(ISBLANK(Games!B669),ISBLANK(Table13[[#This Row],[Side Result]])), "",IF(OR(AND('Prediction Log'!D669&lt;0, 'Prediction Log'!I669='Prediction Log'!B669), AND('Prediction Log'!D669&gt;0, 'Prediction Log'!C669='Prediction Log'!I669)),"Y", IF(ISBLANK(Games!$B$2), "","N")))</f>
      </c>
      <c r="W669" s="23" t="str">
        <f>Table13[[#This Row],[Market Side and Spread  Correct]]</f>
      </c>
    </row>
    <row r="670">
      <c r="A670" s="2" t="str">
        <f>IF(ISBLANK(Games!$B670), "",Games!A670)</f>
      </c>
      <c r="B670" s="2" t="str">
        <f>IF(ISBLANK(Games!$B670), "",Games!B670)</f>
      </c>
      <c r="C670" s="2" t="str">
        <f>IF(ISBLANK(Games!$B670), "",Games!C670)</f>
      </c>
      <c r="D670" s="1" t="str">
        <f>IF(ISBLANK(Games!$B670), "",Games!D670)</f>
      </c>
      <c r="E670" s="1" t="str">
        <f>IF(ISBLANK(Games!$B670), "",Games!E670)</f>
      </c>
      <c r="F670" s="2" t="str">
        <f>IF(ISBLANK(Games!$B670), "",Games!F670)</f>
      </c>
      <c r="G670" s="2" t="str">
        <f>IF(ISBLANK(Games!$B670), "",Games!G670)</f>
      </c>
      <c r="H670" s="2" t="str">
        <f>IF(ISBLANK(Games!B670), "", IF(Table13[[#This Row],[Spread]]&lt;0, Table13[[#This Row],[Home]], Table13[[#This Row],[Away]]))</f>
      </c>
      <c r="I670" s="25"/>
      <c r="J670" s="25"/>
      <c r="K670" s="25"/>
      <c r="L670" s="25" t="str">
        <f>IF(ISBLANK(Table13[[#This Row],[Side Result]]), "",(-1*(Table13[[#This Row],[Home Final]]-Table13[[#This Row],[Away Final]])))</f>
      </c>
      <c r="M67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70" s="21" t="str">
        <f>IF(ISBLANK(Games!B670),"",IF(Table13[[#This Row],[Side Result]]=Table13[[#This Row],[Market Predicted Side]], "Y", "N"))</f>
      </c>
      <c r="O670" s="24" t="str">
        <f>IF(ISBLANK(Table13[[#This Row],[Side Result]]),"",IF(AND(Table13[[#This Row],[Market Side Correct (Y/N)]]="Y", Table13[[#This Row],[Market - Winning Team Covered (Y/N)]]="Y"), "Y", "N"))</f>
      </c>
      <c r="P670" s="24" t="str">
        <f>IF(ISBLANK(Games!B670),"",IF(Table13[[#This Row],[Side Result]]=Table13[[#This Row],[Model Predicted Side]], "Y", "N"))</f>
      </c>
      <c r="Q67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7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70" s="24" t="str">
        <f>IF(ISBLANK(Table13[[#This Row],[Side Result]]), "",ABS(Table13[[#This Row],[Difference from Prediction]]))</f>
      </c>
      <c r="T67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70" s="24" t="str">
        <f>IF(ISBLANK(Table13[[#This Row],[Side Result]]), "",ABS(Table13[[#This Row],[Difference from Market]]))</f>
      </c>
      <c r="V670" s="23" t="str">
        <f>IF(OR(ISBLANK(Games!B670),ISBLANK(Table13[[#This Row],[Side Result]])), "",IF(OR(AND('Prediction Log'!D670&lt;0, 'Prediction Log'!I670='Prediction Log'!B670), AND('Prediction Log'!D670&gt;0, 'Prediction Log'!C670='Prediction Log'!I670)),"Y", IF(ISBLANK(Games!$B$2), "","N")))</f>
      </c>
      <c r="W670" s="23" t="str">
        <f>Table13[[#This Row],[Market Side and Spread  Correct]]</f>
      </c>
    </row>
    <row r="671">
      <c r="A671" s="2" t="str">
        <f>IF(ISBLANK(Games!$B671), "",Games!A671)</f>
      </c>
      <c r="B671" s="2" t="str">
        <f>IF(ISBLANK(Games!$B671), "",Games!B671)</f>
      </c>
      <c r="C671" s="2" t="str">
        <f>IF(ISBLANK(Games!$B671), "",Games!C671)</f>
      </c>
      <c r="D671" s="1" t="str">
        <f>IF(ISBLANK(Games!$B671), "",Games!D671)</f>
      </c>
      <c r="E671" s="1" t="str">
        <f>IF(ISBLANK(Games!$B671), "",Games!E671)</f>
      </c>
      <c r="F671" s="2" t="str">
        <f>IF(ISBLANK(Games!$B671), "",Games!F671)</f>
      </c>
      <c r="G671" s="2" t="str">
        <f>IF(ISBLANK(Games!$B671), "",Games!G671)</f>
      </c>
      <c r="H671" s="2" t="str">
        <f>IF(ISBLANK(Games!B671), "", IF(Table13[[#This Row],[Spread]]&lt;0, Table13[[#This Row],[Home]], Table13[[#This Row],[Away]]))</f>
      </c>
      <c r="I671" s="25"/>
      <c r="J671" s="25"/>
      <c r="K671" s="25"/>
      <c r="L671" s="25" t="str">
        <f>IF(ISBLANK(Table13[[#This Row],[Side Result]]), "",(-1*(Table13[[#This Row],[Home Final]]-Table13[[#This Row],[Away Final]])))</f>
      </c>
      <c r="M67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71" s="21" t="str">
        <f>IF(ISBLANK(Games!B671),"",IF(Table13[[#This Row],[Side Result]]=Table13[[#This Row],[Market Predicted Side]], "Y", "N"))</f>
      </c>
      <c r="O671" s="24" t="str">
        <f>IF(ISBLANK(Table13[[#This Row],[Side Result]]),"",IF(AND(Table13[[#This Row],[Market Side Correct (Y/N)]]="Y", Table13[[#This Row],[Market - Winning Team Covered (Y/N)]]="Y"), "Y", "N"))</f>
      </c>
      <c r="P671" s="24" t="str">
        <f>IF(ISBLANK(Games!B671),"",IF(Table13[[#This Row],[Side Result]]=Table13[[#This Row],[Model Predicted Side]], "Y", "N"))</f>
      </c>
      <c r="Q67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7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71" s="24" t="str">
        <f>IF(ISBLANK(Table13[[#This Row],[Side Result]]), "",ABS(Table13[[#This Row],[Difference from Prediction]]))</f>
      </c>
      <c r="T67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71" s="24" t="str">
        <f>IF(ISBLANK(Table13[[#This Row],[Side Result]]), "",ABS(Table13[[#This Row],[Difference from Market]]))</f>
      </c>
      <c r="V671" s="23" t="str">
        <f>IF(OR(ISBLANK(Games!B671),ISBLANK(Table13[[#This Row],[Side Result]])), "",IF(OR(AND('Prediction Log'!D671&lt;0, 'Prediction Log'!I671='Prediction Log'!B671), AND('Prediction Log'!D671&gt;0, 'Prediction Log'!C671='Prediction Log'!I671)),"Y", IF(ISBLANK(Games!$B$2), "","N")))</f>
      </c>
      <c r="W671" s="23" t="str">
        <f>Table13[[#This Row],[Market Side and Spread  Correct]]</f>
      </c>
    </row>
    <row r="672">
      <c r="A672" s="2" t="str">
        <f>IF(ISBLANK(Games!$B672), "",Games!A672)</f>
      </c>
      <c r="B672" s="2" t="str">
        <f>IF(ISBLANK(Games!$B672), "",Games!B672)</f>
      </c>
      <c r="C672" s="2" t="str">
        <f>IF(ISBLANK(Games!$B672), "",Games!C672)</f>
      </c>
      <c r="D672" s="1" t="str">
        <f>IF(ISBLANK(Games!$B672), "",Games!D672)</f>
      </c>
      <c r="E672" s="1" t="str">
        <f>IF(ISBLANK(Games!$B672), "",Games!E672)</f>
      </c>
      <c r="F672" s="2" t="str">
        <f>IF(ISBLANK(Games!$B672), "",Games!F672)</f>
      </c>
      <c r="G672" s="2" t="str">
        <f>IF(ISBLANK(Games!$B672), "",Games!G672)</f>
      </c>
      <c r="H672" s="2" t="str">
        <f>IF(ISBLANK(Games!B672), "", IF(Table13[[#This Row],[Spread]]&lt;0, Table13[[#This Row],[Home]], Table13[[#This Row],[Away]]))</f>
      </c>
      <c r="I672" s="25"/>
      <c r="J672" s="25"/>
      <c r="K672" s="25"/>
      <c r="L672" s="25" t="str">
        <f>IF(ISBLANK(Table13[[#This Row],[Side Result]]), "",(-1*(Table13[[#This Row],[Home Final]]-Table13[[#This Row],[Away Final]])))</f>
      </c>
      <c r="M67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72" s="21" t="str">
        <f>IF(ISBLANK(Games!B672),"",IF(Table13[[#This Row],[Side Result]]=Table13[[#This Row],[Market Predicted Side]], "Y", "N"))</f>
      </c>
      <c r="O672" s="24" t="str">
        <f>IF(ISBLANK(Table13[[#This Row],[Side Result]]),"",IF(AND(Table13[[#This Row],[Market Side Correct (Y/N)]]="Y", Table13[[#This Row],[Market - Winning Team Covered (Y/N)]]="Y"), "Y", "N"))</f>
      </c>
      <c r="P672" s="24" t="str">
        <f>IF(ISBLANK(Games!B672),"",IF(Table13[[#This Row],[Side Result]]=Table13[[#This Row],[Model Predicted Side]], "Y", "N"))</f>
      </c>
      <c r="Q67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7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72" s="24" t="str">
        <f>IF(ISBLANK(Table13[[#This Row],[Side Result]]), "",ABS(Table13[[#This Row],[Difference from Prediction]]))</f>
      </c>
      <c r="T67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72" s="24" t="str">
        <f>IF(ISBLANK(Table13[[#This Row],[Side Result]]), "",ABS(Table13[[#This Row],[Difference from Market]]))</f>
      </c>
      <c r="V672" s="23" t="str">
        <f>IF(OR(ISBLANK(Games!B672),ISBLANK(Table13[[#This Row],[Side Result]])), "",IF(OR(AND('Prediction Log'!D672&lt;0, 'Prediction Log'!I672='Prediction Log'!B672), AND('Prediction Log'!D672&gt;0, 'Prediction Log'!C672='Prediction Log'!I672)),"Y", IF(ISBLANK(Games!$B$2), "","N")))</f>
      </c>
      <c r="W672" s="23" t="str">
        <f>Table13[[#This Row],[Market Side and Spread  Correct]]</f>
      </c>
    </row>
    <row r="673">
      <c r="A673" s="2" t="str">
        <f>IF(ISBLANK(Games!$B673), "",Games!A673)</f>
      </c>
      <c r="B673" s="2" t="str">
        <f>IF(ISBLANK(Games!$B673), "",Games!B673)</f>
      </c>
      <c r="C673" s="2" t="str">
        <f>IF(ISBLANK(Games!$B673), "",Games!C673)</f>
      </c>
      <c r="D673" s="1" t="str">
        <f>IF(ISBLANK(Games!$B673), "",Games!D673)</f>
      </c>
      <c r="E673" s="1" t="str">
        <f>IF(ISBLANK(Games!$B673), "",Games!E673)</f>
      </c>
      <c r="F673" s="2" t="str">
        <f>IF(ISBLANK(Games!$B673), "",Games!F673)</f>
      </c>
      <c r="G673" s="2" t="str">
        <f>IF(ISBLANK(Games!$B673), "",Games!G673)</f>
      </c>
      <c r="H673" s="2" t="str">
        <f>IF(ISBLANK(Games!B673), "", IF(Table13[[#This Row],[Spread]]&lt;0, Table13[[#This Row],[Home]], Table13[[#This Row],[Away]]))</f>
      </c>
      <c r="I673" s="25"/>
      <c r="J673" s="25"/>
      <c r="K673" s="25"/>
      <c r="L673" s="25" t="str">
        <f>IF(ISBLANK(Table13[[#This Row],[Side Result]]), "",(-1*(Table13[[#This Row],[Home Final]]-Table13[[#This Row],[Away Final]])))</f>
      </c>
      <c r="M67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73" s="21" t="str">
        <f>IF(ISBLANK(Games!B673),"",IF(Table13[[#This Row],[Side Result]]=Table13[[#This Row],[Market Predicted Side]], "Y", "N"))</f>
      </c>
      <c r="O673" s="24" t="str">
        <f>IF(ISBLANK(Table13[[#This Row],[Side Result]]),"",IF(AND(Table13[[#This Row],[Market Side Correct (Y/N)]]="Y", Table13[[#This Row],[Market - Winning Team Covered (Y/N)]]="Y"), "Y", "N"))</f>
      </c>
      <c r="P673" s="24" t="str">
        <f>IF(ISBLANK(Games!B673),"",IF(Table13[[#This Row],[Side Result]]=Table13[[#This Row],[Model Predicted Side]], "Y", "N"))</f>
      </c>
      <c r="Q67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7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73" s="24" t="str">
        <f>IF(ISBLANK(Table13[[#This Row],[Side Result]]), "",ABS(Table13[[#This Row],[Difference from Prediction]]))</f>
      </c>
      <c r="T67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73" s="24" t="str">
        <f>IF(ISBLANK(Table13[[#This Row],[Side Result]]), "",ABS(Table13[[#This Row],[Difference from Market]]))</f>
      </c>
      <c r="V673" s="23" t="str">
        <f>IF(OR(ISBLANK(Games!B673),ISBLANK(Table13[[#This Row],[Side Result]])), "",IF(OR(AND('Prediction Log'!D673&lt;0, 'Prediction Log'!I673='Prediction Log'!B673), AND('Prediction Log'!D673&gt;0, 'Prediction Log'!C673='Prediction Log'!I673)),"Y", IF(ISBLANK(Games!$B$2), "","N")))</f>
      </c>
      <c r="W673" s="23" t="str">
        <f>Table13[[#This Row],[Market Side and Spread  Correct]]</f>
      </c>
    </row>
    <row r="674">
      <c r="A674" s="2" t="str">
        <f>IF(ISBLANK(Games!$B674), "",Games!A674)</f>
      </c>
      <c r="B674" s="2" t="str">
        <f>IF(ISBLANK(Games!$B674), "",Games!B674)</f>
      </c>
      <c r="C674" s="2" t="str">
        <f>IF(ISBLANK(Games!$B674), "",Games!C674)</f>
      </c>
      <c r="D674" s="1" t="str">
        <f>IF(ISBLANK(Games!$B674), "",Games!D674)</f>
      </c>
      <c r="E674" s="1" t="str">
        <f>IF(ISBLANK(Games!$B674), "",Games!E674)</f>
      </c>
      <c r="F674" s="2" t="str">
        <f>IF(ISBLANK(Games!$B674), "",Games!F674)</f>
      </c>
      <c r="G674" s="2" t="str">
        <f>IF(ISBLANK(Games!$B674), "",Games!G674)</f>
      </c>
      <c r="H674" s="2" t="str">
        <f>IF(ISBLANK(Games!B674), "", IF(Table13[[#This Row],[Spread]]&lt;0, Table13[[#This Row],[Home]], Table13[[#This Row],[Away]]))</f>
      </c>
      <c r="I674" s="25"/>
      <c r="J674" s="25"/>
      <c r="K674" s="25"/>
      <c r="L674" s="25" t="str">
        <f>IF(ISBLANK(Table13[[#This Row],[Side Result]]), "",(-1*(Table13[[#This Row],[Home Final]]-Table13[[#This Row],[Away Final]])))</f>
      </c>
      <c r="M67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74" s="21" t="str">
        <f>IF(ISBLANK(Games!B674),"",IF(Table13[[#This Row],[Side Result]]=Table13[[#This Row],[Market Predicted Side]], "Y", "N"))</f>
      </c>
      <c r="O674" s="24" t="str">
        <f>IF(ISBLANK(Table13[[#This Row],[Side Result]]),"",IF(AND(Table13[[#This Row],[Market Side Correct (Y/N)]]="Y", Table13[[#This Row],[Market - Winning Team Covered (Y/N)]]="Y"), "Y", "N"))</f>
      </c>
      <c r="P674" s="24" t="str">
        <f>IF(ISBLANK(Games!B674),"",IF(Table13[[#This Row],[Side Result]]=Table13[[#This Row],[Model Predicted Side]], "Y", "N"))</f>
      </c>
      <c r="Q67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7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74" s="24" t="str">
        <f>IF(ISBLANK(Table13[[#This Row],[Side Result]]), "",ABS(Table13[[#This Row],[Difference from Prediction]]))</f>
      </c>
      <c r="T67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74" s="24" t="str">
        <f>IF(ISBLANK(Table13[[#This Row],[Side Result]]), "",ABS(Table13[[#This Row],[Difference from Market]]))</f>
      </c>
      <c r="V674" s="23" t="str">
        <f>IF(OR(ISBLANK(Games!B674),ISBLANK(Table13[[#This Row],[Side Result]])), "",IF(OR(AND('Prediction Log'!D674&lt;0, 'Prediction Log'!I674='Prediction Log'!B674), AND('Prediction Log'!D674&gt;0, 'Prediction Log'!C674='Prediction Log'!I674)),"Y", IF(ISBLANK(Games!$B$2), "","N")))</f>
      </c>
      <c r="W674" s="23" t="str">
        <f>Table13[[#This Row],[Market Side and Spread  Correct]]</f>
      </c>
    </row>
    <row r="675">
      <c r="A675" s="2" t="str">
        <f>IF(ISBLANK(Games!$B675), "",Games!A675)</f>
      </c>
      <c r="B675" s="2" t="str">
        <f>IF(ISBLANK(Games!$B675), "",Games!B675)</f>
      </c>
      <c r="C675" s="2" t="str">
        <f>IF(ISBLANK(Games!$B675), "",Games!C675)</f>
      </c>
      <c r="D675" s="1" t="str">
        <f>IF(ISBLANK(Games!$B675), "",Games!D675)</f>
      </c>
      <c r="E675" s="1" t="str">
        <f>IF(ISBLANK(Games!$B675), "",Games!E675)</f>
      </c>
      <c r="F675" s="2" t="str">
        <f>IF(ISBLANK(Games!$B675), "",Games!F675)</f>
      </c>
      <c r="G675" s="2" t="str">
        <f>IF(ISBLANK(Games!$B675), "",Games!G675)</f>
      </c>
      <c r="H675" s="2" t="str">
        <f>IF(ISBLANK(Games!B675), "", IF(Table13[[#This Row],[Spread]]&lt;0, Table13[[#This Row],[Home]], Table13[[#This Row],[Away]]))</f>
      </c>
      <c r="I675" s="25"/>
      <c r="J675" s="25"/>
      <c r="K675" s="25"/>
      <c r="L675" s="25" t="str">
        <f>IF(ISBLANK(Table13[[#This Row],[Side Result]]), "",(-1*(Table13[[#This Row],[Home Final]]-Table13[[#This Row],[Away Final]])))</f>
      </c>
      <c r="M67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75" s="21" t="str">
        <f>IF(ISBLANK(Games!B675),"",IF(Table13[[#This Row],[Side Result]]=Table13[[#This Row],[Market Predicted Side]], "Y", "N"))</f>
      </c>
      <c r="O675" s="24" t="str">
        <f>IF(ISBLANK(Table13[[#This Row],[Side Result]]),"",IF(AND(Table13[[#This Row],[Market Side Correct (Y/N)]]="Y", Table13[[#This Row],[Market - Winning Team Covered (Y/N)]]="Y"), "Y", "N"))</f>
      </c>
      <c r="P675" s="24" t="str">
        <f>IF(ISBLANK(Games!B675),"",IF(Table13[[#This Row],[Side Result]]=Table13[[#This Row],[Model Predicted Side]], "Y", "N"))</f>
      </c>
      <c r="Q67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7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75" s="24" t="str">
        <f>IF(ISBLANK(Table13[[#This Row],[Side Result]]), "",ABS(Table13[[#This Row],[Difference from Prediction]]))</f>
      </c>
      <c r="T67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75" s="24" t="str">
        <f>IF(ISBLANK(Table13[[#This Row],[Side Result]]), "",ABS(Table13[[#This Row],[Difference from Market]]))</f>
      </c>
      <c r="V675" s="23" t="str">
        <f>IF(OR(ISBLANK(Games!B675),ISBLANK(Table13[[#This Row],[Side Result]])), "",IF(OR(AND('Prediction Log'!D675&lt;0, 'Prediction Log'!I675='Prediction Log'!B675), AND('Prediction Log'!D675&gt;0, 'Prediction Log'!C675='Prediction Log'!I675)),"Y", IF(ISBLANK(Games!$B$2), "","N")))</f>
      </c>
      <c r="W675" s="23" t="str">
        <f>Table13[[#This Row],[Market Side and Spread  Correct]]</f>
      </c>
    </row>
    <row r="676">
      <c r="A676" s="2" t="str">
        <f>IF(ISBLANK(Games!$B676), "",Games!A676)</f>
      </c>
      <c r="B676" s="2" t="str">
        <f>IF(ISBLANK(Games!$B676), "",Games!B676)</f>
      </c>
      <c r="C676" s="2" t="str">
        <f>IF(ISBLANK(Games!$B676), "",Games!C676)</f>
      </c>
      <c r="D676" s="1" t="str">
        <f>IF(ISBLANK(Games!$B676), "",Games!D676)</f>
      </c>
      <c r="E676" s="1" t="str">
        <f>IF(ISBLANK(Games!$B676), "",Games!E676)</f>
      </c>
      <c r="F676" s="2" t="str">
        <f>IF(ISBLANK(Games!$B676), "",Games!F676)</f>
      </c>
      <c r="G676" s="2" t="str">
        <f>IF(ISBLANK(Games!$B676), "",Games!G676)</f>
      </c>
      <c r="H676" s="2" t="str">
        <f>IF(ISBLANK(Games!B676), "", IF(Table13[[#This Row],[Spread]]&lt;0, Table13[[#This Row],[Home]], Table13[[#This Row],[Away]]))</f>
      </c>
      <c r="I676" s="25"/>
      <c r="J676" s="25"/>
      <c r="K676" s="25"/>
      <c r="L676" s="25" t="str">
        <f>IF(ISBLANK(Table13[[#This Row],[Side Result]]), "",(-1*(Table13[[#This Row],[Home Final]]-Table13[[#This Row],[Away Final]])))</f>
      </c>
      <c r="M67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76" s="21" t="str">
        <f>IF(ISBLANK(Games!B676),"",IF(Table13[[#This Row],[Side Result]]=Table13[[#This Row],[Market Predicted Side]], "Y", "N"))</f>
      </c>
      <c r="O676" s="24" t="str">
        <f>IF(ISBLANK(Table13[[#This Row],[Side Result]]),"",IF(AND(Table13[[#This Row],[Market Side Correct (Y/N)]]="Y", Table13[[#This Row],[Market - Winning Team Covered (Y/N)]]="Y"), "Y", "N"))</f>
      </c>
      <c r="P676" s="24" t="str">
        <f>IF(ISBLANK(Games!B676),"",IF(Table13[[#This Row],[Side Result]]=Table13[[#This Row],[Model Predicted Side]], "Y", "N"))</f>
      </c>
      <c r="Q67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7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76" s="24" t="str">
        <f>IF(ISBLANK(Table13[[#This Row],[Side Result]]), "",ABS(Table13[[#This Row],[Difference from Prediction]]))</f>
      </c>
      <c r="T67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76" s="24" t="str">
        <f>IF(ISBLANK(Table13[[#This Row],[Side Result]]), "",ABS(Table13[[#This Row],[Difference from Market]]))</f>
      </c>
      <c r="V676" s="23" t="str">
        <f>IF(OR(ISBLANK(Games!B676),ISBLANK(Table13[[#This Row],[Side Result]])), "",IF(OR(AND('Prediction Log'!D676&lt;0, 'Prediction Log'!I676='Prediction Log'!B676), AND('Prediction Log'!D676&gt;0, 'Prediction Log'!C676='Prediction Log'!I676)),"Y", IF(ISBLANK(Games!$B$2), "","N")))</f>
      </c>
      <c r="W676" s="23" t="str">
        <f>Table13[[#This Row],[Market Side and Spread  Correct]]</f>
      </c>
    </row>
    <row r="677">
      <c r="A677" s="2" t="str">
        <f>IF(ISBLANK(Games!$B677), "",Games!A677)</f>
      </c>
      <c r="B677" s="2" t="str">
        <f>IF(ISBLANK(Games!$B677), "",Games!B677)</f>
      </c>
      <c r="C677" s="2" t="str">
        <f>IF(ISBLANK(Games!$B677), "",Games!C677)</f>
      </c>
      <c r="D677" s="1" t="str">
        <f>IF(ISBLANK(Games!$B677), "",Games!D677)</f>
      </c>
      <c r="E677" s="1" t="str">
        <f>IF(ISBLANK(Games!$B677), "",Games!E677)</f>
      </c>
      <c r="F677" s="2" t="str">
        <f>IF(ISBLANK(Games!$B677), "",Games!F677)</f>
      </c>
      <c r="G677" s="2" t="str">
        <f>IF(ISBLANK(Games!$B677), "",Games!G677)</f>
      </c>
      <c r="H677" s="2" t="str">
        <f>IF(ISBLANK(Games!B677), "", IF(Table13[[#This Row],[Spread]]&lt;0, Table13[[#This Row],[Home]], Table13[[#This Row],[Away]]))</f>
      </c>
      <c r="I677" s="25"/>
      <c r="J677" s="25"/>
      <c r="K677" s="25"/>
      <c r="L677" s="25" t="str">
        <f>IF(ISBLANK(Table13[[#This Row],[Side Result]]), "",(-1*(Table13[[#This Row],[Home Final]]-Table13[[#This Row],[Away Final]])))</f>
      </c>
      <c r="M67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77" s="21" t="str">
        <f>IF(ISBLANK(Games!B677),"",IF(Table13[[#This Row],[Side Result]]=Table13[[#This Row],[Market Predicted Side]], "Y", "N"))</f>
      </c>
      <c r="O677" s="24" t="str">
        <f>IF(ISBLANK(Table13[[#This Row],[Side Result]]),"",IF(AND(Table13[[#This Row],[Market Side Correct (Y/N)]]="Y", Table13[[#This Row],[Market - Winning Team Covered (Y/N)]]="Y"), "Y", "N"))</f>
      </c>
      <c r="P677" s="24" t="str">
        <f>IF(ISBLANK(Games!B677),"",IF(Table13[[#This Row],[Side Result]]=Table13[[#This Row],[Model Predicted Side]], "Y", "N"))</f>
      </c>
      <c r="Q67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7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77" s="24" t="str">
        <f>IF(ISBLANK(Table13[[#This Row],[Side Result]]), "",ABS(Table13[[#This Row],[Difference from Prediction]]))</f>
      </c>
      <c r="T67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77" s="24" t="str">
        <f>IF(ISBLANK(Table13[[#This Row],[Side Result]]), "",ABS(Table13[[#This Row],[Difference from Market]]))</f>
      </c>
      <c r="V677" s="23" t="str">
        <f>IF(OR(ISBLANK(Games!B677),ISBLANK(Table13[[#This Row],[Side Result]])), "",IF(OR(AND('Prediction Log'!D677&lt;0, 'Prediction Log'!I677='Prediction Log'!B677), AND('Prediction Log'!D677&gt;0, 'Prediction Log'!C677='Prediction Log'!I677)),"Y", IF(ISBLANK(Games!$B$2), "","N")))</f>
      </c>
      <c r="W677" s="23" t="str">
        <f>Table13[[#This Row],[Market Side and Spread  Correct]]</f>
      </c>
    </row>
    <row r="678">
      <c r="A678" s="2" t="str">
        <f>IF(ISBLANK(Games!$B678), "",Games!A678)</f>
      </c>
      <c r="B678" s="2" t="str">
        <f>IF(ISBLANK(Games!$B678), "",Games!B678)</f>
      </c>
      <c r="C678" s="2" t="str">
        <f>IF(ISBLANK(Games!$B678), "",Games!C678)</f>
      </c>
      <c r="D678" s="1" t="str">
        <f>IF(ISBLANK(Games!$B678), "",Games!D678)</f>
      </c>
      <c r="E678" s="1" t="str">
        <f>IF(ISBLANK(Games!$B678), "",Games!E678)</f>
      </c>
      <c r="F678" s="2" t="str">
        <f>IF(ISBLANK(Games!$B678), "",Games!F678)</f>
      </c>
      <c r="G678" s="2" t="str">
        <f>IF(ISBLANK(Games!$B678), "",Games!G678)</f>
      </c>
      <c r="H678" s="2" t="str">
        <f>IF(ISBLANK(Games!B678), "", IF(Table13[[#This Row],[Spread]]&lt;0, Table13[[#This Row],[Home]], Table13[[#This Row],[Away]]))</f>
      </c>
      <c r="I678" s="25"/>
      <c r="J678" s="25"/>
      <c r="K678" s="25"/>
      <c r="L678" s="25" t="str">
        <f>IF(ISBLANK(Table13[[#This Row],[Side Result]]), "",(-1*(Table13[[#This Row],[Home Final]]-Table13[[#This Row],[Away Final]])))</f>
      </c>
      <c r="M67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78" s="21" t="str">
        <f>IF(ISBLANK(Games!B678),"",IF(Table13[[#This Row],[Side Result]]=Table13[[#This Row],[Market Predicted Side]], "Y", "N"))</f>
      </c>
      <c r="O678" s="24" t="str">
        <f>IF(ISBLANK(Table13[[#This Row],[Side Result]]),"",IF(AND(Table13[[#This Row],[Market Side Correct (Y/N)]]="Y", Table13[[#This Row],[Market - Winning Team Covered (Y/N)]]="Y"), "Y", "N"))</f>
      </c>
      <c r="P678" s="24" t="str">
        <f>IF(ISBLANK(Games!B678),"",IF(Table13[[#This Row],[Side Result]]=Table13[[#This Row],[Model Predicted Side]], "Y", "N"))</f>
      </c>
      <c r="Q67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7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78" s="24" t="str">
        <f>IF(ISBLANK(Table13[[#This Row],[Side Result]]), "",ABS(Table13[[#This Row],[Difference from Prediction]]))</f>
      </c>
      <c r="T67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78" s="24" t="str">
        <f>IF(ISBLANK(Table13[[#This Row],[Side Result]]), "",ABS(Table13[[#This Row],[Difference from Market]]))</f>
      </c>
      <c r="V678" s="23" t="str">
        <f>IF(OR(ISBLANK(Games!B678),ISBLANK(Table13[[#This Row],[Side Result]])), "",IF(OR(AND('Prediction Log'!D678&lt;0, 'Prediction Log'!I678='Prediction Log'!B678), AND('Prediction Log'!D678&gt;0, 'Prediction Log'!C678='Prediction Log'!I678)),"Y", IF(ISBLANK(Games!$B$2), "","N")))</f>
      </c>
      <c r="W678" s="23" t="str">
        <f>Table13[[#This Row],[Market Side and Spread  Correct]]</f>
      </c>
    </row>
    <row r="679">
      <c r="A679" s="2" t="str">
        <f>IF(ISBLANK(Games!$B679), "",Games!A679)</f>
      </c>
      <c r="B679" s="2" t="str">
        <f>IF(ISBLANK(Games!$B679), "",Games!B679)</f>
      </c>
      <c r="C679" s="2" t="str">
        <f>IF(ISBLANK(Games!$B679), "",Games!C679)</f>
      </c>
      <c r="D679" s="1" t="str">
        <f>IF(ISBLANK(Games!$B679), "",Games!D679)</f>
      </c>
      <c r="E679" s="1" t="str">
        <f>IF(ISBLANK(Games!$B679), "",Games!E679)</f>
      </c>
      <c r="F679" s="2" t="str">
        <f>IF(ISBLANK(Games!$B679), "",Games!F679)</f>
      </c>
      <c r="G679" s="2" t="str">
        <f>IF(ISBLANK(Games!$B679), "",Games!G679)</f>
      </c>
      <c r="H679" s="2" t="str">
        <f>IF(ISBLANK(Games!B679), "", IF(Table13[[#This Row],[Spread]]&lt;0, Table13[[#This Row],[Home]], Table13[[#This Row],[Away]]))</f>
      </c>
      <c r="I679" s="25"/>
      <c r="J679" s="25"/>
      <c r="K679" s="25"/>
      <c r="L679" s="25" t="str">
        <f>IF(ISBLANK(Table13[[#This Row],[Side Result]]), "",(-1*(Table13[[#This Row],[Home Final]]-Table13[[#This Row],[Away Final]])))</f>
      </c>
      <c r="M67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79" s="21" t="str">
        <f>IF(ISBLANK(Games!B679),"",IF(Table13[[#This Row],[Side Result]]=Table13[[#This Row],[Market Predicted Side]], "Y", "N"))</f>
      </c>
      <c r="O679" s="24" t="str">
        <f>IF(ISBLANK(Table13[[#This Row],[Side Result]]),"",IF(AND(Table13[[#This Row],[Market Side Correct (Y/N)]]="Y", Table13[[#This Row],[Market - Winning Team Covered (Y/N)]]="Y"), "Y", "N"))</f>
      </c>
      <c r="P679" s="24" t="str">
        <f>IF(ISBLANK(Games!B679),"",IF(Table13[[#This Row],[Side Result]]=Table13[[#This Row],[Model Predicted Side]], "Y", "N"))</f>
      </c>
      <c r="Q67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7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79" s="24" t="str">
        <f>IF(ISBLANK(Table13[[#This Row],[Side Result]]), "",ABS(Table13[[#This Row],[Difference from Prediction]]))</f>
      </c>
      <c r="T67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79" s="24" t="str">
        <f>IF(ISBLANK(Table13[[#This Row],[Side Result]]), "",ABS(Table13[[#This Row],[Difference from Market]]))</f>
      </c>
      <c r="V679" s="23" t="str">
        <f>IF(OR(ISBLANK(Games!B679),ISBLANK(Table13[[#This Row],[Side Result]])), "",IF(OR(AND('Prediction Log'!D679&lt;0, 'Prediction Log'!I679='Prediction Log'!B679), AND('Prediction Log'!D679&gt;0, 'Prediction Log'!C679='Prediction Log'!I679)),"Y", IF(ISBLANK(Games!$B$2), "","N")))</f>
      </c>
      <c r="W679" s="23" t="str">
        <f>Table13[[#This Row],[Market Side and Spread  Correct]]</f>
      </c>
    </row>
    <row r="680">
      <c r="A680" s="2" t="str">
        <f>IF(ISBLANK(Games!$B680), "",Games!A680)</f>
      </c>
      <c r="B680" s="2" t="str">
        <f>IF(ISBLANK(Games!$B680), "",Games!B680)</f>
      </c>
      <c r="C680" s="2" t="str">
        <f>IF(ISBLANK(Games!$B680), "",Games!C680)</f>
      </c>
      <c r="D680" s="1" t="str">
        <f>IF(ISBLANK(Games!$B680), "",Games!D680)</f>
      </c>
      <c r="E680" s="1" t="str">
        <f>IF(ISBLANK(Games!$B680), "",Games!E680)</f>
      </c>
      <c r="F680" s="2" t="str">
        <f>IF(ISBLANK(Games!$B680), "",Games!F680)</f>
      </c>
      <c r="G680" s="2" t="str">
        <f>IF(ISBLANK(Games!$B680), "",Games!G680)</f>
      </c>
      <c r="H680" s="2" t="str">
        <f>IF(ISBLANK(Games!B680), "", IF(Table13[[#This Row],[Spread]]&lt;0, Table13[[#This Row],[Home]], Table13[[#This Row],[Away]]))</f>
      </c>
      <c r="I680" s="25"/>
      <c r="J680" s="25"/>
      <c r="K680" s="25"/>
      <c r="L680" s="25" t="str">
        <f>IF(ISBLANK(Table13[[#This Row],[Side Result]]), "",(-1*(Table13[[#This Row],[Home Final]]-Table13[[#This Row],[Away Final]])))</f>
      </c>
      <c r="M68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80" s="21" t="str">
        <f>IF(ISBLANK(Games!B680),"",IF(Table13[[#This Row],[Side Result]]=Table13[[#This Row],[Market Predicted Side]], "Y", "N"))</f>
      </c>
      <c r="O680" s="24" t="str">
        <f>IF(ISBLANK(Table13[[#This Row],[Side Result]]),"",IF(AND(Table13[[#This Row],[Market Side Correct (Y/N)]]="Y", Table13[[#This Row],[Market - Winning Team Covered (Y/N)]]="Y"), "Y", "N"))</f>
      </c>
      <c r="P680" s="24" t="str">
        <f>IF(ISBLANK(Games!B680),"",IF(Table13[[#This Row],[Side Result]]=Table13[[#This Row],[Model Predicted Side]], "Y", "N"))</f>
      </c>
      <c r="Q68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8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80" s="24" t="str">
        <f>IF(ISBLANK(Table13[[#This Row],[Side Result]]), "",ABS(Table13[[#This Row],[Difference from Prediction]]))</f>
      </c>
      <c r="T68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80" s="24" t="str">
        <f>IF(ISBLANK(Table13[[#This Row],[Side Result]]), "",ABS(Table13[[#This Row],[Difference from Market]]))</f>
      </c>
      <c r="V680" s="23" t="str">
        <f>IF(OR(ISBLANK(Games!B680),ISBLANK(Table13[[#This Row],[Side Result]])), "",IF(OR(AND('Prediction Log'!D680&lt;0, 'Prediction Log'!I680='Prediction Log'!B680), AND('Prediction Log'!D680&gt;0, 'Prediction Log'!C680='Prediction Log'!I680)),"Y", IF(ISBLANK(Games!$B$2), "","N")))</f>
      </c>
      <c r="W680" s="23" t="str">
        <f>Table13[[#This Row],[Market Side and Spread  Correct]]</f>
      </c>
    </row>
    <row r="681">
      <c r="A681" s="2" t="str">
        <f>IF(ISBLANK(Games!$B681), "",Games!A681)</f>
      </c>
      <c r="B681" s="2" t="str">
        <f>IF(ISBLANK(Games!$B681), "",Games!B681)</f>
      </c>
      <c r="C681" s="2" t="str">
        <f>IF(ISBLANK(Games!$B681), "",Games!C681)</f>
      </c>
      <c r="D681" s="1" t="str">
        <f>IF(ISBLANK(Games!$B681), "",Games!D681)</f>
      </c>
      <c r="E681" s="1" t="str">
        <f>IF(ISBLANK(Games!$B681), "",Games!E681)</f>
      </c>
      <c r="F681" s="2" t="str">
        <f>IF(ISBLANK(Games!$B681), "",Games!F681)</f>
      </c>
      <c r="G681" s="2" t="str">
        <f>IF(ISBLANK(Games!$B681), "",Games!G681)</f>
      </c>
      <c r="H681" s="2" t="str">
        <f>IF(ISBLANK(Games!B681), "", IF(Table13[[#This Row],[Spread]]&lt;0, Table13[[#This Row],[Home]], Table13[[#This Row],[Away]]))</f>
      </c>
      <c r="I681" s="25"/>
      <c r="J681" s="25"/>
      <c r="K681" s="25"/>
      <c r="L681" s="25" t="str">
        <f>IF(ISBLANK(Table13[[#This Row],[Side Result]]), "",(-1*(Table13[[#This Row],[Home Final]]-Table13[[#This Row],[Away Final]])))</f>
      </c>
      <c r="M68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81" s="21" t="str">
        <f>IF(ISBLANK(Games!B681),"",IF(Table13[[#This Row],[Side Result]]=Table13[[#This Row],[Market Predicted Side]], "Y", "N"))</f>
      </c>
      <c r="O681" s="24" t="str">
        <f>IF(ISBLANK(Table13[[#This Row],[Side Result]]),"",IF(AND(Table13[[#This Row],[Market Side Correct (Y/N)]]="Y", Table13[[#This Row],[Market - Winning Team Covered (Y/N)]]="Y"), "Y", "N"))</f>
      </c>
      <c r="P681" s="24" t="str">
        <f>IF(ISBLANK(Games!B681),"",IF(Table13[[#This Row],[Side Result]]=Table13[[#This Row],[Model Predicted Side]], "Y", "N"))</f>
      </c>
      <c r="Q68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8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81" s="24" t="str">
        <f>IF(ISBLANK(Table13[[#This Row],[Side Result]]), "",ABS(Table13[[#This Row],[Difference from Prediction]]))</f>
      </c>
      <c r="T68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81" s="24" t="str">
        <f>IF(ISBLANK(Table13[[#This Row],[Side Result]]), "",ABS(Table13[[#This Row],[Difference from Market]]))</f>
      </c>
      <c r="V681" s="23" t="str">
        <f>IF(OR(ISBLANK(Games!B681),ISBLANK(Table13[[#This Row],[Side Result]])), "",IF(OR(AND('Prediction Log'!D681&lt;0, 'Prediction Log'!I681='Prediction Log'!B681), AND('Prediction Log'!D681&gt;0, 'Prediction Log'!C681='Prediction Log'!I681)),"Y", IF(ISBLANK(Games!$B$2), "","N")))</f>
      </c>
      <c r="W681" s="23" t="str">
        <f>Table13[[#This Row],[Market Side and Spread  Correct]]</f>
      </c>
    </row>
    <row r="682">
      <c r="A682" s="2" t="str">
        <f>IF(ISBLANK(Games!$B682), "",Games!A682)</f>
      </c>
      <c r="B682" s="2" t="str">
        <f>IF(ISBLANK(Games!$B682), "",Games!B682)</f>
      </c>
      <c r="C682" s="2" t="str">
        <f>IF(ISBLANK(Games!$B682), "",Games!C682)</f>
      </c>
      <c r="D682" s="1" t="str">
        <f>IF(ISBLANK(Games!$B682), "",Games!D682)</f>
      </c>
      <c r="E682" s="1" t="str">
        <f>IF(ISBLANK(Games!$B682), "",Games!E682)</f>
      </c>
      <c r="F682" s="2" t="str">
        <f>IF(ISBLANK(Games!$B682), "",Games!F682)</f>
      </c>
      <c r="G682" s="2" t="str">
        <f>IF(ISBLANK(Games!$B682), "",Games!G682)</f>
      </c>
      <c r="H682" s="2" t="str">
        <f>IF(ISBLANK(Games!B682), "", IF(Table13[[#This Row],[Spread]]&lt;0, Table13[[#This Row],[Home]], Table13[[#This Row],[Away]]))</f>
      </c>
      <c r="I682" s="25"/>
      <c r="J682" s="25"/>
      <c r="K682" s="25"/>
      <c r="L682" s="25" t="str">
        <f>IF(ISBLANK(Table13[[#This Row],[Side Result]]), "",(-1*(Table13[[#This Row],[Home Final]]-Table13[[#This Row],[Away Final]])))</f>
      </c>
      <c r="M68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82" s="21" t="str">
        <f>IF(ISBLANK(Games!B682),"",IF(Table13[[#This Row],[Side Result]]=Table13[[#This Row],[Market Predicted Side]], "Y", "N"))</f>
      </c>
      <c r="O682" s="24" t="str">
        <f>IF(ISBLANK(Table13[[#This Row],[Side Result]]),"",IF(AND(Table13[[#This Row],[Market Side Correct (Y/N)]]="Y", Table13[[#This Row],[Market - Winning Team Covered (Y/N)]]="Y"), "Y", "N"))</f>
      </c>
      <c r="P682" s="24" t="str">
        <f>IF(ISBLANK(Games!B682),"",IF(Table13[[#This Row],[Side Result]]=Table13[[#This Row],[Model Predicted Side]], "Y", "N"))</f>
      </c>
      <c r="Q68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8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82" s="24" t="str">
        <f>IF(ISBLANK(Table13[[#This Row],[Side Result]]), "",ABS(Table13[[#This Row],[Difference from Prediction]]))</f>
      </c>
      <c r="T68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82" s="24" t="str">
        <f>IF(ISBLANK(Table13[[#This Row],[Side Result]]), "",ABS(Table13[[#This Row],[Difference from Market]]))</f>
      </c>
      <c r="V682" s="23" t="str">
        <f>IF(OR(ISBLANK(Games!B682),ISBLANK(Table13[[#This Row],[Side Result]])), "",IF(OR(AND('Prediction Log'!D682&lt;0, 'Prediction Log'!I682='Prediction Log'!B682), AND('Prediction Log'!D682&gt;0, 'Prediction Log'!C682='Prediction Log'!I682)),"Y", IF(ISBLANK(Games!$B$2), "","N")))</f>
      </c>
      <c r="W682" s="23" t="str">
        <f>Table13[[#This Row],[Market Side and Spread  Correct]]</f>
      </c>
    </row>
    <row r="683">
      <c r="A683" s="2" t="str">
        <f>IF(ISBLANK(Games!$B683), "",Games!A683)</f>
      </c>
      <c r="B683" s="2" t="str">
        <f>IF(ISBLANK(Games!$B683), "",Games!B683)</f>
      </c>
      <c r="C683" s="2" t="str">
        <f>IF(ISBLANK(Games!$B683), "",Games!C683)</f>
      </c>
      <c r="D683" s="1" t="str">
        <f>IF(ISBLANK(Games!$B683), "",Games!D683)</f>
      </c>
      <c r="E683" s="1" t="str">
        <f>IF(ISBLANK(Games!$B683), "",Games!E683)</f>
      </c>
      <c r="F683" s="2" t="str">
        <f>IF(ISBLANK(Games!$B683), "",Games!F683)</f>
      </c>
      <c r="G683" s="2" t="str">
        <f>IF(ISBLANK(Games!$B683), "",Games!G683)</f>
      </c>
      <c r="H683" s="2" t="str">
        <f>IF(ISBLANK(Games!B683), "", IF(Table13[[#This Row],[Spread]]&lt;0, Table13[[#This Row],[Home]], Table13[[#This Row],[Away]]))</f>
      </c>
      <c r="I683" s="25"/>
      <c r="J683" s="25"/>
      <c r="K683" s="25"/>
      <c r="L683" s="25" t="str">
        <f>IF(ISBLANK(Table13[[#This Row],[Side Result]]), "",(-1*(Table13[[#This Row],[Home Final]]-Table13[[#This Row],[Away Final]])))</f>
      </c>
      <c r="M68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83" s="21" t="str">
        <f>IF(ISBLANK(Games!B683),"",IF(Table13[[#This Row],[Side Result]]=Table13[[#This Row],[Market Predicted Side]], "Y", "N"))</f>
      </c>
      <c r="O683" s="24" t="str">
        <f>IF(ISBLANK(Table13[[#This Row],[Side Result]]),"",IF(AND(Table13[[#This Row],[Market Side Correct (Y/N)]]="Y", Table13[[#This Row],[Market - Winning Team Covered (Y/N)]]="Y"), "Y", "N"))</f>
      </c>
      <c r="P683" s="24" t="str">
        <f>IF(ISBLANK(Games!B683),"",IF(Table13[[#This Row],[Side Result]]=Table13[[#This Row],[Model Predicted Side]], "Y", "N"))</f>
      </c>
      <c r="Q68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8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83" s="24" t="str">
        <f>IF(ISBLANK(Table13[[#This Row],[Side Result]]), "",ABS(Table13[[#This Row],[Difference from Prediction]]))</f>
      </c>
      <c r="T68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83" s="24" t="str">
        <f>IF(ISBLANK(Table13[[#This Row],[Side Result]]), "",ABS(Table13[[#This Row],[Difference from Market]]))</f>
      </c>
      <c r="V683" s="23" t="str">
        <f>IF(OR(ISBLANK(Games!B683),ISBLANK(Table13[[#This Row],[Side Result]])), "",IF(OR(AND('Prediction Log'!D683&lt;0, 'Prediction Log'!I683='Prediction Log'!B683), AND('Prediction Log'!D683&gt;0, 'Prediction Log'!C683='Prediction Log'!I683)),"Y", IF(ISBLANK(Games!$B$2), "","N")))</f>
      </c>
      <c r="W683" s="23" t="str">
        <f>Table13[[#This Row],[Market Side and Spread  Correct]]</f>
      </c>
    </row>
    <row r="684">
      <c r="A684" s="2" t="str">
        <f>IF(ISBLANK(Games!$B684), "",Games!A684)</f>
      </c>
      <c r="B684" s="2" t="str">
        <f>IF(ISBLANK(Games!$B684), "",Games!B684)</f>
      </c>
      <c r="C684" s="2" t="str">
        <f>IF(ISBLANK(Games!$B684), "",Games!C684)</f>
      </c>
      <c r="D684" s="1" t="str">
        <f>IF(ISBLANK(Games!$B684), "",Games!D684)</f>
      </c>
      <c r="E684" s="1" t="str">
        <f>IF(ISBLANK(Games!$B684), "",Games!E684)</f>
      </c>
      <c r="F684" s="2" t="str">
        <f>IF(ISBLANK(Games!$B684), "",Games!F684)</f>
      </c>
      <c r="G684" s="2" t="str">
        <f>IF(ISBLANK(Games!$B684), "",Games!G684)</f>
      </c>
      <c r="H684" s="2" t="str">
        <f>IF(ISBLANK(Games!B684), "", IF(Table13[[#This Row],[Spread]]&lt;0, Table13[[#This Row],[Home]], Table13[[#This Row],[Away]]))</f>
      </c>
      <c r="I684" s="25"/>
      <c r="J684" s="25"/>
      <c r="K684" s="25"/>
      <c r="L684" s="25" t="str">
        <f>IF(ISBLANK(Table13[[#This Row],[Side Result]]), "",(-1*(Table13[[#This Row],[Home Final]]-Table13[[#This Row],[Away Final]])))</f>
      </c>
      <c r="M68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84" s="21" t="str">
        <f>IF(ISBLANK(Games!B684),"",IF(Table13[[#This Row],[Side Result]]=Table13[[#This Row],[Market Predicted Side]], "Y", "N"))</f>
      </c>
      <c r="O684" s="24" t="str">
        <f>IF(ISBLANK(Table13[[#This Row],[Side Result]]),"",IF(AND(Table13[[#This Row],[Market Side Correct (Y/N)]]="Y", Table13[[#This Row],[Market - Winning Team Covered (Y/N)]]="Y"), "Y", "N"))</f>
      </c>
      <c r="P684" s="24" t="str">
        <f>IF(ISBLANK(Games!B684),"",IF(Table13[[#This Row],[Side Result]]=Table13[[#This Row],[Model Predicted Side]], "Y", "N"))</f>
      </c>
      <c r="Q68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8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84" s="24" t="str">
        <f>IF(ISBLANK(Table13[[#This Row],[Side Result]]), "",ABS(Table13[[#This Row],[Difference from Prediction]]))</f>
      </c>
      <c r="T68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84" s="24" t="str">
        <f>IF(ISBLANK(Table13[[#This Row],[Side Result]]), "",ABS(Table13[[#This Row],[Difference from Market]]))</f>
      </c>
      <c r="V684" s="23" t="str">
        <f>IF(OR(ISBLANK(Games!B684),ISBLANK(Table13[[#This Row],[Side Result]])), "",IF(OR(AND('Prediction Log'!D684&lt;0, 'Prediction Log'!I684='Prediction Log'!B684), AND('Prediction Log'!D684&gt;0, 'Prediction Log'!C684='Prediction Log'!I684)),"Y", IF(ISBLANK(Games!$B$2), "","N")))</f>
      </c>
      <c r="W684" s="23" t="str">
        <f>Table13[[#This Row],[Market Side and Spread  Correct]]</f>
      </c>
    </row>
    <row r="685">
      <c r="A685" s="2" t="str">
        <f>IF(ISBLANK(Games!$B685), "",Games!A685)</f>
      </c>
      <c r="B685" s="2" t="str">
        <f>IF(ISBLANK(Games!$B685), "",Games!B685)</f>
      </c>
      <c r="C685" s="2" t="str">
        <f>IF(ISBLANK(Games!$B685), "",Games!C685)</f>
      </c>
      <c r="D685" s="1" t="str">
        <f>IF(ISBLANK(Games!$B685), "",Games!D685)</f>
      </c>
      <c r="E685" s="1" t="str">
        <f>IF(ISBLANK(Games!$B685), "",Games!E685)</f>
      </c>
      <c r="F685" s="2" t="str">
        <f>IF(ISBLANK(Games!$B685), "",Games!F685)</f>
      </c>
      <c r="G685" s="2" t="str">
        <f>IF(ISBLANK(Games!$B685), "",Games!G685)</f>
      </c>
      <c r="H685" s="2" t="str">
        <f>IF(ISBLANK(Games!B685), "", IF(Table13[[#This Row],[Spread]]&lt;0, Table13[[#This Row],[Home]], Table13[[#This Row],[Away]]))</f>
      </c>
      <c r="I685" s="25"/>
      <c r="J685" s="25"/>
      <c r="K685" s="25"/>
      <c r="L685" s="25" t="str">
        <f>IF(ISBLANK(Table13[[#This Row],[Side Result]]), "",(-1*(Table13[[#This Row],[Home Final]]-Table13[[#This Row],[Away Final]])))</f>
      </c>
      <c r="M68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85" s="21" t="str">
        <f>IF(ISBLANK(Games!B685),"",IF(Table13[[#This Row],[Side Result]]=Table13[[#This Row],[Market Predicted Side]], "Y", "N"))</f>
      </c>
      <c r="O685" s="24" t="str">
        <f>IF(ISBLANK(Table13[[#This Row],[Side Result]]),"",IF(AND(Table13[[#This Row],[Market Side Correct (Y/N)]]="Y", Table13[[#This Row],[Market - Winning Team Covered (Y/N)]]="Y"), "Y", "N"))</f>
      </c>
      <c r="P685" s="24" t="str">
        <f>IF(ISBLANK(Games!B685),"",IF(Table13[[#This Row],[Side Result]]=Table13[[#This Row],[Model Predicted Side]], "Y", "N"))</f>
      </c>
      <c r="Q68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8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85" s="24" t="str">
        <f>IF(ISBLANK(Table13[[#This Row],[Side Result]]), "",ABS(Table13[[#This Row],[Difference from Prediction]]))</f>
      </c>
      <c r="T68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85" s="24" t="str">
        <f>IF(ISBLANK(Table13[[#This Row],[Side Result]]), "",ABS(Table13[[#This Row],[Difference from Market]]))</f>
      </c>
      <c r="V685" s="23" t="str">
        <f>IF(OR(ISBLANK(Games!B685),ISBLANK(Table13[[#This Row],[Side Result]])), "",IF(OR(AND('Prediction Log'!D685&lt;0, 'Prediction Log'!I685='Prediction Log'!B685), AND('Prediction Log'!D685&gt;0, 'Prediction Log'!C685='Prediction Log'!I685)),"Y", IF(ISBLANK(Games!$B$2), "","N")))</f>
      </c>
      <c r="W685" s="23" t="str">
        <f>Table13[[#This Row],[Market Side and Spread  Correct]]</f>
      </c>
    </row>
    <row r="686">
      <c r="A686" s="2" t="str">
        <f>IF(ISBLANK(Games!$B686), "",Games!A686)</f>
      </c>
      <c r="B686" s="2" t="str">
        <f>IF(ISBLANK(Games!$B686), "",Games!B686)</f>
      </c>
      <c r="C686" s="2" t="str">
        <f>IF(ISBLANK(Games!$B686), "",Games!C686)</f>
      </c>
      <c r="D686" s="1" t="str">
        <f>IF(ISBLANK(Games!$B686), "",Games!D686)</f>
      </c>
      <c r="E686" s="1" t="str">
        <f>IF(ISBLANK(Games!$B686), "",Games!E686)</f>
      </c>
      <c r="F686" s="2" t="str">
        <f>IF(ISBLANK(Games!$B686), "",Games!F686)</f>
      </c>
      <c r="G686" s="2" t="str">
        <f>IF(ISBLANK(Games!$B686), "",Games!G686)</f>
      </c>
      <c r="H686" s="2" t="str">
        <f>IF(ISBLANK(Games!B686), "", IF(Table13[[#This Row],[Spread]]&lt;0, Table13[[#This Row],[Home]], Table13[[#This Row],[Away]]))</f>
      </c>
      <c r="I686" s="25"/>
      <c r="J686" s="25"/>
      <c r="K686" s="25"/>
      <c r="L686" s="25" t="str">
        <f>IF(ISBLANK(Table13[[#This Row],[Side Result]]), "",(-1*(Table13[[#This Row],[Home Final]]-Table13[[#This Row],[Away Final]])))</f>
      </c>
      <c r="M68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86" s="21" t="str">
        <f>IF(ISBLANK(Games!B686),"",IF(Table13[[#This Row],[Side Result]]=Table13[[#This Row],[Market Predicted Side]], "Y", "N"))</f>
      </c>
      <c r="O686" s="24" t="str">
        <f>IF(ISBLANK(Table13[[#This Row],[Side Result]]),"",IF(AND(Table13[[#This Row],[Market Side Correct (Y/N)]]="Y", Table13[[#This Row],[Market - Winning Team Covered (Y/N)]]="Y"), "Y", "N"))</f>
      </c>
      <c r="P686" s="24" t="str">
        <f>IF(ISBLANK(Games!B686),"",IF(Table13[[#This Row],[Side Result]]=Table13[[#This Row],[Model Predicted Side]], "Y", "N"))</f>
      </c>
      <c r="Q68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8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86" s="24" t="str">
        <f>IF(ISBLANK(Table13[[#This Row],[Side Result]]), "",ABS(Table13[[#This Row],[Difference from Prediction]]))</f>
      </c>
      <c r="T68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86" s="24" t="str">
        <f>IF(ISBLANK(Table13[[#This Row],[Side Result]]), "",ABS(Table13[[#This Row],[Difference from Market]]))</f>
      </c>
      <c r="V686" s="23" t="str">
        <f>IF(OR(ISBLANK(Games!B686),ISBLANK(Table13[[#This Row],[Side Result]])), "",IF(OR(AND('Prediction Log'!D686&lt;0, 'Prediction Log'!I686='Prediction Log'!B686), AND('Prediction Log'!D686&gt;0, 'Prediction Log'!C686='Prediction Log'!I686)),"Y", IF(ISBLANK(Games!$B$2), "","N")))</f>
      </c>
      <c r="W686" s="23" t="str">
        <f>Table13[[#This Row],[Market Side and Spread  Correct]]</f>
      </c>
    </row>
    <row r="687">
      <c r="A687" s="2" t="str">
        <f>IF(ISBLANK(Games!$B687), "",Games!A687)</f>
      </c>
      <c r="B687" s="2" t="str">
        <f>IF(ISBLANK(Games!$B687), "",Games!B687)</f>
      </c>
      <c r="C687" s="2" t="str">
        <f>IF(ISBLANK(Games!$B687), "",Games!C687)</f>
      </c>
      <c r="D687" s="1" t="str">
        <f>IF(ISBLANK(Games!$B687), "",Games!D687)</f>
      </c>
      <c r="E687" s="1" t="str">
        <f>IF(ISBLANK(Games!$B687), "",Games!E687)</f>
      </c>
      <c r="F687" s="2" t="str">
        <f>IF(ISBLANK(Games!$B687), "",Games!F687)</f>
      </c>
      <c r="G687" s="2" t="str">
        <f>IF(ISBLANK(Games!$B687), "",Games!G687)</f>
      </c>
      <c r="H687" s="2" t="str">
        <f>IF(ISBLANK(Games!B687), "", IF(Table13[[#This Row],[Spread]]&lt;0, Table13[[#This Row],[Home]], Table13[[#This Row],[Away]]))</f>
      </c>
      <c r="I687" s="25"/>
      <c r="J687" s="25"/>
      <c r="K687" s="25"/>
      <c r="L687" s="25" t="str">
        <f>IF(ISBLANK(Table13[[#This Row],[Side Result]]), "",(-1*(Table13[[#This Row],[Home Final]]-Table13[[#This Row],[Away Final]])))</f>
      </c>
      <c r="M68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87" s="21" t="str">
        <f>IF(ISBLANK(Games!B687),"",IF(Table13[[#This Row],[Side Result]]=Table13[[#This Row],[Market Predicted Side]], "Y", "N"))</f>
      </c>
      <c r="O687" s="24" t="str">
        <f>IF(ISBLANK(Table13[[#This Row],[Side Result]]),"",IF(AND(Table13[[#This Row],[Market Side Correct (Y/N)]]="Y", Table13[[#This Row],[Market - Winning Team Covered (Y/N)]]="Y"), "Y", "N"))</f>
      </c>
      <c r="P687" s="24" t="str">
        <f>IF(ISBLANK(Games!B687),"",IF(Table13[[#This Row],[Side Result]]=Table13[[#This Row],[Model Predicted Side]], "Y", "N"))</f>
      </c>
      <c r="Q68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8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87" s="24" t="str">
        <f>IF(ISBLANK(Table13[[#This Row],[Side Result]]), "",ABS(Table13[[#This Row],[Difference from Prediction]]))</f>
      </c>
      <c r="T68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87" s="24" t="str">
        <f>IF(ISBLANK(Table13[[#This Row],[Side Result]]), "",ABS(Table13[[#This Row],[Difference from Market]]))</f>
      </c>
      <c r="V687" s="23" t="str">
        <f>IF(OR(ISBLANK(Games!B687),ISBLANK(Table13[[#This Row],[Side Result]])), "",IF(OR(AND('Prediction Log'!D687&lt;0, 'Prediction Log'!I687='Prediction Log'!B687), AND('Prediction Log'!D687&gt;0, 'Prediction Log'!C687='Prediction Log'!I687)),"Y", IF(ISBLANK(Games!$B$2), "","N")))</f>
      </c>
      <c r="W687" s="23" t="str">
        <f>Table13[[#This Row],[Market Side and Spread  Correct]]</f>
      </c>
    </row>
    <row r="688">
      <c r="A688" s="2" t="str">
        <f>IF(ISBLANK(Games!$B688), "",Games!A688)</f>
      </c>
      <c r="B688" s="2" t="str">
        <f>IF(ISBLANK(Games!$B688), "",Games!B688)</f>
      </c>
      <c r="C688" s="2" t="str">
        <f>IF(ISBLANK(Games!$B688), "",Games!C688)</f>
      </c>
      <c r="D688" s="1" t="str">
        <f>IF(ISBLANK(Games!$B688), "",Games!D688)</f>
      </c>
      <c r="E688" s="1" t="str">
        <f>IF(ISBLANK(Games!$B688), "",Games!E688)</f>
      </c>
      <c r="F688" s="2" t="str">
        <f>IF(ISBLANK(Games!$B688), "",Games!F688)</f>
      </c>
      <c r="G688" s="2" t="str">
        <f>IF(ISBLANK(Games!$B688), "",Games!G688)</f>
      </c>
      <c r="H688" s="2" t="str">
        <f>IF(ISBLANK(Games!B688), "", IF(Table13[[#This Row],[Spread]]&lt;0, Table13[[#This Row],[Home]], Table13[[#This Row],[Away]]))</f>
      </c>
      <c r="I688" s="25"/>
      <c r="J688" s="25"/>
      <c r="K688" s="25"/>
      <c r="L688" s="25" t="str">
        <f>IF(ISBLANK(Table13[[#This Row],[Side Result]]), "",(-1*(Table13[[#This Row],[Home Final]]-Table13[[#This Row],[Away Final]])))</f>
      </c>
      <c r="M68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88" s="21" t="str">
        <f>IF(ISBLANK(Games!B688),"",IF(Table13[[#This Row],[Side Result]]=Table13[[#This Row],[Market Predicted Side]], "Y", "N"))</f>
      </c>
      <c r="O688" s="24" t="str">
        <f>IF(ISBLANK(Table13[[#This Row],[Side Result]]),"",IF(AND(Table13[[#This Row],[Market Side Correct (Y/N)]]="Y", Table13[[#This Row],[Market - Winning Team Covered (Y/N)]]="Y"), "Y", "N"))</f>
      </c>
      <c r="P688" s="24" t="str">
        <f>IF(ISBLANK(Games!B688),"",IF(Table13[[#This Row],[Side Result]]=Table13[[#This Row],[Model Predicted Side]], "Y", "N"))</f>
      </c>
      <c r="Q68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8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88" s="24" t="str">
        <f>IF(ISBLANK(Table13[[#This Row],[Side Result]]), "",ABS(Table13[[#This Row],[Difference from Prediction]]))</f>
      </c>
      <c r="T68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88" s="24" t="str">
        <f>IF(ISBLANK(Table13[[#This Row],[Side Result]]), "",ABS(Table13[[#This Row],[Difference from Market]]))</f>
      </c>
      <c r="V688" s="23" t="str">
        <f>IF(OR(ISBLANK(Games!B688),ISBLANK(Table13[[#This Row],[Side Result]])), "",IF(OR(AND('Prediction Log'!D688&lt;0, 'Prediction Log'!I688='Prediction Log'!B688), AND('Prediction Log'!D688&gt;0, 'Prediction Log'!C688='Prediction Log'!I688)),"Y", IF(ISBLANK(Games!$B$2), "","N")))</f>
      </c>
      <c r="W688" s="23" t="str">
        <f>Table13[[#This Row],[Market Side and Spread  Correct]]</f>
      </c>
    </row>
    <row r="689">
      <c r="A689" s="2" t="str">
        <f>IF(ISBLANK(Games!$B689), "",Games!A689)</f>
      </c>
      <c r="B689" s="2" t="str">
        <f>IF(ISBLANK(Games!$B689), "",Games!B689)</f>
      </c>
      <c r="C689" s="2" t="str">
        <f>IF(ISBLANK(Games!$B689), "",Games!C689)</f>
      </c>
      <c r="D689" s="1" t="str">
        <f>IF(ISBLANK(Games!$B689), "",Games!D689)</f>
      </c>
      <c r="E689" s="1" t="str">
        <f>IF(ISBLANK(Games!$B689), "",Games!E689)</f>
      </c>
      <c r="F689" s="2" t="str">
        <f>IF(ISBLANK(Games!$B689), "",Games!F689)</f>
      </c>
      <c r="G689" s="2" t="str">
        <f>IF(ISBLANK(Games!$B689), "",Games!G689)</f>
      </c>
      <c r="H689" s="2" t="str">
        <f>IF(ISBLANK(Games!B689), "", IF(Table13[[#This Row],[Spread]]&lt;0, Table13[[#This Row],[Home]], Table13[[#This Row],[Away]]))</f>
      </c>
      <c r="I689" s="25"/>
      <c r="J689" s="25"/>
      <c r="K689" s="25"/>
      <c r="L689" s="25" t="str">
        <f>IF(ISBLANK(Table13[[#This Row],[Side Result]]), "",(-1*(Table13[[#This Row],[Home Final]]-Table13[[#This Row],[Away Final]])))</f>
      </c>
      <c r="M68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89" s="21" t="str">
        <f>IF(ISBLANK(Games!B689),"",IF(Table13[[#This Row],[Side Result]]=Table13[[#This Row],[Market Predicted Side]], "Y", "N"))</f>
      </c>
      <c r="O689" s="24" t="str">
        <f>IF(ISBLANK(Table13[[#This Row],[Side Result]]),"",IF(AND(Table13[[#This Row],[Market Side Correct (Y/N)]]="Y", Table13[[#This Row],[Market - Winning Team Covered (Y/N)]]="Y"), "Y", "N"))</f>
      </c>
      <c r="P689" s="24" t="str">
        <f>IF(ISBLANK(Games!B689),"",IF(Table13[[#This Row],[Side Result]]=Table13[[#This Row],[Model Predicted Side]], "Y", "N"))</f>
      </c>
      <c r="Q68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8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89" s="24" t="str">
        <f>IF(ISBLANK(Table13[[#This Row],[Side Result]]), "",ABS(Table13[[#This Row],[Difference from Prediction]]))</f>
      </c>
      <c r="T68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89" s="24" t="str">
        <f>IF(ISBLANK(Table13[[#This Row],[Side Result]]), "",ABS(Table13[[#This Row],[Difference from Market]]))</f>
      </c>
      <c r="V689" s="23" t="str">
        <f>IF(OR(ISBLANK(Games!B689),ISBLANK(Table13[[#This Row],[Side Result]])), "",IF(OR(AND('Prediction Log'!D689&lt;0, 'Prediction Log'!I689='Prediction Log'!B689), AND('Prediction Log'!D689&gt;0, 'Prediction Log'!C689='Prediction Log'!I689)),"Y", IF(ISBLANK(Games!$B$2), "","N")))</f>
      </c>
      <c r="W689" s="23" t="str">
        <f>Table13[[#This Row],[Market Side and Spread  Correct]]</f>
      </c>
    </row>
    <row r="690">
      <c r="A690" s="2" t="str">
        <f>IF(ISBLANK(Games!$B690), "",Games!A690)</f>
      </c>
      <c r="B690" s="2" t="str">
        <f>IF(ISBLANK(Games!$B690), "",Games!B690)</f>
      </c>
      <c r="C690" s="2" t="str">
        <f>IF(ISBLANK(Games!$B690), "",Games!C690)</f>
      </c>
      <c r="D690" s="1" t="str">
        <f>IF(ISBLANK(Games!$B690), "",Games!D690)</f>
      </c>
      <c r="E690" s="1" t="str">
        <f>IF(ISBLANK(Games!$B690), "",Games!E690)</f>
      </c>
      <c r="F690" s="2" t="str">
        <f>IF(ISBLANK(Games!$B690), "",Games!F690)</f>
      </c>
      <c r="G690" s="2" t="str">
        <f>IF(ISBLANK(Games!$B690), "",Games!G690)</f>
      </c>
      <c r="H690" s="2" t="str">
        <f>IF(ISBLANK(Games!B690), "", IF(Table13[[#This Row],[Spread]]&lt;0, Table13[[#This Row],[Home]], Table13[[#This Row],[Away]]))</f>
      </c>
      <c r="I690" s="25"/>
      <c r="J690" s="25"/>
      <c r="K690" s="25"/>
      <c r="L690" s="25" t="str">
        <f>IF(ISBLANK(Table13[[#This Row],[Side Result]]), "",(-1*(Table13[[#This Row],[Home Final]]-Table13[[#This Row],[Away Final]])))</f>
      </c>
      <c r="M69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90" s="21" t="str">
        <f>IF(ISBLANK(Games!B690),"",IF(Table13[[#This Row],[Side Result]]=Table13[[#This Row],[Market Predicted Side]], "Y", "N"))</f>
      </c>
      <c r="O690" s="24" t="str">
        <f>IF(ISBLANK(Table13[[#This Row],[Side Result]]),"",IF(AND(Table13[[#This Row],[Market Side Correct (Y/N)]]="Y", Table13[[#This Row],[Market - Winning Team Covered (Y/N)]]="Y"), "Y", "N"))</f>
      </c>
      <c r="P690" s="24" t="str">
        <f>IF(ISBLANK(Games!B690),"",IF(Table13[[#This Row],[Side Result]]=Table13[[#This Row],[Model Predicted Side]], "Y", "N"))</f>
      </c>
      <c r="Q69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9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90" s="24" t="str">
        <f>IF(ISBLANK(Table13[[#This Row],[Side Result]]), "",ABS(Table13[[#This Row],[Difference from Prediction]]))</f>
      </c>
      <c r="T69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90" s="24" t="str">
        <f>IF(ISBLANK(Table13[[#This Row],[Side Result]]), "",ABS(Table13[[#This Row],[Difference from Market]]))</f>
      </c>
      <c r="V690" s="23" t="str">
        <f>IF(OR(ISBLANK(Games!B690),ISBLANK(Table13[[#This Row],[Side Result]])), "",IF(OR(AND('Prediction Log'!D690&lt;0, 'Prediction Log'!I690='Prediction Log'!B690), AND('Prediction Log'!D690&gt;0, 'Prediction Log'!C690='Prediction Log'!I690)),"Y", IF(ISBLANK(Games!$B$2), "","N")))</f>
      </c>
      <c r="W690" s="23" t="str">
        <f>Table13[[#This Row],[Market Side and Spread  Correct]]</f>
      </c>
    </row>
    <row r="691">
      <c r="A691" s="2" t="str">
        <f>IF(ISBLANK(Games!$B691), "",Games!A691)</f>
      </c>
      <c r="B691" s="2" t="str">
        <f>IF(ISBLANK(Games!$B691), "",Games!B691)</f>
      </c>
      <c r="C691" s="2" t="str">
        <f>IF(ISBLANK(Games!$B691), "",Games!C691)</f>
      </c>
      <c r="D691" s="1" t="str">
        <f>IF(ISBLANK(Games!$B691), "",Games!D691)</f>
      </c>
      <c r="E691" s="1" t="str">
        <f>IF(ISBLANK(Games!$B691), "",Games!E691)</f>
      </c>
      <c r="F691" s="2" t="str">
        <f>IF(ISBLANK(Games!$B691), "",Games!F691)</f>
      </c>
      <c r="G691" s="2" t="str">
        <f>IF(ISBLANK(Games!$B691), "",Games!G691)</f>
      </c>
      <c r="H691" s="2" t="str">
        <f>IF(ISBLANK(Games!B691), "", IF(Table13[[#This Row],[Spread]]&lt;0, Table13[[#This Row],[Home]], Table13[[#This Row],[Away]]))</f>
      </c>
      <c r="I691" s="25"/>
      <c r="J691" s="25"/>
      <c r="K691" s="25"/>
      <c r="L691" s="25" t="str">
        <f>IF(ISBLANK(Table13[[#This Row],[Side Result]]), "",(-1*(Table13[[#This Row],[Home Final]]-Table13[[#This Row],[Away Final]])))</f>
      </c>
      <c r="M69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91" s="21" t="str">
        <f>IF(ISBLANK(Games!B691),"",IF(Table13[[#This Row],[Side Result]]=Table13[[#This Row],[Market Predicted Side]], "Y", "N"))</f>
      </c>
      <c r="O691" s="24" t="str">
        <f>IF(ISBLANK(Table13[[#This Row],[Side Result]]),"",IF(AND(Table13[[#This Row],[Market Side Correct (Y/N)]]="Y", Table13[[#This Row],[Market - Winning Team Covered (Y/N)]]="Y"), "Y", "N"))</f>
      </c>
      <c r="P691" s="24" t="str">
        <f>IF(ISBLANK(Games!B691),"",IF(Table13[[#This Row],[Side Result]]=Table13[[#This Row],[Model Predicted Side]], "Y", "N"))</f>
      </c>
      <c r="Q69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9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91" s="24" t="str">
        <f>IF(ISBLANK(Table13[[#This Row],[Side Result]]), "",ABS(Table13[[#This Row],[Difference from Prediction]]))</f>
      </c>
      <c r="T69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91" s="24" t="str">
        <f>IF(ISBLANK(Table13[[#This Row],[Side Result]]), "",ABS(Table13[[#This Row],[Difference from Market]]))</f>
      </c>
      <c r="V691" s="23" t="str">
        <f>IF(OR(ISBLANK(Games!B691),ISBLANK(Table13[[#This Row],[Side Result]])), "",IF(OR(AND('Prediction Log'!D691&lt;0, 'Prediction Log'!I691='Prediction Log'!B691), AND('Prediction Log'!D691&gt;0, 'Prediction Log'!C691='Prediction Log'!I691)),"Y", IF(ISBLANK(Games!$B$2), "","N")))</f>
      </c>
      <c r="W691" s="23" t="str">
        <f>Table13[[#This Row],[Market Side and Spread  Correct]]</f>
      </c>
    </row>
    <row r="692">
      <c r="A692" s="2" t="str">
        <f>IF(ISBLANK(Games!$B692), "",Games!A692)</f>
      </c>
      <c r="B692" s="2" t="str">
        <f>IF(ISBLANK(Games!$B692), "",Games!B692)</f>
      </c>
      <c r="C692" s="2" t="str">
        <f>IF(ISBLANK(Games!$B692), "",Games!C692)</f>
      </c>
      <c r="D692" s="1" t="str">
        <f>IF(ISBLANK(Games!$B692), "",Games!D692)</f>
      </c>
      <c r="E692" s="1" t="str">
        <f>IF(ISBLANK(Games!$B692), "",Games!E692)</f>
      </c>
      <c r="F692" s="2" t="str">
        <f>IF(ISBLANK(Games!$B692), "",Games!F692)</f>
      </c>
      <c r="G692" s="2" t="str">
        <f>IF(ISBLANK(Games!$B692), "",Games!G692)</f>
      </c>
      <c r="H692" s="2" t="str">
        <f>IF(ISBLANK(Games!B692), "", IF(Table13[[#This Row],[Spread]]&lt;0, Table13[[#This Row],[Home]], Table13[[#This Row],[Away]]))</f>
      </c>
      <c r="I692" s="25"/>
      <c r="J692" s="25"/>
      <c r="K692" s="25"/>
      <c r="L692" s="25" t="str">
        <f>IF(ISBLANK(Table13[[#This Row],[Side Result]]), "",(-1*(Table13[[#This Row],[Home Final]]-Table13[[#This Row],[Away Final]])))</f>
      </c>
      <c r="M69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92" s="21" t="str">
        <f>IF(ISBLANK(Games!B692),"",IF(Table13[[#This Row],[Side Result]]=Table13[[#This Row],[Market Predicted Side]], "Y", "N"))</f>
      </c>
      <c r="O692" s="24" t="str">
        <f>IF(ISBLANK(Table13[[#This Row],[Side Result]]),"",IF(AND(Table13[[#This Row],[Market Side Correct (Y/N)]]="Y", Table13[[#This Row],[Market - Winning Team Covered (Y/N)]]="Y"), "Y", "N"))</f>
      </c>
      <c r="P692" s="24" t="str">
        <f>IF(ISBLANK(Games!B692),"",IF(Table13[[#This Row],[Side Result]]=Table13[[#This Row],[Model Predicted Side]], "Y", "N"))</f>
      </c>
      <c r="Q69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9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92" s="24" t="str">
        <f>IF(ISBLANK(Table13[[#This Row],[Side Result]]), "",ABS(Table13[[#This Row],[Difference from Prediction]]))</f>
      </c>
      <c r="T69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92" s="24" t="str">
        <f>IF(ISBLANK(Table13[[#This Row],[Side Result]]), "",ABS(Table13[[#This Row],[Difference from Market]]))</f>
      </c>
      <c r="V692" s="23" t="str">
        <f>IF(OR(ISBLANK(Games!B692),ISBLANK(Table13[[#This Row],[Side Result]])), "",IF(OR(AND('Prediction Log'!D692&lt;0, 'Prediction Log'!I692='Prediction Log'!B692), AND('Prediction Log'!D692&gt;0, 'Prediction Log'!C692='Prediction Log'!I692)),"Y", IF(ISBLANK(Games!$B$2), "","N")))</f>
      </c>
      <c r="W692" s="23" t="str">
        <f>Table13[[#This Row],[Market Side and Spread  Correct]]</f>
      </c>
    </row>
    <row r="693">
      <c r="A693" s="2" t="str">
        <f>IF(ISBLANK(Games!$B693), "",Games!A693)</f>
      </c>
      <c r="B693" s="2" t="str">
        <f>IF(ISBLANK(Games!$B693), "",Games!B693)</f>
      </c>
      <c r="C693" s="2" t="str">
        <f>IF(ISBLANK(Games!$B693), "",Games!C693)</f>
      </c>
      <c r="D693" s="1" t="str">
        <f>IF(ISBLANK(Games!$B693), "",Games!D693)</f>
      </c>
      <c r="E693" s="1" t="str">
        <f>IF(ISBLANK(Games!$B693), "",Games!E693)</f>
      </c>
      <c r="F693" s="2" t="str">
        <f>IF(ISBLANK(Games!$B693), "",Games!F693)</f>
      </c>
      <c r="G693" s="2" t="str">
        <f>IF(ISBLANK(Games!$B693), "",Games!G693)</f>
      </c>
      <c r="H693" s="2" t="str">
        <f>IF(ISBLANK(Games!B693), "", IF(Table13[[#This Row],[Spread]]&lt;0, Table13[[#This Row],[Home]], Table13[[#This Row],[Away]]))</f>
      </c>
      <c r="I693" s="25"/>
      <c r="J693" s="25"/>
      <c r="K693" s="25"/>
      <c r="L693" s="25" t="str">
        <f>IF(ISBLANK(Table13[[#This Row],[Side Result]]), "",(-1*(Table13[[#This Row],[Home Final]]-Table13[[#This Row],[Away Final]])))</f>
      </c>
      <c r="M69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93" s="21" t="str">
        <f>IF(ISBLANK(Games!B693),"",IF(Table13[[#This Row],[Side Result]]=Table13[[#This Row],[Market Predicted Side]], "Y", "N"))</f>
      </c>
      <c r="O693" s="24" t="str">
        <f>IF(ISBLANK(Table13[[#This Row],[Side Result]]),"",IF(AND(Table13[[#This Row],[Market Side Correct (Y/N)]]="Y", Table13[[#This Row],[Market - Winning Team Covered (Y/N)]]="Y"), "Y", "N"))</f>
      </c>
      <c r="P693" s="24" t="str">
        <f>IF(ISBLANK(Games!B693),"",IF(Table13[[#This Row],[Side Result]]=Table13[[#This Row],[Model Predicted Side]], "Y", "N"))</f>
      </c>
      <c r="Q69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9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93" s="24" t="str">
        <f>IF(ISBLANK(Table13[[#This Row],[Side Result]]), "",ABS(Table13[[#This Row],[Difference from Prediction]]))</f>
      </c>
      <c r="T69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93" s="24" t="str">
        <f>IF(ISBLANK(Table13[[#This Row],[Side Result]]), "",ABS(Table13[[#This Row],[Difference from Market]]))</f>
      </c>
      <c r="V693" s="23" t="str">
        <f>IF(OR(ISBLANK(Games!B693),ISBLANK(Table13[[#This Row],[Side Result]])), "",IF(OR(AND('Prediction Log'!D693&lt;0, 'Prediction Log'!I693='Prediction Log'!B693), AND('Prediction Log'!D693&gt;0, 'Prediction Log'!C693='Prediction Log'!I693)),"Y", IF(ISBLANK(Games!$B$2), "","N")))</f>
      </c>
      <c r="W693" s="23" t="str">
        <f>Table13[[#This Row],[Market Side and Spread  Correct]]</f>
      </c>
    </row>
    <row r="694">
      <c r="A694" s="2" t="str">
        <f>IF(ISBLANK(Games!$B694), "",Games!A694)</f>
      </c>
      <c r="B694" s="2" t="str">
        <f>IF(ISBLANK(Games!$B694), "",Games!B694)</f>
      </c>
      <c r="C694" s="2" t="str">
        <f>IF(ISBLANK(Games!$B694), "",Games!C694)</f>
      </c>
      <c r="D694" s="1" t="str">
        <f>IF(ISBLANK(Games!$B694), "",Games!D694)</f>
      </c>
      <c r="E694" s="1" t="str">
        <f>IF(ISBLANK(Games!$B694), "",Games!E694)</f>
      </c>
      <c r="F694" s="2" t="str">
        <f>IF(ISBLANK(Games!$B694), "",Games!F694)</f>
      </c>
      <c r="G694" s="2" t="str">
        <f>IF(ISBLANK(Games!$B694), "",Games!G694)</f>
      </c>
      <c r="H694" s="2" t="str">
        <f>IF(ISBLANK(Games!B694), "", IF(Table13[[#This Row],[Spread]]&lt;0, Table13[[#This Row],[Home]], Table13[[#This Row],[Away]]))</f>
      </c>
      <c r="I694" s="25"/>
      <c r="J694" s="25"/>
      <c r="K694" s="25"/>
      <c r="L694" s="25" t="str">
        <f>IF(ISBLANK(Table13[[#This Row],[Side Result]]), "",(-1*(Table13[[#This Row],[Home Final]]-Table13[[#This Row],[Away Final]])))</f>
      </c>
      <c r="M69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94" s="21" t="str">
        <f>IF(ISBLANK(Games!B694),"",IF(Table13[[#This Row],[Side Result]]=Table13[[#This Row],[Market Predicted Side]], "Y", "N"))</f>
      </c>
      <c r="O694" s="24" t="str">
        <f>IF(ISBLANK(Table13[[#This Row],[Side Result]]),"",IF(AND(Table13[[#This Row],[Market Side Correct (Y/N)]]="Y", Table13[[#This Row],[Market - Winning Team Covered (Y/N)]]="Y"), "Y", "N"))</f>
      </c>
      <c r="P694" s="24" t="str">
        <f>IF(ISBLANK(Games!B694),"",IF(Table13[[#This Row],[Side Result]]=Table13[[#This Row],[Model Predicted Side]], "Y", "N"))</f>
      </c>
      <c r="Q69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9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94" s="24" t="str">
        <f>IF(ISBLANK(Table13[[#This Row],[Side Result]]), "",ABS(Table13[[#This Row],[Difference from Prediction]]))</f>
      </c>
      <c r="T69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94" s="24" t="str">
        <f>IF(ISBLANK(Table13[[#This Row],[Side Result]]), "",ABS(Table13[[#This Row],[Difference from Market]]))</f>
      </c>
      <c r="V694" s="23" t="str">
        <f>IF(OR(ISBLANK(Games!B694),ISBLANK(Table13[[#This Row],[Side Result]])), "",IF(OR(AND('Prediction Log'!D694&lt;0, 'Prediction Log'!I694='Prediction Log'!B694), AND('Prediction Log'!D694&gt;0, 'Prediction Log'!C694='Prediction Log'!I694)),"Y", IF(ISBLANK(Games!$B$2), "","N")))</f>
      </c>
      <c r="W694" s="23" t="str">
        <f>Table13[[#This Row],[Market Side and Spread  Correct]]</f>
      </c>
    </row>
    <row r="695">
      <c r="A695" s="2" t="str">
        <f>IF(ISBLANK(Games!$B695), "",Games!A695)</f>
      </c>
      <c r="B695" s="2" t="str">
        <f>IF(ISBLANK(Games!$B695), "",Games!B695)</f>
      </c>
      <c r="C695" s="2" t="str">
        <f>IF(ISBLANK(Games!$B695), "",Games!C695)</f>
      </c>
      <c r="D695" s="1" t="str">
        <f>IF(ISBLANK(Games!$B695), "",Games!D695)</f>
      </c>
      <c r="E695" s="1" t="str">
        <f>IF(ISBLANK(Games!$B695), "",Games!E695)</f>
      </c>
      <c r="F695" s="2" t="str">
        <f>IF(ISBLANK(Games!$B695), "",Games!F695)</f>
      </c>
      <c r="G695" s="2" t="str">
        <f>IF(ISBLANK(Games!$B695), "",Games!G695)</f>
      </c>
      <c r="H695" s="2" t="str">
        <f>IF(ISBLANK(Games!B695), "", IF(Table13[[#This Row],[Spread]]&lt;0, Table13[[#This Row],[Home]], Table13[[#This Row],[Away]]))</f>
      </c>
      <c r="I695" s="25"/>
      <c r="J695" s="25"/>
      <c r="K695" s="25"/>
      <c r="L695" s="25" t="str">
        <f>IF(ISBLANK(Table13[[#This Row],[Side Result]]), "",(-1*(Table13[[#This Row],[Home Final]]-Table13[[#This Row],[Away Final]])))</f>
      </c>
      <c r="M69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95" s="21" t="str">
        <f>IF(ISBLANK(Games!B695),"",IF(Table13[[#This Row],[Side Result]]=Table13[[#This Row],[Market Predicted Side]], "Y", "N"))</f>
      </c>
      <c r="O695" s="24" t="str">
        <f>IF(ISBLANK(Table13[[#This Row],[Side Result]]),"",IF(AND(Table13[[#This Row],[Market Side Correct (Y/N)]]="Y", Table13[[#This Row],[Market - Winning Team Covered (Y/N)]]="Y"), "Y", "N"))</f>
      </c>
      <c r="P695" s="24" t="str">
        <f>IF(ISBLANK(Games!B695),"",IF(Table13[[#This Row],[Side Result]]=Table13[[#This Row],[Model Predicted Side]], "Y", "N"))</f>
      </c>
      <c r="Q69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9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95" s="24" t="str">
        <f>IF(ISBLANK(Table13[[#This Row],[Side Result]]), "",ABS(Table13[[#This Row],[Difference from Prediction]]))</f>
      </c>
      <c r="T69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95" s="24" t="str">
        <f>IF(ISBLANK(Table13[[#This Row],[Side Result]]), "",ABS(Table13[[#This Row],[Difference from Market]]))</f>
      </c>
      <c r="V695" s="23" t="str">
        <f>IF(OR(ISBLANK(Games!B695),ISBLANK(Table13[[#This Row],[Side Result]])), "",IF(OR(AND('Prediction Log'!D695&lt;0, 'Prediction Log'!I695='Prediction Log'!B695), AND('Prediction Log'!D695&gt;0, 'Prediction Log'!C695='Prediction Log'!I695)),"Y", IF(ISBLANK(Games!$B$2), "","N")))</f>
      </c>
      <c r="W695" s="23" t="str">
        <f>Table13[[#This Row],[Market Side and Spread  Correct]]</f>
      </c>
    </row>
    <row r="696">
      <c r="A696" s="2" t="str">
        <f>IF(ISBLANK(Games!$B696), "",Games!A696)</f>
      </c>
      <c r="B696" s="2" t="str">
        <f>IF(ISBLANK(Games!$B696), "",Games!B696)</f>
      </c>
      <c r="C696" s="2" t="str">
        <f>IF(ISBLANK(Games!$B696), "",Games!C696)</f>
      </c>
      <c r="D696" s="1" t="str">
        <f>IF(ISBLANK(Games!$B696), "",Games!D696)</f>
      </c>
      <c r="E696" s="1" t="str">
        <f>IF(ISBLANK(Games!$B696), "",Games!E696)</f>
      </c>
      <c r="F696" s="2" t="str">
        <f>IF(ISBLANK(Games!$B696), "",Games!F696)</f>
      </c>
      <c r="G696" s="2" t="str">
        <f>IF(ISBLANK(Games!$B696), "",Games!G696)</f>
      </c>
      <c r="H696" s="2" t="str">
        <f>IF(ISBLANK(Games!B696), "", IF(Table13[[#This Row],[Spread]]&lt;0, Table13[[#This Row],[Home]], Table13[[#This Row],[Away]]))</f>
      </c>
      <c r="I696" s="25"/>
      <c r="J696" s="25"/>
      <c r="K696" s="25"/>
      <c r="L696" s="25" t="str">
        <f>IF(ISBLANK(Table13[[#This Row],[Side Result]]), "",(-1*(Table13[[#This Row],[Home Final]]-Table13[[#This Row],[Away Final]])))</f>
      </c>
      <c r="M69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96" s="21" t="str">
        <f>IF(ISBLANK(Games!B696),"",IF(Table13[[#This Row],[Side Result]]=Table13[[#This Row],[Market Predicted Side]], "Y", "N"))</f>
      </c>
      <c r="O696" s="24" t="str">
        <f>IF(ISBLANK(Table13[[#This Row],[Side Result]]),"",IF(AND(Table13[[#This Row],[Market Side Correct (Y/N)]]="Y", Table13[[#This Row],[Market - Winning Team Covered (Y/N)]]="Y"), "Y", "N"))</f>
      </c>
      <c r="P696" s="24" t="str">
        <f>IF(ISBLANK(Games!B696),"",IF(Table13[[#This Row],[Side Result]]=Table13[[#This Row],[Model Predicted Side]], "Y", "N"))</f>
      </c>
      <c r="Q69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9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96" s="24" t="str">
        <f>IF(ISBLANK(Table13[[#This Row],[Side Result]]), "",ABS(Table13[[#This Row],[Difference from Prediction]]))</f>
      </c>
      <c r="T69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96" s="24" t="str">
        <f>IF(ISBLANK(Table13[[#This Row],[Side Result]]), "",ABS(Table13[[#This Row],[Difference from Market]]))</f>
      </c>
      <c r="V696" s="23" t="str">
        <f>IF(OR(ISBLANK(Games!B696),ISBLANK(Table13[[#This Row],[Side Result]])), "",IF(OR(AND('Prediction Log'!D696&lt;0, 'Prediction Log'!I696='Prediction Log'!B696), AND('Prediction Log'!D696&gt;0, 'Prediction Log'!C696='Prediction Log'!I696)),"Y", IF(ISBLANK(Games!$B$2), "","N")))</f>
      </c>
      <c r="W696" s="23" t="str">
        <f>Table13[[#This Row],[Market Side and Spread  Correct]]</f>
      </c>
    </row>
    <row r="697">
      <c r="A697" s="2" t="str">
        <f>IF(ISBLANK(Games!$B697), "",Games!A697)</f>
      </c>
      <c r="B697" s="2" t="str">
        <f>IF(ISBLANK(Games!$B697), "",Games!B697)</f>
      </c>
      <c r="C697" s="2" t="str">
        <f>IF(ISBLANK(Games!$B697), "",Games!C697)</f>
      </c>
      <c r="D697" s="1" t="str">
        <f>IF(ISBLANK(Games!$B697), "",Games!D697)</f>
      </c>
      <c r="E697" s="1" t="str">
        <f>IF(ISBLANK(Games!$B697), "",Games!E697)</f>
      </c>
      <c r="F697" s="2" t="str">
        <f>IF(ISBLANK(Games!$B697), "",Games!F697)</f>
      </c>
      <c r="G697" s="2" t="str">
        <f>IF(ISBLANK(Games!$B697), "",Games!G697)</f>
      </c>
      <c r="H697" s="2" t="str">
        <f>IF(ISBLANK(Games!B697), "", IF(Table13[[#This Row],[Spread]]&lt;0, Table13[[#This Row],[Home]], Table13[[#This Row],[Away]]))</f>
      </c>
      <c r="I697" s="25"/>
      <c r="J697" s="25"/>
      <c r="K697" s="25"/>
      <c r="L697" s="25" t="str">
        <f>IF(ISBLANK(Table13[[#This Row],[Side Result]]), "",(-1*(Table13[[#This Row],[Home Final]]-Table13[[#This Row],[Away Final]])))</f>
      </c>
      <c r="M69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97" s="21" t="str">
        <f>IF(ISBLANK(Games!B697),"",IF(Table13[[#This Row],[Side Result]]=Table13[[#This Row],[Market Predicted Side]], "Y", "N"))</f>
      </c>
      <c r="O697" s="24" t="str">
        <f>IF(ISBLANK(Table13[[#This Row],[Side Result]]),"",IF(AND(Table13[[#This Row],[Market Side Correct (Y/N)]]="Y", Table13[[#This Row],[Market - Winning Team Covered (Y/N)]]="Y"), "Y", "N"))</f>
      </c>
      <c r="P697" s="24" t="str">
        <f>IF(ISBLANK(Games!B697),"",IF(Table13[[#This Row],[Side Result]]=Table13[[#This Row],[Model Predicted Side]], "Y", "N"))</f>
      </c>
      <c r="Q69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9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97" s="24" t="str">
        <f>IF(ISBLANK(Table13[[#This Row],[Side Result]]), "",ABS(Table13[[#This Row],[Difference from Prediction]]))</f>
      </c>
      <c r="T69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97" s="24" t="str">
        <f>IF(ISBLANK(Table13[[#This Row],[Side Result]]), "",ABS(Table13[[#This Row],[Difference from Market]]))</f>
      </c>
      <c r="V697" s="23" t="str">
        <f>IF(OR(ISBLANK(Games!B697),ISBLANK(Table13[[#This Row],[Side Result]])), "",IF(OR(AND('Prediction Log'!D697&lt;0, 'Prediction Log'!I697='Prediction Log'!B697), AND('Prediction Log'!D697&gt;0, 'Prediction Log'!C697='Prediction Log'!I697)),"Y", IF(ISBLANK(Games!$B$2), "","N")))</f>
      </c>
      <c r="W697" s="23" t="str">
        <f>Table13[[#This Row],[Market Side and Spread  Correct]]</f>
      </c>
    </row>
    <row r="698">
      <c r="A698" s="2" t="str">
        <f>IF(ISBLANK(Games!$B698), "",Games!A698)</f>
      </c>
      <c r="B698" s="2" t="str">
        <f>IF(ISBLANK(Games!$B698), "",Games!B698)</f>
      </c>
      <c r="C698" s="2" t="str">
        <f>IF(ISBLANK(Games!$B698), "",Games!C698)</f>
      </c>
      <c r="D698" s="1" t="str">
        <f>IF(ISBLANK(Games!$B698), "",Games!D698)</f>
      </c>
      <c r="E698" s="1" t="str">
        <f>IF(ISBLANK(Games!$B698), "",Games!E698)</f>
      </c>
      <c r="F698" s="2" t="str">
        <f>IF(ISBLANK(Games!$B698), "",Games!F698)</f>
      </c>
      <c r="G698" s="2" t="str">
        <f>IF(ISBLANK(Games!$B698), "",Games!G698)</f>
      </c>
      <c r="H698" s="2" t="str">
        <f>IF(ISBLANK(Games!B698), "", IF(Table13[[#This Row],[Spread]]&lt;0, Table13[[#This Row],[Home]], Table13[[#This Row],[Away]]))</f>
      </c>
      <c r="I698" s="25"/>
      <c r="J698" s="25"/>
      <c r="K698" s="25"/>
      <c r="L698" s="25" t="str">
        <f>IF(ISBLANK(Table13[[#This Row],[Side Result]]), "",(-1*(Table13[[#This Row],[Home Final]]-Table13[[#This Row],[Away Final]])))</f>
      </c>
      <c r="M69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98" s="21" t="str">
        <f>IF(ISBLANK(Games!B698),"",IF(Table13[[#This Row],[Side Result]]=Table13[[#This Row],[Market Predicted Side]], "Y", "N"))</f>
      </c>
      <c r="O698" s="24" t="str">
        <f>IF(ISBLANK(Table13[[#This Row],[Side Result]]),"",IF(AND(Table13[[#This Row],[Market Side Correct (Y/N)]]="Y", Table13[[#This Row],[Market - Winning Team Covered (Y/N)]]="Y"), "Y", "N"))</f>
      </c>
      <c r="P698" s="24" t="str">
        <f>IF(ISBLANK(Games!B698),"",IF(Table13[[#This Row],[Side Result]]=Table13[[#This Row],[Model Predicted Side]], "Y", "N"))</f>
      </c>
      <c r="Q69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9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98" s="24" t="str">
        <f>IF(ISBLANK(Table13[[#This Row],[Side Result]]), "",ABS(Table13[[#This Row],[Difference from Prediction]]))</f>
      </c>
      <c r="T69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98" s="24" t="str">
        <f>IF(ISBLANK(Table13[[#This Row],[Side Result]]), "",ABS(Table13[[#This Row],[Difference from Market]]))</f>
      </c>
      <c r="V698" s="23" t="str">
        <f>IF(OR(ISBLANK(Games!B698),ISBLANK(Table13[[#This Row],[Side Result]])), "",IF(OR(AND('Prediction Log'!D698&lt;0, 'Prediction Log'!I698='Prediction Log'!B698), AND('Prediction Log'!D698&gt;0, 'Prediction Log'!C698='Prediction Log'!I698)),"Y", IF(ISBLANK(Games!$B$2), "","N")))</f>
      </c>
      <c r="W698" s="23" t="str">
        <f>Table13[[#This Row],[Market Side and Spread  Correct]]</f>
      </c>
    </row>
    <row r="699">
      <c r="A699" s="2" t="str">
        <f>IF(ISBLANK(Games!$B699), "",Games!A699)</f>
      </c>
      <c r="B699" s="2" t="str">
        <f>IF(ISBLANK(Games!$B699), "",Games!B699)</f>
      </c>
      <c r="C699" s="2" t="str">
        <f>IF(ISBLANK(Games!$B699), "",Games!C699)</f>
      </c>
      <c r="D699" s="1" t="str">
        <f>IF(ISBLANK(Games!$B699), "",Games!D699)</f>
      </c>
      <c r="E699" s="1" t="str">
        <f>IF(ISBLANK(Games!$B699), "",Games!E699)</f>
      </c>
      <c r="F699" s="2" t="str">
        <f>IF(ISBLANK(Games!$B699), "",Games!F699)</f>
      </c>
      <c r="G699" s="2" t="str">
        <f>IF(ISBLANK(Games!$B699), "",Games!G699)</f>
      </c>
      <c r="H699" s="2" t="str">
        <f>IF(ISBLANK(Games!B699), "", IF(Table13[[#This Row],[Spread]]&lt;0, Table13[[#This Row],[Home]], Table13[[#This Row],[Away]]))</f>
      </c>
      <c r="I699" s="25"/>
      <c r="J699" s="25"/>
      <c r="K699" s="25"/>
      <c r="L699" s="25" t="str">
        <f>IF(ISBLANK(Table13[[#This Row],[Side Result]]), "",(-1*(Table13[[#This Row],[Home Final]]-Table13[[#This Row],[Away Final]])))</f>
      </c>
      <c r="M69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699" s="21" t="str">
        <f>IF(ISBLANK(Games!B699),"",IF(Table13[[#This Row],[Side Result]]=Table13[[#This Row],[Market Predicted Side]], "Y", "N"))</f>
      </c>
      <c r="O699" s="24" t="str">
        <f>IF(ISBLANK(Table13[[#This Row],[Side Result]]),"",IF(AND(Table13[[#This Row],[Market Side Correct (Y/N)]]="Y", Table13[[#This Row],[Market - Winning Team Covered (Y/N)]]="Y"), "Y", "N"))</f>
      </c>
      <c r="P699" s="24" t="str">
        <f>IF(ISBLANK(Games!B699),"",IF(Table13[[#This Row],[Side Result]]=Table13[[#This Row],[Model Predicted Side]], "Y", "N"))</f>
      </c>
      <c r="Q69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69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699" s="24" t="str">
        <f>IF(ISBLANK(Table13[[#This Row],[Side Result]]), "",ABS(Table13[[#This Row],[Difference from Prediction]]))</f>
      </c>
      <c r="T69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699" s="24" t="str">
        <f>IF(ISBLANK(Table13[[#This Row],[Side Result]]), "",ABS(Table13[[#This Row],[Difference from Market]]))</f>
      </c>
      <c r="V699" s="23" t="str">
        <f>IF(OR(ISBLANK(Games!B699),ISBLANK(Table13[[#This Row],[Side Result]])), "",IF(OR(AND('Prediction Log'!D699&lt;0, 'Prediction Log'!I699='Prediction Log'!B699), AND('Prediction Log'!D699&gt;0, 'Prediction Log'!C699='Prediction Log'!I699)),"Y", IF(ISBLANK(Games!$B$2), "","N")))</f>
      </c>
      <c r="W699" s="23" t="str">
        <f>Table13[[#This Row],[Market Side and Spread  Correct]]</f>
      </c>
    </row>
    <row r="700">
      <c r="A700" s="2" t="str">
        <f>IF(ISBLANK(Games!$B700), "",Games!A700)</f>
      </c>
      <c r="B700" s="2" t="str">
        <f>IF(ISBLANK(Games!$B700), "",Games!B700)</f>
      </c>
      <c r="C700" s="2" t="str">
        <f>IF(ISBLANK(Games!$B700), "",Games!C700)</f>
      </c>
      <c r="D700" s="1" t="str">
        <f>IF(ISBLANK(Games!$B700), "",Games!D700)</f>
      </c>
      <c r="E700" s="1" t="str">
        <f>IF(ISBLANK(Games!$B700), "",Games!E700)</f>
      </c>
      <c r="F700" s="2" t="str">
        <f>IF(ISBLANK(Games!$B700), "",Games!F700)</f>
      </c>
      <c r="G700" s="2" t="str">
        <f>IF(ISBLANK(Games!$B700), "",Games!G700)</f>
      </c>
      <c r="H700" s="2" t="str">
        <f>IF(ISBLANK(Games!B700), "", IF(Table13[[#This Row],[Spread]]&lt;0, Table13[[#This Row],[Home]], Table13[[#This Row],[Away]]))</f>
      </c>
      <c r="I700" s="25"/>
      <c r="J700" s="25"/>
      <c r="K700" s="25"/>
      <c r="L700" s="25" t="str">
        <f>IF(ISBLANK(Table13[[#This Row],[Side Result]]), "",(-1*(Table13[[#This Row],[Home Final]]-Table13[[#This Row],[Away Final]])))</f>
      </c>
      <c r="M70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00" s="21" t="str">
        <f>IF(ISBLANK(Games!B700),"",IF(Table13[[#This Row],[Side Result]]=Table13[[#This Row],[Market Predicted Side]], "Y", "N"))</f>
      </c>
      <c r="O700" s="24" t="str">
        <f>IF(ISBLANK(Table13[[#This Row],[Side Result]]),"",IF(AND(Table13[[#This Row],[Market Side Correct (Y/N)]]="Y", Table13[[#This Row],[Market - Winning Team Covered (Y/N)]]="Y"), "Y", "N"))</f>
      </c>
      <c r="P700" s="24" t="str">
        <f>IF(ISBLANK(Games!B700),"",IF(Table13[[#This Row],[Side Result]]=Table13[[#This Row],[Model Predicted Side]], "Y", "N"))</f>
      </c>
      <c r="Q70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0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00" s="24" t="str">
        <f>IF(ISBLANK(Table13[[#This Row],[Side Result]]), "",ABS(Table13[[#This Row],[Difference from Prediction]]))</f>
      </c>
      <c r="T70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00" s="24" t="str">
        <f>IF(ISBLANK(Table13[[#This Row],[Side Result]]), "",ABS(Table13[[#This Row],[Difference from Market]]))</f>
      </c>
      <c r="V700" s="23" t="str">
        <f>IF(OR(ISBLANK(Games!B700),ISBLANK(Table13[[#This Row],[Side Result]])), "",IF(OR(AND('Prediction Log'!D700&lt;0, 'Prediction Log'!I700='Prediction Log'!B700), AND('Prediction Log'!D700&gt;0, 'Prediction Log'!C700='Prediction Log'!I700)),"Y", IF(ISBLANK(Games!$B$2), "","N")))</f>
      </c>
      <c r="W700" s="23" t="str">
        <f>Table13[[#This Row],[Market Side and Spread  Correct]]</f>
      </c>
    </row>
    <row r="701">
      <c r="A701" s="2" t="str">
        <f>IF(ISBLANK(Games!$B701), "",Games!A701)</f>
      </c>
      <c r="B701" s="2" t="str">
        <f>IF(ISBLANK(Games!$B701), "",Games!B701)</f>
      </c>
      <c r="C701" s="2" t="str">
        <f>IF(ISBLANK(Games!$B701), "",Games!C701)</f>
      </c>
      <c r="D701" s="1" t="str">
        <f>IF(ISBLANK(Games!$B701), "",Games!D701)</f>
      </c>
      <c r="E701" s="1" t="str">
        <f>IF(ISBLANK(Games!$B701), "",Games!E701)</f>
      </c>
      <c r="F701" s="2" t="str">
        <f>IF(ISBLANK(Games!$B701), "",Games!F701)</f>
      </c>
      <c r="G701" s="2" t="str">
        <f>IF(ISBLANK(Games!$B701), "",Games!G701)</f>
      </c>
      <c r="H701" s="2" t="str">
        <f>IF(ISBLANK(Games!B701), "", IF(Table13[[#This Row],[Spread]]&lt;0, Table13[[#This Row],[Home]], Table13[[#This Row],[Away]]))</f>
      </c>
      <c r="I701" s="25"/>
      <c r="J701" s="25"/>
      <c r="K701" s="25"/>
      <c r="L701" s="25" t="str">
        <f>IF(ISBLANK(Table13[[#This Row],[Side Result]]), "",(-1*(Table13[[#This Row],[Home Final]]-Table13[[#This Row],[Away Final]])))</f>
      </c>
      <c r="M70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01" s="21" t="str">
        <f>IF(ISBLANK(Games!B701),"",IF(Table13[[#This Row],[Side Result]]=Table13[[#This Row],[Market Predicted Side]], "Y", "N"))</f>
      </c>
      <c r="O701" s="24" t="str">
        <f>IF(ISBLANK(Table13[[#This Row],[Side Result]]),"",IF(AND(Table13[[#This Row],[Market Side Correct (Y/N)]]="Y", Table13[[#This Row],[Market - Winning Team Covered (Y/N)]]="Y"), "Y", "N"))</f>
      </c>
      <c r="P701" s="24" t="str">
        <f>IF(ISBLANK(Games!B701),"",IF(Table13[[#This Row],[Side Result]]=Table13[[#This Row],[Model Predicted Side]], "Y", "N"))</f>
      </c>
      <c r="Q70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0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01" s="24" t="str">
        <f>IF(ISBLANK(Table13[[#This Row],[Side Result]]), "",ABS(Table13[[#This Row],[Difference from Prediction]]))</f>
      </c>
      <c r="T70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01" s="24" t="str">
        <f>IF(ISBLANK(Table13[[#This Row],[Side Result]]), "",ABS(Table13[[#This Row],[Difference from Market]]))</f>
      </c>
      <c r="V701" s="23" t="str">
        <f>IF(OR(ISBLANK(Games!B701),ISBLANK(Table13[[#This Row],[Side Result]])), "",IF(OR(AND('Prediction Log'!D701&lt;0, 'Prediction Log'!I701='Prediction Log'!B701), AND('Prediction Log'!D701&gt;0, 'Prediction Log'!C701='Prediction Log'!I701)),"Y", IF(ISBLANK(Games!$B$2), "","N")))</f>
      </c>
      <c r="W701" s="23" t="str">
        <f>Table13[[#This Row],[Market Side and Spread  Correct]]</f>
      </c>
    </row>
    <row r="702">
      <c r="A702" s="2" t="str">
        <f>IF(ISBLANK(Games!$B702), "",Games!A702)</f>
      </c>
      <c r="B702" s="2" t="str">
        <f>IF(ISBLANK(Games!$B702), "",Games!B702)</f>
      </c>
      <c r="C702" s="2" t="str">
        <f>IF(ISBLANK(Games!$B702), "",Games!C702)</f>
      </c>
      <c r="D702" s="1" t="str">
        <f>IF(ISBLANK(Games!$B702), "",Games!D702)</f>
      </c>
      <c r="E702" s="1" t="str">
        <f>IF(ISBLANK(Games!$B702), "",Games!E702)</f>
      </c>
      <c r="F702" s="2" t="str">
        <f>IF(ISBLANK(Games!$B702), "",Games!F702)</f>
      </c>
      <c r="G702" s="2" t="str">
        <f>IF(ISBLANK(Games!$B702), "",Games!G702)</f>
      </c>
      <c r="H702" s="2" t="str">
        <f>IF(ISBLANK(Games!B702), "", IF(Table13[[#This Row],[Spread]]&lt;0, Table13[[#This Row],[Home]], Table13[[#This Row],[Away]]))</f>
      </c>
      <c r="I702" s="25"/>
      <c r="J702" s="25"/>
      <c r="K702" s="25"/>
      <c r="L702" s="25" t="str">
        <f>IF(ISBLANK(Table13[[#This Row],[Side Result]]), "",(-1*(Table13[[#This Row],[Home Final]]-Table13[[#This Row],[Away Final]])))</f>
      </c>
      <c r="M70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02" s="21" t="str">
        <f>IF(ISBLANK(Games!B702),"",IF(Table13[[#This Row],[Side Result]]=Table13[[#This Row],[Market Predicted Side]], "Y", "N"))</f>
      </c>
      <c r="O702" s="24" t="str">
        <f>IF(ISBLANK(Table13[[#This Row],[Side Result]]),"",IF(AND(Table13[[#This Row],[Market Side Correct (Y/N)]]="Y", Table13[[#This Row],[Market - Winning Team Covered (Y/N)]]="Y"), "Y", "N"))</f>
      </c>
      <c r="P702" s="24" t="str">
        <f>IF(ISBLANK(Games!B702),"",IF(Table13[[#This Row],[Side Result]]=Table13[[#This Row],[Model Predicted Side]], "Y", "N"))</f>
      </c>
      <c r="Q70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0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02" s="24" t="str">
        <f>IF(ISBLANK(Table13[[#This Row],[Side Result]]), "",ABS(Table13[[#This Row],[Difference from Prediction]]))</f>
      </c>
      <c r="T70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02" s="24" t="str">
        <f>IF(ISBLANK(Table13[[#This Row],[Side Result]]), "",ABS(Table13[[#This Row],[Difference from Market]]))</f>
      </c>
      <c r="V702" s="23" t="str">
        <f>IF(OR(ISBLANK(Games!B702),ISBLANK(Table13[[#This Row],[Side Result]])), "",IF(OR(AND('Prediction Log'!D702&lt;0, 'Prediction Log'!I702='Prediction Log'!B702), AND('Prediction Log'!D702&gt;0, 'Prediction Log'!C702='Prediction Log'!I702)),"Y", IF(ISBLANK(Games!$B$2), "","N")))</f>
      </c>
      <c r="W702" s="23" t="str">
        <f>Table13[[#This Row],[Market Side and Spread  Correct]]</f>
      </c>
    </row>
    <row r="703">
      <c r="A703" s="2" t="str">
        <f>IF(ISBLANK(Games!$B703), "",Games!A703)</f>
      </c>
      <c r="B703" s="2" t="str">
        <f>IF(ISBLANK(Games!$B703), "",Games!B703)</f>
      </c>
      <c r="C703" s="2" t="str">
        <f>IF(ISBLANK(Games!$B703), "",Games!C703)</f>
      </c>
      <c r="D703" s="1" t="str">
        <f>IF(ISBLANK(Games!$B703), "",Games!D703)</f>
      </c>
      <c r="E703" s="1" t="str">
        <f>IF(ISBLANK(Games!$B703), "",Games!E703)</f>
      </c>
      <c r="F703" s="2" t="str">
        <f>IF(ISBLANK(Games!$B703), "",Games!F703)</f>
      </c>
      <c r="G703" s="2" t="str">
        <f>IF(ISBLANK(Games!$B703), "",Games!G703)</f>
      </c>
      <c r="H703" s="2" t="str">
        <f>IF(ISBLANK(Games!B703), "", IF(Table13[[#This Row],[Spread]]&lt;0, Table13[[#This Row],[Home]], Table13[[#This Row],[Away]]))</f>
      </c>
      <c r="I703" s="25"/>
      <c r="J703" s="25"/>
      <c r="K703" s="25"/>
      <c r="L703" s="25" t="str">
        <f>IF(ISBLANK(Table13[[#This Row],[Side Result]]), "",(-1*(Table13[[#This Row],[Home Final]]-Table13[[#This Row],[Away Final]])))</f>
      </c>
      <c r="M70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03" s="21" t="str">
        <f>IF(ISBLANK(Games!B703),"",IF(Table13[[#This Row],[Side Result]]=Table13[[#This Row],[Market Predicted Side]], "Y", "N"))</f>
      </c>
      <c r="O703" s="24" t="str">
        <f>IF(ISBLANK(Table13[[#This Row],[Side Result]]),"",IF(AND(Table13[[#This Row],[Market Side Correct (Y/N)]]="Y", Table13[[#This Row],[Market - Winning Team Covered (Y/N)]]="Y"), "Y", "N"))</f>
      </c>
      <c r="P703" s="24" t="str">
        <f>IF(ISBLANK(Games!B703),"",IF(Table13[[#This Row],[Side Result]]=Table13[[#This Row],[Model Predicted Side]], "Y", "N"))</f>
      </c>
      <c r="Q70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0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03" s="24" t="str">
        <f>IF(ISBLANK(Table13[[#This Row],[Side Result]]), "",ABS(Table13[[#This Row],[Difference from Prediction]]))</f>
      </c>
      <c r="T70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03" s="24" t="str">
        <f>IF(ISBLANK(Table13[[#This Row],[Side Result]]), "",ABS(Table13[[#This Row],[Difference from Market]]))</f>
      </c>
      <c r="V703" s="23" t="str">
        <f>IF(OR(ISBLANK(Games!B703),ISBLANK(Table13[[#This Row],[Side Result]])), "",IF(OR(AND('Prediction Log'!D703&lt;0, 'Prediction Log'!I703='Prediction Log'!B703), AND('Prediction Log'!D703&gt;0, 'Prediction Log'!C703='Prediction Log'!I703)),"Y", IF(ISBLANK(Games!$B$2), "","N")))</f>
      </c>
      <c r="W703" s="23" t="str">
        <f>Table13[[#This Row],[Market Side and Spread  Correct]]</f>
      </c>
    </row>
    <row r="704">
      <c r="A704" s="2" t="str">
        <f>IF(ISBLANK(Games!$B704), "",Games!A704)</f>
      </c>
      <c r="B704" s="2" t="str">
        <f>IF(ISBLANK(Games!$B704), "",Games!B704)</f>
      </c>
      <c r="C704" s="2" t="str">
        <f>IF(ISBLANK(Games!$B704), "",Games!C704)</f>
      </c>
      <c r="D704" s="1" t="str">
        <f>IF(ISBLANK(Games!$B704), "",Games!D704)</f>
      </c>
      <c r="E704" s="1" t="str">
        <f>IF(ISBLANK(Games!$B704), "",Games!E704)</f>
      </c>
      <c r="F704" s="2" t="str">
        <f>IF(ISBLANK(Games!$B704), "",Games!F704)</f>
      </c>
      <c r="G704" s="2" t="str">
        <f>IF(ISBLANK(Games!$B704), "",Games!G704)</f>
      </c>
      <c r="H704" s="2" t="str">
        <f>IF(ISBLANK(Games!B704), "", IF(Table13[[#This Row],[Spread]]&lt;0, Table13[[#This Row],[Home]], Table13[[#This Row],[Away]]))</f>
      </c>
      <c r="I704" s="25"/>
      <c r="J704" s="25"/>
      <c r="K704" s="25"/>
      <c r="L704" s="25" t="str">
        <f>IF(ISBLANK(Table13[[#This Row],[Side Result]]), "",(-1*(Table13[[#This Row],[Home Final]]-Table13[[#This Row],[Away Final]])))</f>
      </c>
      <c r="M70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04" s="21" t="str">
        <f>IF(ISBLANK(Games!B704),"",IF(Table13[[#This Row],[Side Result]]=Table13[[#This Row],[Market Predicted Side]], "Y", "N"))</f>
      </c>
      <c r="O704" s="24" t="str">
        <f>IF(ISBLANK(Table13[[#This Row],[Side Result]]),"",IF(AND(Table13[[#This Row],[Market Side Correct (Y/N)]]="Y", Table13[[#This Row],[Market - Winning Team Covered (Y/N)]]="Y"), "Y", "N"))</f>
      </c>
      <c r="P704" s="24" t="str">
        <f>IF(ISBLANK(Games!B704),"",IF(Table13[[#This Row],[Side Result]]=Table13[[#This Row],[Model Predicted Side]], "Y", "N"))</f>
      </c>
      <c r="Q70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0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04" s="24" t="str">
        <f>IF(ISBLANK(Table13[[#This Row],[Side Result]]), "",ABS(Table13[[#This Row],[Difference from Prediction]]))</f>
      </c>
      <c r="T70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04" s="24" t="str">
        <f>IF(ISBLANK(Table13[[#This Row],[Side Result]]), "",ABS(Table13[[#This Row],[Difference from Market]]))</f>
      </c>
      <c r="V704" s="23" t="str">
        <f>IF(OR(ISBLANK(Games!B704),ISBLANK(Table13[[#This Row],[Side Result]])), "",IF(OR(AND('Prediction Log'!D704&lt;0, 'Prediction Log'!I704='Prediction Log'!B704), AND('Prediction Log'!D704&gt;0, 'Prediction Log'!C704='Prediction Log'!I704)),"Y", IF(ISBLANK(Games!$B$2), "","N")))</f>
      </c>
      <c r="W704" s="23" t="str">
        <f>Table13[[#This Row],[Market Side and Spread  Correct]]</f>
      </c>
    </row>
    <row r="705">
      <c r="A705" s="2" t="str">
        <f>IF(ISBLANK(Games!$B705), "",Games!A705)</f>
      </c>
      <c r="B705" s="2" t="str">
        <f>IF(ISBLANK(Games!$B705), "",Games!B705)</f>
      </c>
      <c r="C705" s="2" t="str">
        <f>IF(ISBLANK(Games!$B705), "",Games!C705)</f>
      </c>
      <c r="D705" s="1" t="str">
        <f>IF(ISBLANK(Games!$B705), "",Games!D705)</f>
      </c>
      <c r="E705" s="1" t="str">
        <f>IF(ISBLANK(Games!$B705), "",Games!E705)</f>
      </c>
      <c r="F705" s="2" t="str">
        <f>IF(ISBLANK(Games!$B705), "",Games!F705)</f>
      </c>
      <c r="G705" s="2" t="str">
        <f>IF(ISBLANK(Games!$B705), "",Games!G705)</f>
      </c>
      <c r="H705" s="2" t="str">
        <f>IF(ISBLANK(Games!B705), "", IF(Table13[[#This Row],[Spread]]&lt;0, Table13[[#This Row],[Home]], Table13[[#This Row],[Away]]))</f>
      </c>
      <c r="I705" s="25"/>
      <c r="J705" s="25"/>
      <c r="K705" s="25"/>
      <c r="L705" s="25" t="str">
        <f>IF(ISBLANK(Table13[[#This Row],[Side Result]]), "",(-1*(Table13[[#This Row],[Home Final]]-Table13[[#This Row],[Away Final]])))</f>
      </c>
      <c r="M70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05" s="21" t="str">
        <f>IF(ISBLANK(Games!B705),"",IF(Table13[[#This Row],[Side Result]]=Table13[[#This Row],[Market Predicted Side]], "Y", "N"))</f>
      </c>
      <c r="O705" s="24" t="str">
        <f>IF(ISBLANK(Table13[[#This Row],[Side Result]]),"",IF(AND(Table13[[#This Row],[Market Side Correct (Y/N)]]="Y", Table13[[#This Row],[Market - Winning Team Covered (Y/N)]]="Y"), "Y", "N"))</f>
      </c>
      <c r="P705" s="24" t="str">
        <f>IF(ISBLANK(Games!B705),"",IF(Table13[[#This Row],[Side Result]]=Table13[[#This Row],[Model Predicted Side]], "Y", "N"))</f>
      </c>
      <c r="Q70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0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05" s="24" t="str">
        <f>IF(ISBLANK(Table13[[#This Row],[Side Result]]), "",ABS(Table13[[#This Row],[Difference from Prediction]]))</f>
      </c>
      <c r="T70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05" s="24" t="str">
        <f>IF(ISBLANK(Table13[[#This Row],[Side Result]]), "",ABS(Table13[[#This Row],[Difference from Market]]))</f>
      </c>
      <c r="V705" s="23" t="str">
        <f>IF(OR(ISBLANK(Games!B705),ISBLANK(Table13[[#This Row],[Side Result]])), "",IF(OR(AND('Prediction Log'!D705&lt;0, 'Prediction Log'!I705='Prediction Log'!B705), AND('Prediction Log'!D705&gt;0, 'Prediction Log'!C705='Prediction Log'!I705)),"Y", IF(ISBLANK(Games!$B$2), "","N")))</f>
      </c>
      <c r="W705" s="23" t="str">
        <f>Table13[[#This Row],[Market Side and Spread  Correct]]</f>
      </c>
    </row>
    <row r="706">
      <c r="A706" s="2" t="str">
        <f>IF(ISBLANK(Games!$B706), "",Games!A706)</f>
      </c>
      <c r="B706" s="2" t="str">
        <f>IF(ISBLANK(Games!$B706), "",Games!B706)</f>
      </c>
      <c r="C706" s="2" t="str">
        <f>IF(ISBLANK(Games!$B706), "",Games!C706)</f>
      </c>
      <c r="D706" s="1" t="str">
        <f>IF(ISBLANK(Games!$B706), "",Games!D706)</f>
      </c>
      <c r="E706" s="1" t="str">
        <f>IF(ISBLANK(Games!$B706), "",Games!E706)</f>
      </c>
      <c r="F706" s="2" t="str">
        <f>IF(ISBLANK(Games!$B706), "",Games!F706)</f>
      </c>
      <c r="G706" s="2" t="str">
        <f>IF(ISBLANK(Games!$B706), "",Games!G706)</f>
      </c>
      <c r="H706" s="2" t="str">
        <f>IF(ISBLANK(Games!B706), "", IF(Table13[[#This Row],[Spread]]&lt;0, Table13[[#This Row],[Home]], Table13[[#This Row],[Away]]))</f>
      </c>
      <c r="I706" s="25"/>
      <c r="J706" s="25"/>
      <c r="K706" s="25"/>
      <c r="L706" s="25" t="str">
        <f>IF(ISBLANK(Table13[[#This Row],[Side Result]]), "",(-1*(Table13[[#This Row],[Home Final]]-Table13[[#This Row],[Away Final]])))</f>
      </c>
      <c r="M70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06" s="21" t="str">
        <f>IF(ISBLANK(Games!B706),"",IF(Table13[[#This Row],[Side Result]]=Table13[[#This Row],[Market Predicted Side]], "Y", "N"))</f>
      </c>
      <c r="O706" s="24" t="str">
        <f>IF(ISBLANK(Table13[[#This Row],[Side Result]]),"",IF(AND(Table13[[#This Row],[Market Side Correct (Y/N)]]="Y", Table13[[#This Row],[Market - Winning Team Covered (Y/N)]]="Y"), "Y", "N"))</f>
      </c>
      <c r="P706" s="24" t="str">
        <f>IF(ISBLANK(Games!B706),"",IF(Table13[[#This Row],[Side Result]]=Table13[[#This Row],[Model Predicted Side]], "Y", "N"))</f>
      </c>
      <c r="Q70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0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06" s="24" t="str">
        <f>IF(ISBLANK(Table13[[#This Row],[Side Result]]), "",ABS(Table13[[#This Row],[Difference from Prediction]]))</f>
      </c>
      <c r="T70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06" s="24" t="str">
        <f>IF(ISBLANK(Table13[[#This Row],[Side Result]]), "",ABS(Table13[[#This Row],[Difference from Market]]))</f>
      </c>
      <c r="V706" s="23" t="str">
        <f>IF(OR(ISBLANK(Games!B706),ISBLANK(Table13[[#This Row],[Side Result]])), "",IF(OR(AND('Prediction Log'!D706&lt;0, 'Prediction Log'!I706='Prediction Log'!B706), AND('Prediction Log'!D706&gt;0, 'Prediction Log'!C706='Prediction Log'!I706)),"Y", IF(ISBLANK(Games!$B$2), "","N")))</f>
      </c>
      <c r="W706" s="23" t="str">
        <f>Table13[[#This Row],[Market Side and Spread  Correct]]</f>
      </c>
    </row>
    <row r="707">
      <c r="A707" s="2" t="str">
        <f>IF(ISBLANK(Games!$B707), "",Games!A707)</f>
      </c>
      <c r="B707" s="2" t="str">
        <f>IF(ISBLANK(Games!$B707), "",Games!B707)</f>
      </c>
      <c r="C707" s="2" t="str">
        <f>IF(ISBLANK(Games!$B707), "",Games!C707)</f>
      </c>
      <c r="D707" s="1" t="str">
        <f>IF(ISBLANK(Games!$B707), "",Games!D707)</f>
      </c>
      <c r="E707" s="1" t="str">
        <f>IF(ISBLANK(Games!$B707), "",Games!E707)</f>
      </c>
      <c r="F707" s="2" t="str">
        <f>IF(ISBLANK(Games!$B707), "",Games!F707)</f>
      </c>
      <c r="G707" s="2" t="str">
        <f>IF(ISBLANK(Games!$B707), "",Games!G707)</f>
      </c>
      <c r="H707" s="2" t="str">
        <f>IF(ISBLANK(Games!B707), "", IF(Table13[[#This Row],[Spread]]&lt;0, Table13[[#This Row],[Home]], Table13[[#This Row],[Away]]))</f>
      </c>
      <c r="I707" s="25"/>
      <c r="J707" s="25"/>
      <c r="K707" s="25"/>
      <c r="L707" s="25" t="str">
        <f>IF(ISBLANK(Table13[[#This Row],[Side Result]]), "",(-1*(Table13[[#This Row],[Home Final]]-Table13[[#This Row],[Away Final]])))</f>
      </c>
      <c r="M70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07" s="21" t="str">
        <f>IF(ISBLANK(Games!B707),"",IF(Table13[[#This Row],[Side Result]]=Table13[[#This Row],[Market Predicted Side]], "Y", "N"))</f>
      </c>
      <c r="O707" s="24" t="str">
        <f>IF(ISBLANK(Table13[[#This Row],[Side Result]]),"",IF(AND(Table13[[#This Row],[Market Side Correct (Y/N)]]="Y", Table13[[#This Row],[Market - Winning Team Covered (Y/N)]]="Y"), "Y", "N"))</f>
      </c>
      <c r="P707" s="24" t="str">
        <f>IF(ISBLANK(Games!B707),"",IF(Table13[[#This Row],[Side Result]]=Table13[[#This Row],[Model Predicted Side]], "Y", "N"))</f>
      </c>
      <c r="Q70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0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07" s="24" t="str">
        <f>IF(ISBLANK(Table13[[#This Row],[Side Result]]), "",ABS(Table13[[#This Row],[Difference from Prediction]]))</f>
      </c>
      <c r="T70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07" s="24" t="str">
        <f>IF(ISBLANK(Table13[[#This Row],[Side Result]]), "",ABS(Table13[[#This Row],[Difference from Market]]))</f>
      </c>
      <c r="V707" s="23" t="str">
        <f>IF(OR(ISBLANK(Games!B707),ISBLANK(Table13[[#This Row],[Side Result]])), "",IF(OR(AND('Prediction Log'!D707&lt;0, 'Prediction Log'!I707='Prediction Log'!B707), AND('Prediction Log'!D707&gt;0, 'Prediction Log'!C707='Prediction Log'!I707)),"Y", IF(ISBLANK(Games!$B$2), "","N")))</f>
      </c>
      <c r="W707" s="23" t="str">
        <f>Table13[[#This Row],[Market Side and Spread  Correct]]</f>
      </c>
    </row>
    <row r="708">
      <c r="A708" s="2" t="str">
        <f>IF(ISBLANK(Games!$B708), "",Games!A708)</f>
      </c>
      <c r="B708" s="2" t="str">
        <f>IF(ISBLANK(Games!$B708), "",Games!B708)</f>
      </c>
      <c r="C708" s="2" t="str">
        <f>IF(ISBLANK(Games!$B708), "",Games!C708)</f>
      </c>
      <c r="D708" s="1" t="str">
        <f>IF(ISBLANK(Games!$B708), "",Games!D708)</f>
      </c>
      <c r="E708" s="1" t="str">
        <f>IF(ISBLANK(Games!$B708), "",Games!E708)</f>
      </c>
      <c r="F708" s="2" t="str">
        <f>IF(ISBLANK(Games!$B708), "",Games!F708)</f>
      </c>
      <c r="G708" s="2" t="str">
        <f>IF(ISBLANK(Games!$B708), "",Games!G708)</f>
      </c>
      <c r="H708" s="2" t="str">
        <f>IF(ISBLANK(Games!B708), "", IF(Table13[[#This Row],[Spread]]&lt;0, Table13[[#This Row],[Home]], Table13[[#This Row],[Away]]))</f>
      </c>
      <c r="I708" s="25"/>
      <c r="J708" s="25"/>
      <c r="K708" s="25"/>
      <c r="L708" s="25" t="str">
        <f>IF(ISBLANK(Table13[[#This Row],[Side Result]]), "",(-1*(Table13[[#This Row],[Home Final]]-Table13[[#This Row],[Away Final]])))</f>
      </c>
      <c r="M70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08" s="21" t="str">
        <f>IF(ISBLANK(Games!B708),"",IF(Table13[[#This Row],[Side Result]]=Table13[[#This Row],[Market Predicted Side]], "Y", "N"))</f>
      </c>
      <c r="O708" s="24" t="str">
        <f>IF(ISBLANK(Table13[[#This Row],[Side Result]]),"",IF(AND(Table13[[#This Row],[Market Side Correct (Y/N)]]="Y", Table13[[#This Row],[Market - Winning Team Covered (Y/N)]]="Y"), "Y", "N"))</f>
      </c>
      <c r="P708" s="24" t="str">
        <f>IF(ISBLANK(Games!B708),"",IF(Table13[[#This Row],[Side Result]]=Table13[[#This Row],[Model Predicted Side]], "Y", "N"))</f>
      </c>
      <c r="Q70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0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08" s="24" t="str">
        <f>IF(ISBLANK(Table13[[#This Row],[Side Result]]), "",ABS(Table13[[#This Row],[Difference from Prediction]]))</f>
      </c>
      <c r="T70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08" s="24" t="str">
        <f>IF(ISBLANK(Table13[[#This Row],[Side Result]]), "",ABS(Table13[[#This Row],[Difference from Market]]))</f>
      </c>
      <c r="V708" s="23" t="str">
        <f>IF(OR(ISBLANK(Games!B708),ISBLANK(Table13[[#This Row],[Side Result]])), "",IF(OR(AND('Prediction Log'!D708&lt;0, 'Prediction Log'!I708='Prediction Log'!B708), AND('Prediction Log'!D708&gt;0, 'Prediction Log'!C708='Prediction Log'!I708)),"Y", IF(ISBLANK(Games!$B$2), "","N")))</f>
      </c>
      <c r="W708" s="23" t="str">
        <f>Table13[[#This Row],[Market Side and Spread  Correct]]</f>
      </c>
    </row>
    <row r="709">
      <c r="A709" s="2" t="str">
        <f>IF(ISBLANK(Games!$B709), "",Games!A709)</f>
      </c>
      <c r="B709" s="2" t="str">
        <f>IF(ISBLANK(Games!$B709), "",Games!B709)</f>
      </c>
      <c r="C709" s="2" t="str">
        <f>IF(ISBLANK(Games!$B709), "",Games!C709)</f>
      </c>
      <c r="D709" s="1" t="str">
        <f>IF(ISBLANK(Games!$B709), "",Games!D709)</f>
      </c>
      <c r="E709" s="1" t="str">
        <f>IF(ISBLANK(Games!$B709), "",Games!E709)</f>
      </c>
      <c r="F709" s="2" t="str">
        <f>IF(ISBLANK(Games!$B709), "",Games!F709)</f>
      </c>
      <c r="G709" s="2" t="str">
        <f>IF(ISBLANK(Games!$B709), "",Games!G709)</f>
      </c>
      <c r="H709" s="2" t="str">
        <f>IF(ISBLANK(Games!B709), "", IF(Table13[[#This Row],[Spread]]&lt;0, Table13[[#This Row],[Home]], Table13[[#This Row],[Away]]))</f>
      </c>
      <c r="I709" s="25"/>
      <c r="J709" s="25"/>
      <c r="K709" s="25"/>
      <c r="L709" s="25" t="str">
        <f>IF(ISBLANK(Table13[[#This Row],[Side Result]]), "",(-1*(Table13[[#This Row],[Home Final]]-Table13[[#This Row],[Away Final]])))</f>
      </c>
      <c r="M70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09" s="21" t="str">
        <f>IF(ISBLANK(Games!B709),"",IF(Table13[[#This Row],[Side Result]]=Table13[[#This Row],[Market Predicted Side]], "Y", "N"))</f>
      </c>
      <c r="O709" s="24" t="str">
        <f>IF(ISBLANK(Table13[[#This Row],[Side Result]]),"",IF(AND(Table13[[#This Row],[Market Side Correct (Y/N)]]="Y", Table13[[#This Row],[Market - Winning Team Covered (Y/N)]]="Y"), "Y", "N"))</f>
      </c>
      <c r="P709" s="24" t="str">
        <f>IF(ISBLANK(Games!B709),"",IF(Table13[[#This Row],[Side Result]]=Table13[[#This Row],[Model Predicted Side]], "Y", "N"))</f>
      </c>
      <c r="Q70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0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09" s="24" t="str">
        <f>IF(ISBLANK(Table13[[#This Row],[Side Result]]), "",ABS(Table13[[#This Row],[Difference from Prediction]]))</f>
      </c>
      <c r="T70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09" s="24" t="str">
        <f>IF(ISBLANK(Table13[[#This Row],[Side Result]]), "",ABS(Table13[[#This Row],[Difference from Market]]))</f>
      </c>
      <c r="V709" s="23" t="str">
        <f>IF(OR(ISBLANK(Games!B709),ISBLANK(Table13[[#This Row],[Side Result]])), "",IF(OR(AND('Prediction Log'!D709&lt;0, 'Prediction Log'!I709='Prediction Log'!B709), AND('Prediction Log'!D709&gt;0, 'Prediction Log'!C709='Prediction Log'!I709)),"Y", IF(ISBLANK(Games!$B$2), "","N")))</f>
      </c>
      <c r="W709" s="23" t="str">
        <f>Table13[[#This Row],[Market Side and Spread  Correct]]</f>
      </c>
    </row>
    <row r="710">
      <c r="A710" s="2" t="str">
        <f>IF(ISBLANK(Games!$B710), "",Games!A710)</f>
      </c>
      <c r="B710" s="2" t="str">
        <f>IF(ISBLANK(Games!$B710), "",Games!B710)</f>
      </c>
      <c r="C710" s="2" t="str">
        <f>IF(ISBLANK(Games!$B710), "",Games!C710)</f>
      </c>
      <c r="D710" s="1" t="str">
        <f>IF(ISBLANK(Games!$B710), "",Games!D710)</f>
      </c>
      <c r="E710" s="1" t="str">
        <f>IF(ISBLANK(Games!$B710), "",Games!E710)</f>
      </c>
      <c r="F710" s="2" t="str">
        <f>IF(ISBLANK(Games!$B710), "",Games!F710)</f>
      </c>
      <c r="G710" s="2" t="str">
        <f>IF(ISBLANK(Games!$B710), "",Games!G710)</f>
      </c>
      <c r="H710" s="2" t="str">
        <f>IF(ISBLANK(Games!B710), "", IF(Table13[[#This Row],[Spread]]&lt;0, Table13[[#This Row],[Home]], Table13[[#This Row],[Away]]))</f>
      </c>
      <c r="I710" s="25"/>
      <c r="J710" s="25"/>
      <c r="K710" s="25"/>
      <c r="L710" s="25" t="str">
        <f>IF(ISBLANK(Table13[[#This Row],[Side Result]]), "",(-1*(Table13[[#This Row],[Home Final]]-Table13[[#This Row],[Away Final]])))</f>
      </c>
      <c r="M71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10" s="21" t="str">
        <f>IF(ISBLANK(Games!B710),"",IF(Table13[[#This Row],[Side Result]]=Table13[[#This Row],[Market Predicted Side]], "Y", "N"))</f>
      </c>
      <c r="O710" s="24" t="str">
        <f>IF(ISBLANK(Table13[[#This Row],[Side Result]]),"",IF(AND(Table13[[#This Row],[Market Side Correct (Y/N)]]="Y", Table13[[#This Row],[Market - Winning Team Covered (Y/N)]]="Y"), "Y", "N"))</f>
      </c>
      <c r="P710" s="24" t="str">
        <f>IF(ISBLANK(Games!B710),"",IF(Table13[[#This Row],[Side Result]]=Table13[[#This Row],[Model Predicted Side]], "Y", "N"))</f>
      </c>
      <c r="Q71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1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10" s="24" t="str">
        <f>IF(ISBLANK(Table13[[#This Row],[Side Result]]), "",ABS(Table13[[#This Row],[Difference from Prediction]]))</f>
      </c>
      <c r="T71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10" s="24" t="str">
        <f>IF(ISBLANK(Table13[[#This Row],[Side Result]]), "",ABS(Table13[[#This Row],[Difference from Market]]))</f>
      </c>
      <c r="V710" s="23" t="str">
        <f>IF(OR(ISBLANK(Games!B710),ISBLANK(Table13[[#This Row],[Side Result]])), "",IF(OR(AND('Prediction Log'!D710&lt;0, 'Prediction Log'!I710='Prediction Log'!B710), AND('Prediction Log'!D710&gt;0, 'Prediction Log'!C710='Prediction Log'!I710)),"Y", IF(ISBLANK(Games!$B$2), "","N")))</f>
      </c>
      <c r="W710" s="23" t="str">
        <f>Table13[[#This Row],[Market Side and Spread  Correct]]</f>
      </c>
    </row>
    <row r="711">
      <c r="A711" s="2" t="str">
        <f>IF(ISBLANK(Games!$B711), "",Games!A711)</f>
      </c>
      <c r="B711" s="2" t="str">
        <f>IF(ISBLANK(Games!$B711), "",Games!B711)</f>
      </c>
      <c r="C711" s="2" t="str">
        <f>IF(ISBLANK(Games!$B711), "",Games!C711)</f>
      </c>
      <c r="D711" s="1" t="str">
        <f>IF(ISBLANK(Games!$B711), "",Games!D711)</f>
      </c>
      <c r="E711" s="1" t="str">
        <f>IF(ISBLANK(Games!$B711), "",Games!E711)</f>
      </c>
      <c r="F711" s="2" t="str">
        <f>IF(ISBLANK(Games!$B711), "",Games!F711)</f>
      </c>
      <c r="G711" s="2" t="str">
        <f>IF(ISBLANK(Games!$B711), "",Games!G711)</f>
      </c>
      <c r="H711" s="2" t="str">
        <f>IF(ISBLANK(Games!B711), "", IF(Table13[[#This Row],[Spread]]&lt;0, Table13[[#This Row],[Home]], Table13[[#This Row],[Away]]))</f>
      </c>
      <c r="I711" s="25"/>
      <c r="J711" s="25"/>
      <c r="K711" s="25"/>
      <c r="L711" s="25" t="str">
        <f>IF(ISBLANK(Table13[[#This Row],[Side Result]]), "",(-1*(Table13[[#This Row],[Home Final]]-Table13[[#This Row],[Away Final]])))</f>
      </c>
      <c r="M71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11" s="21" t="str">
        <f>IF(ISBLANK(Games!B711),"",IF(Table13[[#This Row],[Side Result]]=Table13[[#This Row],[Market Predicted Side]], "Y", "N"))</f>
      </c>
      <c r="O711" s="24" t="str">
        <f>IF(ISBLANK(Table13[[#This Row],[Side Result]]),"",IF(AND(Table13[[#This Row],[Market Side Correct (Y/N)]]="Y", Table13[[#This Row],[Market - Winning Team Covered (Y/N)]]="Y"), "Y", "N"))</f>
      </c>
      <c r="P711" s="24" t="str">
        <f>IF(ISBLANK(Games!B711),"",IF(Table13[[#This Row],[Side Result]]=Table13[[#This Row],[Model Predicted Side]], "Y", "N"))</f>
      </c>
      <c r="Q71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1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11" s="24" t="str">
        <f>IF(ISBLANK(Table13[[#This Row],[Side Result]]), "",ABS(Table13[[#This Row],[Difference from Prediction]]))</f>
      </c>
      <c r="T71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11" s="24" t="str">
        <f>IF(ISBLANK(Table13[[#This Row],[Side Result]]), "",ABS(Table13[[#This Row],[Difference from Market]]))</f>
      </c>
      <c r="V711" s="23" t="str">
        <f>IF(OR(ISBLANK(Games!B711),ISBLANK(Table13[[#This Row],[Side Result]])), "",IF(OR(AND('Prediction Log'!D711&lt;0, 'Prediction Log'!I711='Prediction Log'!B711), AND('Prediction Log'!D711&gt;0, 'Prediction Log'!C711='Prediction Log'!I711)),"Y", IF(ISBLANK(Games!$B$2), "","N")))</f>
      </c>
      <c r="W711" s="23" t="str">
        <f>Table13[[#This Row],[Market Side and Spread  Correct]]</f>
      </c>
    </row>
    <row r="712">
      <c r="A712" s="2" t="str">
        <f>IF(ISBLANK(Games!$B712), "",Games!A712)</f>
      </c>
      <c r="B712" s="2" t="str">
        <f>IF(ISBLANK(Games!$B712), "",Games!B712)</f>
      </c>
      <c r="C712" s="2" t="str">
        <f>IF(ISBLANK(Games!$B712), "",Games!C712)</f>
      </c>
      <c r="D712" s="1" t="str">
        <f>IF(ISBLANK(Games!$B712), "",Games!D712)</f>
      </c>
      <c r="E712" s="1" t="str">
        <f>IF(ISBLANK(Games!$B712), "",Games!E712)</f>
      </c>
      <c r="F712" s="2" t="str">
        <f>IF(ISBLANK(Games!$B712), "",Games!F712)</f>
      </c>
      <c r="G712" s="2" t="str">
        <f>IF(ISBLANK(Games!$B712), "",Games!G712)</f>
      </c>
      <c r="H712" s="2" t="str">
        <f>IF(ISBLANK(Games!B712), "", IF(Table13[[#This Row],[Spread]]&lt;0, Table13[[#This Row],[Home]], Table13[[#This Row],[Away]]))</f>
      </c>
      <c r="I712" s="25"/>
      <c r="J712" s="25"/>
      <c r="K712" s="25"/>
      <c r="L712" s="25" t="str">
        <f>IF(ISBLANK(Table13[[#This Row],[Side Result]]), "",(-1*(Table13[[#This Row],[Home Final]]-Table13[[#This Row],[Away Final]])))</f>
      </c>
      <c r="M71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12" s="21" t="str">
        <f>IF(ISBLANK(Games!B712),"",IF(Table13[[#This Row],[Side Result]]=Table13[[#This Row],[Market Predicted Side]], "Y", "N"))</f>
      </c>
      <c r="O712" s="24" t="str">
        <f>IF(ISBLANK(Table13[[#This Row],[Side Result]]),"",IF(AND(Table13[[#This Row],[Market Side Correct (Y/N)]]="Y", Table13[[#This Row],[Market - Winning Team Covered (Y/N)]]="Y"), "Y", "N"))</f>
      </c>
      <c r="P712" s="24" t="str">
        <f>IF(ISBLANK(Games!B712),"",IF(Table13[[#This Row],[Side Result]]=Table13[[#This Row],[Model Predicted Side]], "Y", "N"))</f>
      </c>
      <c r="Q71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1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12" s="24" t="str">
        <f>IF(ISBLANK(Table13[[#This Row],[Side Result]]), "",ABS(Table13[[#This Row],[Difference from Prediction]]))</f>
      </c>
      <c r="T71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12" s="24" t="str">
        <f>IF(ISBLANK(Table13[[#This Row],[Side Result]]), "",ABS(Table13[[#This Row],[Difference from Market]]))</f>
      </c>
      <c r="V712" s="23" t="str">
        <f>IF(OR(ISBLANK(Games!B712),ISBLANK(Table13[[#This Row],[Side Result]])), "",IF(OR(AND('Prediction Log'!D712&lt;0, 'Prediction Log'!I712='Prediction Log'!B712), AND('Prediction Log'!D712&gt;0, 'Prediction Log'!C712='Prediction Log'!I712)),"Y", IF(ISBLANK(Games!$B$2), "","N")))</f>
      </c>
      <c r="W712" s="23" t="str">
        <f>Table13[[#This Row],[Market Side and Spread  Correct]]</f>
      </c>
    </row>
    <row r="713">
      <c r="A713" s="2" t="str">
        <f>IF(ISBLANK(Games!$B713), "",Games!A713)</f>
      </c>
      <c r="B713" s="2" t="str">
        <f>IF(ISBLANK(Games!$B713), "",Games!B713)</f>
      </c>
      <c r="C713" s="2" t="str">
        <f>IF(ISBLANK(Games!$B713), "",Games!C713)</f>
      </c>
      <c r="D713" s="1" t="str">
        <f>IF(ISBLANK(Games!$B713), "",Games!D713)</f>
      </c>
      <c r="E713" s="1" t="str">
        <f>IF(ISBLANK(Games!$B713), "",Games!E713)</f>
      </c>
      <c r="F713" s="2" t="str">
        <f>IF(ISBLANK(Games!$B713), "",Games!F713)</f>
      </c>
      <c r="G713" s="2" t="str">
        <f>IF(ISBLANK(Games!$B713), "",Games!G713)</f>
      </c>
      <c r="H713" s="2" t="str">
        <f>IF(ISBLANK(Games!B713), "", IF(Table13[[#This Row],[Spread]]&lt;0, Table13[[#This Row],[Home]], Table13[[#This Row],[Away]]))</f>
      </c>
      <c r="I713" s="25"/>
      <c r="J713" s="25"/>
      <c r="K713" s="25"/>
      <c r="L713" s="25" t="str">
        <f>IF(ISBLANK(Table13[[#This Row],[Side Result]]), "",(-1*(Table13[[#This Row],[Home Final]]-Table13[[#This Row],[Away Final]])))</f>
      </c>
      <c r="M71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13" s="21" t="str">
        <f>IF(ISBLANK(Games!B713),"",IF(Table13[[#This Row],[Side Result]]=Table13[[#This Row],[Market Predicted Side]], "Y", "N"))</f>
      </c>
      <c r="O713" s="24" t="str">
        <f>IF(ISBLANK(Table13[[#This Row],[Side Result]]),"",IF(AND(Table13[[#This Row],[Market Side Correct (Y/N)]]="Y", Table13[[#This Row],[Market - Winning Team Covered (Y/N)]]="Y"), "Y", "N"))</f>
      </c>
      <c r="P713" s="24" t="str">
        <f>IF(ISBLANK(Games!B713),"",IF(Table13[[#This Row],[Side Result]]=Table13[[#This Row],[Model Predicted Side]], "Y", "N"))</f>
      </c>
      <c r="Q71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1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13" s="24" t="str">
        <f>IF(ISBLANK(Table13[[#This Row],[Side Result]]), "",ABS(Table13[[#This Row],[Difference from Prediction]]))</f>
      </c>
      <c r="T71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13" s="24" t="str">
        <f>IF(ISBLANK(Table13[[#This Row],[Side Result]]), "",ABS(Table13[[#This Row],[Difference from Market]]))</f>
      </c>
      <c r="V713" s="23" t="str">
        <f>IF(OR(ISBLANK(Games!B713),ISBLANK(Table13[[#This Row],[Side Result]])), "",IF(OR(AND('Prediction Log'!D713&lt;0, 'Prediction Log'!I713='Prediction Log'!B713), AND('Prediction Log'!D713&gt;0, 'Prediction Log'!C713='Prediction Log'!I713)),"Y", IF(ISBLANK(Games!$B$2), "","N")))</f>
      </c>
      <c r="W713" s="23" t="str">
        <f>Table13[[#This Row],[Market Side and Spread  Correct]]</f>
      </c>
    </row>
    <row r="714">
      <c r="A714" s="2" t="str">
        <f>IF(ISBLANK(Games!$B714), "",Games!A714)</f>
      </c>
      <c r="B714" s="2" t="str">
        <f>IF(ISBLANK(Games!$B714), "",Games!B714)</f>
      </c>
      <c r="C714" s="2" t="str">
        <f>IF(ISBLANK(Games!$B714), "",Games!C714)</f>
      </c>
      <c r="D714" s="1" t="str">
        <f>IF(ISBLANK(Games!$B714), "",Games!D714)</f>
      </c>
      <c r="E714" s="1" t="str">
        <f>IF(ISBLANK(Games!$B714), "",Games!E714)</f>
      </c>
      <c r="F714" s="2" t="str">
        <f>IF(ISBLANK(Games!$B714), "",Games!F714)</f>
      </c>
      <c r="G714" s="2" t="str">
        <f>IF(ISBLANK(Games!$B714), "",Games!G714)</f>
      </c>
      <c r="H714" s="2" t="str">
        <f>IF(ISBLANK(Games!B714), "", IF(Table13[[#This Row],[Spread]]&lt;0, Table13[[#This Row],[Home]], Table13[[#This Row],[Away]]))</f>
      </c>
      <c r="I714" s="25"/>
      <c r="J714" s="25"/>
      <c r="K714" s="25"/>
      <c r="L714" s="25" t="str">
        <f>IF(ISBLANK(Table13[[#This Row],[Side Result]]), "",(-1*(Table13[[#This Row],[Home Final]]-Table13[[#This Row],[Away Final]])))</f>
      </c>
      <c r="M71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14" s="21" t="str">
        <f>IF(ISBLANK(Games!B714),"",IF(Table13[[#This Row],[Side Result]]=Table13[[#This Row],[Market Predicted Side]], "Y", "N"))</f>
      </c>
      <c r="O714" s="24" t="str">
        <f>IF(ISBLANK(Table13[[#This Row],[Side Result]]),"",IF(AND(Table13[[#This Row],[Market Side Correct (Y/N)]]="Y", Table13[[#This Row],[Market - Winning Team Covered (Y/N)]]="Y"), "Y", "N"))</f>
      </c>
      <c r="P714" s="24" t="str">
        <f>IF(ISBLANK(Games!B714),"",IF(Table13[[#This Row],[Side Result]]=Table13[[#This Row],[Model Predicted Side]], "Y", "N"))</f>
      </c>
      <c r="Q71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1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14" s="24" t="str">
        <f>IF(ISBLANK(Table13[[#This Row],[Side Result]]), "",ABS(Table13[[#This Row],[Difference from Prediction]]))</f>
      </c>
      <c r="T71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14" s="24" t="str">
        <f>IF(ISBLANK(Table13[[#This Row],[Side Result]]), "",ABS(Table13[[#This Row],[Difference from Market]]))</f>
      </c>
      <c r="V714" s="23" t="str">
        <f>IF(OR(ISBLANK(Games!B714),ISBLANK(Table13[[#This Row],[Side Result]])), "",IF(OR(AND('Prediction Log'!D714&lt;0, 'Prediction Log'!I714='Prediction Log'!B714), AND('Prediction Log'!D714&gt;0, 'Prediction Log'!C714='Prediction Log'!I714)),"Y", IF(ISBLANK(Games!$B$2), "","N")))</f>
      </c>
      <c r="W714" s="23" t="str">
        <f>Table13[[#This Row],[Market Side and Spread  Correct]]</f>
      </c>
    </row>
    <row r="715">
      <c r="A715" s="2" t="str">
        <f>IF(ISBLANK(Games!$B715), "",Games!A715)</f>
      </c>
      <c r="B715" s="2" t="str">
        <f>IF(ISBLANK(Games!$B715), "",Games!B715)</f>
      </c>
      <c r="C715" s="2" t="str">
        <f>IF(ISBLANK(Games!$B715), "",Games!C715)</f>
      </c>
      <c r="D715" s="1" t="str">
        <f>IF(ISBLANK(Games!$B715), "",Games!D715)</f>
      </c>
      <c r="E715" s="1" t="str">
        <f>IF(ISBLANK(Games!$B715), "",Games!E715)</f>
      </c>
      <c r="F715" s="2" t="str">
        <f>IF(ISBLANK(Games!$B715), "",Games!F715)</f>
      </c>
      <c r="G715" s="2" t="str">
        <f>IF(ISBLANK(Games!$B715), "",Games!G715)</f>
      </c>
      <c r="H715" s="2" t="str">
        <f>IF(ISBLANK(Games!B715), "", IF(Table13[[#This Row],[Spread]]&lt;0, Table13[[#This Row],[Home]], Table13[[#This Row],[Away]]))</f>
      </c>
      <c r="I715" s="25"/>
      <c r="J715" s="25"/>
      <c r="K715" s="25"/>
      <c r="L715" s="25" t="str">
        <f>IF(ISBLANK(Table13[[#This Row],[Side Result]]), "",(-1*(Table13[[#This Row],[Home Final]]-Table13[[#This Row],[Away Final]])))</f>
      </c>
      <c r="M71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15" s="21" t="str">
        <f>IF(ISBLANK(Games!B715),"",IF(Table13[[#This Row],[Side Result]]=Table13[[#This Row],[Market Predicted Side]], "Y", "N"))</f>
      </c>
      <c r="O715" s="24" t="str">
        <f>IF(ISBLANK(Table13[[#This Row],[Side Result]]),"",IF(AND(Table13[[#This Row],[Market Side Correct (Y/N)]]="Y", Table13[[#This Row],[Market - Winning Team Covered (Y/N)]]="Y"), "Y", "N"))</f>
      </c>
      <c r="P715" s="24" t="str">
        <f>IF(ISBLANK(Games!B715),"",IF(Table13[[#This Row],[Side Result]]=Table13[[#This Row],[Model Predicted Side]], "Y", "N"))</f>
      </c>
      <c r="Q71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1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15" s="24" t="str">
        <f>IF(ISBLANK(Table13[[#This Row],[Side Result]]), "",ABS(Table13[[#This Row],[Difference from Prediction]]))</f>
      </c>
      <c r="T71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15" s="24" t="str">
        <f>IF(ISBLANK(Table13[[#This Row],[Side Result]]), "",ABS(Table13[[#This Row],[Difference from Market]]))</f>
      </c>
      <c r="V715" s="23" t="str">
        <f>IF(OR(ISBLANK(Games!B715),ISBLANK(Table13[[#This Row],[Side Result]])), "",IF(OR(AND('Prediction Log'!D715&lt;0, 'Prediction Log'!I715='Prediction Log'!B715), AND('Prediction Log'!D715&gt;0, 'Prediction Log'!C715='Prediction Log'!I715)),"Y", IF(ISBLANK(Games!$B$2), "","N")))</f>
      </c>
      <c r="W715" s="23" t="str">
        <f>Table13[[#This Row],[Market Side and Spread  Correct]]</f>
      </c>
    </row>
    <row r="716">
      <c r="A716" s="2" t="str">
        <f>IF(ISBLANK(Games!$B716), "",Games!A716)</f>
      </c>
      <c r="B716" s="2" t="str">
        <f>IF(ISBLANK(Games!$B716), "",Games!B716)</f>
      </c>
      <c r="C716" s="2" t="str">
        <f>IF(ISBLANK(Games!$B716), "",Games!C716)</f>
      </c>
      <c r="D716" s="1" t="str">
        <f>IF(ISBLANK(Games!$B716), "",Games!D716)</f>
      </c>
      <c r="E716" s="1" t="str">
        <f>IF(ISBLANK(Games!$B716), "",Games!E716)</f>
      </c>
      <c r="F716" s="2" t="str">
        <f>IF(ISBLANK(Games!$B716), "",Games!F716)</f>
      </c>
      <c r="G716" s="2" t="str">
        <f>IF(ISBLANK(Games!$B716), "",Games!G716)</f>
      </c>
      <c r="H716" s="2" t="str">
        <f>IF(ISBLANK(Games!B716), "", IF(Table13[[#This Row],[Spread]]&lt;0, Table13[[#This Row],[Home]], Table13[[#This Row],[Away]]))</f>
      </c>
      <c r="I716" s="25"/>
      <c r="J716" s="25"/>
      <c r="K716" s="25"/>
      <c r="L716" s="25" t="str">
        <f>IF(ISBLANK(Table13[[#This Row],[Side Result]]), "",(-1*(Table13[[#This Row],[Home Final]]-Table13[[#This Row],[Away Final]])))</f>
      </c>
      <c r="M71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16" s="21" t="str">
        <f>IF(ISBLANK(Games!B716),"",IF(Table13[[#This Row],[Side Result]]=Table13[[#This Row],[Market Predicted Side]], "Y", "N"))</f>
      </c>
      <c r="O716" s="24" t="str">
        <f>IF(ISBLANK(Table13[[#This Row],[Side Result]]),"",IF(AND(Table13[[#This Row],[Market Side Correct (Y/N)]]="Y", Table13[[#This Row],[Market - Winning Team Covered (Y/N)]]="Y"), "Y", "N"))</f>
      </c>
      <c r="P716" s="24" t="str">
        <f>IF(ISBLANK(Games!B716),"",IF(Table13[[#This Row],[Side Result]]=Table13[[#This Row],[Model Predicted Side]], "Y", "N"))</f>
      </c>
      <c r="Q71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1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16" s="24" t="str">
        <f>IF(ISBLANK(Table13[[#This Row],[Side Result]]), "",ABS(Table13[[#This Row],[Difference from Prediction]]))</f>
      </c>
      <c r="T71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16" s="24" t="str">
        <f>IF(ISBLANK(Table13[[#This Row],[Side Result]]), "",ABS(Table13[[#This Row],[Difference from Market]]))</f>
      </c>
      <c r="V716" s="23" t="str">
        <f>IF(OR(ISBLANK(Games!B716),ISBLANK(Table13[[#This Row],[Side Result]])), "",IF(OR(AND('Prediction Log'!D716&lt;0, 'Prediction Log'!I716='Prediction Log'!B716), AND('Prediction Log'!D716&gt;0, 'Prediction Log'!C716='Prediction Log'!I716)),"Y", IF(ISBLANK(Games!$B$2), "","N")))</f>
      </c>
      <c r="W716" s="23" t="str">
        <f>Table13[[#This Row],[Market Side and Spread  Correct]]</f>
      </c>
    </row>
    <row r="717">
      <c r="A717" s="2" t="str">
        <f>IF(ISBLANK(Games!$B717), "",Games!A717)</f>
      </c>
      <c r="B717" s="2" t="str">
        <f>IF(ISBLANK(Games!$B717), "",Games!B717)</f>
      </c>
      <c r="C717" s="2" t="str">
        <f>IF(ISBLANK(Games!$B717), "",Games!C717)</f>
      </c>
      <c r="D717" s="1" t="str">
        <f>IF(ISBLANK(Games!$B717), "",Games!D717)</f>
      </c>
      <c r="E717" s="1" t="str">
        <f>IF(ISBLANK(Games!$B717), "",Games!E717)</f>
      </c>
      <c r="F717" s="2" t="str">
        <f>IF(ISBLANK(Games!$B717), "",Games!F717)</f>
      </c>
      <c r="G717" s="2" t="str">
        <f>IF(ISBLANK(Games!$B717), "",Games!G717)</f>
      </c>
      <c r="H717" s="2" t="str">
        <f>IF(ISBLANK(Games!B717), "", IF(Table13[[#This Row],[Spread]]&lt;0, Table13[[#This Row],[Home]], Table13[[#This Row],[Away]]))</f>
      </c>
      <c r="I717" s="25"/>
      <c r="J717" s="25"/>
      <c r="K717" s="25"/>
      <c r="L717" s="25" t="str">
        <f>IF(ISBLANK(Table13[[#This Row],[Side Result]]), "",(-1*(Table13[[#This Row],[Home Final]]-Table13[[#This Row],[Away Final]])))</f>
      </c>
      <c r="M71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17" s="21" t="str">
        <f>IF(ISBLANK(Games!B717),"",IF(Table13[[#This Row],[Side Result]]=Table13[[#This Row],[Market Predicted Side]], "Y", "N"))</f>
      </c>
      <c r="O717" s="24" t="str">
        <f>IF(ISBLANK(Table13[[#This Row],[Side Result]]),"",IF(AND(Table13[[#This Row],[Market Side Correct (Y/N)]]="Y", Table13[[#This Row],[Market - Winning Team Covered (Y/N)]]="Y"), "Y", "N"))</f>
      </c>
      <c r="P717" s="24" t="str">
        <f>IF(ISBLANK(Games!B717),"",IF(Table13[[#This Row],[Side Result]]=Table13[[#This Row],[Model Predicted Side]], "Y", "N"))</f>
      </c>
      <c r="Q71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1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17" s="24" t="str">
        <f>IF(ISBLANK(Table13[[#This Row],[Side Result]]), "",ABS(Table13[[#This Row],[Difference from Prediction]]))</f>
      </c>
      <c r="T71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17" s="24" t="str">
        <f>IF(ISBLANK(Table13[[#This Row],[Side Result]]), "",ABS(Table13[[#This Row],[Difference from Market]]))</f>
      </c>
      <c r="V717" s="23" t="str">
        <f>IF(OR(ISBLANK(Games!B717),ISBLANK(Table13[[#This Row],[Side Result]])), "",IF(OR(AND('Prediction Log'!D717&lt;0, 'Prediction Log'!I717='Prediction Log'!B717), AND('Prediction Log'!D717&gt;0, 'Prediction Log'!C717='Prediction Log'!I717)),"Y", IF(ISBLANK(Games!$B$2), "","N")))</f>
      </c>
      <c r="W717" s="23" t="str">
        <f>Table13[[#This Row],[Market Side and Spread  Correct]]</f>
      </c>
    </row>
    <row r="718">
      <c r="A718" s="2" t="str">
        <f>IF(ISBLANK(Games!$B718), "",Games!A718)</f>
      </c>
      <c r="B718" s="2" t="str">
        <f>IF(ISBLANK(Games!$B718), "",Games!B718)</f>
      </c>
      <c r="C718" s="2" t="str">
        <f>IF(ISBLANK(Games!$B718), "",Games!C718)</f>
      </c>
      <c r="D718" s="1" t="str">
        <f>IF(ISBLANK(Games!$B718), "",Games!D718)</f>
      </c>
      <c r="E718" s="1" t="str">
        <f>IF(ISBLANK(Games!$B718), "",Games!E718)</f>
      </c>
      <c r="F718" s="2" t="str">
        <f>IF(ISBLANK(Games!$B718), "",Games!F718)</f>
      </c>
      <c r="G718" s="2" t="str">
        <f>IF(ISBLANK(Games!$B718), "",Games!G718)</f>
      </c>
      <c r="H718" s="2" t="str">
        <f>IF(ISBLANK(Games!B718), "", IF(Table13[[#This Row],[Spread]]&lt;0, Table13[[#This Row],[Home]], Table13[[#This Row],[Away]]))</f>
      </c>
      <c r="I718" s="25"/>
      <c r="J718" s="25"/>
      <c r="K718" s="25"/>
      <c r="L718" s="25" t="str">
        <f>IF(ISBLANK(Table13[[#This Row],[Side Result]]), "",(-1*(Table13[[#This Row],[Home Final]]-Table13[[#This Row],[Away Final]])))</f>
      </c>
      <c r="M71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18" s="21" t="str">
        <f>IF(ISBLANK(Games!B718),"",IF(Table13[[#This Row],[Side Result]]=Table13[[#This Row],[Market Predicted Side]], "Y", "N"))</f>
      </c>
      <c r="O718" s="24" t="str">
        <f>IF(ISBLANK(Table13[[#This Row],[Side Result]]),"",IF(AND(Table13[[#This Row],[Market Side Correct (Y/N)]]="Y", Table13[[#This Row],[Market - Winning Team Covered (Y/N)]]="Y"), "Y", "N"))</f>
      </c>
      <c r="P718" s="24" t="str">
        <f>IF(ISBLANK(Games!B718),"",IF(Table13[[#This Row],[Side Result]]=Table13[[#This Row],[Model Predicted Side]], "Y", "N"))</f>
      </c>
      <c r="Q71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1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18" s="24" t="str">
        <f>IF(ISBLANK(Table13[[#This Row],[Side Result]]), "",ABS(Table13[[#This Row],[Difference from Prediction]]))</f>
      </c>
      <c r="T71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18" s="24" t="str">
        <f>IF(ISBLANK(Table13[[#This Row],[Side Result]]), "",ABS(Table13[[#This Row],[Difference from Market]]))</f>
      </c>
      <c r="V718" s="23" t="str">
        <f>IF(OR(ISBLANK(Games!B718),ISBLANK(Table13[[#This Row],[Side Result]])), "",IF(OR(AND('Prediction Log'!D718&lt;0, 'Prediction Log'!I718='Prediction Log'!B718), AND('Prediction Log'!D718&gt;0, 'Prediction Log'!C718='Prediction Log'!I718)),"Y", IF(ISBLANK(Games!$B$2), "","N")))</f>
      </c>
      <c r="W718" s="23" t="str">
        <f>Table13[[#This Row],[Market Side and Spread  Correct]]</f>
      </c>
    </row>
    <row r="719">
      <c r="A719" s="2" t="str">
        <f>IF(ISBLANK(Games!$B719), "",Games!A719)</f>
      </c>
      <c r="B719" s="2" t="str">
        <f>IF(ISBLANK(Games!$B719), "",Games!B719)</f>
      </c>
      <c r="C719" s="2" t="str">
        <f>IF(ISBLANK(Games!$B719), "",Games!C719)</f>
      </c>
      <c r="D719" s="1" t="str">
        <f>IF(ISBLANK(Games!$B719), "",Games!D719)</f>
      </c>
      <c r="E719" s="1" t="str">
        <f>IF(ISBLANK(Games!$B719), "",Games!E719)</f>
      </c>
      <c r="F719" s="2" t="str">
        <f>IF(ISBLANK(Games!$B719), "",Games!F719)</f>
      </c>
      <c r="G719" s="2" t="str">
        <f>IF(ISBLANK(Games!$B719), "",Games!G719)</f>
      </c>
      <c r="H719" s="2" t="str">
        <f>IF(ISBLANK(Games!B719), "", IF(Table13[[#This Row],[Spread]]&lt;0, Table13[[#This Row],[Home]], Table13[[#This Row],[Away]]))</f>
      </c>
      <c r="I719" s="25"/>
      <c r="J719" s="25"/>
      <c r="K719" s="25"/>
      <c r="L719" s="25" t="str">
        <f>IF(ISBLANK(Table13[[#This Row],[Side Result]]), "",(-1*(Table13[[#This Row],[Home Final]]-Table13[[#This Row],[Away Final]])))</f>
      </c>
      <c r="M71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19" s="21" t="str">
        <f>IF(ISBLANK(Games!B719),"",IF(Table13[[#This Row],[Side Result]]=Table13[[#This Row],[Market Predicted Side]], "Y", "N"))</f>
      </c>
      <c r="O719" s="24" t="str">
        <f>IF(ISBLANK(Table13[[#This Row],[Side Result]]),"",IF(AND(Table13[[#This Row],[Market Side Correct (Y/N)]]="Y", Table13[[#This Row],[Market - Winning Team Covered (Y/N)]]="Y"), "Y", "N"))</f>
      </c>
      <c r="P719" s="24" t="str">
        <f>IF(ISBLANK(Games!B719),"",IF(Table13[[#This Row],[Side Result]]=Table13[[#This Row],[Model Predicted Side]], "Y", "N"))</f>
      </c>
      <c r="Q71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1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19" s="24" t="str">
        <f>IF(ISBLANK(Table13[[#This Row],[Side Result]]), "",ABS(Table13[[#This Row],[Difference from Prediction]]))</f>
      </c>
      <c r="T71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19" s="24" t="str">
        <f>IF(ISBLANK(Table13[[#This Row],[Side Result]]), "",ABS(Table13[[#This Row],[Difference from Market]]))</f>
      </c>
      <c r="V719" s="23" t="str">
        <f>IF(OR(ISBLANK(Games!B719),ISBLANK(Table13[[#This Row],[Side Result]])), "",IF(OR(AND('Prediction Log'!D719&lt;0, 'Prediction Log'!I719='Prediction Log'!B719), AND('Prediction Log'!D719&gt;0, 'Prediction Log'!C719='Prediction Log'!I719)),"Y", IF(ISBLANK(Games!$B$2), "","N")))</f>
      </c>
      <c r="W719" s="23" t="str">
        <f>Table13[[#This Row],[Market Side and Spread  Correct]]</f>
      </c>
    </row>
    <row r="720">
      <c r="A720" s="2" t="str">
        <f>IF(ISBLANK(Games!$B720), "",Games!A720)</f>
      </c>
      <c r="B720" s="2" t="str">
        <f>IF(ISBLANK(Games!$B720), "",Games!B720)</f>
      </c>
      <c r="C720" s="2" t="str">
        <f>IF(ISBLANK(Games!$B720), "",Games!C720)</f>
      </c>
      <c r="D720" s="1" t="str">
        <f>IF(ISBLANK(Games!$B720), "",Games!D720)</f>
      </c>
      <c r="E720" s="1" t="str">
        <f>IF(ISBLANK(Games!$B720), "",Games!E720)</f>
      </c>
      <c r="F720" s="2" t="str">
        <f>IF(ISBLANK(Games!$B720), "",Games!F720)</f>
      </c>
      <c r="G720" s="2" t="str">
        <f>IF(ISBLANK(Games!$B720), "",Games!G720)</f>
      </c>
      <c r="H720" s="2" t="str">
        <f>IF(ISBLANK(Games!B720), "", IF(Table13[[#This Row],[Spread]]&lt;0, Table13[[#This Row],[Home]], Table13[[#This Row],[Away]]))</f>
      </c>
      <c r="I720" s="25"/>
      <c r="J720" s="25"/>
      <c r="K720" s="25"/>
      <c r="L720" s="25" t="str">
        <f>IF(ISBLANK(Table13[[#This Row],[Side Result]]), "",(-1*(Table13[[#This Row],[Home Final]]-Table13[[#This Row],[Away Final]])))</f>
      </c>
      <c r="M72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20" s="21" t="str">
        <f>IF(ISBLANK(Games!B720),"",IF(Table13[[#This Row],[Side Result]]=Table13[[#This Row],[Market Predicted Side]], "Y", "N"))</f>
      </c>
      <c r="O720" s="24" t="str">
        <f>IF(ISBLANK(Table13[[#This Row],[Side Result]]),"",IF(AND(Table13[[#This Row],[Market Side Correct (Y/N)]]="Y", Table13[[#This Row],[Market - Winning Team Covered (Y/N)]]="Y"), "Y", "N"))</f>
      </c>
      <c r="P720" s="24" t="str">
        <f>IF(ISBLANK(Games!B720),"",IF(Table13[[#This Row],[Side Result]]=Table13[[#This Row],[Model Predicted Side]], "Y", "N"))</f>
      </c>
      <c r="Q72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2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20" s="24" t="str">
        <f>IF(ISBLANK(Table13[[#This Row],[Side Result]]), "",ABS(Table13[[#This Row],[Difference from Prediction]]))</f>
      </c>
      <c r="T72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20" s="24" t="str">
        <f>IF(ISBLANK(Table13[[#This Row],[Side Result]]), "",ABS(Table13[[#This Row],[Difference from Market]]))</f>
      </c>
      <c r="V720" s="23" t="str">
        <f>IF(OR(ISBLANK(Games!B720),ISBLANK(Table13[[#This Row],[Side Result]])), "",IF(OR(AND('Prediction Log'!D720&lt;0, 'Prediction Log'!I720='Prediction Log'!B720), AND('Prediction Log'!D720&gt;0, 'Prediction Log'!C720='Prediction Log'!I720)),"Y", IF(ISBLANK(Games!$B$2), "","N")))</f>
      </c>
      <c r="W720" s="23" t="str">
        <f>Table13[[#This Row],[Market Side and Spread  Correct]]</f>
      </c>
    </row>
    <row r="721">
      <c r="A721" s="2" t="str">
        <f>IF(ISBLANK(Games!$B721), "",Games!A721)</f>
      </c>
      <c r="B721" s="2" t="str">
        <f>IF(ISBLANK(Games!$B721), "",Games!B721)</f>
      </c>
      <c r="C721" s="2" t="str">
        <f>IF(ISBLANK(Games!$B721), "",Games!C721)</f>
      </c>
      <c r="D721" s="1" t="str">
        <f>IF(ISBLANK(Games!$B721), "",Games!D721)</f>
      </c>
      <c r="E721" s="1" t="str">
        <f>IF(ISBLANK(Games!$B721), "",Games!E721)</f>
      </c>
      <c r="F721" s="2" t="str">
        <f>IF(ISBLANK(Games!$B721), "",Games!F721)</f>
      </c>
      <c r="G721" s="2" t="str">
        <f>IF(ISBLANK(Games!$B721), "",Games!G721)</f>
      </c>
      <c r="H721" s="2" t="str">
        <f>IF(ISBLANK(Games!B721), "", IF(Table13[[#This Row],[Spread]]&lt;0, Table13[[#This Row],[Home]], Table13[[#This Row],[Away]]))</f>
      </c>
      <c r="I721" s="25"/>
      <c r="J721" s="25"/>
      <c r="K721" s="25"/>
      <c r="L721" s="25" t="str">
        <f>IF(ISBLANK(Table13[[#This Row],[Side Result]]), "",(-1*(Table13[[#This Row],[Home Final]]-Table13[[#This Row],[Away Final]])))</f>
      </c>
      <c r="M72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21" s="21" t="str">
        <f>IF(ISBLANK(Games!B721),"",IF(Table13[[#This Row],[Side Result]]=Table13[[#This Row],[Market Predicted Side]], "Y", "N"))</f>
      </c>
      <c r="O721" s="24" t="str">
        <f>IF(ISBLANK(Table13[[#This Row],[Side Result]]),"",IF(AND(Table13[[#This Row],[Market Side Correct (Y/N)]]="Y", Table13[[#This Row],[Market - Winning Team Covered (Y/N)]]="Y"), "Y", "N"))</f>
      </c>
      <c r="P721" s="24" t="str">
        <f>IF(ISBLANK(Games!B721),"",IF(Table13[[#This Row],[Side Result]]=Table13[[#This Row],[Model Predicted Side]], "Y", "N"))</f>
      </c>
      <c r="Q72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2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21" s="24" t="str">
        <f>IF(ISBLANK(Table13[[#This Row],[Side Result]]), "",ABS(Table13[[#This Row],[Difference from Prediction]]))</f>
      </c>
      <c r="T72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21" s="24" t="str">
        <f>IF(ISBLANK(Table13[[#This Row],[Side Result]]), "",ABS(Table13[[#This Row],[Difference from Market]]))</f>
      </c>
      <c r="V721" s="23" t="str">
        <f>IF(OR(ISBLANK(Games!B721),ISBLANK(Table13[[#This Row],[Side Result]])), "",IF(OR(AND('Prediction Log'!D721&lt;0, 'Prediction Log'!I721='Prediction Log'!B721), AND('Prediction Log'!D721&gt;0, 'Prediction Log'!C721='Prediction Log'!I721)),"Y", IF(ISBLANK(Games!$B$2), "","N")))</f>
      </c>
      <c r="W721" s="23" t="str">
        <f>Table13[[#This Row],[Market Side and Spread  Correct]]</f>
      </c>
    </row>
    <row r="722">
      <c r="A722" s="2" t="str">
        <f>IF(ISBLANK(Games!$B722), "",Games!A722)</f>
      </c>
      <c r="B722" s="2" t="str">
        <f>IF(ISBLANK(Games!$B722), "",Games!B722)</f>
      </c>
      <c r="C722" s="2" t="str">
        <f>IF(ISBLANK(Games!$B722), "",Games!C722)</f>
      </c>
      <c r="D722" s="1" t="str">
        <f>IF(ISBLANK(Games!$B722), "",Games!D722)</f>
      </c>
      <c r="E722" s="1" t="str">
        <f>IF(ISBLANK(Games!$B722), "",Games!E722)</f>
      </c>
      <c r="F722" s="2" t="str">
        <f>IF(ISBLANK(Games!$B722), "",Games!F722)</f>
      </c>
      <c r="G722" s="2" t="str">
        <f>IF(ISBLANK(Games!$B722), "",Games!G722)</f>
      </c>
      <c r="H722" s="2" t="str">
        <f>IF(ISBLANK(Games!B722), "", IF(Table13[[#This Row],[Spread]]&lt;0, Table13[[#This Row],[Home]], Table13[[#This Row],[Away]]))</f>
      </c>
      <c r="I722" s="25"/>
      <c r="J722" s="25"/>
      <c r="K722" s="25"/>
      <c r="L722" s="25" t="str">
        <f>IF(ISBLANK(Table13[[#This Row],[Side Result]]), "",(-1*(Table13[[#This Row],[Home Final]]-Table13[[#This Row],[Away Final]])))</f>
      </c>
      <c r="M72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22" s="21" t="str">
        <f>IF(ISBLANK(Games!B722),"",IF(Table13[[#This Row],[Side Result]]=Table13[[#This Row],[Market Predicted Side]], "Y", "N"))</f>
      </c>
      <c r="O722" s="24" t="str">
        <f>IF(ISBLANK(Table13[[#This Row],[Side Result]]),"",IF(AND(Table13[[#This Row],[Market Side Correct (Y/N)]]="Y", Table13[[#This Row],[Market - Winning Team Covered (Y/N)]]="Y"), "Y", "N"))</f>
      </c>
      <c r="P722" s="24" t="str">
        <f>IF(ISBLANK(Games!B722),"",IF(Table13[[#This Row],[Side Result]]=Table13[[#This Row],[Model Predicted Side]], "Y", "N"))</f>
      </c>
      <c r="Q72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2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22" s="24" t="str">
        <f>IF(ISBLANK(Table13[[#This Row],[Side Result]]), "",ABS(Table13[[#This Row],[Difference from Prediction]]))</f>
      </c>
      <c r="T72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22" s="24" t="str">
        <f>IF(ISBLANK(Table13[[#This Row],[Side Result]]), "",ABS(Table13[[#This Row],[Difference from Market]]))</f>
      </c>
      <c r="V722" s="23" t="str">
        <f>IF(OR(ISBLANK(Games!B722),ISBLANK(Table13[[#This Row],[Side Result]])), "",IF(OR(AND('Prediction Log'!D722&lt;0, 'Prediction Log'!I722='Prediction Log'!B722), AND('Prediction Log'!D722&gt;0, 'Prediction Log'!C722='Prediction Log'!I722)),"Y", IF(ISBLANK(Games!$B$2), "","N")))</f>
      </c>
      <c r="W722" s="23" t="str">
        <f>Table13[[#This Row],[Market Side and Spread  Correct]]</f>
      </c>
    </row>
    <row r="723">
      <c r="A723" s="2" t="str">
        <f>IF(ISBLANK(Games!$B723), "",Games!A723)</f>
      </c>
      <c r="B723" s="2" t="str">
        <f>IF(ISBLANK(Games!$B723), "",Games!B723)</f>
      </c>
      <c r="C723" s="2" t="str">
        <f>IF(ISBLANK(Games!$B723), "",Games!C723)</f>
      </c>
      <c r="D723" s="1" t="str">
        <f>IF(ISBLANK(Games!$B723), "",Games!D723)</f>
      </c>
      <c r="E723" s="1" t="str">
        <f>IF(ISBLANK(Games!$B723), "",Games!E723)</f>
      </c>
      <c r="F723" s="2" t="str">
        <f>IF(ISBLANK(Games!$B723), "",Games!F723)</f>
      </c>
      <c r="G723" s="2" t="str">
        <f>IF(ISBLANK(Games!$B723), "",Games!G723)</f>
      </c>
      <c r="H723" s="2" t="str">
        <f>IF(ISBLANK(Games!B723), "", IF(Table13[[#This Row],[Spread]]&lt;0, Table13[[#This Row],[Home]], Table13[[#This Row],[Away]]))</f>
      </c>
      <c r="I723" s="25"/>
      <c r="J723" s="25"/>
      <c r="K723" s="25"/>
      <c r="L723" s="25" t="str">
        <f>IF(ISBLANK(Table13[[#This Row],[Side Result]]), "",(-1*(Table13[[#This Row],[Home Final]]-Table13[[#This Row],[Away Final]])))</f>
      </c>
      <c r="M72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23" s="21" t="str">
        <f>IF(ISBLANK(Games!B723),"",IF(Table13[[#This Row],[Side Result]]=Table13[[#This Row],[Market Predicted Side]], "Y", "N"))</f>
      </c>
      <c r="O723" s="24" t="str">
        <f>IF(ISBLANK(Table13[[#This Row],[Side Result]]),"",IF(AND(Table13[[#This Row],[Market Side Correct (Y/N)]]="Y", Table13[[#This Row],[Market - Winning Team Covered (Y/N)]]="Y"), "Y", "N"))</f>
      </c>
      <c r="P723" s="24" t="str">
        <f>IF(ISBLANK(Games!B723),"",IF(Table13[[#This Row],[Side Result]]=Table13[[#This Row],[Model Predicted Side]], "Y", "N"))</f>
      </c>
      <c r="Q72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2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23" s="24" t="str">
        <f>IF(ISBLANK(Table13[[#This Row],[Side Result]]), "",ABS(Table13[[#This Row],[Difference from Prediction]]))</f>
      </c>
      <c r="T72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23" s="24" t="str">
        <f>IF(ISBLANK(Table13[[#This Row],[Side Result]]), "",ABS(Table13[[#This Row],[Difference from Market]]))</f>
      </c>
      <c r="V723" s="23" t="str">
        <f>IF(OR(ISBLANK(Games!B723),ISBLANK(Table13[[#This Row],[Side Result]])), "",IF(OR(AND('Prediction Log'!D723&lt;0, 'Prediction Log'!I723='Prediction Log'!B723), AND('Prediction Log'!D723&gt;0, 'Prediction Log'!C723='Prediction Log'!I723)),"Y", IF(ISBLANK(Games!$B$2), "","N")))</f>
      </c>
      <c r="W723" s="23" t="str">
        <f>Table13[[#This Row],[Market Side and Spread  Correct]]</f>
      </c>
    </row>
    <row r="724">
      <c r="A724" s="2" t="str">
        <f>IF(ISBLANK(Games!$B724), "",Games!A724)</f>
      </c>
      <c r="B724" s="2" t="str">
        <f>IF(ISBLANK(Games!$B724), "",Games!B724)</f>
      </c>
      <c r="C724" s="2" t="str">
        <f>IF(ISBLANK(Games!$B724), "",Games!C724)</f>
      </c>
      <c r="D724" s="1" t="str">
        <f>IF(ISBLANK(Games!$B724), "",Games!D724)</f>
      </c>
      <c r="E724" s="1" t="str">
        <f>IF(ISBLANK(Games!$B724), "",Games!E724)</f>
      </c>
      <c r="F724" s="2" t="str">
        <f>IF(ISBLANK(Games!$B724), "",Games!F724)</f>
      </c>
      <c r="G724" s="2" t="str">
        <f>IF(ISBLANK(Games!$B724), "",Games!G724)</f>
      </c>
      <c r="H724" s="2" t="str">
        <f>IF(ISBLANK(Games!B724), "", IF(Table13[[#This Row],[Spread]]&lt;0, Table13[[#This Row],[Home]], Table13[[#This Row],[Away]]))</f>
      </c>
      <c r="I724" s="25"/>
      <c r="J724" s="25"/>
      <c r="K724" s="25"/>
      <c r="L724" s="25" t="str">
        <f>IF(ISBLANK(Table13[[#This Row],[Side Result]]), "",(-1*(Table13[[#This Row],[Home Final]]-Table13[[#This Row],[Away Final]])))</f>
      </c>
      <c r="M72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24" s="21" t="str">
        <f>IF(ISBLANK(Games!B724),"",IF(Table13[[#This Row],[Side Result]]=Table13[[#This Row],[Market Predicted Side]], "Y", "N"))</f>
      </c>
      <c r="O724" s="24" t="str">
        <f>IF(ISBLANK(Table13[[#This Row],[Side Result]]),"",IF(AND(Table13[[#This Row],[Market Side Correct (Y/N)]]="Y", Table13[[#This Row],[Market - Winning Team Covered (Y/N)]]="Y"), "Y", "N"))</f>
      </c>
      <c r="P724" s="24" t="str">
        <f>IF(ISBLANK(Games!B724),"",IF(Table13[[#This Row],[Side Result]]=Table13[[#This Row],[Model Predicted Side]], "Y", "N"))</f>
      </c>
      <c r="Q72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2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24" s="24" t="str">
        <f>IF(ISBLANK(Table13[[#This Row],[Side Result]]), "",ABS(Table13[[#This Row],[Difference from Prediction]]))</f>
      </c>
      <c r="T72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24" s="24" t="str">
        <f>IF(ISBLANK(Table13[[#This Row],[Side Result]]), "",ABS(Table13[[#This Row],[Difference from Market]]))</f>
      </c>
      <c r="V724" s="23" t="str">
        <f>IF(OR(ISBLANK(Games!B724),ISBLANK(Table13[[#This Row],[Side Result]])), "",IF(OR(AND('Prediction Log'!D724&lt;0, 'Prediction Log'!I724='Prediction Log'!B724), AND('Prediction Log'!D724&gt;0, 'Prediction Log'!C724='Prediction Log'!I724)),"Y", IF(ISBLANK(Games!$B$2), "","N")))</f>
      </c>
      <c r="W724" s="23" t="str">
        <f>Table13[[#This Row],[Market Side and Spread  Correct]]</f>
      </c>
    </row>
    <row r="725">
      <c r="A725" s="2" t="str">
        <f>IF(ISBLANK(Games!$B725), "",Games!A725)</f>
      </c>
      <c r="B725" s="2" t="str">
        <f>IF(ISBLANK(Games!$B725), "",Games!B725)</f>
      </c>
      <c r="C725" s="2" t="str">
        <f>IF(ISBLANK(Games!$B725), "",Games!C725)</f>
      </c>
      <c r="D725" s="1" t="str">
        <f>IF(ISBLANK(Games!$B725), "",Games!D725)</f>
      </c>
      <c r="E725" s="1" t="str">
        <f>IF(ISBLANK(Games!$B725), "",Games!E725)</f>
      </c>
      <c r="F725" s="2" t="str">
        <f>IF(ISBLANK(Games!$B725), "",Games!F725)</f>
      </c>
      <c r="G725" s="2" t="str">
        <f>IF(ISBLANK(Games!$B725), "",Games!G725)</f>
      </c>
      <c r="H725" s="2" t="str">
        <f>IF(ISBLANK(Games!B725), "", IF(Table13[[#This Row],[Spread]]&lt;0, Table13[[#This Row],[Home]], Table13[[#This Row],[Away]]))</f>
      </c>
      <c r="I725" s="25"/>
      <c r="J725" s="25"/>
      <c r="K725" s="25"/>
      <c r="L725" s="25" t="str">
        <f>IF(ISBLANK(Table13[[#This Row],[Side Result]]), "",(-1*(Table13[[#This Row],[Home Final]]-Table13[[#This Row],[Away Final]])))</f>
      </c>
      <c r="M72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25" s="21" t="str">
        <f>IF(ISBLANK(Games!B725),"",IF(Table13[[#This Row],[Side Result]]=Table13[[#This Row],[Market Predicted Side]], "Y", "N"))</f>
      </c>
      <c r="O725" s="24" t="str">
        <f>IF(ISBLANK(Table13[[#This Row],[Side Result]]),"",IF(AND(Table13[[#This Row],[Market Side Correct (Y/N)]]="Y", Table13[[#This Row],[Market - Winning Team Covered (Y/N)]]="Y"), "Y", "N"))</f>
      </c>
      <c r="P725" s="24" t="str">
        <f>IF(ISBLANK(Games!B725),"",IF(Table13[[#This Row],[Side Result]]=Table13[[#This Row],[Model Predicted Side]], "Y", "N"))</f>
      </c>
      <c r="Q72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2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25" s="24" t="str">
        <f>IF(ISBLANK(Table13[[#This Row],[Side Result]]), "",ABS(Table13[[#This Row],[Difference from Prediction]]))</f>
      </c>
      <c r="T72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25" s="24" t="str">
        <f>IF(ISBLANK(Table13[[#This Row],[Side Result]]), "",ABS(Table13[[#This Row],[Difference from Market]]))</f>
      </c>
      <c r="V725" s="23" t="str">
        <f>IF(OR(ISBLANK(Games!B725),ISBLANK(Table13[[#This Row],[Side Result]])), "",IF(OR(AND('Prediction Log'!D725&lt;0, 'Prediction Log'!I725='Prediction Log'!B725), AND('Prediction Log'!D725&gt;0, 'Prediction Log'!C725='Prediction Log'!I725)),"Y", IF(ISBLANK(Games!$B$2), "","N")))</f>
      </c>
      <c r="W725" s="23" t="str">
        <f>Table13[[#This Row],[Market Side and Spread  Correct]]</f>
      </c>
    </row>
    <row r="726">
      <c r="A726" s="2" t="str">
        <f>IF(ISBLANK(Games!$B726), "",Games!A726)</f>
      </c>
      <c r="B726" s="2" t="str">
        <f>IF(ISBLANK(Games!$B726), "",Games!B726)</f>
      </c>
      <c r="C726" s="2" t="str">
        <f>IF(ISBLANK(Games!$B726), "",Games!C726)</f>
      </c>
      <c r="D726" s="1" t="str">
        <f>IF(ISBLANK(Games!$B726), "",Games!D726)</f>
      </c>
      <c r="E726" s="1" t="str">
        <f>IF(ISBLANK(Games!$B726), "",Games!E726)</f>
      </c>
      <c r="F726" s="2" t="str">
        <f>IF(ISBLANK(Games!$B726), "",Games!F726)</f>
      </c>
      <c r="G726" s="2" t="str">
        <f>IF(ISBLANK(Games!$B726), "",Games!G726)</f>
      </c>
      <c r="H726" s="2" t="str">
        <f>IF(ISBLANK(Games!B726), "", IF(Table13[[#This Row],[Spread]]&lt;0, Table13[[#This Row],[Home]], Table13[[#This Row],[Away]]))</f>
      </c>
      <c r="I726" s="25"/>
      <c r="J726" s="25"/>
      <c r="K726" s="25"/>
      <c r="L726" s="25" t="str">
        <f>IF(ISBLANK(Table13[[#This Row],[Side Result]]), "",(-1*(Table13[[#This Row],[Home Final]]-Table13[[#This Row],[Away Final]])))</f>
      </c>
      <c r="M72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26" s="21" t="str">
        <f>IF(ISBLANK(Games!B726),"",IF(Table13[[#This Row],[Side Result]]=Table13[[#This Row],[Market Predicted Side]], "Y", "N"))</f>
      </c>
      <c r="O726" s="24" t="str">
        <f>IF(ISBLANK(Table13[[#This Row],[Side Result]]),"",IF(AND(Table13[[#This Row],[Market Side Correct (Y/N)]]="Y", Table13[[#This Row],[Market - Winning Team Covered (Y/N)]]="Y"), "Y", "N"))</f>
      </c>
      <c r="P726" s="24" t="str">
        <f>IF(ISBLANK(Games!B726),"",IF(Table13[[#This Row],[Side Result]]=Table13[[#This Row],[Model Predicted Side]], "Y", "N"))</f>
      </c>
      <c r="Q72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2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26" s="24" t="str">
        <f>IF(ISBLANK(Table13[[#This Row],[Side Result]]), "",ABS(Table13[[#This Row],[Difference from Prediction]]))</f>
      </c>
      <c r="T72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26" s="24" t="str">
        <f>IF(ISBLANK(Table13[[#This Row],[Side Result]]), "",ABS(Table13[[#This Row],[Difference from Market]]))</f>
      </c>
      <c r="V726" s="23" t="str">
        <f>IF(OR(ISBLANK(Games!B726),ISBLANK(Table13[[#This Row],[Side Result]])), "",IF(OR(AND('Prediction Log'!D726&lt;0, 'Prediction Log'!I726='Prediction Log'!B726), AND('Prediction Log'!D726&gt;0, 'Prediction Log'!C726='Prediction Log'!I726)),"Y", IF(ISBLANK(Games!$B$2), "","N")))</f>
      </c>
      <c r="W726" s="23" t="str">
        <f>Table13[[#This Row],[Market Side and Spread  Correct]]</f>
      </c>
    </row>
    <row r="727">
      <c r="A727" s="2" t="str">
        <f>IF(ISBLANK(Games!$B727), "",Games!A727)</f>
      </c>
      <c r="B727" s="2" t="str">
        <f>IF(ISBLANK(Games!$B727), "",Games!B727)</f>
      </c>
      <c r="C727" s="2" t="str">
        <f>IF(ISBLANK(Games!$B727), "",Games!C727)</f>
      </c>
      <c r="D727" s="1" t="str">
        <f>IF(ISBLANK(Games!$B727), "",Games!D727)</f>
      </c>
      <c r="E727" s="1" t="str">
        <f>IF(ISBLANK(Games!$B727), "",Games!E727)</f>
      </c>
      <c r="F727" s="2" t="str">
        <f>IF(ISBLANK(Games!$B727), "",Games!F727)</f>
      </c>
      <c r="G727" s="2" t="str">
        <f>IF(ISBLANK(Games!$B727), "",Games!G727)</f>
      </c>
      <c r="H727" s="2" t="str">
        <f>IF(ISBLANK(Games!B727), "", IF(Table13[[#This Row],[Spread]]&lt;0, Table13[[#This Row],[Home]], Table13[[#This Row],[Away]]))</f>
      </c>
      <c r="I727" s="25"/>
      <c r="J727" s="25"/>
      <c r="K727" s="25"/>
      <c r="L727" s="25" t="str">
        <f>IF(ISBLANK(Table13[[#This Row],[Side Result]]), "",(-1*(Table13[[#This Row],[Home Final]]-Table13[[#This Row],[Away Final]])))</f>
      </c>
      <c r="M72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27" s="21" t="str">
        <f>IF(ISBLANK(Games!B727),"",IF(Table13[[#This Row],[Side Result]]=Table13[[#This Row],[Market Predicted Side]], "Y", "N"))</f>
      </c>
      <c r="O727" s="24" t="str">
        <f>IF(ISBLANK(Table13[[#This Row],[Side Result]]),"",IF(AND(Table13[[#This Row],[Market Side Correct (Y/N)]]="Y", Table13[[#This Row],[Market - Winning Team Covered (Y/N)]]="Y"), "Y", "N"))</f>
      </c>
      <c r="P727" s="24" t="str">
        <f>IF(ISBLANK(Games!B727),"",IF(Table13[[#This Row],[Side Result]]=Table13[[#This Row],[Model Predicted Side]], "Y", "N"))</f>
      </c>
      <c r="Q72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2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27" s="24" t="str">
        <f>IF(ISBLANK(Table13[[#This Row],[Side Result]]), "",ABS(Table13[[#This Row],[Difference from Prediction]]))</f>
      </c>
      <c r="T72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27" s="24" t="str">
        <f>IF(ISBLANK(Table13[[#This Row],[Side Result]]), "",ABS(Table13[[#This Row],[Difference from Market]]))</f>
      </c>
      <c r="V727" s="23" t="str">
        <f>IF(OR(ISBLANK(Games!B727),ISBLANK(Table13[[#This Row],[Side Result]])), "",IF(OR(AND('Prediction Log'!D727&lt;0, 'Prediction Log'!I727='Prediction Log'!B727), AND('Prediction Log'!D727&gt;0, 'Prediction Log'!C727='Prediction Log'!I727)),"Y", IF(ISBLANK(Games!$B$2), "","N")))</f>
      </c>
      <c r="W727" s="23" t="str">
        <f>Table13[[#This Row],[Market Side and Spread  Correct]]</f>
      </c>
    </row>
    <row r="728">
      <c r="A728" s="2" t="str">
        <f>IF(ISBLANK(Games!$B728), "",Games!A728)</f>
      </c>
      <c r="B728" s="2" t="str">
        <f>IF(ISBLANK(Games!$B728), "",Games!B728)</f>
      </c>
      <c r="C728" s="2" t="str">
        <f>IF(ISBLANK(Games!$B728), "",Games!C728)</f>
      </c>
      <c r="D728" s="1" t="str">
        <f>IF(ISBLANK(Games!$B728), "",Games!D728)</f>
      </c>
      <c r="E728" s="1" t="str">
        <f>IF(ISBLANK(Games!$B728), "",Games!E728)</f>
      </c>
      <c r="F728" s="2" t="str">
        <f>IF(ISBLANK(Games!$B728), "",Games!F728)</f>
      </c>
      <c r="G728" s="2" t="str">
        <f>IF(ISBLANK(Games!$B728), "",Games!G728)</f>
      </c>
      <c r="H728" s="2" t="str">
        <f>IF(ISBLANK(Games!B728), "", IF(Table13[[#This Row],[Spread]]&lt;0, Table13[[#This Row],[Home]], Table13[[#This Row],[Away]]))</f>
      </c>
      <c r="I728" s="25"/>
      <c r="J728" s="25"/>
      <c r="K728" s="25"/>
      <c r="L728" s="25" t="str">
        <f>IF(ISBLANK(Table13[[#This Row],[Side Result]]), "",(-1*(Table13[[#This Row],[Home Final]]-Table13[[#This Row],[Away Final]])))</f>
      </c>
      <c r="M72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28" s="21" t="str">
        <f>IF(ISBLANK(Games!B728),"",IF(Table13[[#This Row],[Side Result]]=Table13[[#This Row],[Market Predicted Side]], "Y", "N"))</f>
      </c>
      <c r="O728" s="24" t="str">
        <f>IF(ISBLANK(Table13[[#This Row],[Side Result]]),"",IF(AND(Table13[[#This Row],[Market Side Correct (Y/N)]]="Y", Table13[[#This Row],[Market - Winning Team Covered (Y/N)]]="Y"), "Y", "N"))</f>
      </c>
      <c r="P728" s="24" t="str">
        <f>IF(ISBLANK(Games!B728),"",IF(Table13[[#This Row],[Side Result]]=Table13[[#This Row],[Model Predicted Side]], "Y", "N"))</f>
      </c>
      <c r="Q72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2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28" s="24" t="str">
        <f>IF(ISBLANK(Table13[[#This Row],[Side Result]]), "",ABS(Table13[[#This Row],[Difference from Prediction]]))</f>
      </c>
      <c r="T72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28" s="24" t="str">
        <f>IF(ISBLANK(Table13[[#This Row],[Side Result]]), "",ABS(Table13[[#This Row],[Difference from Market]]))</f>
      </c>
      <c r="V728" s="23" t="str">
        <f>IF(OR(ISBLANK(Games!B728),ISBLANK(Table13[[#This Row],[Side Result]])), "",IF(OR(AND('Prediction Log'!D728&lt;0, 'Prediction Log'!I728='Prediction Log'!B728), AND('Prediction Log'!D728&gt;0, 'Prediction Log'!C728='Prediction Log'!I728)),"Y", IF(ISBLANK(Games!$B$2), "","N")))</f>
      </c>
      <c r="W728" s="23" t="str">
        <f>Table13[[#This Row],[Market Side and Spread  Correct]]</f>
      </c>
    </row>
    <row r="729">
      <c r="A729" s="2" t="str">
        <f>IF(ISBLANK(Games!$B729), "",Games!A729)</f>
      </c>
      <c r="B729" s="2" t="str">
        <f>IF(ISBLANK(Games!$B729), "",Games!B729)</f>
      </c>
      <c r="C729" s="2" t="str">
        <f>IF(ISBLANK(Games!$B729), "",Games!C729)</f>
      </c>
      <c r="D729" s="1" t="str">
        <f>IF(ISBLANK(Games!$B729), "",Games!D729)</f>
      </c>
      <c r="E729" s="1" t="str">
        <f>IF(ISBLANK(Games!$B729), "",Games!E729)</f>
      </c>
      <c r="F729" s="2" t="str">
        <f>IF(ISBLANK(Games!$B729), "",Games!F729)</f>
      </c>
      <c r="G729" s="2" t="str">
        <f>IF(ISBLANK(Games!$B729), "",Games!G729)</f>
      </c>
      <c r="H729" s="2" t="str">
        <f>IF(ISBLANK(Games!B729), "", IF(Table13[[#This Row],[Spread]]&lt;0, Table13[[#This Row],[Home]], Table13[[#This Row],[Away]]))</f>
      </c>
      <c r="I729" s="25"/>
      <c r="J729" s="25"/>
      <c r="K729" s="25"/>
      <c r="L729" s="25" t="str">
        <f>IF(ISBLANK(Table13[[#This Row],[Side Result]]), "",(-1*(Table13[[#This Row],[Home Final]]-Table13[[#This Row],[Away Final]])))</f>
      </c>
      <c r="M72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29" s="21" t="str">
        <f>IF(ISBLANK(Games!B729),"",IF(Table13[[#This Row],[Side Result]]=Table13[[#This Row],[Market Predicted Side]], "Y", "N"))</f>
      </c>
      <c r="O729" s="24" t="str">
        <f>IF(ISBLANK(Table13[[#This Row],[Side Result]]),"",IF(AND(Table13[[#This Row],[Market Side Correct (Y/N)]]="Y", Table13[[#This Row],[Market - Winning Team Covered (Y/N)]]="Y"), "Y", "N"))</f>
      </c>
      <c r="P729" s="24" t="str">
        <f>IF(ISBLANK(Games!B729),"",IF(Table13[[#This Row],[Side Result]]=Table13[[#This Row],[Model Predicted Side]], "Y", "N"))</f>
      </c>
      <c r="Q72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2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29" s="24" t="str">
        <f>IF(ISBLANK(Table13[[#This Row],[Side Result]]), "",ABS(Table13[[#This Row],[Difference from Prediction]]))</f>
      </c>
      <c r="T72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29" s="24" t="str">
        <f>IF(ISBLANK(Table13[[#This Row],[Side Result]]), "",ABS(Table13[[#This Row],[Difference from Market]]))</f>
      </c>
      <c r="V729" s="23" t="str">
        <f>IF(OR(ISBLANK(Games!B729),ISBLANK(Table13[[#This Row],[Side Result]])), "",IF(OR(AND('Prediction Log'!D729&lt;0, 'Prediction Log'!I729='Prediction Log'!B729), AND('Prediction Log'!D729&gt;0, 'Prediction Log'!C729='Prediction Log'!I729)),"Y", IF(ISBLANK(Games!$B$2), "","N")))</f>
      </c>
      <c r="W729" s="23" t="str">
        <f>Table13[[#This Row],[Market Side and Spread  Correct]]</f>
      </c>
    </row>
    <row r="730">
      <c r="A730" s="2" t="str">
        <f>IF(ISBLANK(Games!$B730), "",Games!A730)</f>
      </c>
      <c r="B730" s="2" t="str">
        <f>IF(ISBLANK(Games!$B730), "",Games!B730)</f>
      </c>
      <c r="C730" s="2" t="str">
        <f>IF(ISBLANK(Games!$B730), "",Games!C730)</f>
      </c>
      <c r="D730" s="1" t="str">
        <f>IF(ISBLANK(Games!$B730), "",Games!D730)</f>
      </c>
      <c r="E730" s="1" t="str">
        <f>IF(ISBLANK(Games!$B730), "",Games!E730)</f>
      </c>
      <c r="F730" s="2" t="str">
        <f>IF(ISBLANK(Games!$B730), "",Games!F730)</f>
      </c>
      <c r="G730" s="2" t="str">
        <f>IF(ISBLANK(Games!$B730), "",Games!G730)</f>
      </c>
      <c r="H730" s="2" t="str">
        <f>IF(ISBLANK(Games!B730), "", IF(Table13[[#This Row],[Spread]]&lt;0, Table13[[#This Row],[Home]], Table13[[#This Row],[Away]]))</f>
      </c>
      <c r="I730" s="25"/>
      <c r="J730" s="25"/>
      <c r="K730" s="25"/>
      <c r="L730" s="25" t="str">
        <f>IF(ISBLANK(Table13[[#This Row],[Side Result]]), "",(-1*(Table13[[#This Row],[Home Final]]-Table13[[#This Row],[Away Final]])))</f>
      </c>
      <c r="M73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30" s="21" t="str">
        <f>IF(ISBLANK(Games!B730),"",IF(Table13[[#This Row],[Side Result]]=Table13[[#This Row],[Market Predicted Side]], "Y", "N"))</f>
      </c>
      <c r="O730" s="24" t="str">
        <f>IF(ISBLANK(Table13[[#This Row],[Side Result]]),"",IF(AND(Table13[[#This Row],[Market Side Correct (Y/N)]]="Y", Table13[[#This Row],[Market - Winning Team Covered (Y/N)]]="Y"), "Y", "N"))</f>
      </c>
      <c r="P730" s="24" t="str">
        <f>IF(ISBLANK(Games!B730),"",IF(Table13[[#This Row],[Side Result]]=Table13[[#This Row],[Model Predicted Side]], "Y", "N"))</f>
      </c>
      <c r="Q73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3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30" s="24" t="str">
        <f>IF(ISBLANK(Table13[[#This Row],[Side Result]]), "",ABS(Table13[[#This Row],[Difference from Prediction]]))</f>
      </c>
      <c r="T73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30" s="24" t="str">
        <f>IF(ISBLANK(Table13[[#This Row],[Side Result]]), "",ABS(Table13[[#This Row],[Difference from Market]]))</f>
      </c>
      <c r="V730" s="23" t="str">
        <f>IF(OR(ISBLANK(Games!B730),ISBLANK(Table13[[#This Row],[Side Result]])), "",IF(OR(AND('Prediction Log'!D730&lt;0, 'Prediction Log'!I730='Prediction Log'!B730), AND('Prediction Log'!D730&gt;0, 'Prediction Log'!C730='Prediction Log'!I730)),"Y", IF(ISBLANK(Games!$B$2), "","N")))</f>
      </c>
      <c r="W730" s="23" t="str">
        <f>Table13[[#This Row],[Market Side and Spread  Correct]]</f>
      </c>
    </row>
    <row r="731">
      <c r="A731" s="2" t="str">
        <f>IF(ISBLANK(Games!$B731), "",Games!A731)</f>
      </c>
      <c r="B731" s="2" t="str">
        <f>IF(ISBLANK(Games!$B731), "",Games!B731)</f>
      </c>
      <c r="C731" s="2" t="str">
        <f>IF(ISBLANK(Games!$B731), "",Games!C731)</f>
      </c>
      <c r="D731" s="1" t="str">
        <f>IF(ISBLANK(Games!$B731), "",Games!D731)</f>
      </c>
      <c r="E731" s="1" t="str">
        <f>IF(ISBLANK(Games!$B731), "",Games!E731)</f>
      </c>
      <c r="F731" s="2" t="str">
        <f>IF(ISBLANK(Games!$B731), "",Games!F731)</f>
      </c>
      <c r="G731" s="2" t="str">
        <f>IF(ISBLANK(Games!$B731), "",Games!G731)</f>
      </c>
      <c r="H731" s="2" t="str">
        <f>IF(ISBLANK(Games!B731), "", IF(Table13[[#This Row],[Spread]]&lt;0, Table13[[#This Row],[Home]], Table13[[#This Row],[Away]]))</f>
      </c>
      <c r="I731" s="25"/>
      <c r="J731" s="25"/>
      <c r="K731" s="25"/>
      <c r="L731" s="25" t="str">
        <f>IF(ISBLANK(Table13[[#This Row],[Side Result]]), "",(-1*(Table13[[#This Row],[Home Final]]-Table13[[#This Row],[Away Final]])))</f>
      </c>
      <c r="M73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31" s="21" t="str">
        <f>IF(ISBLANK(Games!B731),"",IF(Table13[[#This Row],[Side Result]]=Table13[[#This Row],[Market Predicted Side]], "Y", "N"))</f>
      </c>
      <c r="O731" s="24" t="str">
        <f>IF(ISBLANK(Table13[[#This Row],[Side Result]]),"",IF(AND(Table13[[#This Row],[Market Side Correct (Y/N)]]="Y", Table13[[#This Row],[Market - Winning Team Covered (Y/N)]]="Y"), "Y", "N"))</f>
      </c>
      <c r="P731" s="24" t="str">
        <f>IF(ISBLANK(Games!B731),"",IF(Table13[[#This Row],[Side Result]]=Table13[[#This Row],[Model Predicted Side]], "Y", "N"))</f>
      </c>
      <c r="Q73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3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31" s="24" t="str">
        <f>IF(ISBLANK(Table13[[#This Row],[Side Result]]), "",ABS(Table13[[#This Row],[Difference from Prediction]]))</f>
      </c>
      <c r="T73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31" s="24" t="str">
        <f>IF(ISBLANK(Table13[[#This Row],[Side Result]]), "",ABS(Table13[[#This Row],[Difference from Market]]))</f>
      </c>
      <c r="V731" s="23" t="str">
        <f>IF(OR(ISBLANK(Games!B731),ISBLANK(Table13[[#This Row],[Side Result]])), "",IF(OR(AND('Prediction Log'!D731&lt;0, 'Prediction Log'!I731='Prediction Log'!B731), AND('Prediction Log'!D731&gt;0, 'Prediction Log'!C731='Prediction Log'!I731)),"Y", IF(ISBLANK(Games!$B$2), "","N")))</f>
      </c>
      <c r="W731" s="23" t="str">
        <f>Table13[[#This Row],[Market Side and Spread  Correct]]</f>
      </c>
    </row>
    <row r="732">
      <c r="A732" s="2" t="str">
        <f>IF(ISBLANK(Games!$B732), "",Games!A732)</f>
      </c>
      <c r="B732" s="2" t="str">
        <f>IF(ISBLANK(Games!$B732), "",Games!B732)</f>
      </c>
      <c r="C732" s="2" t="str">
        <f>IF(ISBLANK(Games!$B732), "",Games!C732)</f>
      </c>
      <c r="D732" s="1" t="str">
        <f>IF(ISBLANK(Games!$B732), "",Games!D732)</f>
      </c>
      <c r="E732" s="1" t="str">
        <f>IF(ISBLANK(Games!$B732), "",Games!E732)</f>
      </c>
      <c r="F732" s="2" t="str">
        <f>IF(ISBLANK(Games!$B732), "",Games!F732)</f>
      </c>
      <c r="G732" s="2" t="str">
        <f>IF(ISBLANK(Games!$B732), "",Games!G732)</f>
      </c>
      <c r="H732" s="2" t="str">
        <f>IF(ISBLANK(Games!B732), "", IF(Table13[[#This Row],[Spread]]&lt;0, Table13[[#This Row],[Home]], Table13[[#This Row],[Away]]))</f>
      </c>
      <c r="I732" s="25"/>
      <c r="J732" s="25"/>
      <c r="K732" s="25"/>
      <c r="L732" s="25" t="str">
        <f>IF(ISBLANK(Table13[[#This Row],[Side Result]]), "",(-1*(Table13[[#This Row],[Home Final]]-Table13[[#This Row],[Away Final]])))</f>
      </c>
      <c r="M73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32" s="21" t="str">
        <f>IF(ISBLANK(Games!B732),"",IF(Table13[[#This Row],[Side Result]]=Table13[[#This Row],[Market Predicted Side]], "Y", "N"))</f>
      </c>
      <c r="O732" s="24" t="str">
        <f>IF(ISBLANK(Table13[[#This Row],[Side Result]]),"",IF(AND(Table13[[#This Row],[Market Side Correct (Y/N)]]="Y", Table13[[#This Row],[Market - Winning Team Covered (Y/N)]]="Y"), "Y", "N"))</f>
      </c>
      <c r="P732" s="24" t="str">
        <f>IF(ISBLANK(Games!B732),"",IF(Table13[[#This Row],[Side Result]]=Table13[[#This Row],[Model Predicted Side]], "Y", "N"))</f>
      </c>
      <c r="Q73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3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32" s="24" t="str">
        <f>IF(ISBLANK(Table13[[#This Row],[Side Result]]), "",ABS(Table13[[#This Row],[Difference from Prediction]]))</f>
      </c>
      <c r="T73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32" s="24" t="str">
        <f>IF(ISBLANK(Table13[[#This Row],[Side Result]]), "",ABS(Table13[[#This Row],[Difference from Market]]))</f>
      </c>
      <c r="V732" s="23" t="str">
        <f>IF(OR(ISBLANK(Games!B732),ISBLANK(Table13[[#This Row],[Side Result]])), "",IF(OR(AND('Prediction Log'!D732&lt;0, 'Prediction Log'!I732='Prediction Log'!B732), AND('Prediction Log'!D732&gt;0, 'Prediction Log'!C732='Prediction Log'!I732)),"Y", IF(ISBLANK(Games!$B$2), "","N")))</f>
      </c>
      <c r="W732" s="23" t="str">
        <f>Table13[[#This Row],[Market Side and Spread  Correct]]</f>
      </c>
    </row>
    <row r="733">
      <c r="A733" s="2" t="str">
        <f>IF(ISBLANK(Games!$B733), "",Games!A733)</f>
      </c>
      <c r="B733" s="2" t="str">
        <f>IF(ISBLANK(Games!$B733), "",Games!B733)</f>
      </c>
      <c r="C733" s="2" t="str">
        <f>IF(ISBLANK(Games!$B733), "",Games!C733)</f>
      </c>
      <c r="D733" s="1" t="str">
        <f>IF(ISBLANK(Games!$B733), "",Games!D733)</f>
      </c>
      <c r="E733" s="1" t="str">
        <f>IF(ISBLANK(Games!$B733), "",Games!E733)</f>
      </c>
      <c r="F733" s="2" t="str">
        <f>IF(ISBLANK(Games!$B733), "",Games!F733)</f>
      </c>
      <c r="G733" s="2" t="str">
        <f>IF(ISBLANK(Games!$B733), "",Games!G733)</f>
      </c>
      <c r="H733" s="2" t="str">
        <f>IF(ISBLANK(Games!B733), "", IF(Table13[[#This Row],[Spread]]&lt;0, Table13[[#This Row],[Home]], Table13[[#This Row],[Away]]))</f>
      </c>
      <c r="I733" s="25"/>
      <c r="J733" s="25"/>
      <c r="K733" s="25"/>
      <c r="L733" s="25" t="str">
        <f>IF(ISBLANK(Table13[[#This Row],[Side Result]]), "",(-1*(Table13[[#This Row],[Home Final]]-Table13[[#This Row],[Away Final]])))</f>
      </c>
      <c r="M73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33" s="21" t="str">
        <f>IF(ISBLANK(Games!B733),"",IF(Table13[[#This Row],[Side Result]]=Table13[[#This Row],[Market Predicted Side]], "Y", "N"))</f>
      </c>
      <c r="O733" s="24" t="str">
        <f>IF(ISBLANK(Table13[[#This Row],[Side Result]]),"",IF(AND(Table13[[#This Row],[Market Side Correct (Y/N)]]="Y", Table13[[#This Row],[Market - Winning Team Covered (Y/N)]]="Y"), "Y", "N"))</f>
      </c>
      <c r="P733" s="24" t="str">
        <f>IF(ISBLANK(Games!B733),"",IF(Table13[[#This Row],[Side Result]]=Table13[[#This Row],[Model Predicted Side]], "Y", "N"))</f>
      </c>
      <c r="Q73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3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33" s="24" t="str">
        <f>IF(ISBLANK(Table13[[#This Row],[Side Result]]), "",ABS(Table13[[#This Row],[Difference from Prediction]]))</f>
      </c>
      <c r="T73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33" s="24" t="str">
        <f>IF(ISBLANK(Table13[[#This Row],[Side Result]]), "",ABS(Table13[[#This Row],[Difference from Market]]))</f>
      </c>
      <c r="V733" s="23" t="str">
        <f>IF(OR(ISBLANK(Games!B733),ISBLANK(Table13[[#This Row],[Side Result]])), "",IF(OR(AND('Prediction Log'!D733&lt;0, 'Prediction Log'!I733='Prediction Log'!B733), AND('Prediction Log'!D733&gt;0, 'Prediction Log'!C733='Prediction Log'!I733)),"Y", IF(ISBLANK(Games!$B$2), "","N")))</f>
      </c>
      <c r="W733" s="23" t="str">
        <f>Table13[[#This Row],[Market Side and Spread  Correct]]</f>
      </c>
    </row>
    <row r="734">
      <c r="A734" s="2" t="str">
        <f>IF(ISBLANK(Games!$B734), "",Games!A734)</f>
      </c>
      <c r="B734" s="2" t="str">
        <f>IF(ISBLANK(Games!$B734), "",Games!B734)</f>
      </c>
      <c r="C734" s="2" t="str">
        <f>IF(ISBLANK(Games!$B734), "",Games!C734)</f>
      </c>
      <c r="D734" s="1" t="str">
        <f>IF(ISBLANK(Games!$B734), "",Games!D734)</f>
      </c>
      <c r="E734" s="1" t="str">
        <f>IF(ISBLANK(Games!$B734), "",Games!E734)</f>
      </c>
      <c r="F734" s="2" t="str">
        <f>IF(ISBLANK(Games!$B734), "",Games!F734)</f>
      </c>
      <c r="G734" s="2" t="str">
        <f>IF(ISBLANK(Games!$B734), "",Games!G734)</f>
      </c>
      <c r="H734" s="2" t="str">
        <f>IF(ISBLANK(Games!B734), "", IF(Table13[[#This Row],[Spread]]&lt;0, Table13[[#This Row],[Home]], Table13[[#This Row],[Away]]))</f>
      </c>
      <c r="I734" s="25"/>
      <c r="J734" s="25"/>
      <c r="K734" s="25"/>
      <c r="L734" s="25" t="str">
        <f>IF(ISBLANK(Table13[[#This Row],[Side Result]]), "",(-1*(Table13[[#This Row],[Home Final]]-Table13[[#This Row],[Away Final]])))</f>
      </c>
      <c r="M73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34" s="21" t="str">
        <f>IF(ISBLANK(Games!B734),"",IF(Table13[[#This Row],[Side Result]]=Table13[[#This Row],[Market Predicted Side]], "Y", "N"))</f>
      </c>
      <c r="O734" s="24" t="str">
        <f>IF(ISBLANK(Table13[[#This Row],[Side Result]]),"",IF(AND(Table13[[#This Row],[Market Side Correct (Y/N)]]="Y", Table13[[#This Row],[Market - Winning Team Covered (Y/N)]]="Y"), "Y", "N"))</f>
      </c>
      <c r="P734" s="24" t="str">
        <f>IF(ISBLANK(Games!B734),"",IF(Table13[[#This Row],[Side Result]]=Table13[[#This Row],[Model Predicted Side]], "Y", "N"))</f>
      </c>
      <c r="Q73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3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34" s="24" t="str">
        <f>IF(ISBLANK(Table13[[#This Row],[Side Result]]), "",ABS(Table13[[#This Row],[Difference from Prediction]]))</f>
      </c>
      <c r="T73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34" s="24" t="str">
        <f>IF(ISBLANK(Table13[[#This Row],[Side Result]]), "",ABS(Table13[[#This Row],[Difference from Market]]))</f>
      </c>
      <c r="V734" s="23" t="str">
        <f>IF(OR(ISBLANK(Games!B734),ISBLANK(Table13[[#This Row],[Side Result]])), "",IF(OR(AND('Prediction Log'!D734&lt;0, 'Prediction Log'!I734='Prediction Log'!B734), AND('Prediction Log'!D734&gt;0, 'Prediction Log'!C734='Prediction Log'!I734)),"Y", IF(ISBLANK(Games!$B$2), "","N")))</f>
      </c>
      <c r="W734" s="23" t="str">
        <f>Table13[[#This Row],[Market Side and Spread  Correct]]</f>
      </c>
    </row>
    <row r="735">
      <c r="A735" s="2" t="str">
        <f>IF(ISBLANK(Games!$B735), "",Games!A735)</f>
      </c>
      <c r="B735" s="2" t="str">
        <f>IF(ISBLANK(Games!$B735), "",Games!B735)</f>
      </c>
      <c r="C735" s="2" t="str">
        <f>IF(ISBLANK(Games!$B735), "",Games!C735)</f>
      </c>
      <c r="D735" s="1" t="str">
        <f>IF(ISBLANK(Games!$B735), "",Games!D735)</f>
      </c>
      <c r="E735" s="1" t="str">
        <f>IF(ISBLANK(Games!$B735), "",Games!E735)</f>
      </c>
      <c r="F735" s="2" t="str">
        <f>IF(ISBLANK(Games!$B735), "",Games!F735)</f>
      </c>
      <c r="G735" s="2" t="str">
        <f>IF(ISBLANK(Games!$B735), "",Games!G735)</f>
      </c>
      <c r="H735" s="2" t="str">
        <f>IF(ISBLANK(Games!B735), "", IF(Table13[[#This Row],[Spread]]&lt;0, Table13[[#This Row],[Home]], Table13[[#This Row],[Away]]))</f>
      </c>
      <c r="I735" s="25"/>
      <c r="J735" s="25"/>
      <c r="K735" s="25"/>
      <c r="L735" s="25" t="str">
        <f>IF(ISBLANK(Table13[[#This Row],[Side Result]]), "",(-1*(Table13[[#This Row],[Home Final]]-Table13[[#This Row],[Away Final]])))</f>
      </c>
      <c r="M73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35" s="21" t="str">
        <f>IF(ISBLANK(Games!B735),"",IF(Table13[[#This Row],[Side Result]]=Table13[[#This Row],[Market Predicted Side]], "Y", "N"))</f>
      </c>
      <c r="O735" s="24" t="str">
        <f>IF(ISBLANK(Table13[[#This Row],[Side Result]]),"",IF(AND(Table13[[#This Row],[Market Side Correct (Y/N)]]="Y", Table13[[#This Row],[Market - Winning Team Covered (Y/N)]]="Y"), "Y", "N"))</f>
      </c>
      <c r="P735" s="24" t="str">
        <f>IF(ISBLANK(Games!B735),"",IF(Table13[[#This Row],[Side Result]]=Table13[[#This Row],[Model Predicted Side]], "Y", "N"))</f>
      </c>
      <c r="Q73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3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35" s="24" t="str">
        <f>IF(ISBLANK(Table13[[#This Row],[Side Result]]), "",ABS(Table13[[#This Row],[Difference from Prediction]]))</f>
      </c>
      <c r="T73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35" s="24" t="str">
        <f>IF(ISBLANK(Table13[[#This Row],[Side Result]]), "",ABS(Table13[[#This Row],[Difference from Market]]))</f>
      </c>
      <c r="V735" s="23" t="str">
        <f>IF(OR(ISBLANK(Games!B735),ISBLANK(Table13[[#This Row],[Side Result]])), "",IF(OR(AND('Prediction Log'!D735&lt;0, 'Prediction Log'!I735='Prediction Log'!B735), AND('Prediction Log'!D735&gt;0, 'Prediction Log'!C735='Prediction Log'!I735)),"Y", IF(ISBLANK(Games!$B$2), "","N")))</f>
      </c>
      <c r="W735" s="23" t="str">
        <f>Table13[[#This Row],[Market Side and Spread  Correct]]</f>
      </c>
    </row>
    <row r="736">
      <c r="A736" s="2" t="str">
        <f>IF(ISBLANK(Games!$B736), "",Games!A736)</f>
      </c>
      <c r="B736" s="2" t="str">
        <f>IF(ISBLANK(Games!$B736), "",Games!B736)</f>
      </c>
      <c r="C736" s="2" t="str">
        <f>IF(ISBLANK(Games!$B736), "",Games!C736)</f>
      </c>
      <c r="D736" s="1" t="str">
        <f>IF(ISBLANK(Games!$B736), "",Games!D736)</f>
      </c>
      <c r="E736" s="1" t="str">
        <f>IF(ISBLANK(Games!$B736), "",Games!E736)</f>
      </c>
      <c r="F736" s="2" t="str">
        <f>IF(ISBLANK(Games!$B736), "",Games!F736)</f>
      </c>
      <c r="G736" s="2" t="str">
        <f>IF(ISBLANK(Games!$B736), "",Games!G736)</f>
      </c>
      <c r="H736" s="2" t="str">
        <f>IF(ISBLANK(Games!B736), "", IF(Table13[[#This Row],[Spread]]&lt;0, Table13[[#This Row],[Home]], Table13[[#This Row],[Away]]))</f>
      </c>
      <c r="I736" s="25"/>
      <c r="J736" s="25"/>
      <c r="K736" s="25"/>
      <c r="L736" s="25" t="str">
        <f>IF(ISBLANK(Table13[[#This Row],[Side Result]]), "",(-1*(Table13[[#This Row],[Home Final]]-Table13[[#This Row],[Away Final]])))</f>
      </c>
      <c r="M73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36" s="21" t="str">
        <f>IF(ISBLANK(Games!B736),"",IF(Table13[[#This Row],[Side Result]]=Table13[[#This Row],[Market Predicted Side]], "Y", "N"))</f>
      </c>
      <c r="O736" s="24" t="str">
        <f>IF(ISBLANK(Table13[[#This Row],[Side Result]]),"",IF(AND(Table13[[#This Row],[Market Side Correct (Y/N)]]="Y", Table13[[#This Row],[Market - Winning Team Covered (Y/N)]]="Y"), "Y", "N"))</f>
      </c>
      <c r="P736" s="24" t="str">
        <f>IF(ISBLANK(Games!B736),"",IF(Table13[[#This Row],[Side Result]]=Table13[[#This Row],[Model Predicted Side]], "Y", "N"))</f>
      </c>
      <c r="Q73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3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36" s="24" t="str">
        <f>IF(ISBLANK(Table13[[#This Row],[Side Result]]), "",ABS(Table13[[#This Row],[Difference from Prediction]]))</f>
      </c>
      <c r="T73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36" s="24" t="str">
        <f>IF(ISBLANK(Table13[[#This Row],[Side Result]]), "",ABS(Table13[[#This Row],[Difference from Market]]))</f>
      </c>
      <c r="V736" s="23" t="str">
        <f>IF(OR(ISBLANK(Games!B736),ISBLANK(Table13[[#This Row],[Side Result]])), "",IF(OR(AND('Prediction Log'!D736&lt;0, 'Prediction Log'!I736='Prediction Log'!B736), AND('Prediction Log'!D736&gt;0, 'Prediction Log'!C736='Prediction Log'!I736)),"Y", IF(ISBLANK(Games!$B$2), "","N")))</f>
      </c>
      <c r="W736" s="23" t="str">
        <f>Table13[[#This Row],[Market Side and Spread  Correct]]</f>
      </c>
    </row>
    <row r="737">
      <c r="A737" s="2" t="str">
        <f>IF(ISBLANK(Games!$B737), "",Games!A737)</f>
      </c>
      <c r="B737" s="2" t="str">
        <f>IF(ISBLANK(Games!$B737), "",Games!B737)</f>
      </c>
      <c r="C737" s="2" t="str">
        <f>IF(ISBLANK(Games!$B737), "",Games!C737)</f>
      </c>
      <c r="D737" s="1" t="str">
        <f>IF(ISBLANK(Games!$B737), "",Games!D737)</f>
      </c>
      <c r="E737" s="1" t="str">
        <f>IF(ISBLANK(Games!$B737), "",Games!E737)</f>
      </c>
      <c r="F737" s="2" t="str">
        <f>IF(ISBLANK(Games!$B737), "",Games!F737)</f>
      </c>
      <c r="G737" s="2" t="str">
        <f>IF(ISBLANK(Games!$B737), "",Games!G737)</f>
      </c>
      <c r="H737" s="2" t="str">
        <f>IF(ISBLANK(Games!B737), "", IF(Table13[[#This Row],[Spread]]&lt;0, Table13[[#This Row],[Home]], Table13[[#This Row],[Away]]))</f>
      </c>
      <c r="I737" s="25"/>
      <c r="J737" s="25"/>
      <c r="K737" s="25"/>
      <c r="L737" s="25" t="str">
        <f>IF(ISBLANK(Table13[[#This Row],[Side Result]]), "",(-1*(Table13[[#This Row],[Home Final]]-Table13[[#This Row],[Away Final]])))</f>
      </c>
      <c r="M73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37" s="21" t="str">
        <f>IF(ISBLANK(Games!B737),"",IF(Table13[[#This Row],[Side Result]]=Table13[[#This Row],[Market Predicted Side]], "Y", "N"))</f>
      </c>
      <c r="O737" s="24" t="str">
        <f>IF(ISBLANK(Table13[[#This Row],[Side Result]]),"",IF(AND(Table13[[#This Row],[Market Side Correct (Y/N)]]="Y", Table13[[#This Row],[Market - Winning Team Covered (Y/N)]]="Y"), "Y", "N"))</f>
      </c>
      <c r="P737" s="24" t="str">
        <f>IF(ISBLANK(Games!B737),"",IF(Table13[[#This Row],[Side Result]]=Table13[[#This Row],[Model Predicted Side]], "Y", "N"))</f>
      </c>
      <c r="Q73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3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37" s="24" t="str">
        <f>IF(ISBLANK(Table13[[#This Row],[Side Result]]), "",ABS(Table13[[#This Row],[Difference from Prediction]]))</f>
      </c>
      <c r="T73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37" s="24" t="str">
        <f>IF(ISBLANK(Table13[[#This Row],[Side Result]]), "",ABS(Table13[[#This Row],[Difference from Market]]))</f>
      </c>
      <c r="V737" s="23" t="str">
        <f>IF(OR(ISBLANK(Games!B737),ISBLANK(Table13[[#This Row],[Side Result]])), "",IF(OR(AND('Prediction Log'!D737&lt;0, 'Prediction Log'!I737='Prediction Log'!B737), AND('Prediction Log'!D737&gt;0, 'Prediction Log'!C737='Prediction Log'!I737)),"Y", IF(ISBLANK(Games!$B$2), "","N")))</f>
      </c>
      <c r="W737" s="23" t="str">
        <f>Table13[[#This Row],[Market Side and Spread  Correct]]</f>
      </c>
    </row>
    <row r="738">
      <c r="A738" s="2" t="str">
        <f>IF(ISBLANK(Games!$B738), "",Games!A738)</f>
      </c>
      <c r="B738" s="2" t="str">
        <f>IF(ISBLANK(Games!$B738), "",Games!B738)</f>
      </c>
      <c r="C738" s="2" t="str">
        <f>IF(ISBLANK(Games!$B738), "",Games!C738)</f>
      </c>
      <c r="D738" s="1" t="str">
        <f>IF(ISBLANK(Games!$B738), "",Games!D738)</f>
      </c>
      <c r="E738" s="1" t="str">
        <f>IF(ISBLANK(Games!$B738), "",Games!E738)</f>
      </c>
      <c r="F738" s="2" t="str">
        <f>IF(ISBLANK(Games!$B738), "",Games!F738)</f>
      </c>
      <c r="G738" s="2" t="str">
        <f>IF(ISBLANK(Games!$B738), "",Games!G738)</f>
      </c>
      <c r="H738" s="2" t="str">
        <f>IF(ISBLANK(Games!B738), "", IF(Table13[[#This Row],[Spread]]&lt;0, Table13[[#This Row],[Home]], Table13[[#This Row],[Away]]))</f>
      </c>
      <c r="I738" s="25"/>
      <c r="J738" s="25"/>
      <c r="K738" s="25"/>
      <c r="L738" s="25" t="str">
        <f>IF(ISBLANK(Table13[[#This Row],[Side Result]]), "",(-1*(Table13[[#This Row],[Home Final]]-Table13[[#This Row],[Away Final]])))</f>
      </c>
      <c r="M73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38" s="21" t="str">
        <f>IF(ISBLANK(Games!B738),"",IF(Table13[[#This Row],[Side Result]]=Table13[[#This Row],[Market Predicted Side]], "Y", "N"))</f>
      </c>
      <c r="O738" s="24" t="str">
        <f>IF(ISBLANK(Table13[[#This Row],[Side Result]]),"",IF(AND(Table13[[#This Row],[Market Side Correct (Y/N)]]="Y", Table13[[#This Row],[Market - Winning Team Covered (Y/N)]]="Y"), "Y", "N"))</f>
      </c>
      <c r="P738" s="24" t="str">
        <f>IF(ISBLANK(Games!B738),"",IF(Table13[[#This Row],[Side Result]]=Table13[[#This Row],[Model Predicted Side]], "Y", "N"))</f>
      </c>
      <c r="Q73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3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38" s="24" t="str">
        <f>IF(ISBLANK(Table13[[#This Row],[Side Result]]), "",ABS(Table13[[#This Row],[Difference from Prediction]]))</f>
      </c>
      <c r="T73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38" s="24" t="str">
        <f>IF(ISBLANK(Table13[[#This Row],[Side Result]]), "",ABS(Table13[[#This Row],[Difference from Market]]))</f>
      </c>
      <c r="V738" s="23" t="str">
        <f>IF(OR(ISBLANK(Games!B738),ISBLANK(Table13[[#This Row],[Side Result]])), "",IF(OR(AND('Prediction Log'!D738&lt;0, 'Prediction Log'!I738='Prediction Log'!B738), AND('Prediction Log'!D738&gt;0, 'Prediction Log'!C738='Prediction Log'!I738)),"Y", IF(ISBLANK(Games!$B$2), "","N")))</f>
      </c>
      <c r="W738" s="23" t="str">
        <f>Table13[[#This Row],[Market Side and Spread  Correct]]</f>
      </c>
    </row>
    <row r="739">
      <c r="A739" s="2" t="str">
        <f>IF(ISBLANK(Games!$B739), "",Games!A739)</f>
      </c>
      <c r="B739" s="2" t="str">
        <f>IF(ISBLANK(Games!$B739), "",Games!B739)</f>
      </c>
      <c r="C739" s="2" t="str">
        <f>IF(ISBLANK(Games!$B739), "",Games!C739)</f>
      </c>
      <c r="D739" s="1" t="str">
        <f>IF(ISBLANK(Games!$B739), "",Games!D739)</f>
      </c>
      <c r="E739" s="1" t="str">
        <f>IF(ISBLANK(Games!$B739), "",Games!E739)</f>
      </c>
      <c r="F739" s="2" t="str">
        <f>IF(ISBLANK(Games!$B739), "",Games!F739)</f>
      </c>
      <c r="G739" s="2" t="str">
        <f>IF(ISBLANK(Games!$B739), "",Games!G739)</f>
      </c>
      <c r="H739" s="2" t="str">
        <f>IF(ISBLANK(Games!B739), "", IF(Table13[[#This Row],[Spread]]&lt;0, Table13[[#This Row],[Home]], Table13[[#This Row],[Away]]))</f>
      </c>
      <c r="I739" s="25"/>
      <c r="J739" s="25"/>
      <c r="K739" s="25"/>
      <c r="L739" s="25" t="str">
        <f>IF(ISBLANK(Table13[[#This Row],[Side Result]]), "",(-1*(Table13[[#This Row],[Home Final]]-Table13[[#This Row],[Away Final]])))</f>
      </c>
      <c r="M73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39" s="21" t="str">
        <f>IF(ISBLANK(Games!B739),"",IF(Table13[[#This Row],[Side Result]]=Table13[[#This Row],[Market Predicted Side]], "Y", "N"))</f>
      </c>
      <c r="O739" s="24" t="str">
        <f>IF(ISBLANK(Table13[[#This Row],[Side Result]]),"",IF(AND(Table13[[#This Row],[Market Side Correct (Y/N)]]="Y", Table13[[#This Row],[Market - Winning Team Covered (Y/N)]]="Y"), "Y", "N"))</f>
      </c>
      <c r="P739" s="24" t="str">
        <f>IF(ISBLANK(Games!B739),"",IF(Table13[[#This Row],[Side Result]]=Table13[[#This Row],[Model Predicted Side]], "Y", "N"))</f>
      </c>
      <c r="Q73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3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39" s="24" t="str">
        <f>IF(ISBLANK(Table13[[#This Row],[Side Result]]), "",ABS(Table13[[#This Row],[Difference from Prediction]]))</f>
      </c>
      <c r="T73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39" s="24" t="str">
        <f>IF(ISBLANK(Table13[[#This Row],[Side Result]]), "",ABS(Table13[[#This Row],[Difference from Market]]))</f>
      </c>
      <c r="V739" s="23" t="str">
        <f>IF(OR(ISBLANK(Games!B739),ISBLANK(Table13[[#This Row],[Side Result]])), "",IF(OR(AND('Prediction Log'!D739&lt;0, 'Prediction Log'!I739='Prediction Log'!B739), AND('Prediction Log'!D739&gt;0, 'Prediction Log'!C739='Prediction Log'!I739)),"Y", IF(ISBLANK(Games!$B$2), "","N")))</f>
      </c>
      <c r="W739" s="23" t="str">
        <f>Table13[[#This Row],[Market Side and Spread  Correct]]</f>
      </c>
    </row>
    <row r="740">
      <c r="A740" s="2" t="str">
        <f>IF(ISBLANK(Games!$B740), "",Games!A740)</f>
      </c>
      <c r="B740" s="2" t="str">
        <f>IF(ISBLANK(Games!$B740), "",Games!B740)</f>
      </c>
      <c r="C740" s="2" t="str">
        <f>IF(ISBLANK(Games!$B740), "",Games!C740)</f>
      </c>
      <c r="D740" s="1" t="str">
        <f>IF(ISBLANK(Games!$B740), "",Games!D740)</f>
      </c>
      <c r="E740" s="1" t="str">
        <f>IF(ISBLANK(Games!$B740), "",Games!E740)</f>
      </c>
      <c r="F740" s="2" t="str">
        <f>IF(ISBLANK(Games!$B740), "",Games!F740)</f>
      </c>
      <c r="G740" s="2" t="str">
        <f>IF(ISBLANK(Games!$B740), "",Games!G740)</f>
      </c>
      <c r="H740" s="2" t="str">
        <f>IF(ISBLANK(Games!B740), "", IF(Table13[[#This Row],[Spread]]&lt;0, Table13[[#This Row],[Home]], Table13[[#This Row],[Away]]))</f>
      </c>
      <c r="I740" s="25"/>
      <c r="J740" s="25"/>
      <c r="K740" s="25"/>
      <c r="L740" s="25" t="str">
        <f>IF(ISBLANK(Table13[[#This Row],[Side Result]]), "",(-1*(Table13[[#This Row],[Home Final]]-Table13[[#This Row],[Away Final]])))</f>
      </c>
      <c r="M74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40" s="21" t="str">
        <f>IF(ISBLANK(Games!B740),"",IF(Table13[[#This Row],[Side Result]]=Table13[[#This Row],[Market Predicted Side]], "Y", "N"))</f>
      </c>
      <c r="O740" s="24" t="str">
        <f>IF(ISBLANK(Table13[[#This Row],[Side Result]]),"",IF(AND(Table13[[#This Row],[Market Side Correct (Y/N)]]="Y", Table13[[#This Row],[Market - Winning Team Covered (Y/N)]]="Y"), "Y", "N"))</f>
      </c>
      <c r="P740" s="24" t="str">
        <f>IF(ISBLANK(Games!B740),"",IF(Table13[[#This Row],[Side Result]]=Table13[[#This Row],[Model Predicted Side]], "Y", "N"))</f>
      </c>
      <c r="Q74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4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40" s="24" t="str">
        <f>IF(ISBLANK(Table13[[#This Row],[Side Result]]), "",ABS(Table13[[#This Row],[Difference from Prediction]]))</f>
      </c>
      <c r="T74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40" s="24" t="str">
        <f>IF(ISBLANK(Table13[[#This Row],[Side Result]]), "",ABS(Table13[[#This Row],[Difference from Market]]))</f>
      </c>
      <c r="V740" s="23" t="str">
        <f>IF(OR(ISBLANK(Games!B740),ISBLANK(Table13[[#This Row],[Side Result]])), "",IF(OR(AND('Prediction Log'!D740&lt;0, 'Prediction Log'!I740='Prediction Log'!B740), AND('Prediction Log'!D740&gt;0, 'Prediction Log'!C740='Prediction Log'!I740)),"Y", IF(ISBLANK(Games!$B$2), "","N")))</f>
      </c>
      <c r="W740" s="23" t="str">
        <f>Table13[[#This Row],[Market Side and Spread  Correct]]</f>
      </c>
    </row>
    <row r="741">
      <c r="A741" s="2" t="str">
        <f>IF(ISBLANK(Games!$B741), "",Games!A741)</f>
      </c>
      <c r="B741" s="2" t="str">
        <f>IF(ISBLANK(Games!$B741), "",Games!B741)</f>
      </c>
      <c r="C741" s="2" t="str">
        <f>IF(ISBLANK(Games!$B741), "",Games!C741)</f>
      </c>
      <c r="D741" s="1" t="str">
        <f>IF(ISBLANK(Games!$B741), "",Games!D741)</f>
      </c>
      <c r="E741" s="1" t="str">
        <f>IF(ISBLANK(Games!$B741), "",Games!E741)</f>
      </c>
      <c r="F741" s="2" t="str">
        <f>IF(ISBLANK(Games!$B741), "",Games!F741)</f>
      </c>
      <c r="G741" s="2" t="str">
        <f>IF(ISBLANK(Games!$B741), "",Games!G741)</f>
      </c>
      <c r="H741" s="2" t="str">
        <f>IF(ISBLANK(Games!B741), "", IF(Table13[[#This Row],[Spread]]&lt;0, Table13[[#This Row],[Home]], Table13[[#This Row],[Away]]))</f>
      </c>
      <c r="I741" s="25"/>
      <c r="J741" s="25"/>
      <c r="K741" s="25"/>
      <c r="L741" s="25" t="str">
        <f>IF(ISBLANK(Table13[[#This Row],[Side Result]]), "",(-1*(Table13[[#This Row],[Home Final]]-Table13[[#This Row],[Away Final]])))</f>
      </c>
      <c r="M74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41" s="21" t="str">
        <f>IF(ISBLANK(Games!B741),"",IF(Table13[[#This Row],[Side Result]]=Table13[[#This Row],[Market Predicted Side]], "Y", "N"))</f>
      </c>
      <c r="O741" s="24" t="str">
        <f>IF(ISBLANK(Table13[[#This Row],[Side Result]]),"",IF(AND(Table13[[#This Row],[Market Side Correct (Y/N)]]="Y", Table13[[#This Row],[Market - Winning Team Covered (Y/N)]]="Y"), "Y", "N"))</f>
      </c>
      <c r="P741" s="24" t="str">
        <f>IF(ISBLANK(Games!B741),"",IF(Table13[[#This Row],[Side Result]]=Table13[[#This Row],[Model Predicted Side]], "Y", "N"))</f>
      </c>
      <c r="Q74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4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41" s="24" t="str">
        <f>IF(ISBLANK(Table13[[#This Row],[Side Result]]), "",ABS(Table13[[#This Row],[Difference from Prediction]]))</f>
      </c>
      <c r="T74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41" s="24" t="str">
        <f>IF(ISBLANK(Table13[[#This Row],[Side Result]]), "",ABS(Table13[[#This Row],[Difference from Market]]))</f>
      </c>
      <c r="V741" s="23" t="str">
        <f>IF(OR(ISBLANK(Games!B741),ISBLANK(Table13[[#This Row],[Side Result]])), "",IF(OR(AND('Prediction Log'!D741&lt;0, 'Prediction Log'!I741='Prediction Log'!B741), AND('Prediction Log'!D741&gt;0, 'Prediction Log'!C741='Prediction Log'!I741)),"Y", IF(ISBLANK(Games!$B$2), "","N")))</f>
      </c>
      <c r="W741" s="23" t="str">
        <f>Table13[[#This Row],[Market Side and Spread  Correct]]</f>
      </c>
    </row>
    <row r="742">
      <c r="A742" s="2" t="str">
        <f>IF(ISBLANK(Games!$B742), "",Games!A742)</f>
      </c>
      <c r="B742" s="2" t="str">
        <f>IF(ISBLANK(Games!$B742), "",Games!B742)</f>
      </c>
      <c r="C742" s="2" t="str">
        <f>IF(ISBLANK(Games!$B742), "",Games!C742)</f>
      </c>
      <c r="D742" s="1" t="str">
        <f>IF(ISBLANK(Games!$B742), "",Games!D742)</f>
      </c>
      <c r="E742" s="1" t="str">
        <f>IF(ISBLANK(Games!$B742), "",Games!E742)</f>
      </c>
      <c r="F742" s="2" t="str">
        <f>IF(ISBLANK(Games!$B742), "",Games!F742)</f>
      </c>
      <c r="G742" s="2" t="str">
        <f>IF(ISBLANK(Games!$B742), "",Games!G742)</f>
      </c>
      <c r="H742" s="2" t="str">
        <f>IF(ISBLANK(Games!B742), "", IF(Table13[[#This Row],[Spread]]&lt;0, Table13[[#This Row],[Home]], Table13[[#This Row],[Away]]))</f>
      </c>
      <c r="I742" s="25"/>
      <c r="J742" s="25"/>
      <c r="K742" s="25"/>
      <c r="L742" s="25" t="str">
        <f>IF(ISBLANK(Table13[[#This Row],[Side Result]]), "",(-1*(Table13[[#This Row],[Home Final]]-Table13[[#This Row],[Away Final]])))</f>
      </c>
      <c r="M74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42" s="21" t="str">
        <f>IF(ISBLANK(Games!B742),"",IF(Table13[[#This Row],[Side Result]]=Table13[[#This Row],[Market Predicted Side]], "Y", "N"))</f>
      </c>
      <c r="O742" s="24" t="str">
        <f>IF(ISBLANK(Table13[[#This Row],[Side Result]]),"",IF(AND(Table13[[#This Row],[Market Side Correct (Y/N)]]="Y", Table13[[#This Row],[Market - Winning Team Covered (Y/N)]]="Y"), "Y", "N"))</f>
      </c>
      <c r="P742" s="24" t="str">
        <f>IF(ISBLANK(Games!B742),"",IF(Table13[[#This Row],[Side Result]]=Table13[[#This Row],[Model Predicted Side]], "Y", "N"))</f>
      </c>
      <c r="Q74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4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42" s="24" t="str">
        <f>IF(ISBLANK(Table13[[#This Row],[Side Result]]), "",ABS(Table13[[#This Row],[Difference from Prediction]]))</f>
      </c>
      <c r="T74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42" s="24" t="str">
        <f>IF(ISBLANK(Table13[[#This Row],[Side Result]]), "",ABS(Table13[[#This Row],[Difference from Market]]))</f>
      </c>
      <c r="V742" s="23" t="str">
        <f>IF(OR(ISBLANK(Games!B742),ISBLANK(Table13[[#This Row],[Side Result]])), "",IF(OR(AND('Prediction Log'!D742&lt;0, 'Prediction Log'!I742='Prediction Log'!B742), AND('Prediction Log'!D742&gt;0, 'Prediction Log'!C742='Prediction Log'!I742)),"Y", IF(ISBLANK(Games!$B$2), "","N")))</f>
      </c>
      <c r="W742" s="23" t="str">
        <f>Table13[[#This Row],[Market Side and Spread  Correct]]</f>
      </c>
    </row>
    <row r="743">
      <c r="A743" s="2" t="str">
        <f>IF(ISBLANK(Games!$B743), "",Games!A743)</f>
      </c>
      <c r="B743" s="2" t="str">
        <f>IF(ISBLANK(Games!$B743), "",Games!B743)</f>
      </c>
      <c r="C743" s="2" t="str">
        <f>IF(ISBLANK(Games!$B743), "",Games!C743)</f>
      </c>
      <c r="D743" s="1" t="str">
        <f>IF(ISBLANK(Games!$B743), "",Games!D743)</f>
      </c>
      <c r="E743" s="1" t="str">
        <f>IF(ISBLANK(Games!$B743), "",Games!E743)</f>
      </c>
      <c r="F743" s="2" t="str">
        <f>IF(ISBLANK(Games!$B743), "",Games!F743)</f>
      </c>
      <c r="G743" s="2" t="str">
        <f>IF(ISBLANK(Games!$B743), "",Games!G743)</f>
      </c>
      <c r="H743" s="2" t="str">
        <f>IF(ISBLANK(Games!B743), "", IF(Table13[[#This Row],[Spread]]&lt;0, Table13[[#This Row],[Home]], Table13[[#This Row],[Away]]))</f>
      </c>
      <c r="I743" s="25"/>
      <c r="J743" s="25"/>
      <c r="K743" s="25"/>
      <c r="L743" s="25" t="str">
        <f>IF(ISBLANK(Table13[[#This Row],[Side Result]]), "",(-1*(Table13[[#This Row],[Home Final]]-Table13[[#This Row],[Away Final]])))</f>
      </c>
      <c r="M74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43" s="21" t="str">
        <f>IF(ISBLANK(Games!B743),"",IF(Table13[[#This Row],[Side Result]]=Table13[[#This Row],[Market Predicted Side]], "Y", "N"))</f>
      </c>
      <c r="O743" s="24" t="str">
        <f>IF(ISBLANK(Table13[[#This Row],[Side Result]]),"",IF(AND(Table13[[#This Row],[Market Side Correct (Y/N)]]="Y", Table13[[#This Row],[Market - Winning Team Covered (Y/N)]]="Y"), "Y", "N"))</f>
      </c>
      <c r="P743" s="24" t="str">
        <f>IF(ISBLANK(Games!B743),"",IF(Table13[[#This Row],[Side Result]]=Table13[[#This Row],[Model Predicted Side]], "Y", "N"))</f>
      </c>
      <c r="Q74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4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43" s="24" t="str">
        <f>IF(ISBLANK(Table13[[#This Row],[Side Result]]), "",ABS(Table13[[#This Row],[Difference from Prediction]]))</f>
      </c>
      <c r="T74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43" s="24" t="str">
        <f>IF(ISBLANK(Table13[[#This Row],[Side Result]]), "",ABS(Table13[[#This Row],[Difference from Market]]))</f>
      </c>
      <c r="V743" s="23" t="str">
        <f>IF(OR(ISBLANK(Games!B743),ISBLANK(Table13[[#This Row],[Side Result]])), "",IF(OR(AND('Prediction Log'!D743&lt;0, 'Prediction Log'!I743='Prediction Log'!B743), AND('Prediction Log'!D743&gt;0, 'Prediction Log'!C743='Prediction Log'!I743)),"Y", IF(ISBLANK(Games!$B$2), "","N")))</f>
      </c>
      <c r="W743" s="23" t="str">
        <f>Table13[[#This Row],[Market Side and Spread  Correct]]</f>
      </c>
    </row>
    <row r="744">
      <c r="A744" s="2" t="str">
        <f>IF(ISBLANK(Games!$B744), "",Games!A744)</f>
      </c>
      <c r="B744" s="2" t="str">
        <f>IF(ISBLANK(Games!$B744), "",Games!B744)</f>
      </c>
      <c r="C744" s="2" t="str">
        <f>IF(ISBLANK(Games!$B744), "",Games!C744)</f>
      </c>
      <c r="D744" s="1" t="str">
        <f>IF(ISBLANK(Games!$B744), "",Games!D744)</f>
      </c>
      <c r="E744" s="1" t="str">
        <f>IF(ISBLANK(Games!$B744), "",Games!E744)</f>
      </c>
      <c r="F744" s="2" t="str">
        <f>IF(ISBLANK(Games!$B744), "",Games!F744)</f>
      </c>
      <c r="G744" s="2" t="str">
        <f>IF(ISBLANK(Games!$B744), "",Games!G744)</f>
      </c>
      <c r="H744" s="2" t="str">
        <f>IF(ISBLANK(Games!B744), "", IF(Table13[[#This Row],[Spread]]&lt;0, Table13[[#This Row],[Home]], Table13[[#This Row],[Away]]))</f>
      </c>
      <c r="I744" s="25"/>
      <c r="J744" s="25"/>
      <c r="K744" s="25"/>
      <c r="L744" s="25" t="str">
        <f>IF(ISBLANK(Table13[[#This Row],[Side Result]]), "",(-1*(Table13[[#This Row],[Home Final]]-Table13[[#This Row],[Away Final]])))</f>
      </c>
      <c r="M74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44" s="21" t="str">
        <f>IF(ISBLANK(Games!B744),"",IF(Table13[[#This Row],[Side Result]]=Table13[[#This Row],[Market Predicted Side]], "Y", "N"))</f>
      </c>
      <c r="O744" s="24" t="str">
        <f>IF(ISBLANK(Table13[[#This Row],[Side Result]]),"",IF(AND(Table13[[#This Row],[Market Side Correct (Y/N)]]="Y", Table13[[#This Row],[Market - Winning Team Covered (Y/N)]]="Y"), "Y", "N"))</f>
      </c>
      <c r="P744" s="24" t="str">
        <f>IF(ISBLANK(Games!B744),"",IF(Table13[[#This Row],[Side Result]]=Table13[[#This Row],[Model Predicted Side]], "Y", "N"))</f>
      </c>
      <c r="Q74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4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44" s="24" t="str">
        <f>IF(ISBLANK(Table13[[#This Row],[Side Result]]), "",ABS(Table13[[#This Row],[Difference from Prediction]]))</f>
      </c>
      <c r="T74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44" s="24" t="str">
        <f>IF(ISBLANK(Table13[[#This Row],[Side Result]]), "",ABS(Table13[[#This Row],[Difference from Market]]))</f>
      </c>
      <c r="V744" s="23" t="str">
        <f>IF(OR(ISBLANK(Games!B744),ISBLANK(Table13[[#This Row],[Side Result]])), "",IF(OR(AND('Prediction Log'!D744&lt;0, 'Prediction Log'!I744='Prediction Log'!B744), AND('Prediction Log'!D744&gt;0, 'Prediction Log'!C744='Prediction Log'!I744)),"Y", IF(ISBLANK(Games!$B$2), "","N")))</f>
      </c>
      <c r="W744" s="23" t="str">
        <f>Table13[[#This Row],[Market Side and Spread  Correct]]</f>
      </c>
    </row>
    <row r="745">
      <c r="A745" s="2" t="str">
        <f>IF(ISBLANK(Games!$B745), "",Games!A745)</f>
      </c>
      <c r="B745" s="2" t="str">
        <f>IF(ISBLANK(Games!$B745), "",Games!B745)</f>
      </c>
      <c r="C745" s="2" t="str">
        <f>IF(ISBLANK(Games!$B745), "",Games!C745)</f>
      </c>
      <c r="D745" s="1" t="str">
        <f>IF(ISBLANK(Games!$B745), "",Games!D745)</f>
      </c>
      <c r="E745" s="1" t="str">
        <f>IF(ISBLANK(Games!$B745), "",Games!E745)</f>
      </c>
      <c r="F745" s="2" t="str">
        <f>IF(ISBLANK(Games!$B745), "",Games!F745)</f>
      </c>
      <c r="G745" s="2" t="str">
        <f>IF(ISBLANK(Games!$B745), "",Games!G745)</f>
      </c>
      <c r="H745" s="2" t="str">
        <f>IF(ISBLANK(Games!B745), "", IF(Table13[[#This Row],[Spread]]&lt;0, Table13[[#This Row],[Home]], Table13[[#This Row],[Away]]))</f>
      </c>
      <c r="I745" s="25"/>
      <c r="J745" s="25"/>
      <c r="K745" s="25"/>
      <c r="L745" s="25" t="str">
        <f>IF(ISBLANK(Table13[[#This Row],[Side Result]]), "",(-1*(Table13[[#This Row],[Home Final]]-Table13[[#This Row],[Away Final]])))</f>
      </c>
      <c r="M74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45" s="21" t="str">
        <f>IF(ISBLANK(Games!B745),"",IF(Table13[[#This Row],[Side Result]]=Table13[[#This Row],[Market Predicted Side]], "Y", "N"))</f>
      </c>
      <c r="O745" s="24" t="str">
        <f>IF(ISBLANK(Table13[[#This Row],[Side Result]]),"",IF(AND(Table13[[#This Row],[Market Side Correct (Y/N)]]="Y", Table13[[#This Row],[Market - Winning Team Covered (Y/N)]]="Y"), "Y", "N"))</f>
      </c>
      <c r="P745" s="24" t="str">
        <f>IF(ISBLANK(Games!B745),"",IF(Table13[[#This Row],[Side Result]]=Table13[[#This Row],[Model Predicted Side]], "Y", "N"))</f>
      </c>
      <c r="Q74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4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45" s="24" t="str">
        <f>IF(ISBLANK(Table13[[#This Row],[Side Result]]), "",ABS(Table13[[#This Row],[Difference from Prediction]]))</f>
      </c>
      <c r="T74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45" s="24" t="str">
        <f>IF(ISBLANK(Table13[[#This Row],[Side Result]]), "",ABS(Table13[[#This Row],[Difference from Market]]))</f>
      </c>
      <c r="V745" s="23" t="str">
        <f>IF(OR(ISBLANK(Games!B745),ISBLANK(Table13[[#This Row],[Side Result]])), "",IF(OR(AND('Prediction Log'!D745&lt;0, 'Prediction Log'!I745='Prediction Log'!B745), AND('Prediction Log'!D745&gt;0, 'Prediction Log'!C745='Prediction Log'!I745)),"Y", IF(ISBLANK(Games!$B$2), "","N")))</f>
      </c>
      <c r="W745" s="23" t="str">
        <f>Table13[[#This Row],[Market Side and Spread  Correct]]</f>
      </c>
    </row>
    <row r="746">
      <c r="A746" s="2" t="str">
        <f>IF(ISBLANK(Games!$B746), "",Games!A746)</f>
      </c>
      <c r="B746" s="2" t="str">
        <f>IF(ISBLANK(Games!$B746), "",Games!B746)</f>
      </c>
      <c r="C746" s="2" t="str">
        <f>IF(ISBLANK(Games!$B746), "",Games!C746)</f>
      </c>
      <c r="D746" s="1" t="str">
        <f>IF(ISBLANK(Games!$B746), "",Games!D746)</f>
      </c>
      <c r="E746" s="1" t="str">
        <f>IF(ISBLANK(Games!$B746), "",Games!E746)</f>
      </c>
      <c r="F746" s="2" t="str">
        <f>IF(ISBLANK(Games!$B746), "",Games!F746)</f>
      </c>
      <c r="G746" s="2" t="str">
        <f>IF(ISBLANK(Games!$B746), "",Games!G746)</f>
      </c>
      <c r="H746" s="2" t="str">
        <f>IF(ISBLANK(Games!B746), "", IF(Table13[[#This Row],[Spread]]&lt;0, Table13[[#This Row],[Home]], Table13[[#This Row],[Away]]))</f>
      </c>
      <c r="I746" s="25"/>
      <c r="J746" s="25"/>
      <c r="K746" s="25"/>
      <c r="L746" s="25" t="str">
        <f>IF(ISBLANK(Table13[[#This Row],[Side Result]]), "",(-1*(Table13[[#This Row],[Home Final]]-Table13[[#This Row],[Away Final]])))</f>
      </c>
      <c r="M74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46" s="21" t="str">
        <f>IF(ISBLANK(Games!B746),"",IF(Table13[[#This Row],[Side Result]]=Table13[[#This Row],[Market Predicted Side]], "Y", "N"))</f>
      </c>
      <c r="O746" s="24" t="str">
        <f>IF(ISBLANK(Table13[[#This Row],[Side Result]]),"",IF(AND(Table13[[#This Row],[Market Side Correct (Y/N)]]="Y", Table13[[#This Row],[Market - Winning Team Covered (Y/N)]]="Y"), "Y", "N"))</f>
      </c>
      <c r="P746" s="24" t="str">
        <f>IF(ISBLANK(Games!B746),"",IF(Table13[[#This Row],[Side Result]]=Table13[[#This Row],[Model Predicted Side]], "Y", "N"))</f>
      </c>
      <c r="Q74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4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46" s="24" t="str">
        <f>IF(ISBLANK(Table13[[#This Row],[Side Result]]), "",ABS(Table13[[#This Row],[Difference from Prediction]]))</f>
      </c>
      <c r="T74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46" s="24" t="str">
        <f>IF(ISBLANK(Table13[[#This Row],[Side Result]]), "",ABS(Table13[[#This Row],[Difference from Market]]))</f>
      </c>
      <c r="V746" s="23" t="str">
        <f>IF(OR(ISBLANK(Games!B746),ISBLANK(Table13[[#This Row],[Side Result]])), "",IF(OR(AND('Prediction Log'!D746&lt;0, 'Prediction Log'!I746='Prediction Log'!B746), AND('Prediction Log'!D746&gt;0, 'Prediction Log'!C746='Prediction Log'!I746)),"Y", IF(ISBLANK(Games!$B$2), "","N")))</f>
      </c>
      <c r="W746" s="23" t="str">
        <f>Table13[[#This Row],[Market Side and Spread  Correct]]</f>
      </c>
    </row>
    <row r="747">
      <c r="A747" s="2" t="str">
        <f>IF(ISBLANK(Games!$B747), "",Games!A747)</f>
      </c>
      <c r="B747" s="2" t="str">
        <f>IF(ISBLANK(Games!$B747), "",Games!B747)</f>
      </c>
      <c r="C747" s="2" t="str">
        <f>IF(ISBLANK(Games!$B747), "",Games!C747)</f>
      </c>
      <c r="D747" s="1" t="str">
        <f>IF(ISBLANK(Games!$B747), "",Games!D747)</f>
      </c>
      <c r="E747" s="1" t="str">
        <f>IF(ISBLANK(Games!$B747), "",Games!E747)</f>
      </c>
      <c r="F747" s="2" t="str">
        <f>IF(ISBLANK(Games!$B747), "",Games!F747)</f>
      </c>
      <c r="G747" s="2" t="str">
        <f>IF(ISBLANK(Games!$B747), "",Games!G747)</f>
      </c>
      <c r="H747" s="2" t="str">
        <f>IF(ISBLANK(Games!B747), "", IF(Table13[[#This Row],[Spread]]&lt;0, Table13[[#This Row],[Home]], Table13[[#This Row],[Away]]))</f>
      </c>
      <c r="I747" s="25"/>
      <c r="J747" s="25"/>
      <c r="K747" s="25"/>
      <c r="L747" s="25" t="str">
        <f>IF(ISBLANK(Table13[[#This Row],[Side Result]]), "",(-1*(Table13[[#This Row],[Home Final]]-Table13[[#This Row],[Away Final]])))</f>
      </c>
      <c r="M74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47" s="21" t="str">
        <f>IF(ISBLANK(Games!B747),"",IF(Table13[[#This Row],[Side Result]]=Table13[[#This Row],[Market Predicted Side]], "Y", "N"))</f>
      </c>
      <c r="O747" s="24" t="str">
        <f>IF(ISBLANK(Table13[[#This Row],[Side Result]]),"",IF(AND(Table13[[#This Row],[Market Side Correct (Y/N)]]="Y", Table13[[#This Row],[Market - Winning Team Covered (Y/N)]]="Y"), "Y", "N"))</f>
      </c>
      <c r="P747" s="24" t="str">
        <f>IF(ISBLANK(Games!B747),"",IF(Table13[[#This Row],[Side Result]]=Table13[[#This Row],[Model Predicted Side]], "Y", "N"))</f>
      </c>
      <c r="Q74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4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47" s="24" t="str">
        <f>IF(ISBLANK(Table13[[#This Row],[Side Result]]), "",ABS(Table13[[#This Row],[Difference from Prediction]]))</f>
      </c>
      <c r="T74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47" s="24" t="str">
        <f>IF(ISBLANK(Table13[[#This Row],[Side Result]]), "",ABS(Table13[[#This Row],[Difference from Market]]))</f>
      </c>
      <c r="V747" s="23" t="str">
        <f>IF(OR(ISBLANK(Games!B747),ISBLANK(Table13[[#This Row],[Side Result]])), "",IF(OR(AND('Prediction Log'!D747&lt;0, 'Prediction Log'!I747='Prediction Log'!B747), AND('Prediction Log'!D747&gt;0, 'Prediction Log'!C747='Prediction Log'!I747)),"Y", IF(ISBLANK(Games!$B$2), "","N")))</f>
      </c>
      <c r="W747" s="23" t="str">
        <f>Table13[[#This Row],[Market Side and Spread  Correct]]</f>
      </c>
    </row>
    <row r="748">
      <c r="A748" s="2" t="str">
        <f>IF(ISBLANK(Games!$B748), "",Games!A748)</f>
      </c>
      <c r="B748" s="2" t="str">
        <f>IF(ISBLANK(Games!$B748), "",Games!B748)</f>
      </c>
      <c r="C748" s="2" t="str">
        <f>IF(ISBLANK(Games!$B748), "",Games!C748)</f>
      </c>
      <c r="D748" s="1" t="str">
        <f>IF(ISBLANK(Games!$B748), "",Games!D748)</f>
      </c>
      <c r="E748" s="1" t="str">
        <f>IF(ISBLANK(Games!$B748), "",Games!E748)</f>
      </c>
      <c r="F748" s="2" t="str">
        <f>IF(ISBLANK(Games!$B748), "",Games!F748)</f>
      </c>
      <c r="G748" s="2" t="str">
        <f>IF(ISBLANK(Games!$B748), "",Games!G748)</f>
      </c>
      <c r="H748" s="2" t="str">
        <f>IF(ISBLANK(Games!B748), "", IF(Table13[[#This Row],[Spread]]&lt;0, Table13[[#This Row],[Home]], Table13[[#This Row],[Away]]))</f>
      </c>
      <c r="I748" s="25"/>
      <c r="J748" s="25"/>
      <c r="K748" s="25"/>
      <c r="L748" s="25" t="str">
        <f>IF(ISBLANK(Table13[[#This Row],[Side Result]]), "",(-1*(Table13[[#This Row],[Home Final]]-Table13[[#This Row],[Away Final]])))</f>
      </c>
      <c r="M74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48" s="21" t="str">
        <f>IF(ISBLANK(Games!B748),"",IF(Table13[[#This Row],[Side Result]]=Table13[[#This Row],[Market Predicted Side]], "Y", "N"))</f>
      </c>
      <c r="O748" s="24" t="str">
        <f>IF(ISBLANK(Table13[[#This Row],[Side Result]]),"",IF(AND(Table13[[#This Row],[Market Side Correct (Y/N)]]="Y", Table13[[#This Row],[Market - Winning Team Covered (Y/N)]]="Y"), "Y", "N"))</f>
      </c>
      <c r="P748" s="24" t="str">
        <f>IF(ISBLANK(Games!B748),"",IF(Table13[[#This Row],[Side Result]]=Table13[[#This Row],[Model Predicted Side]], "Y", "N"))</f>
      </c>
      <c r="Q74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4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48" s="24" t="str">
        <f>IF(ISBLANK(Table13[[#This Row],[Side Result]]), "",ABS(Table13[[#This Row],[Difference from Prediction]]))</f>
      </c>
      <c r="T74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48" s="24" t="str">
        <f>IF(ISBLANK(Table13[[#This Row],[Side Result]]), "",ABS(Table13[[#This Row],[Difference from Market]]))</f>
      </c>
      <c r="V748" s="23" t="str">
        <f>IF(OR(ISBLANK(Games!B748),ISBLANK(Table13[[#This Row],[Side Result]])), "",IF(OR(AND('Prediction Log'!D748&lt;0, 'Prediction Log'!I748='Prediction Log'!B748), AND('Prediction Log'!D748&gt;0, 'Prediction Log'!C748='Prediction Log'!I748)),"Y", IF(ISBLANK(Games!$B$2), "","N")))</f>
      </c>
      <c r="W748" s="23" t="str">
        <f>Table13[[#This Row],[Market Side and Spread  Correct]]</f>
      </c>
    </row>
    <row r="749">
      <c r="A749" s="2" t="str">
        <f>IF(ISBLANK(Games!$B749), "",Games!A749)</f>
      </c>
      <c r="B749" s="2" t="str">
        <f>IF(ISBLANK(Games!$B749), "",Games!B749)</f>
      </c>
      <c r="C749" s="2" t="str">
        <f>IF(ISBLANK(Games!$B749), "",Games!C749)</f>
      </c>
      <c r="D749" s="1" t="str">
        <f>IF(ISBLANK(Games!$B749), "",Games!D749)</f>
      </c>
      <c r="E749" s="1" t="str">
        <f>IF(ISBLANK(Games!$B749), "",Games!E749)</f>
      </c>
      <c r="F749" s="2" t="str">
        <f>IF(ISBLANK(Games!$B749), "",Games!F749)</f>
      </c>
      <c r="G749" s="2" t="str">
        <f>IF(ISBLANK(Games!$B749), "",Games!G749)</f>
      </c>
      <c r="H749" s="2" t="str">
        <f>IF(ISBLANK(Games!B749), "", IF(Table13[[#This Row],[Spread]]&lt;0, Table13[[#This Row],[Home]], Table13[[#This Row],[Away]]))</f>
      </c>
      <c r="I749" s="25"/>
      <c r="J749" s="25"/>
      <c r="K749" s="25"/>
      <c r="L749" s="25" t="str">
        <f>IF(ISBLANK(Table13[[#This Row],[Side Result]]), "",(-1*(Table13[[#This Row],[Home Final]]-Table13[[#This Row],[Away Final]])))</f>
      </c>
      <c r="M74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49" s="21" t="str">
        <f>IF(ISBLANK(Games!B749),"",IF(Table13[[#This Row],[Side Result]]=Table13[[#This Row],[Market Predicted Side]], "Y", "N"))</f>
      </c>
      <c r="O749" s="24" t="str">
        <f>IF(ISBLANK(Table13[[#This Row],[Side Result]]),"",IF(AND(Table13[[#This Row],[Market Side Correct (Y/N)]]="Y", Table13[[#This Row],[Market - Winning Team Covered (Y/N)]]="Y"), "Y", "N"))</f>
      </c>
      <c r="P749" s="24" t="str">
        <f>IF(ISBLANK(Games!B749),"",IF(Table13[[#This Row],[Side Result]]=Table13[[#This Row],[Model Predicted Side]], "Y", "N"))</f>
      </c>
      <c r="Q74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4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49" s="24" t="str">
        <f>IF(ISBLANK(Table13[[#This Row],[Side Result]]), "",ABS(Table13[[#This Row],[Difference from Prediction]]))</f>
      </c>
      <c r="T74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49" s="24" t="str">
        <f>IF(ISBLANK(Table13[[#This Row],[Side Result]]), "",ABS(Table13[[#This Row],[Difference from Market]]))</f>
      </c>
      <c r="V749" s="23" t="str">
        <f>IF(OR(ISBLANK(Games!B749),ISBLANK(Table13[[#This Row],[Side Result]])), "",IF(OR(AND('Prediction Log'!D749&lt;0, 'Prediction Log'!I749='Prediction Log'!B749), AND('Prediction Log'!D749&gt;0, 'Prediction Log'!C749='Prediction Log'!I749)),"Y", IF(ISBLANK(Games!$B$2), "","N")))</f>
      </c>
      <c r="W749" s="23" t="str">
        <f>Table13[[#This Row],[Market Side and Spread  Correct]]</f>
      </c>
    </row>
    <row r="750">
      <c r="A750" s="2" t="str">
        <f>IF(ISBLANK(Games!$B750), "",Games!A750)</f>
      </c>
      <c r="B750" s="2" t="str">
        <f>IF(ISBLANK(Games!$B750), "",Games!B750)</f>
      </c>
      <c r="C750" s="2" t="str">
        <f>IF(ISBLANK(Games!$B750), "",Games!C750)</f>
      </c>
      <c r="D750" s="1" t="str">
        <f>IF(ISBLANK(Games!$B750), "",Games!D750)</f>
      </c>
      <c r="E750" s="1" t="str">
        <f>IF(ISBLANK(Games!$B750), "",Games!E750)</f>
      </c>
      <c r="F750" s="2" t="str">
        <f>IF(ISBLANK(Games!$B750), "",Games!F750)</f>
      </c>
      <c r="G750" s="2" t="str">
        <f>IF(ISBLANK(Games!$B750), "",Games!G750)</f>
      </c>
      <c r="H750" s="2" t="str">
        <f>IF(ISBLANK(Games!B750), "", IF(Table13[[#This Row],[Spread]]&lt;0, Table13[[#This Row],[Home]], Table13[[#This Row],[Away]]))</f>
      </c>
      <c r="I750" s="25"/>
      <c r="J750" s="25"/>
      <c r="K750" s="25"/>
      <c r="L750" s="25" t="str">
        <f>IF(ISBLANK(Table13[[#This Row],[Side Result]]), "",(-1*(Table13[[#This Row],[Home Final]]-Table13[[#This Row],[Away Final]])))</f>
      </c>
      <c r="M75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50" s="21" t="str">
        <f>IF(ISBLANK(Games!B750),"",IF(Table13[[#This Row],[Side Result]]=Table13[[#This Row],[Market Predicted Side]], "Y", "N"))</f>
      </c>
      <c r="O750" s="24" t="str">
        <f>IF(ISBLANK(Table13[[#This Row],[Side Result]]),"",IF(AND(Table13[[#This Row],[Market Side Correct (Y/N)]]="Y", Table13[[#This Row],[Market - Winning Team Covered (Y/N)]]="Y"), "Y", "N"))</f>
      </c>
      <c r="P750" s="24" t="str">
        <f>IF(ISBLANK(Games!B750),"",IF(Table13[[#This Row],[Side Result]]=Table13[[#This Row],[Model Predicted Side]], "Y", "N"))</f>
      </c>
      <c r="Q75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5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50" s="24" t="str">
        <f>IF(ISBLANK(Table13[[#This Row],[Side Result]]), "",ABS(Table13[[#This Row],[Difference from Prediction]]))</f>
      </c>
      <c r="T75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50" s="24" t="str">
        <f>IF(ISBLANK(Table13[[#This Row],[Side Result]]), "",ABS(Table13[[#This Row],[Difference from Market]]))</f>
      </c>
      <c r="V750" s="23" t="str">
        <f>IF(OR(ISBLANK(Games!B750),ISBLANK(Table13[[#This Row],[Side Result]])), "",IF(OR(AND('Prediction Log'!D750&lt;0, 'Prediction Log'!I750='Prediction Log'!B750), AND('Prediction Log'!D750&gt;0, 'Prediction Log'!C750='Prediction Log'!I750)),"Y", IF(ISBLANK(Games!$B$2), "","N")))</f>
      </c>
      <c r="W750" s="23" t="str">
        <f>Table13[[#This Row],[Market Side and Spread  Correct]]</f>
      </c>
    </row>
    <row r="751">
      <c r="A751" s="2" t="str">
        <f>IF(ISBLANK(Games!$B751), "",Games!A751)</f>
      </c>
      <c r="B751" s="2" t="str">
        <f>IF(ISBLANK(Games!$B751), "",Games!B751)</f>
      </c>
      <c r="C751" s="2" t="str">
        <f>IF(ISBLANK(Games!$B751), "",Games!C751)</f>
      </c>
      <c r="D751" s="1" t="str">
        <f>IF(ISBLANK(Games!$B751), "",Games!D751)</f>
      </c>
      <c r="E751" s="1" t="str">
        <f>IF(ISBLANK(Games!$B751), "",Games!E751)</f>
      </c>
      <c r="F751" s="2" t="str">
        <f>IF(ISBLANK(Games!$B751), "",Games!F751)</f>
      </c>
      <c r="G751" s="2" t="str">
        <f>IF(ISBLANK(Games!$B751), "",Games!G751)</f>
      </c>
      <c r="H751" s="2" t="str">
        <f>IF(ISBLANK(Games!B751), "", IF(Table13[[#This Row],[Spread]]&lt;0, Table13[[#This Row],[Home]], Table13[[#This Row],[Away]]))</f>
      </c>
      <c r="I751" s="25"/>
      <c r="J751" s="25"/>
      <c r="K751" s="25"/>
      <c r="L751" s="25" t="str">
        <f>IF(ISBLANK(Table13[[#This Row],[Side Result]]), "",(-1*(Table13[[#This Row],[Home Final]]-Table13[[#This Row],[Away Final]])))</f>
      </c>
      <c r="M75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51" s="21" t="str">
        <f>IF(ISBLANK(Games!B751),"",IF(Table13[[#This Row],[Side Result]]=Table13[[#This Row],[Market Predicted Side]], "Y", "N"))</f>
      </c>
      <c r="O751" s="24" t="str">
        <f>IF(ISBLANK(Table13[[#This Row],[Side Result]]),"",IF(AND(Table13[[#This Row],[Market Side Correct (Y/N)]]="Y", Table13[[#This Row],[Market - Winning Team Covered (Y/N)]]="Y"), "Y", "N"))</f>
      </c>
      <c r="P751" s="24" t="str">
        <f>IF(ISBLANK(Games!B751),"",IF(Table13[[#This Row],[Side Result]]=Table13[[#This Row],[Model Predicted Side]], "Y", "N"))</f>
      </c>
      <c r="Q75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5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51" s="24" t="str">
        <f>IF(ISBLANK(Table13[[#This Row],[Side Result]]), "",ABS(Table13[[#This Row],[Difference from Prediction]]))</f>
      </c>
      <c r="T75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51" s="24" t="str">
        <f>IF(ISBLANK(Table13[[#This Row],[Side Result]]), "",ABS(Table13[[#This Row],[Difference from Market]]))</f>
      </c>
      <c r="V751" s="23" t="str">
        <f>IF(OR(ISBLANK(Games!B751),ISBLANK(Table13[[#This Row],[Side Result]])), "",IF(OR(AND('Prediction Log'!D751&lt;0, 'Prediction Log'!I751='Prediction Log'!B751), AND('Prediction Log'!D751&gt;0, 'Prediction Log'!C751='Prediction Log'!I751)),"Y", IF(ISBLANK(Games!$B$2), "","N")))</f>
      </c>
      <c r="W751" s="23" t="str">
        <f>Table13[[#This Row],[Market Side and Spread  Correct]]</f>
      </c>
    </row>
    <row r="752">
      <c r="A752" s="2" t="str">
        <f>IF(ISBLANK(Games!$B752), "",Games!A752)</f>
      </c>
      <c r="B752" s="2" t="str">
        <f>IF(ISBLANK(Games!$B752), "",Games!B752)</f>
      </c>
      <c r="C752" s="2" t="str">
        <f>IF(ISBLANK(Games!$B752), "",Games!C752)</f>
      </c>
      <c r="D752" s="1" t="str">
        <f>IF(ISBLANK(Games!$B752), "",Games!D752)</f>
      </c>
      <c r="E752" s="1" t="str">
        <f>IF(ISBLANK(Games!$B752), "",Games!E752)</f>
      </c>
      <c r="F752" s="2" t="str">
        <f>IF(ISBLANK(Games!$B752), "",Games!F752)</f>
      </c>
      <c r="G752" s="2" t="str">
        <f>IF(ISBLANK(Games!$B752), "",Games!G752)</f>
      </c>
      <c r="H752" s="2" t="str">
        <f>IF(ISBLANK(Games!B752), "", IF(Table13[[#This Row],[Spread]]&lt;0, Table13[[#This Row],[Home]], Table13[[#This Row],[Away]]))</f>
      </c>
      <c r="I752" s="25"/>
      <c r="J752" s="25"/>
      <c r="K752" s="25"/>
      <c r="L752" s="25" t="str">
        <f>IF(ISBLANK(Table13[[#This Row],[Side Result]]), "",(-1*(Table13[[#This Row],[Home Final]]-Table13[[#This Row],[Away Final]])))</f>
      </c>
      <c r="M75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52" s="21" t="str">
        <f>IF(ISBLANK(Games!B752),"",IF(Table13[[#This Row],[Side Result]]=Table13[[#This Row],[Market Predicted Side]], "Y", "N"))</f>
      </c>
      <c r="O752" s="24" t="str">
        <f>IF(ISBLANK(Table13[[#This Row],[Side Result]]),"",IF(AND(Table13[[#This Row],[Market Side Correct (Y/N)]]="Y", Table13[[#This Row],[Market - Winning Team Covered (Y/N)]]="Y"), "Y", "N"))</f>
      </c>
      <c r="P752" s="24" t="str">
        <f>IF(ISBLANK(Games!B752),"",IF(Table13[[#This Row],[Side Result]]=Table13[[#This Row],[Model Predicted Side]], "Y", "N"))</f>
      </c>
      <c r="Q75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5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52" s="24" t="str">
        <f>IF(ISBLANK(Table13[[#This Row],[Side Result]]), "",ABS(Table13[[#This Row],[Difference from Prediction]]))</f>
      </c>
      <c r="T75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52" s="24" t="str">
        <f>IF(ISBLANK(Table13[[#This Row],[Side Result]]), "",ABS(Table13[[#This Row],[Difference from Market]]))</f>
      </c>
      <c r="V752" s="23" t="str">
        <f>IF(OR(ISBLANK(Games!B752),ISBLANK(Table13[[#This Row],[Side Result]])), "",IF(OR(AND('Prediction Log'!D752&lt;0, 'Prediction Log'!I752='Prediction Log'!B752), AND('Prediction Log'!D752&gt;0, 'Prediction Log'!C752='Prediction Log'!I752)),"Y", IF(ISBLANK(Games!$B$2), "","N")))</f>
      </c>
      <c r="W752" s="23" t="str">
        <f>Table13[[#This Row],[Market Side and Spread  Correct]]</f>
      </c>
    </row>
    <row r="753">
      <c r="A753" s="2" t="str">
        <f>IF(ISBLANK(Games!$B753), "",Games!A753)</f>
      </c>
      <c r="B753" s="2" t="str">
        <f>IF(ISBLANK(Games!$B753), "",Games!B753)</f>
      </c>
      <c r="C753" s="2" t="str">
        <f>IF(ISBLANK(Games!$B753), "",Games!C753)</f>
      </c>
      <c r="D753" s="1" t="str">
        <f>IF(ISBLANK(Games!$B753), "",Games!D753)</f>
      </c>
      <c r="E753" s="1" t="str">
        <f>IF(ISBLANK(Games!$B753), "",Games!E753)</f>
      </c>
      <c r="F753" s="2" t="str">
        <f>IF(ISBLANK(Games!$B753), "",Games!F753)</f>
      </c>
      <c r="G753" s="2" t="str">
        <f>IF(ISBLANK(Games!$B753), "",Games!G753)</f>
      </c>
      <c r="H753" s="2" t="str">
        <f>IF(ISBLANK(Games!B753), "", IF(Table13[[#This Row],[Spread]]&lt;0, Table13[[#This Row],[Home]], Table13[[#This Row],[Away]]))</f>
      </c>
      <c r="I753" s="25"/>
      <c r="J753" s="25"/>
      <c r="K753" s="25"/>
      <c r="L753" s="25" t="str">
        <f>IF(ISBLANK(Table13[[#This Row],[Side Result]]), "",(-1*(Table13[[#This Row],[Home Final]]-Table13[[#This Row],[Away Final]])))</f>
      </c>
      <c r="M75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53" s="21" t="str">
        <f>IF(ISBLANK(Games!B753),"",IF(Table13[[#This Row],[Side Result]]=Table13[[#This Row],[Market Predicted Side]], "Y", "N"))</f>
      </c>
      <c r="O753" s="24" t="str">
        <f>IF(ISBLANK(Table13[[#This Row],[Side Result]]),"",IF(AND(Table13[[#This Row],[Market Side Correct (Y/N)]]="Y", Table13[[#This Row],[Market - Winning Team Covered (Y/N)]]="Y"), "Y", "N"))</f>
      </c>
      <c r="P753" s="24" t="str">
        <f>IF(ISBLANK(Games!B753),"",IF(Table13[[#This Row],[Side Result]]=Table13[[#This Row],[Model Predicted Side]], "Y", "N"))</f>
      </c>
      <c r="Q75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5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53" s="24" t="str">
        <f>IF(ISBLANK(Table13[[#This Row],[Side Result]]), "",ABS(Table13[[#This Row],[Difference from Prediction]]))</f>
      </c>
      <c r="T75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53" s="24" t="str">
        <f>IF(ISBLANK(Table13[[#This Row],[Side Result]]), "",ABS(Table13[[#This Row],[Difference from Market]]))</f>
      </c>
      <c r="V753" s="23" t="str">
        <f>IF(OR(ISBLANK(Games!B753),ISBLANK(Table13[[#This Row],[Side Result]])), "",IF(OR(AND('Prediction Log'!D753&lt;0, 'Prediction Log'!I753='Prediction Log'!B753), AND('Prediction Log'!D753&gt;0, 'Prediction Log'!C753='Prediction Log'!I753)),"Y", IF(ISBLANK(Games!$B$2), "","N")))</f>
      </c>
      <c r="W753" s="23" t="str">
        <f>Table13[[#This Row],[Market Side and Spread  Correct]]</f>
      </c>
    </row>
    <row r="754">
      <c r="A754" s="2" t="str">
        <f>IF(ISBLANK(Games!$B754), "",Games!A754)</f>
      </c>
      <c r="B754" s="2" t="str">
        <f>IF(ISBLANK(Games!$B754), "",Games!B754)</f>
      </c>
      <c r="C754" s="2" t="str">
        <f>IF(ISBLANK(Games!$B754), "",Games!C754)</f>
      </c>
      <c r="D754" s="1" t="str">
        <f>IF(ISBLANK(Games!$B754), "",Games!D754)</f>
      </c>
      <c r="E754" s="1" t="str">
        <f>IF(ISBLANK(Games!$B754), "",Games!E754)</f>
      </c>
      <c r="F754" s="2" t="str">
        <f>IF(ISBLANK(Games!$B754), "",Games!F754)</f>
      </c>
      <c r="G754" s="2" t="str">
        <f>IF(ISBLANK(Games!$B754), "",Games!G754)</f>
      </c>
      <c r="H754" s="2" t="str">
        <f>IF(ISBLANK(Games!B754), "", IF(Table13[[#This Row],[Spread]]&lt;0, Table13[[#This Row],[Home]], Table13[[#This Row],[Away]]))</f>
      </c>
      <c r="I754" s="25"/>
      <c r="J754" s="25"/>
      <c r="K754" s="25"/>
      <c r="L754" s="25" t="str">
        <f>IF(ISBLANK(Table13[[#This Row],[Side Result]]), "",(-1*(Table13[[#This Row],[Home Final]]-Table13[[#This Row],[Away Final]])))</f>
      </c>
      <c r="M75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54" s="21" t="str">
        <f>IF(ISBLANK(Games!B754),"",IF(Table13[[#This Row],[Side Result]]=Table13[[#This Row],[Market Predicted Side]], "Y", "N"))</f>
      </c>
      <c r="O754" s="24" t="str">
        <f>IF(ISBLANK(Table13[[#This Row],[Side Result]]),"",IF(AND(Table13[[#This Row],[Market Side Correct (Y/N)]]="Y", Table13[[#This Row],[Market - Winning Team Covered (Y/N)]]="Y"), "Y", "N"))</f>
      </c>
      <c r="P754" s="24" t="str">
        <f>IF(ISBLANK(Games!B754),"",IF(Table13[[#This Row],[Side Result]]=Table13[[#This Row],[Model Predicted Side]], "Y", "N"))</f>
      </c>
      <c r="Q75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5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54" s="24" t="str">
        <f>IF(ISBLANK(Table13[[#This Row],[Side Result]]), "",ABS(Table13[[#This Row],[Difference from Prediction]]))</f>
      </c>
      <c r="T75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54" s="24" t="str">
        <f>IF(ISBLANK(Table13[[#This Row],[Side Result]]), "",ABS(Table13[[#This Row],[Difference from Market]]))</f>
      </c>
      <c r="V754" s="23" t="str">
        <f>IF(OR(ISBLANK(Games!B754),ISBLANK(Table13[[#This Row],[Side Result]])), "",IF(OR(AND('Prediction Log'!D754&lt;0, 'Prediction Log'!I754='Prediction Log'!B754), AND('Prediction Log'!D754&gt;0, 'Prediction Log'!C754='Prediction Log'!I754)),"Y", IF(ISBLANK(Games!$B$2), "","N")))</f>
      </c>
      <c r="W754" s="23" t="str">
        <f>Table13[[#This Row],[Market Side and Spread  Correct]]</f>
      </c>
    </row>
    <row r="755">
      <c r="A755" s="2" t="str">
        <f>IF(ISBLANK(Games!$B755), "",Games!A755)</f>
      </c>
      <c r="B755" s="2" t="str">
        <f>IF(ISBLANK(Games!$B755), "",Games!B755)</f>
      </c>
      <c r="C755" s="2" t="str">
        <f>IF(ISBLANK(Games!$B755), "",Games!C755)</f>
      </c>
      <c r="D755" s="1" t="str">
        <f>IF(ISBLANK(Games!$B755), "",Games!D755)</f>
      </c>
      <c r="E755" s="1" t="str">
        <f>IF(ISBLANK(Games!$B755), "",Games!E755)</f>
      </c>
      <c r="F755" s="2" t="str">
        <f>IF(ISBLANK(Games!$B755), "",Games!F755)</f>
      </c>
      <c r="G755" s="2" t="str">
        <f>IF(ISBLANK(Games!$B755), "",Games!G755)</f>
      </c>
      <c r="H755" s="2" t="str">
        <f>IF(ISBLANK(Games!B755), "", IF(Table13[[#This Row],[Spread]]&lt;0, Table13[[#This Row],[Home]], Table13[[#This Row],[Away]]))</f>
      </c>
      <c r="I755" s="25"/>
      <c r="J755" s="25"/>
      <c r="K755" s="25"/>
      <c r="L755" s="25" t="str">
        <f>IF(ISBLANK(Table13[[#This Row],[Side Result]]), "",(-1*(Table13[[#This Row],[Home Final]]-Table13[[#This Row],[Away Final]])))</f>
      </c>
      <c r="M75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55" s="21" t="str">
        <f>IF(ISBLANK(Games!B755),"",IF(Table13[[#This Row],[Side Result]]=Table13[[#This Row],[Market Predicted Side]], "Y", "N"))</f>
      </c>
      <c r="O755" s="24" t="str">
        <f>IF(ISBLANK(Table13[[#This Row],[Side Result]]),"",IF(AND(Table13[[#This Row],[Market Side Correct (Y/N)]]="Y", Table13[[#This Row],[Market - Winning Team Covered (Y/N)]]="Y"), "Y", "N"))</f>
      </c>
      <c r="P755" s="24" t="str">
        <f>IF(ISBLANK(Games!B755),"",IF(Table13[[#This Row],[Side Result]]=Table13[[#This Row],[Model Predicted Side]], "Y", "N"))</f>
      </c>
      <c r="Q75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5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55" s="24" t="str">
        <f>IF(ISBLANK(Table13[[#This Row],[Side Result]]), "",ABS(Table13[[#This Row],[Difference from Prediction]]))</f>
      </c>
      <c r="T75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55" s="24" t="str">
        <f>IF(ISBLANK(Table13[[#This Row],[Side Result]]), "",ABS(Table13[[#This Row],[Difference from Market]]))</f>
      </c>
      <c r="V755" s="23" t="str">
        <f>IF(OR(ISBLANK(Games!B755),ISBLANK(Table13[[#This Row],[Side Result]])), "",IF(OR(AND('Prediction Log'!D755&lt;0, 'Prediction Log'!I755='Prediction Log'!B755), AND('Prediction Log'!D755&gt;0, 'Prediction Log'!C755='Prediction Log'!I755)),"Y", IF(ISBLANK(Games!$B$2), "","N")))</f>
      </c>
      <c r="W755" s="23" t="str">
        <f>Table13[[#This Row],[Market Side and Spread  Correct]]</f>
      </c>
    </row>
    <row r="756">
      <c r="A756" s="2" t="str">
        <f>IF(ISBLANK(Games!$B756), "",Games!A756)</f>
      </c>
      <c r="B756" s="2" t="str">
        <f>IF(ISBLANK(Games!$B756), "",Games!B756)</f>
      </c>
      <c r="C756" s="2" t="str">
        <f>IF(ISBLANK(Games!$B756), "",Games!C756)</f>
      </c>
      <c r="D756" s="1" t="str">
        <f>IF(ISBLANK(Games!$B756), "",Games!D756)</f>
      </c>
      <c r="E756" s="1" t="str">
        <f>IF(ISBLANK(Games!$B756), "",Games!E756)</f>
      </c>
      <c r="F756" s="2" t="str">
        <f>IF(ISBLANK(Games!$B756), "",Games!F756)</f>
      </c>
      <c r="G756" s="2" t="str">
        <f>IF(ISBLANK(Games!$B756), "",Games!G756)</f>
      </c>
      <c r="H756" s="2" t="str">
        <f>IF(ISBLANK(Games!B756), "", IF(Table13[[#This Row],[Spread]]&lt;0, Table13[[#This Row],[Home]], Table13[[#This Row],[Away]]))</f>
      </c>
      <c r="I756" s="25"/>
      <c r="J756" s="25"/>
      <c r="K756" s="25"/>
      <c r="L756" s="25" t="str">
        <f>IF(ISBLANK(Table13[[#This Row],[Side Result]]), "",(-1*(Table13[[#This Row],[Home Final]]-Table13[[#This Row],[Away Final]])))</f>
      </c>
      <c r="M75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56" s="21" t="str">
        <f>IF(ISBLANK(Games!B756),"",IF(Table13[[#This Row],[Side Result]]=Table13[[#This Row],[Market Predicted Side]], "Y", "N"))</f>
      </c>
      <c r="O756" s="24" t="str">
        <f>IF(ISBLANK(Table13[[#This Row],[Side Result]]),"",IF(AND(Table13[[#This Row],[Market Side Correct (Y/N)]]="Y", Table13[[#This Row],[Market - Winning Team Covered (Y/N)]]="Y"), "Y", "N"))</f>
      </c>
      <c r="P756" s="24" t="str">
        <f>IF(ISBLANK(Games!B756),"",IF(Table13[[#This Row],[Side Result]]=Table13[[#This Row],[Model Predicted Side]], "Y", "N"))</f>
      </c>
      <c r="Q75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5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56" s="24" t="str">
        <f>IF(ISBLANK(Table13[[#This Row],[Side Result]]), "",ABS(Table13[[#This Row],[Difference from Prediction]]))</f>
      </c>
      <c r="T75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56" s="24" t="str">
        <f>IF(ISBLANK(Table13[[#This Row],[Side Result]]), "",ABS(Table13[[#This Row],[Difference from Market]]))</f>
      </c>
      <c r="V756" s="23" t="str">
        <f>IF(OR(ISBLANK(Games!B756),ISBLANK(Table13[[#This Row],[Side Result]])), "",IF(OR(AND('Prediction Log'!D756&lt;0, 'Prediction Log'!I756='Prediction Log'!B756), AND('Prediction Log'!D756&gt;0, 'Prediction Log'!C756='Prediction Log'!I756)),"Y", IF(ISBLANK(Games!$B$2), "","N")))</f>
      </c>
      <c r="W756" s="23" t="str">
        <f>Table13[[#This Row],[Market Side and Spread  Correct]]</f>
      </c>
    </row>
    <row r="757">
      <c r="A757" s="2" t="str">
        <f>IF(ISBLANK(Games!$B757), "",Games!A757)</f>
      </c>
      <c r="B757" s="2" t="str">
        <f>IF(ISBLANK(Games!$B757), "",Games!B757)</f>
      </c>
      <c r="C757" s="2" t="str">
        <f>IF(ISBLANK(Games!$B757), "",Games!C757)</f>
      </c>
      <c r="D757" s="1" t="str">
        <f>IF(ISBLANK(Games!$B757), "",Games!D757)</f>
      </c>
      <c r="E757" s="1" t="str">
        <f>IF(ISBLANK(Games!$B757), "",Games!E757)</f>
      </c>
      <c r="F757" s="2" t="str">
        <f>IF(ISBLANK(Games!$B757), "",Games!F757)</f>
      </c>
      <c r="G757" s="2" t="str">
        <f>IF(ISBLANK(Games!$B757), "",Games!G757)</f>
      </c>
      <c r="H757" s="2" t="str">
        <f>IF(ISBLANK(Games!B757), "", IF(Table13[[#This Row],[Spread]]&lt;0, Table13[[#This Row],[Home]], Table13[[#This Row],[Away]]))</f>
      </c>
      <c r="I757" s="25"/>
      <c r="J757" s="25"/>
      <c r="K757" s="25"/>
      <c r="L757" s="25" t="str">
        <f>IF(ISBLANK(Table13[[#This Row],[Side Result]]), "",(-1*(Table13[[#This Row],[Home Final]]-Table13[[#This Row],[Away Final]])))</f>
      </c>
      <c r="M75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57" s="21" t="str">
        <f>IF(ISBLANK(Games!B757),"",IF(Table13[[#This Row],[Side Result]]=Table13[[#This Row],[Market Predicted Side]], "Y", "N"))</f>
      </c>
      <c r="O757" s="24" t="str">
        <f>IF(ISBLANK(Table13[[#This Row],[Side Result]]),"",IF(AND(Table13[[#This Row],[Market Side Correct (Y/N)]]="Y", Table13[[#This Row],[Market - Winning Team Covered (Y/N)]]="Y"), "Y", "N"))</f>
      </c>
      <c r="P757" s="24" t="str">
        <f>IF(ISBLANK(Games!B757),"",IF(Table13[[#This Row],[Side Result]]=Table13[[#This Row],[Model Predicted Side]], "Y", "N"))</f>
      </c>
      <c r="Q75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5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57" s="24" t="str">
        <f>IF(ISBLANK(Table13[[#This Row],[Side Result]]), "",ABS(Table13[[#This Row],[Difference from Prediction]]))</f>
      </c>
      <c r="T75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57" s="24" t="str">
        <f>IF(ISBLANK(Table13[[#This Row],[Side Result]]), "",ABS(Table13[[#This Row],[Difference from Market]]))</f>
      </c>
      <c r="V757" s="23" t="str">
        <f>IF(OR(ISBLANK(Games!B757),ISBLANK(Table13[[#This Row],[Side Result]])), "",IF(OR(AND('Prediction Log'!D757&lt;0, 'Prediction Log'!I757='Prediction Log'!B757), AND('Prediction Log'!D757&gt;0, 'Prediction Log'!C757='Prediction Log'!I757)),"Y", IF(ISBLANK(Games!$B$2), "","N")))</f>
      </c>
      <c r="W757" s="23" t="str">
        <f>Table13[[#This Row],[Market Side and Spread  Correct]]</f>
      </c>
    </row>
    <row r="758">
      <c r="A758" s="2" t="str">
        <f>IF(ISBLANK(Games!$B758), "",Games!A758)</f>
      </c>
      <c r="B758" s="2" t="str">
        <f>IF(ISBLANK(Games!$B758), "",Games!B758)</f>
      </c>
      <c r="C758" s="2" t="str">
        <f>IF(ISBLANK(Games!$B758), "",Games!C758)</f>
      </c>
      <c r="D758" s="1" t="str">
        <f>IF(ISBLANK(Games!$B758), "",Games!D758)</f>
      </c>
      <c r="E758" s="1" t="str">
        <f>IF(ISBLANK(Games!$B758), "",Games!E758)</f>
      </c>
      <c r="F758" s="2" t="str">
        <f>IF(ISBLANK(Games!$B758), "",Games!F758)</f>
      </c>
      <c r="G758" s="2" t="str">
        <f>IF(ISBLANK(Games!$B758), "",Games!G758)</f>
      </c>
      <c r="H758" s="2" t="str">
        <f>IF(ISBLANK(Games!B758), "", IF(Table13[[#This Row],[Spread]]&lt;0, Table13[[#This Row],[Home]], Table13[[#This Row],[Away]]))</f>
      </c>
      <c r="I758" s="25"/>
      <c r="J758" s="25"/>
      <c r="K758" s="25"/>
      <c r="L758" s="25" t="str">
        <f>IF(ISBLANK(Table13[[#This Row],[Side Result]]), "",(-1*(Table13[[#This Row],[Home Final]]-Table13[[#This Row],[Away Final]])))</f>
      </c>
      <c r="M75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58" s="21" t="str">
        <f>IF(ISBLANK(Games!B758),"",IF(Table13[[#This Row],[Side Result]]=Table13[[#This Row],[Market Predicted Side]], "Y", "N"))</f>
      </c>
      <c r="O758" s="24" t="str">
        <f>IF(ISBLANK(Table13[[#This Row],[Side Result]]),"",IF(AND(Table13[[#This Row],[Market Side Correct (Y/N)]]="Y", Table13[[#This Row],[Market - Winning Team Covered (Y/N)]]="Y"), "Y", "N"))</f>
      </c>
      <c r="P758" s="24" t="str">
        <f>IF(ISBLANK(Games!B758),"",IF(Table13[[#This Row],[Side Result]]=Table13[[#This Row],[Model Predicted Side]], "Y", "N"))</f>
      </c>
      <c r="Q75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5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58" s="24" t="str">
        <f>IF(ISBLANK(Table13[[#This Row],[Side Result]]), "",ABS(Table13[[#This Row],[Difference from Prediction]]))</f>
      </c>
      <c r="T75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58" s="24" t="str">
        <f>IF(ISBLANK(Table13[[#This Row],[Side Result]]), "",ABS(Table13[[#This Row],[Difference from Market]]))</f>
      </c>
      <c r="V758" s="23" t="str">
        <f>IF(OR(ISBLANK(Games!B758),ISBLANK(Table13[[#This Row],[Side Result]])), "",IF(OR(AND('Prediction Log'!D758&lt;0, 'Prediction Log'!I758='Prediction Log'!B758), AND('Prediction Log'!D758&gt;0, 'Prediction Log'!C758='Prediction Log'!I758)),"Y", IF(ISBLANK(Games!$B$2), "","N")))</f>
      </c>
      <c r="W758" s="23" t="str">
        <f>Table13[[#This Row],[Market Side and Spread  Correct]]</f>
      </c>
    </row>
    <row r="759">
      <c r="A759" s="2" t="str">
        <f>IF(ISBLANK(Games!$B759), "",Games!A759)</f>
      </c>
      <c r="B759" s="2" t="str">
        <f>IF(ISBLANK(Games!$B759), "",Games!B759)</f>
      </c>
      <c r="C759" s="2" t="str">
        <f>IF(ISBLANK(Games!$B759), "",Games!C759)</f>
      </c>
      <c r="D759" s="1" t="str">
        <f>IF(ISBLANK(Games!$B759), "",Games!D759)</f>
      </c>
      <c r="E759" s="1" t="str">
        <f>IF(ISBLANK(Games!$B759), "",Games!E759)</f>
      </c>
      <c r="F759" s="2" t="str">
        <f>IF(ISBLANK(Games!$B759), "",Games!F759)</f>
      </c>
      <c r="G759" s="2" t="str">
        <f>IF(ISBLANK(Games!$B759), "",Games!G759)</f>
      </c>
      <c r="H759" s="2" t="str">
        <f>IF(ISBLANK(Games!B759), "", IF(Table13[[#This Row],[Spread]]&lt;0, Table13[[#This Row],[Home]], Table13[[#This Row],[Away]]))</f>
      </c>
      <c r="I759" s="25"/>
      <c r="J759" s="25"/>
      <c r="K759" s="25"/>
      <c r="L759" s="25" t="str">
        <f>IF(ISBLANK(Table13[[#This Row],[Side Result]]), "",(-1*(Table13[[#This Row],[Home Final]]-Table13[[#This Row],[Away Final]])))</f>
      </c>
      <c r="M75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59" s="21" t="str">
        <f>IF(ISBLANK(Games!B759),"",IF(Table13[[#This Row],[Side Result]]=Table13[[#This Row],[Market Predicted Side]], "Y", "N"))</f>
      </c>
      <c r="O759" s="24" t="str">
        <f>IF(ISBLANK(Table13[[#This Row],[Side Result]]),"",IF(AND(Table13[[#This Row],[Market Side Correct (Y/N)]]="Y", Table13[[#This Row],[Market - Winning Team Covered (Y/N)]]="Y"), "Y", "N"))</f>
      </c>
      <c r="P759" s="24" t="str">
        <f>IF(ISBLANK(Games!B759),"",IF(Table13[[#This Row],[Side Result]]=Table13[[#This Row],[Model Predicted Side]], "Y", "N"))</f>
      </c>
      <c r="Q75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5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59" s="24" t="str">
        <f>IF(ISBLANK(Table13[[#This Row],[Side Result]]), "",ABS(Table13[[#This Row],[Difference from Prediction]]))</f>
      </c>
      <c r="T75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59" s="24" t="str">
        <f>IF(ISBLANK(Table13[[#This Row],[Side Result]]), "",ABS(Table13[[#This Row],[Difference from Market]]))</f>
      </c>
      <c r="V759" s="23" t="str">
        <f>IF(OR(ISBLANK(Games!B759),ISBLANK(Table13[[#This Row],[Side Result]])), "",IF(OR(AND('Prediction Log'!D759&lt;0, 'Prediction Log'!I759='Prediction Log'!B759), AND('Prediction Log'!D759&gt;0, 'Prediction Log'!C759='Prediction Log'!I759)),"Y", IF(ISBLANK(Games!$B$2), "","N")))</f>
      </c>
      <c r="W759" s="23" t="str">
        <f>Table13[[#This Row],[Market Side and Spread  Correct]]</f>
      </c>
    </row>
    <row r="760">
      <c r="A760" s="2" t="str">
        <f>IF(ISBLANK(Games!$B760), "",Games!A760)</f>
      </c>
      <c r="B760" s="2" t="str">
        <f>IF(ISBLANK(Games!$B760), "",Games!B760)</f>
      </c>
      <c r="C760" s="2" t="str">
        <f>IF(ISBLANK(Games!$B760), "",Games!C760)</f>
      </c>
      <c r="D760" s="1" t="str">
        <f>IF(ISBLANK(Games!$B760), "",Games!D760)</f>
      </c>
      <c r="E760" s="1" t="str">
        <f>IF(ISBLANK(Games!$B760), "",Games!E760)</f>
      </c>
      <c r="F760" s="2" t="str">
        <f>IF(ISBLANK(Games!$B760), "",Games!F760)</f>
      </c>
      <c r="G760" s="2" t="str">
        <f>IF(ISBLANK(Games!$B760), "",Games!G760)</f>
      </c>
      <c r="H760" s="2" t="str">
        <f>IF(ISBLANK(Games!B760), "", IF(Table13[[#This Row],[Spread]]&lt;0, Table13[[#This Row],[Home]], Table13[[#This Row],[Away]]))</f>
      </c>
      <c r="I760" s="25"/>
      <c r="J760" s="25"/>
      <c r="K760" s="25"/>
      <c r="L760" s="25" t="str">
        <f>IF(ISBLANK(Table13[[#This Row],[Side Result]]), "",(-1*(Table13[[#This Row],[Home Final]]-Table13[[#This Row],[Away Final]])))</f>
      </c>
      <c r="M76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60" s="21" t="str">
        <f>IF(ISBLANK(Games!B760),"",IF(Table13[[#This Row],[Side Result]]=Table13[[#This Row],[Market Predicted Side]], "Y", "N"))</f>
      </c>
      <c r="O760" s="24" t="str">
        <f>IF(ISBLANK(Table13[[#This Row],[Side Result]]),"",IF(AND(Table13[[#This Row],[Market Side Correct (Y/N)]]="Y", Table13[[#This Row],[Market - Winning Team Covered (Y/N)]]="Y"), "Y", "N"))</f>
      </c>
      <c r="P760" s="24" t="str">
        <f>IF(ISBLANK(Games!B760),"",IF(Table13[[#This Row],[Side Result]]=Table13[[#This Row],[Model Predicted Side]], "Y", "N"))</f>
      </c>
      <c r="Q76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6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60" s="24" t="str">
        <f>IF(ISBLANK(Table13[[#This Row],[Side Result]]), "",ABS(Table13[[#This Row],[Difference from Prediction]]))</f>
      </c>
      <c r="T76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60" s="24" t="str">
        <f>IF(ISBLANK(Table13[[#This Row],[Side Result]]), "",ABS(Table13[[#This Row],[Difference from Market]]))</f>
      </c>
      <c r="V760" s="23" t="str">
        <f>IF(OR(ISBLANK(Games!B760),ISBLANK(Table13[[#This Row],[Side Result]])), "",IF(OR(AND('Prediction Log'!D760&lt;0, 'Prediction Log'!I760='Prediction Log'!B760), AND('Prediction Log'!D760&gt;0, 'Prediction Log'!C760='Prediction Log'!I760)),"Y", IF(ISBLANK(Games!$B$2), "","N")))</f>
      </c>
      <c r="W760" s="23" t="str">
        <f>Table13[[#This Row],[Market Side and Spread  Correct]]</f>
      </c>
    </row>
    <row r="761">
      <c r="A761" s="2" t="str">
        <f>IF(ISBLANK(Games!$B761), "",Games!A761)</f>
      </c>
      <c r="B761" s="2" t="str">
        <f>IF(ISBLANK(Games!$B761), "",Games!B761)</f>
      </c>
      <c r="C761" s="2" t="str">
        <f>IF(ISBLANK(Games!$B761), "",Games!C761)</f>
      </c>
      <c r="D761" s="1" t="str">
        <f>IF(ISBLANK(Games!$B761), "",Games!D761)</f>
      </c>
      <c r="E761" s="1" t="str">
        <f>IF(ISBLANK(Games!$B761), "",Games!E761)</f>
      </c>
      <c r="F761" s="2" t="str">
        <f>IF(ISBLANK(Games!$B761), "",Games!F761)</f>
      </c>
      <c r="G761" s="2" t="str">
        <f>IF(ISBLANK(Games!$B761), "",Games!G761)</f>
      </c>
      <c r="H761" s="2" t="str">
        <f>IF(ISBLANK(Games!B761), "", IF(Table13[[#This Row],[Spread]]&lt;0, Table13[[#This Row],[Home]], Table13[[#This Row],[Away]]))</f>
      </c>
      <c r="I761" s="25"/>
      <c r="J761" s="25"/>
      <c r="K761" s="25"/>
      <c r="L761" s="25" t="str">
        <f>IF(ISBLANK(Table13[[#This Row],[Side Result]]), "",(-1*(Table13[[#This Row],[Home Final]]-Table13[[#This Row],[Away Final]])))</f>
      </c>
      <c r="M76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61" s="21" t="str">
        <f>IF(ISBLANK(Games!B761),"",IF(Table13[[#This Row],[Side Result]]=Table13[[#This Row],[Market Predicted Side]], "Y", "N"))</f>
      </c>
      <c r="O761" s="24" t="str">
        <f>IF(ISBLANK(Table13[[#This Row],[Side Result]]),"",IF(AND(Table13[[#This Row],[Market Side Correct (Y/N)]]="Y", Table13[[#This Row],[Market - Winning Team Covered (Y/N)]]="Y"), "Y", "N"))</f>
      </c>
      <c r="P761" s="24" t="str">
        <f>IF(ISBLANK(Games!B761),"",IF(Table13[[#This Row],[Side Result]]=Table13[[#This Row],[Model Predicted Side]], "Y", "N"))</f>
      </c>
      <c r="Q76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6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61" s="24" t="str">
        <f>IF(ISBLANK(Table13[[#This Row],[Side Result]]), "",ABS(Table13[[#This Row],[Difference from Prediction]]))</f>
      </c>
      <c r="T76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61" s="24" t="str">
        <f>IF(ISBLANK(Table13[[#This Row],[Side Result]]), "",ABS(Table13[[#This Row],[Difference from Market]]))</f>
      </c>
      <c r="V761" s="23" t="str">
        <f>IF(OR(ISBLANK(Games!B761),ISBLANK(Table13[[#This Row],[Side Result]])), "",IF(OR(AND('Prediction Log'!D761&lt;0, 'Prediction Log'!I761='Prediction Log'!B761), AND('Prediction Log'!D761&gt;0, 'Prediction Log'!C761='Prediction Log'!I761)),"Y", IF(ISBLANK(Games!$B$2), "","N")))</f>
      </c>
      <c r="W761" s="23" t="str">
        <f>Table13[[#This Row],[Market Side and Spread  Correct]]</f>
      </c>
    </row>
    <row r="762">
      <c r="A762" s="2" t="str">
        <f>IF(ISBLANK(Games!$B762), "",Games!A762)</f>
      </c>
      <c r="B762" s="2" t="str">
        <f>IF(ISBLANK(Games!$B762), "",Games!B762)</f>
      </c>
      <c r="C762" s="2" t="str">
        <f>IF(ISBLANK(Games!$B762), "",Games!C762)</f>
      </c>
      <c r="D762" s="1" t="str">
        <f>IF(ISBLANK(Games!$B762), "",Games!D762)</f>
      </c>
      <c r="E762" s="1" t="str">
        <f>IF(ISBLANK(Games!$B762), "",Games!E762)</f>
      </c>
      <c r="F762" s="2" t="str">
        <f>IF(ISBLANK(Games!$B762), "",Games!F762)</f>
      </c>
      <c r="G762" s="2" t="str">
        <f>IF(ISBLANK(Games!$B762), "",Games!G762)</f>
      </c>
      <c r="H762" s="2" t="str">
        <f>IF(ISBLANK(Games!B762), "", IF(Table13[[#This Row],[Spread]]&lt;0, Table13[[#This Row],[Home]], Table13[[#This Row],[Away]]))</f>
      </c>
      <c r="I762" s="25"/>
      <c r="J762" s="25"/>
      <c r="K762" s="25"/>
      <c r="L762" s="25" t="str">
        <f>IF(ISBLANK(Table13[[#This Row],[Side Result]]), "",(-1*(Table13[[#This Row],[Home Final]]-Table13[[#This Row],[Away Final]])))</f>
      </c>
      <c r="M76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62" s="21" t="str">
        <f>IF(ISBLANK(Games!B762),"",IF(Table13[[#This Row],[Side Result]]=Table13[[#This Row],[Market Predicted Side]], "Y", "N"))</f>
      </c>
      <c r="O762" s="24" t="str">
        <f>IF(ISBLANK(Table13[[#This Row],[Side Result]]),"",IF(AND(Table13[[#This Row],[Market Side Correct (Y/N)]]="Y", Table13[[#This Row],[Market - Winning Team Covered (Y/N)]]="Y"), "Y", "N"))</f>
      </c>
      <c r="P762" s="24" t="str">
        <f>IF(ISBLANK(Games!B762),"",IF(Table13[[#This Row],[Side Result]]=Table13[[#This Row],[Model Predicted Side]], "Y", "N"))</f>
      </c>
      <c r="Q76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6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62" s="24" t="str">
        <f>IF(ISBLANK(Table13[[#This Row],[Side Result]]), "",ABS(Table13[[#This Row],[Difference from Prediction]]))</f>
      </c>
      <c r="T76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62" s="24" t="str">
        <f>IF(ISBLANK(Table13[[#This Row],[Side Result]]), "",ABS(Table13[[#This Row],[Difference from Market]]))</f>
      </c>
      <c r="V762" s="23" t="str">
        <f>IF(OR(ISBLANK(Games!B762),ISBLANK(Table13[[#This Row],[Side Result]])), "",IF(OR(AND('Prediction Log'!D762&lt;0, 'Prediction Log'!I762='Prediction Log'!B762), AND('Prediction Log'!D762&gt;0, 'Prediction Log'!C762='Prediction Log'!I762)),"Y", IF(ISBLANK(Games!$B$2), "","N")))</f>
      </c>
      <c r="W762" s="23" t="str">
        <f>Table13[[#This Row],[Market Side and Spread  Correct]]</f>
      </c>
    </row>
    <row r="763">
      <c r="A763" s="2" t="str">
        <f>IF(ISBLANK(Games!$B763), "",Games!A763)</f>
      </c>
      <c r="B763" s="2" t="str">
        <f>IF(ISBLANK(Games!$B763), "",Games!B763)</f>
      </c>
      <c r="C763" s="2" t="str">
        <f>IF(ISBLANK(Games!$B763), "",Games!C763)</f>
      </c>
      <c r="D763" s="1" t="str">
        <f>IF(ISBLANK(Games!$B763), "",Games!D763)</f>
      </c>
      <c r="E763" s="1" t="str">
        <f>IF(ISBLANK(Games!$B763), "",Games!E763)</f>
      </c>
      <c r="F763" s="2" t="str">
        <f>IF(ISBLANK(Games!$B763), "",Games!F763)</f>
      </c>
      <c r="G763" s="2" t="str">
        <f>IF(ISBLANK(Games!$B763), "",Games!G763)</f>
      </c>
      <c r="H763" s="2" t="str">
        <f>IF(ISBLANK(Games!B763), "", IF(Table13[[#This Row],[Spread]]&lt;0, Table13[[#This Row],[Home]], Table13[[#This Row],[Away]]))</f>
      </c>
      <c r="I763" s="25"/>
      <c r="J763" s="25"/>
      <c r="K763" s="25"/>
      <c r="L763" s="25" t="str">
        <f>IF(ISBLANK(Table13[[#This Row],[Side Result]]), "",(-1*(Table13[[#This Row],[Home Final]]-Table13[[#This Row],[Away Final]])))</f>
      </c>
      <c r="M76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63" s="21" t="str">
        <f>IF(ISBLANK(Games!B763),"",IF(Table13[[#This Row],[Side Result]]=Table13[[#This Row],[Market Predicted Side]], "Y", "N"))</f>
      </c>
      <c r="O763" s="24" t="str">
        <f>IF(ISBLANK(Table13[[#This Row],[Side Result]]),"",IF(AND(Table13[[#This Row],[Market Side Correct (Y/N)]]="Y", Table13[[#This Row],[Market - Winning Team Covered (Y/N)]]="Y"), "Y", "N"))</f>
      </c>
      <c r="P763" s="24" t="str">
        <f>IF(ISBLANK(Games!B763),"",IF(Table13[[#This Row],[Side Result]]=Table13[[#This Row],[Model Predicted Side]], "Y", "N"))</f>
      </c>
      <c r="Q76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6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63" s="24" t="str">
        <f>IF(ISBLANK(Table13[[#This Row],[Side Result]]), "",ABS(Table13[[#This Row],[Difference from Prediction]]))</f>
      </c>
      <c r="T76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63" s="24" t="str">
        <f>IF(ISBLANK(Table13[[#This Row],[Side Result]]), "",ABS(Table13[[#This Row],[Difference from Market]]))</f>
      </c>
      <c r="V763" s="23" t="str">
        <f>IF(OR(ISBLANK(Games!B763),ISBLANK(Table13[[#This Row],[Side Result]])), "",IF(OR(AND('Prediction Log'!D763&lt;0, 'Prediction Log'!I763='Prediction Log'!B763), AND('Prediction Log'!D763&gt;0, 'Prediction Log'!C763='Prediction Log'!I763)),"Y", IF(ISBLANK(Games!$B$2), "","N")))</f>
      </c>
      <c r="W763" s="23" t="str">
        <f>Table13[[#This Row],[Market Side and Spread  Correct]]</f>
      </c>
    </row>
    <row r="764">
      <c r="A764" s="2" t="str">
        <f>IF(ISBLANK(Games!$B764), "",Games!A764)</f>
      </c>
      <c r="B764" s="2" t="str">
        <f>IF(ISBLANK(Games!$B764), "",Games!B764)</f>
      </c>
      <c r="C764" s="2" t="str">
        <f>IF(ISBLANK(Games!$B764), "",Games!C764)</f>
      </c>
      <c r="D764" s="1" t="str">
        <f>IF(ISBLANK(Games!$B764), "",Games!D764)</f>
      </c>
      <c r="E764" s="1" t="str">
        <f>IF(ISBLANK(Games!$B764), "",Games!E764)</f>
      </c>
      <c r="F764" s="2" t="str">
        <f>IF(ISBLANK(Games!$B764), "",Games!F764)</f>
      </c>
      <c r="G764" s="2" t="str">
        <f>IF(ISBLANK(Games!$B764), "",Games!G764)</f>
      </c>
      <c r="H764" s="2" t="str">
        <f>IF(ISBLANK(Games!B764), "", IF(Table13[[#This Row],[Spread]]&lt;0, Table13[[#This Row],[Home]], Table13[[#This Row],[Away]]))</f>
      </c>
      <c r="I764" s="25"/>
      <c r="J764" s="25"/>
      <c r="K764" s="25"/>
      <c r="L764" s="25" t="str">
        <f>IF(ISBLANK(Table13[[#This Row],[Side Result]]), "",(-1*(Table13[[#This Row],[Home Final]]-Table13[[#This Row],[Away Final]])))</f>
      </c>
      <c r="M76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64" s="21" t="str">
        <f>IF(ISBLANK(Games!B764),"",IF(Table13[[#This Row],[Side Result]]=Table13[[#This Row],[Market Predicted Side]], "Y", "N"))</f>
      </c>
      <c r="O764" s="24" t="str">
        <f>IF(ISBLANK(Table13[[#This Row],[Side Result]]),"",IF(AND(Table13[[#This Row],[Market Side Correct (Y/N)]]="Y", Table13[[#This Row],[Market - Winning Team Covered (Y/N)]]="Y"), "Y", "N"))</f>
      </c>
      <c r="P764" s="24" t="str">
        <f>IF(ISBLANK(Games!B764),"",IF(Table13[[#This Row],[Side Result]]=Table13[[#This Row],[Model Predicted Side]], "Y", "N"))</f>
      </c>
      <c r="Q76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6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64" s="24" t="str">
        <f>IF(ISBLANK(Table13[[#This Row],[Side Result]]), "",ABS(Table13[[#This Row],[Difference from Prediction]]))</f>
      </c>
      <c r="T76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64" s="24" t="str">
        <f>IF(ISBLANK(Table13[[#This Row],[Side Result]]), "",ABS(Table13[[#This Row],[Difference from Market]]))</f>
      </c>
      <c r="V764" s="23" t="str">
        <f>IF(OR(ISBLANK(Games!B764),ISBLANK(Table13[[#This Row],[Side Result]])), "",IF(OR(AND('Prediction Log'!D764&lt;0, 'Prediction Log'!I764='Prediction Log'!B764), AND('Prediction Log'!D764&gt;0, 'Prediction Log'!C764='Prediction Log'!I764)),"Y", IF(ISBLANK(Games!$B$2), "","N")))</f>
      </c>
      <c r="W764" s="23" t="str">
        <f>Table13[[#This Row],[Market Side and Spread  Correct]]</f>
      </c>
    </row>
    <row r="765">
      <c r="A765" s="2" t="str">
        <f>IF(ISBLANK(Games!$B765), "",Games!A765)</f>
      </c>
      <c r="B765" s="2" t="str">
        <f>IF(ISBLANK(Games!$B765), "",Games!B765)</f>
      </c>
      <c r="C765" s="2" t="str">
        <f>IF(ISBLANK(Games!$B765), "",Games!C765)</f>
      </c>
      <c r="D765" s="1" t="str">
        <f>IF(ISBLANK(Games!$B765), "",Games!D765)</f>
      </c>
      <c r="E765" s="1" t="str">
        <f>IF(ISBLANK(Games!$B765), "",Games!E765)</f>
      </c>
      <c r="F765" s="2" t="str">
        <f>IF(ISBLANK(Games!$B765), "",Games!F765)</f>
      </c>
      <c r="G765" s="2" t="str">
        <f>IF(ISBLANK(Games!$B765), "",Games!G765)</f>
      </c>
      <c r="H765" s="2" t="str">
        <f>IF(ISBLANK(Games!B765), "", IF(Table13[[#This Row],[Spread]]&lt;0, Table13[[#This Row],[Home]], Table13[[#This Row],[Away]]))</f>
      </c>
      <c r="I765" s="25"/>
      <c r="J765" s="25"/>
      <c r="K765" s="25"/>
      <c r="L765" s="25" t="str">
        <f>IF(ISBLANK(Table13[[#This Row],[Side Result]]), "",(-1*(Table13[[#This Row],[Home Final]]-Table13[[#This Row],[Away Final]])))</f>
      </c>
      <c r="M76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65" s="21" t="str">
        <f>IF(ISBLANK(Games!B765),"",IF(Table13[[#This Row],[Side Result]]=Table13[[#This Row],[Market Predicted Side]], "Y", "N"))</f>
      </c>
      <c r="O765" s="24" t="str">
        <f>IF(ISBLANK(Table13[[#This Row],[Side Result]]),"",IF(AND(Table13[[#This Row],[Market Side Correct (Y/N)]]="Y", Table13[[#This Row],[Market - Winning Team Covered (Y/N)]]="Y"), "Y", "N"))</f>
      </c>
      <c r="P765" s="24" t="str">
        <f>IF(ISBLANK(Games!B765),"",IF(Table13[[#This Row],[Side Result]]=Table13[[#This Row],[Model Predicted Side]], "Y", "N"))</f>
      </c>
      <c r="Q76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6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65" s="24" t="str">
        <f>IF(ISBLANK(Table13[[#This Row],[Side Result]]), "",ABS(Table13[[#This Row],[Difference from Prediction]]))</f>
      </c>
      <c r="T76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65" s="24" t="str">
        <f>IF(ISBLANK(Table13[[#This Row],[Side Result]]), "",ABS(Table13[[#This Row],[Difference from Market]]))</f>
      </c>
      <c r="V765" s="23" t="str">
        <f>IF(OR(ISBLANK(Games!B765),ISBLANK(Table13[[#This Row],[Side Result]])), "",IF(OR(AND('Prediction Log'!D765&lt;0, 'Prediction Log'!I765='Prediction Log'!B765), AND('Prediction Log'!D765&gt;0, 'Prediction Log'!C765='Prediction Log'!I765)),"Y", IF(ISBLANK(Games!$B$2), "","N")))</f>
      </c>
      <c r="W765" s="23" t="str">
        <f>Table13[[#This Row],[Market Side and Spread  Correct]]</f>
      </c>
    </row>
    <row r="766">
      <c r="A766" s="2" t="str">
        <f>IF(ISBLANK(Games!$B766), "",Games!A766)</f>
      </c>
      <c r="B766" s="2" t="str">
        <f>IF(ISBLANK(Games!$B766), "",Games!B766)</f>
      </c>
      <c r="C766" s="2" t="str">
        <f>IF(ISBLANK(Games!$B766), "",Games!C766)</f>
      </c>
      <c r="D766" s="1" t="str">
        <f>IF(ISBLANK(Games!$B766), "",Games!D766)</f>
      </c>
      <c r="E766" s="1" t="str">
        <f>IF(ISBLANK(Games!$B766), "",Games!E766)</f>
      </c>
      <c r="F766" s="2" t="str">
        <f>IF(ISBLANK(Games!$B766), "",Games!F766)</f>
      </c>
      <c r="G766" s="2" t="str">
        <f>IF(ISBLANK(Games!$B766), "",Games!G766)</f>
      </c>
      <c r="H766" s="2" t="str">
        <f>IF(ISBLANK(Games!B766), "", IF(Table13[[#This Row],[Spread]]&lt;0, Table13[[#This Row],[Home]], Table13[[#This Row],[Away]]))</f>
      </c>
      <c r="I766" s="25"/>
      <c r="J766" s="25"/>
      <c r="K766" s="25"/>
      <c r="L766" s="25" t="str">
        <f>IF(ISBLANK(Table13[[#This Row],[Side Result]]), "",(-1*(Table13[[#This Row],[Home Final]]-Table13[[#This Row],[Away Final]])))</f>
      </c>
      <c r="M76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66" s="21" t="str">
        <f>IF(ISBLANK(Games!B766),"",IF(Table13[[#This Row],[Side Result]]=Table13[[#This Row],[Market Predicted Side]], "Y", "N"))</f>
      </c>
      <c r="O766" s="24" t="str">
        <f>IF(ISBLANK(Table13[[#This Row],[Side Result]]),"",IF(AND(Table13[[#This Row],[Market Side Correct (Y/N)]]="Y", Table13[[#This Row],[Market - Winning Team Covered (Y/N)]]="Y"), "Y", "N"))</f>
      </c>
      <c r="P766" s="24" t="str">
        <f>IF(ISBLANK(Games!B766),"",IF(Table13[[#This Row],[Side Result]]=Table13[[#This Row],[Model Predicted Side]], "Y", "N"))</f>
      </c>
      <c r="Q76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6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66" s="24" t="str">
        <f>IF(ISBLANK(Table13[[#This Row],[Side Result]]), "",ABS(Table13[[#This Row],[Difference from Prediction]]))</f>
      </c>
      <c r="T76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66" s="24" t="str">
        <f>IF(ISBLANK(Table13[[#This Row],[Side Result]]), "",ABS(Table13[[#This Row],[Difference from Market]]))</f>
      </c>
      <c r="V766" s="23" t="str">
        <f>IF(OR(ISBLANK(Games!B766),ISBLANK(Table13[[#This Row],[Side Result]])), "",IF(OR(AND('Prediction Log'!D766&lt;0, 'Prediction Log'!I766='Prediction Log'!B766), AND('Prediction Log'!D766&gt;0, 'Prediction Log'!C766='Prediction Log'!I766)),"Y", IF(ISBLANK(Games!$B$2), "","N")))</f>
      </c>
      <c r="W766" s="23" t="str">
        <f>Table13[[#This Row],[Market Side and Spread  Correct]]</f>
      </c>
    </row>
    <row r="767">
      <c r="A767" s="2" t="str">
        <f>IF(ISBLANK(Games!$B767), "",Games!A767)</f>
      </c>
      <c r="B767" s="2" t="str">
        <f>IF(ISBLANK(Games!$B767), "",Games!B767)</f>
      </c>
      <c r="C767" s="2" t="str">
        <f>IF(ISBLANK(Games!$B767), "",Games!C767)</f>
      </c>
      <c r="D767" s="1" t="str">
        <f>IF(ISBLANK(Games!$B767), "",Games!D767)</f>
      </c>
      <c r="E767" s="1" t="str">
        <f>IF(ISBLANK(Games!$B767), "",Games!E767)</f>
      </c>
      <c r="F767" s="2" t="str">
        <f>IF(ISBLANK(Games!$B767), "",Games!F767)</f>
      </c>
      <c r="G767" s="2" t="str">
        <f>IF(ISBLANK(Games!$B767), "",Games!G767)</f>
      </c>
      <c r="H767" s="2" t="str">
        <f>IF(ISBLANK(Games!B767), "", IF(Table13[[#This Row],[Spread]]&lt;0, Table13[[#This Row],[Home]], Table13[[#This Row],[Away]]))</f>
      </c>
      <c r="I767" s="25"/>
      <c r="J767" s="25"/>
      <c r="K767" s="25"/>
      <c r="L767" s="25" t="str">
        <f>IF(ISBLANK(Table13[[#This Row],[Side Result]]), "",(-1*(Table13[[#This Row],[Home Final]]-Table13[[#This Row],[Away Final]])))</f>
      </c>
      <c r="M76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67" s="21" t="str">
        <f>IF(ISBLANK(Games!B767),"",IF(Table13[[#This Row],[Side Result]]=Table13[[#This Row],[Market Predicted Side]], "Y", "N"))</f>
      </c>
      <c r="O767" s="24" t="str">
        <f>IF(ISBLANK(Table13[[#This Row],[Side Result]]),"",IF(AND(Table13[[#This Row],[Market Side Correct (Y/N)]]="Y", Table13[[#This Row],[Market - Winning Team Covered (Y/N)]]="Y"), "Y", "N"))</f>
      </c>
      <c r="P767" s="24" t="str">
        <f>IF(ISBLANK(Games!B767),"",IF(Table13[[#This Row],[Side Result]]=Table13[[#This Row],[Model Predicted Side]], "Y", "N"))</f>
      </c>
      <c r="Q76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6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67" s="24" t="str">
        <f>IF(ISBLANK(Table13[[#This Row],[Side Result]]), "",ABS(Table13[[#This Row],[Difference from Prediction]]))</f>
      </c>
      <c r="T76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67" s="24" t="str">
        <f>IF(ISBLANK(Table13[[#This Row],[Side Result]]), "",ABS(Table13[[#This Row],[Difference from Market]]))</f>
      </c>
      <c r="V767" s="23" t="str">
        <f>IF(OR(ISBLANK(Games!B767),ISBLANK(Table13[[#This Row],[Side Result]])), "",IF(OR(AND('Prediction Log'!D767&lt;0, 'Prediction Log'!I767='Prediction Log'!B767), AND('Prediction Log'!D767&gt;0, 'Prediction Log'!C767='Prediction Log'!I767)),"Y", IF(ISBLANK(Games!$B$2), "","N")))</f>
      </c>
      <c r="W767" s="23" t="str">
        <f>Table13[[#This Row],[Market Side and Spread  Correct]]</f>
      </c>
    </row>
    <row r="768">
      <c r="A768" s="2" t="str">
        <f>IF(ISBLANK(Games!$B768), "",Games!A768)</f>
      </c>
      <c r="B768" s="2" t="str">
        <f>IF(ISBLANK(Games!$B768), "",Games!B768)</f>
      </c>
      <c r="C768" s="2" t="str">
        <f>IF(ISBLANK(Games!$B768), "",Games!C768)</f>
      </c>
      <c r="D768" s="1" t="str">
        <f>IF(ISBLANK(Games!$B768), "",Games!D768)</f>
      </c>
      <c r="E768" s="1" t="str">
        <f>IF(ISBLANK(Games!$B768), "",Games!E768)</f>
      </c>
      <c r="F768" s="2" t="str">
        <f>IF(ISBLANK(Games!$B768), "",Games!F768)</f>
      </c>
      <c r="G768" s="2" t="str">
        <f>IF(ISBLANK(Games!$B768), "",Games!G768)</f>
      </c>
      <c r="H768" s="2" t="str">
        <f>IF(ISBLANK(Games!B768), "", IF(Table13[[#This Row],[Spread]]&lt;0, Table13[[#This Row],[Home]], Table13[[#This Row],[Away]]))</f>
      </c>
      <c r="I768" s="25"/>
      <c r="J768" s="25"/>
      <c r="K768" s="25"/>
      <c r="L768" s="25" t="str">
        <f>IF(ISBLANK(Table13[[#This Row],[Side Result]]), "",(-1*(Table13[[#This Row],[Home Final]]-Table13[[#This Row],[Away Final]])))</f>
      </c>
      <c r="M76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68" s="21" t="str">
        <f>IF(ISBLANK(Games!B768),"",IF(Table13[[#This Row],[Side Result]]=Table13[[#This Row],[Market Predicted Side]], "Y", "N"))</f>
      </c>
      <c r="O768" s="24" t="str">
        <f>IF(ISBLANK(Table13[[#This Row],[Side Result]]),"",IF(AND(Table13[[#This Row],[Market Side Correct (Y/N)]]="Y", Table13[[#This Row],[Market - Winning Team Covered (Y/N)]]="Y"), "Y", "N"))</f>
      </c>
      <c r="P768" s="24" t="str">
        <f>IF(ISBLANK(Games!B768),"",IF(Table13[[#This Row],[Side Result]]=Table13[[#This Row],[Model Predicted Side]], "Y", "N"))</f>
      </c>
      <c r="Q76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6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68" s="24" t="str">
        <f>IF(ISBLANK(Table13[[#This Row],[Side Result]]), "",ABS(Table13[[#This Row],[Difference from Prediction]]))</f>
      </c>
      <c r="T76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68" s="24" t="str">
        <f>IF(ISBLANK(Table13[[#This Row],[Side Result]]), "",ABS(Table13[[#This Row],[Difference from Market]]))</f>
      </c>
      <c r="V768" s="23" t="str">
        <f>IF(OR(ISBLANK(Games!B768),ISBLANK(Table13[[#This Row],[Side Result]])), "",IF(OR(AND('Prediction Log'!D768&lt;0, 'Prediction Log'!I768='Prediction Log'!B768), AND('Prediction Log'!D768&gt;0, 'Prediction Log'!C768='Prediction Log'!I768)),"Y", IF(ISBLANK(Games!$B$2), "","N")))</f>
      </c>
      <c r="W768" s="23" t="str">
        <f>Table13[[#This Row],[Market Side and Spread  Correct]]</f>
      </c>
    </row>
    <row r="769">
      <c r="A769" s="2" t="str">
        <f>IF(ISBLANK(Games!$B769), "",Games!A769)</f>
      </c>
      <c r="B769" s="2" t="str">
        <f>IF(ISBLANK(Games!$B769), "",Games!B769)</f>
      </c>
      <c r="C769" s="2" t="str">
        <f>IF(ISBLANK(Games!$B769), "",Games!C769)</f>
      </c>
      <c r="D769" s="1" t="str">
        <f>IF(ISBLANK(Games!$B769), "",Games!D769)</f>
      </c>
      <c r="E769" s="1" t="str">
        <f>IF(ISBLANK(Games!$B769), "",Games!E769)</f>
      </c>
      <c r="F769" s="2" t="str">
        <f>IF(ISBLANK(Games!$B769), "",Games!F769)</f>
      </c>
      <c r="G769" s="2" t="str">
        <f>IF(ISBLANK(Games!$B769), "",Games!G769)</f>
      </c>
      <c r="H769" s="2" t="str">
        <f>IF(ISBLANK(Games!B769), "", IF(Table13[[#This Row],[Spread]]&lt;0, Table13[[#This Row],[Home]], Table13[[#This Row],[Away]]))</f>
      </c>
      <c r="I769" s="25"/>
      <c r="J769" s="25"/>
      <c r="K769" s="25"/>
      <c r="L769" s="25" t="str">
        <f>IF(ISBLANK(Table13[[#This Row],[Side Result]]), "",(-1*(Table13[[#This Row],[Home Final]]-Table13[[#This Row],[Away Final]])))</f>
      </c>
      <c r="M76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69" s="21" t="str">
        <f>IF(ISBLANK(Games!B769),"",IF(Table13[[#This Row],[Side Result]]=Table13[[#This Row],[Market Predicted Side]], "Y", "N"))</f>
      </c>
      <c r="O769" s="24" t="str">
        <f>IF(ISBLANK(Table13[[#This Row],[Side Result]]),"",IF(AND(Table13[[#This Row],[Market Side Correct (Y/N)]]="Y", Table13[[#This Row],[Market - Winning Team Covered (Y/N)]]="Y"), "Y", "N"))</f>
      </c>
      <c r="P769" s="24" t="str">
        <f>IF(ISBLANK(Games!B769),"",IF(Table13[[#This Row],[Side Result]]=Table13[[#This Row],[Model Predicted Side]], "Y", "N"))</f>
      </c>
      <c r="Q76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6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69" s="24" t="str">
        <f>IF(ISBLANK(Table13[[#This Row],[Side Result]]), "",ABS(Table13[[#This Row],[Difference from Prediction]]))</f>
      </c>
      <c r="T76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69" s="24" t="str">
        <f>IF(ISBLANK(Table13[[#This Row],[Side Result]]), "",ABS(Table13[[#This Row],[Difference from Market]]))</f>
      </c>
      <c r="V769" s="23" t="str">
        <f>IF(OR(ISBLANK(Games!B769),ISBLANK(Table13[[#This Row],[Side Result]])), "",IF(OR(AND('Prediction Log'!D769&lt;0, 'Prediction Log'!I769='Prediction Log'!B769), AND('Prediction Log'!D769&gt;0, 'Prediction Log'!C769='Prediction Log'!I769)),"Y", IF(ISBLANK(Games!$B$2), "","N")))</f>
      </c>
      <c r="W769" s="23" t="str">
        <f>Table13[[#This Row],[Market Side and Spread  Correct]]</f>
      </c>
    </row>
    <row r="770">
      <c r="A770" s="2" t="str">
        <f>IF(ISBLANK(Games!$B770), "",Games!A770)</f>
      </c>
      <c r="B770" s="2" t="str">
        <f>IF(ISBLANK(Games!$B770), "",Games!B770)</f>
      </c>
      <c r="C770" s="2" t="str">
        <f>IF(ISBLANK(Games!$B770), "",Games!C770)</f>
      </c>
      <c r="D770" s="1" t="str">
        <f>IF(ISBLANK(Games!$B770), "",Games!D770)</f>
      </c>
      <c r="E770" s="1" t="str">
        <f>IF(ISBLANK(Games!$B770), "",Games!E770)</f>
      </c>
      <c r="F770" s="2" t="str">
        <f>IF(ISBLANK(Games!$B770), "",Games!F770)</f>
      </c>
      <c r="G770" s="2" t="str">
        <f>IF(ISBLANK(Games!$B770), "",Games!G770)</f>
      </c>
      <c r="H770" s="2" t="str">
        <f>IF(ISBLANK(Games!B770), "", IF(Table13[[#This Row],[Spread]]&lt;0, Table13[[#This Row],[Home]], Table13[[#This Row],[Away]]))</f>
      </c>
      <c r="I770" s="25"/>
      <c r="J770" s="25"/>
      <c r="K770" s="25"/>
      <c r="L770" s="25" t="str">
        <f>IF(ISBLANK(Table13[[#This Row],[Side Result]]), "",(-1*(Table13[[#This Row],[Home Final]]-Table13[[#This Row],[Away Final]])))</f>
      </c>
      <c r="M77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70" s="21" t="str">
        <f>IF(ISBLANK(Games!B770),"",IF(Table13[[#This Row],[Side Result]]=Table13[[#This Row],[Market Predicted Side]], "Y", "N"))</f>
      </c>
      <c r="O770" s="24" t="str">
        <f>IF(ISBLANK(Table13[[#This Row],[Side Result]]),"",IF(AND(Table13[[#This Row],[Market Side Correct (Y/N)]]="Y", Table13[[#This Row],[Market - Winning Team Covered (Y/N)]]="Y"), "Y", "N"))</f>
      </c>
      <c r="P770" s="24" t="str">
        <f>IF(ISBLANK(Games!B770),"",IF(Table13[[#This Row],[Side Result]]=Table13[[#This Row],[Model Predicted Side]], "Y", "N"))</f>
      </c>
      <c r="Q77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7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70" s="24" t="str">
        <f>IF(ISBLANK(Table13[[#This Row],[Side Result]]), "",ABS(Table13[[#This Row],[Difference from Prediction]]))</f>
      </c>
      <c r="T77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70" s="24" t="str">
        <f>IF(ISBLANK(Table13[[#This Row],[Side Result]]), "",ABS(Table13[[#This Row],[Difference from Market]]))</f>
      </c>
      <c r="V770" s="23" t="str">
        <f>IF(OR(ISBLANK(Games!B770),ISBLANK(Table13[[#This Row],[Side Result]])), "",IF(OR(AND('Prediction Log'!D770&lt;0, 'Prediction Log'!I770='Prediction Log'!B770), AND('Prediction Log'!D770&gt;0, 'Prediction Log'!C770='Prediction Log'!I770)),"Y", IF(ISBLANK(Games!$B$2), "","N")))</f>
      </c>
      <c r="W770" s="23" t="str">
        <f>Table13[[#This Row],[Market Side and Spread  Correct]]</f>
      </c>
    </row>
    <row r="771">
      <c r="A771" s="2" t="str">
        <f>IF(ISBLANK(Games!$B771), "",Games!A771)</f>
      </c>
      <c r="B771" s="2" t="str">
        <f>IF(ISBLANK(Games!$B771), "",Games!B771)</f>
      </c>
      <c r="C771" s="2" t="str">
        <f>IF(ISBLANK(Games!$B771), "",Games!C771)</f>
      </c>
      <c r="D771" s="1" t="str">
        <f>IF(ISBLANK(Games!$B771), "",Games!D771)</f>
      </c>
      <c r="E771" s="1" t="str">
        <f>IF(ISBLANK(Games!$B771), "",Games!E771)</f>
      </c>
      <c r="F771" s="2" t="str">
        <f>IF(ISBLANK(Games!$B771), "",Games!F771)</f>
      </c>
      <c r="G771" s="2" t="str">
        <f>IF(ISBLANK(Games!$B771), "",Games!G771)</f>
      </c>
      <c r="H771" s="2" t="str">
        <f>IF(ISBLANK(Games!B771), "", IF(Table13[[#This Row],[Spread]]&lt;0, Table13[[#This Row],[Home]], Table13[[#This Row],[Away]]))</f>
      </c>
      <c r="I771" s="25"/>
      <c r="J771" s="25"/>
      <c r="K771" s="25"/>
      <c r="L771" s="25" t="str">
        <f>IF(ISBLANK(Table13[[#This Row],[Side Result]]), "",(-1*(Table13[[#This Row],[Home Final]]-Table13[[#This Row],[Away Final]])))</f>
      </c>
      <c r="M77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71" s="21" t="str">
        <f>IF(ISBLANK(Games!B771),"",IF(Table13[[#This Row],[Side Result]]=Table13[[#This Row],[Market Predicted Side]], "Y", "N"))</f>
      </c>
      <c r="O771" s="24" t="str">
        <f>IF(ISBLANK(Table13[[#This Row],[Side Result]]),"",IF(AND(Table13[[#This Row],[Market Side Correct (Y/N)]]="Y", Table13[[#This Row],[Market - Winning Team Covered (Y/N)]]="Y"), "Y", "N"))</f>
      </c>
      <c r="P771" s="24" t="str">
        <f>IF(ISBLANK(Games!B771),"",IF(Table13[[#This Row],[Side Result]]=Table13[[#This Row],[Model Predicted Side]], "Y", "N"))</f>
      </c>
      <c r="Q77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7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71" s="24" t="str">
        <f>IF(ISBLANK(Table13[[#This Row],[Side Result]]), "",ABS(Table13[[#This Row],[Difference from Prediction]]))</f>
      </c>
      <c r="T77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71" s="24" t="str">
        <f>IF(ISBLANK(Table13[[#This Row],[Side Result]]), "",ABS(Table13[[#This Row],[Difference from Market]]))</f>
      </c>
      <c r="V771" s="23" t="str">
        <f>IF(OR(ISBLANK(Games!B771),ISBLANK(Table13[[#This Row],[Side Result]])), "",IF(OR(AND('Prediction Log'!D771&lt;0, 'Prediction Log'!I771='Prediction Log'!B771), AND('Prediction Log'!D771&gt;0, 'Prediction Log'!C771='Prediction Log'!I771)),"Y", IF(ISBLANK(Games!$B$2), "","N")))</f>
      </c>
      <c r="W771" s="23" t="str">
        <f>Table13[[#This Row],[Market Side and Spread  Correct]]</f>
      </c>
    </row>
    <row r="772">
      <c r="A772" s="2" t="str">
        <f>IF(ISBLANK(Games!$B772), "",Games!A772)</f>
      </c>
      <c r="B772" s="2" t="str">
        <f>IF(ISBLANK(Games!$B772), "",Games!B772)</f>
      </c>
      <c r="C772" s="2" t="str">
        <f>IF(ISBLANK(Games!$B772), "",Games!C772)</f>
      </c>
      <c r="D772" s="1" t="str">
        <f>IF(ISBLANK(Games!$B772), "",Games!D772)</f>
      </c>
      <c r="E772" s="1" t="str">
        <f>IF(ISBLANK(Games!$B772), "",Games!E772)</f>
      </c>
      <c r="F772" s="2" t="str">
        <f>IF(ISBLANK(Games!$B772), "",Games!F772)</f>
      </c>
      <c r="G772" s="2" t="str">
        <f>IF(ISBLANK(Games!$B772), "",Games!G772)</f>
      </c>
      <c r="H772" s="2" t="str">
        <f>IF(ISBLANK(Games!B772), "", IF(Table13[[#This Row],[Spread]]&lt;0, Table13[[#This Row],[Home]], Table13[[#This Row],[Away]]))</f>
      </c>
      <c r="I772" s="25"/>
      <c r="J772" s="25"/>
      <c r="K772" s="25"/>
      <c r="L772" s="25" t="str">
        <f>IF(ISBLANK(Table13[[#This Row],[Side Result]]), "",(-1*(Table13[[#This Row],[Home Final]]-Table13[[#This Row],[Away Final]])))</f>
      </c>
      <c r="M77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72" s="21" t="str">
        <f>IF(ISBLANK(Games!B772),"",IF(Table13[[#This Row],[Side Result]]=Table13[[#This Row],[Market Predicted Side]], "Y", "N"))</f>
      </c>
      <c r="O772" s="24" t="str">
        <f>IF(ISBLANK(Table13[[#This Row],[Side Result]]),"",IF(AND(Table13[[#This Row],[Market Side Correct (Y/N)]]="Y", Table13[[#This Row],[Market - Winning Team Covered (Y/N)]]="Y"), "Y", "N"))</f>
      </c>
      <c r="P772" s="24" t="str">
        <f>IF(ISBLANK(Games!B772),"",IF(Table13[[#This Row],[Side Result]]=Table13[[#This Row],[Model Predicted Side]], "Y", "N"))</f>
      </c>
      <c r="Q77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7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72" s="24" t="str">
        <f>IF(ISBLANK(Table13[[#This Row],[Side Result]]), "",ABS(Table13[[#This Row],[Difference from Prediction]]))</f>
      </c>
      <c r="T77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72" s="24" t="str">
        <f>IF(ISBLANK(Table13[[#This Row],[Side Result]]), "",ABS(Table13[[#This Row],[Difference from Market]]))</f>
      </c>
      <c r="V772" s="23" t="str">
        <f>IF(OR(ISBLANK(Games!B772),ISBLANK(Table13[[#This Row],[Side Result]])), "",IF(OR(AND('Prediction Log'!D772&lt;0, 'Prediction Log'!I772='Prediction Log'!B772), AND('Prediction Log'!D772&gt;0, 'Prediction Log'!C772='Prediction Log'!I772)),"Y", IF(ISBLANK(Games!$B$2), "","N")))</f>
      </c>
      <c r="W772" s="23" t="str">
        <f>Table13[[#This Row],[Market Side and Spread  Correct]]</f>
      </c>
    </row>
    <row r="773">
      <c r="A773" s="2" t="str">
        <f>IF(ISBLANK(Games!$B773), "",Games!A773)</f>
      </c>
      <c r="B773" s="2" t="str">
        <f>IF(ISBLANK(Games!$B773), "",Games!B773)</f>
      </c>
      <c r="C773" s="2" t="str">
        <f>IF(ISBLANK(Games!$B773), "",Games!C773)</f>
      </c>
      <c r="D773" s="1" t="str">
        <f>IF(ISBLANK(Games!$B773), "",Games!D773)</f>
      </c>
      <c r="E773" s="1" t="str">
        <f>IF(ISBLANK(Games!$B773), "",Games!E773)</f>
      </c>
      <c r="F773" s="2" t="str">
        <f>IF(ISBLANK(Games!$B773), "",Games!F773)</f>
      </c>
      <c r="G773" s="2" t="str">
        <f>IF(ISBLANK(Games!$B773), "",Games!G773)</f>
      </c>
      <c r="H773" s="2" t="str">
        <f>IF(ISBLANK(Games!B773), "", IF(Table13[[#This Row],[Spread]]&lt;0, Table13[[#This Row],[Home]], Table13[[#This Row],[Away]]))</f>
      </c>
      <c r="I773" s="25"/>
      <c r="J773" s="25"/>
      <c r="K773" s="25"/>
      <c r="L773" s="25" t="str">
        <f>IF(ISBLANK(Table13[[#This Row],[Side Result]]), "",(-1*(Table13[[#This Row],[Home Final]]-Table13[[#This Row],[Away Final]])))</f>
      </c>
      <c r="M77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73" s="21" t="str">
        <f>IF(ISBLANK(Games!B773),"",IF(Table13[[#This Row],[Side Result]]=Table13[[#This Row],[Market Predicted Side]], "Y", "N"))</f>
      </c>
      <c r="O773" s="24" t="str">
        <f>IF(ISBLANK(Table13[[#This Row],[Side Result]]),"",IF(AND(Table13[[#This Row],[Market Side Correct (Y/N)]]="Y", Table13[[#This Row],[Market - Winning Team Covered (Y/N)]]="Y"), "Y", "N"))</f>
      </c>
      <c r="P773" s="24" t="str">
        <f>IF(ISBLANK(Games!B773),"",IF(Table13[[#This Row],[Side Result]]=Table13[[#This Row],[Model Predicted Side]], "Y", "N"))</f>
      </c>
      <c r="Q77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7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73" s="24" t="str">
        <f>IF(ISBLANK(Table13[[#This Row],[Side Result]]), "",ABS(Table13[[#This Row],[Difference from Prediction]]))</f>
      </c>
      <c r="T77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73" s="24" t="str">
        <f>IF(ISBLANK(Table13[[#This Row],[Side Result]]), "",ABS(Table13[[#This Row],[Difference from Market]]))</f>
      </c>
      <c r="V773" s="23" t="str">
        <f>IF(OR(ISBLANK(Games!B773),ISBLANK(Table13[[#This Row],[Side Result]])), "",IF(OR(AND('Prediction Log'!D773&lt;0, 'Prediction Log'!I773='Prediction Log'!B773), AND('Prediction Log'!D773&gt;0, 'Prediction Log'!C773='Prediction Log'!I773)),"Y", IF(ISBLANK(Games!$B$2), "","N")))</f>
      </c>
      <c r="W773" s="23" t="str">
        <f>Table13[[#This Row],[Market Side and Spread  Correct]]</f>
      </c>
    </row>
    <row r="774">
      <c r="A774" s="2" t="str">
        <f>IF(ISBLANK(Games!$B774), "",Games!A774)</f>
      </c>
      <c r="B774" s="2" t="str">
        <f>IF(ISBLANK(Games!$B774), "",Games!B774)</f>
      </c>
      <c r="C774" s="2" t="str">
        <f>IF(ISBLANK(Games!$B774), "",Games!C774)</f>
      </c>
      <c r="D774" s="1" t="str">
        <f>IF(ISBLANK(Games!$B774), "",Games!D774)</f>
      </c>
      <c r="E774" s="1" t="str">
        <f>IF(ISBLANK(Games!$B774), "",Games!E774)</f>
      </c>
      <c r="F774" s="2" t="str">
        <f>IF(ISBLANK(Games!$B774), "",Games!F774)</f>
      </c>
      <c r="G774" s="2" t="str">
        <f>IF(ISBLANK(Games!$B774), "",Games!G774)</f>
      </c>
      <c r="H774" s="2" t="str">
        <f>IF(ISBLANK(Games!B774), "", IF(Table13[[#This Row],[Spread]]&lt;0, Table13[[#This Row],[Home]], Table13[[#This Row],[Away]]))</f>
      </c>
      <c r="I774" s="25"/>
      <c r="J774" s="25"/>
      <c r="K774" s="25"/>
      <c r="L774" s="25" t="str">
        <f>IF(ISBLANK(Table13[[#This Row],[Side Result]]), "",(-1*(Table13[[#This Row],[Home Final]]-Table13[[#This Row],[Away Final]])))</f>
      </c>
      <c r="M77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74" s="21" t="str">
        <f>IF(ISBLANK(Games!B774),"",IF(Table13[[#This Row],[Side Result]]=Table13[[#This Row],[Market Predicted Side]], "Y", "N"))</f>
      </c>
      <c r="O774" s="24" t="str">
        <f>IF(ISBLANK(Table13[[#This Row],[Side Result]]),"",IF(AND(Table13[[#This Row],[Market Side Correct (Y/N)]]="Y", Table13[[#This Row],[Market - Winning Team Covered (Y/N)]]="Y"), "Y", "N"))</f>
      </c>
      <c r="P774" s="24" t="str">
        <f>IF(ISBLANK(Games!B774),"",IF(Table13[[#This Row],[Side Result]]=Table13[[#This Row],[Model Predicted Side]], "Y", "N"))</f>
      </c>
      <c r="Q77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7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74" s="24" t="str">
        <f>IF(ISBLANK(Table13[[#This Row],[Side Result]]), "",ABS(Table13[[#This Row],[Difference from Prediction]]))</f>
      </c>
      <c r="T77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74" s="24" t="str">
        <f>IF(ISBLANK(Table13[[#This Row],[Side Result]]), "",ABS(Table13[[#This Row],[Difference from Market]]))</f>
      </c>
      <c r="V774" s="23" t="str">
        <f>IF(OR(ISBLANK(Games!B774),ISBLANK(Table13[[#This Row],[Side Result]])), "",IF(OR(AND('Prediction Log'!D774&lt;0, 'Prediction Log'!I774='Prediction Log'!B774), AND('Prediction Log'!D774&gt;0, 'Prediction Log'!C774='Prediction Log'!I774)),"Y", IF(ISBLANK(Games!$B$2), "","N")))</f>
      </c>
      <c r="W774" s="23" t="str">
        <f>Table13[[#This Row],[Market Side and Spread  Correct]]</f>
      </c>
    </row>
    <row r="775">
      <c r="A775" s="2" t="str">
        <f>IF(ISBLANK(Games!$B775), "",Games!A775)</f>
      </c>
      <c r="B775" s="2" t="str">
        <f>IF(ISBLANK(Games!$B775), "",Games!B775)</f>
      </c>
      <c r="C775" s="2" t="str">
        <f>IF(ISBLANK(Games!$B775), "",Games!C775)</f>
      </c>
      <c r="D775" s="1" t="str">
        <f>IF(ISBLANK(Games!$B775), "",Games!D775)</f>
      </c>
      <c r="E775" s="1" t="str">
        <f>IF(ISBLANK(Games!$B775), "",Games!E775)</f>
      </c>
      <c r="F775" s="2" t="str">
        <f>IF(ISBLANK(Games!$B775), "",Games!F775)</f>
      </c>
      <c r="G775" s="2" t="str">
        <f>IF(ISBLANK(Games!$B775), "",Games!G775)</f>
      </c>
      <c r="H775" s="2" t="str">
        <f>IF(ISBLANK(Games!B775), "", IF(Table13[[#This Row],[Spread]]&lt;0, Table13[[#This Row],[Home]], Table13[[#This Row],[Away]]))</f>
      </c>
      <c r="I775" s="25"/>
      <c r="J775" s="25"/>
      <c r="K775" s="25"/>
      <c r="L775" s="25" t="str">
        <f>IF(ISBLANK(Table13[[#This Row],[Side Result]]), "",(-1*(Table13[[#This Row],[Home Final]]-Table13[[#This Row],[Away Final]])))</f>
      </c>
      <c r="M77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75" s="21" t="str">
        <f>IF(ISBLANK(Games!B775),"",IF(Table13[[#This Row],[Side Result]]=Table13[[#This Row],[Market Predicted Side]], "Y", "N"))</f>
      </c>
      <c r="O775" s="24" t="str">
        <f>IF(ISBLANK(Table13[[#This Row],[Side Result]]),"",IF(AND(Table13[[#This Row],[Market Side Correct (Y/N)]]="Y", Table13[[#This Row],[Market - Winning Team Covered (Y/N)]]="Y"), "Y", "N"))</f>
      </c>
      <c r="P775" s="24" t="str">
        <f>IF(ISBLANK(Games!B775),"",IF(Table13[[#This Row],[Side Result]]=Table13[[#This Row],[Model Predicted Side]], "Y", "N"))</f>
      </c>
      <c r="Q77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7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75" s="24" t="str">
        <f>IF(ISBLANK(Table13[[#This Row],[Side Result]]), "",ABS(Table13[[#This Row],[Difference from Prediction]]))</f>
      </c>
      <c r="T77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75" s="24" t="str">
        <f>IF(ISBLANK(Table13[[#This Row],[Side Result]]), "",ABS(Table13[[#This Row],[Difference from Market]]))</f>
      </c>
      <c r="V775" s="23" t="str">
        <f>IF(OR(ISBLANK(Games!B775),ISBLANK(Table13[[#This Row],[Side Result]])), "",IF(OR(AND('Prediction Log'!D775&lt;0, 'Prediction Log'!I775='Prediction Log'!B775), AND('Prediction Log'!D775&gt;0, 'Prediction Log'!C775='Prediction Log'!I775)),"Y", IF(ISBLANK(Games!$B$2), "","N")))</f>
      </c>
      <c r="W775" s="23" t="str">
        <f>Table13[[#This Row],[Market Side and Spread  Correct]]</f>
      </c>
    </row>
    <row r="776">
      <c r="A776" s="2" t="str">
        <f>IF(ISBLANK(Games!$B776), "",Games!A776)</f>
      </c>
      <c r="B776" s="2" t="str">
        <f>IF(ISBLANK(Games!$B776), "",Games!B776)</f>
      </c>
      <c r="C776" s="2" t="str">
        <f>IF(ISBLANK(Games!$B776), "",Games!C776)</f>
      </c>
      <c r="D776" s="1" t="str">
        <f>IF(ISBLANK(Games!$B776), "",Games!D776)</f>
      </c>
      <c r="E776" s="1" t="str">
        <f>IF(ISBLANK(Games!$B776), "",Games!E776)</f>
      </c>
      <c r="F776" s="2" t="str">
        <f>IF(ISBLANK(Games!$B776), "",Games!F776)</f>
      </c>
      <c r="G776" s="2" t="str">
        <f>IF(ISBLANK(Games!$B776), "",Games!G776)</f>
      </c>
      <c r="H776" s="2" t="str">
        <f>IF(ISBLANK(Games!B776), "", IF(Table13[[#This Row],[Spread]]&lt;0, Table13[[#This Row],[Home]], Table13[[#This Row],[Away]]))</f>
      </c>
      <c r="I776" s="25"/>
      <c r="J776" s="25"/>
      <c r="K776" s="25"/>
      <c r="L776" s="25" t="str">
        <f>IF(ISBLANK(Table13[[#This Row],[Side Result]]), "",(-1*(Table13[[#This Row],[Home Final]]-Table13[[#This Row],[Away Final]])))</f>
      </c>
      <c r="M77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76" s="21" t="str">
        <f>IF(ISBLANK(Games!B776),"",IF(Table13[[#This Row],[Side Result]]=Table13[[#This Row],[Market Predicted Side]], "Y", "N"))</f>
      </c>
      <c r="O776" s="24" t="str">
        <f>IF(ISBLANK(Table13[[#This Row],[Side Result]]),"",IF(AND(Table13[[#This Row],[Market Side Correct (Y/N)]]="Y", Table13[[#This Row],[Market - Winning Team Covered (Y/N)]]="Y"), "Y", "N"))</f>
      </c>
      <c r="P776" s="24" t="str">
        <f>IF(ISBLANK(Games!B776),"",IF(Table13[[#This Row],[Side Result]]=Table13[[#This Row],[Model Predicted Side]], "Y", "N"))</f>
      </c>
      <c r="Q77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7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76" s="24" t="str">
        <f>IF(ISBLANK(Table13[[#This Row],[Side Result]]), "",ABS(Table13[[#This Row],[Difference from Prediction]]))</f>
      </c>
      <c r="T77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76" s="24" t="str">
        <f>IF(ISBLANK(Table13[[#This Row],[Side Result]]), "",ABS(Table13[[#This Row],[Difference from Market]]))</f>
      </c>
      <c r="V776" s="23" t="str">
        <f>IF(OR(ISBLANK(Games!B776),ISBLANK(Table13[[#This Row],[Side Result]])), "",IF(OR(AND('Prediction Log'!D776&lt;0, 'Prediction Log'!I776='Prediction Log'!B776), AND('Prediction Log'!D776&gt;0, 'Prediction Log'!C776='Prediction Log'!I776)),"Y", IF(ISBLANK(Games!$B$2), "","N")))</f>
      </c>
      <c r="W776" s="23" t="str">
        <f>Table13[[#This Row],[Market Side and Spread  Correct]]</f>
      </c>
    </row>
    <row r="777">
      <c r="A777" s="2" t="str">
        <f>IF(ISBLANK(Games!$B777), "",Games!A777)</f>
      </c>
      <c r="B777" s="2" t="str">
        <f>IF(ISBLANK(Games!$B777), "",Games!B777)</f>
      </c>
      <c r="C777" s="2" t="str">
        <f>IF(ISBLANK(Games!$B777), "",Games!C777)</f>
      </c>
      <c r="D777" s="1" t="str">
        <f>IF(ISBLANK(Games!$B777), "",Games!D777)</f>
      </c>
      <c r="E777" s="1" t="str">
        <f>IF(ISBLANK(Games!$B777), "",Games!E777)</f>
      </c>
      <c r="F777" s="2" t="str">
        <f>IF(ISBLANK(Games!$B777), "",Games!F777)</f>
      </c>
      <c r="G777" s="2" t="str">
        <f>IF(ISBLANK(Games!$B777), "",Games!G777)</f>
      </c>
      <c r="H777" s="2" t="str">
        <f>IF(ISBLANK(Games!B777), "", IF(Table13[[#This Row],[Spread]]&lt;0, Table13[[#This Row],[Home]], Table13[[#This Row],[Away]]))</f>
      </c>
      <c r="I777" s="25"/>
      <c r="J777" s="25"/>
      <c r="K777" s="25"/>
      <c r="L777" s="25" t="str">
        <f>IF(ISBLANK(Table13[[#This Row],[Side Result]]), "",(-1*(Table13[[#This Row],[Home Final]]-Table13[[#This Row],[Away Final]])))</f>
      </c>
      <c r="M77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77" s="21" t="str">
        <f>IF(ISBLANK(Games!B777),"",IF(Table13[[#This Row],[Side Result]]=Table13[[#This Row],[Market Predicted Side]], "Y", "N"))</f>
      </c>
      <c r="O777" s="24" t="str">
        <f>IF(ISBLANK(Table13[[#This Row],[Side Result]]),"",IF(AND(Table13[[#This Row],[Market Side Correct (Y/N)]]="Y", Table13[[#This Row],[Market - Winning Team Covered (Y/N)]]="Y"), "Y", "N"))</f>
      </c>
      <c r="P777" s="24" t="str">
        <f>IF(ISBLANK(Games!B777),"",IF(Table13[[#This Row],[Side Result]]=Table13[[#This Row],[Model Predicted Side]], "Y", "N"))</f>
      </c>
      <c r="Q77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7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77" s="24" t="str">
        <f>IF(ISBLANK(Table13[[#This Row],[Side Result]]), "",ABS(Table13[[#This Row],[Difference from Prediction]]))</f>
      </c>
      <c r="T77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77" s="24" t="str">
        <f>IF(ISBLANK(Table13[[#This Row],[Side Result]]), "",ABS(Table13[[#This Row],[Difference from Market]]))</f>
      </c>
      <c r="V777" s="23" t="str">
        <f>IF(OR(ISBLANK(Games!B777),ISBLANK(Table13[[#This Row],[Side Result]])), "",IF(OR(AND('Prediction Log'!D777&lt;0, 'Prediction Log'!I777='Prediction Log'!B777), AND('Prediction Log'!D777&gt;0, 'Prediction Log'!C777='Prediction Log'!I777)),"Y", IF(ISBLANK(Games!$B$2), "","N")))</f>
      </c>
      <c r="W777" s="23" t="str">
        <f>Table13[[#This Row],[Market Side and Spread  Correct]]</f>
      </c>
    </row>
    <row r="778">
      <c r="A778" s="2" t="str">
        <f>IF(ISBLANK(Games!$B778), "",Games!A778)</f>
      </c>
      <c r="B778" s="2" t="str">
        <f>IF(ISBLANK(Games!$B778), "",Games!B778)</f>
      </c>
      <c r="C778" s="2" t="str">
        <f>IF(ISBLANK(Games!$B778), "",Games!C778)</f>
      </c>
      <c r="D778" s="1" t="str">
        <f>IF(ISBLANK(Games!$B778), "",Games!D778)</f>
      </c>
      <c r="E778" s="1" t="str">
        <f>IF(ISBLANK(Games!$B778), "",Games!E778)</f>
      </c>
      <c r="F778" s="2" t="str">
        <f>IF(ISBLANK(Games!$B778), "",Games!F778)</f>
      </c>
      <c r="G778" s="2" t="str">
        <f>IF(ISBLANK(Games!$B778), "",Games!G778)</f>
      </c>
      <c r="H778" s="2" t="str">
        <f>IF(ISBLANK(Games!B778), "", IF(Table13[[#This Row],[Spread]]&lt;0, Table13[[#This Row],[Home]], Table13[[#This Row],[Away]]))</f>
      </c>
      <c r="I778" s="25"/>
      <c r="J778" s="25"/>
      <c r="K778" s="25"/>
      <c r="L778" s="25" t="str">
        <f>IF(ISBLANK(Table13[[#This Row],[Side Result]]), "",(-1*(Table13[[#This Row],[Home Final]]-Table13[[#This Row],[Away Final]])))</f>
      </c>
      <c r="M77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78" s="21" t="str">
        <f>IF(ISBLANK(Games!B778),"",IF(Table13[[#This Row],[Side Result]]=Table13[[#This Row],[Market Predicted Side]], "Y", "N"))</f>
      </c>
      <c r="O778" s="24" t="str">
        <f>IF(ISBLANK(Table13[[#This Row],[Side Result]]),"",IF(AND(Table13[[#This Row],[Market Side Correct (Y/N)]]="Y", Table13[[#This Row],[Market - Winning Team Covered (Y/N)]]="Y"), "Y", "N"))</f>
      </c>
      <c r="P778" s="24" t="str">
        <f>IF(ISBLANK(Games!B778),"",IF(Table13[[#This Row],[Side Result]]=Table13[[#This Row],[Model Predicted Side]], "Y", "N"))</f>
      </c>
      <c r="Q77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7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78" s="24" t="str">
        <f>IF(ISBLANK(Table13[[#This Row],[Side Result]]), "",ABS(Table13[[#This Row],[Difference from Prediction]]))</f>
      </c>
      <c r="T77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78" s="24" t="str">
        <f>IF(ISBLANK(Table13[[#This Row],[Side Result]]), "",ABS(Table13[[#This Row],[Difference from Market]]))</f>
      </c>
      <c r="V778" s="23" t="str">
        <f>IF(OR(ISBLANK(Games!B778),ISBLANK(Table13[[#This Row],[Side Result]])), "",IF(OR(AND('Prediction Log'!D778&lt;0, 'Prediction Log'!I778='Prediction Log'!B778), AND('Prediction Log'!D778&gt;0, 'Prediction Log'!C778='Prediction Log'!I778)),"Y", IF(ISBLANK(Games!$B$2), "","N")))</f>
      </c>
      <c r="W778" s="23" t="str">
        <f>Table13[[#This Row],[Market Side and Spread  Correct]]</f>
      </c>
    </row>
    <row r="779">
      <c r="A779" s="2" t="str">
        <f>IF(ISBLANK(Games!$B779), "",Games!A779)</f>
      </c>
      <c r="B779" s="2" t="str">
        <f>IF(ISBLANK(Games!$B779), "",Games!B779)</f>
      </c>
      <c r="C779" s="2" t="str">
        <f>IF(ISBLANK(Games!$B779), "",Games!C779)</f>
      </c>
      <c r="D779" s="1" t="str">
        <f>IF(ISBLANK(Games!$B779), "",Games!D779)</f>
      </c>
      <c r="E779" s="1" t="str">
        <f>IF(ISBLANK(Games!$B779), "",Games!E779)</f>
      </c>
      <c r="F779" s="2" t="str">
        <f>IF(ISBLANK(Games!$B779), "",Games!F779)</f>
      </c>
      <c r="G779" s="2" t="str">
        <f>IF(ISBLANK(Games!$B779), "",Games!G779)</f>
      </c>
      <c r="H779" s="2" t="str">
        <f>IF(ISBLANK(Games!B779), "", IF(Table13[[#This Row],[Spread]]&lt;0, Table13[[#This Row],[Home]], Table13[[#This Row],[Away]]))</f>
      </c>
      <c r="I779" s="25"/>
      <c r="J779" s="25"/>
      <c r="K779" s="25"/>
      <c r="L779" s="25" t="str">
        <f>IF(ISBLANK(Table13[[#This Row],[Side Result]]), "",(-1*(Table13[[#This Row],[Home Final]]-Table13[[#This Row],[Away Final]])))</f>
      </c>
      <c r="M77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79" s="21" t="str">
        <f>IF(ISBLANK(Games!B779),"",IF(Table13[[#This Row],[Side Result]]=Table13[[#This Row],[Market Predicted Side]], "Y", "N"))</f>
      </c>
      <c r="O779" s="24" t="str">
        <f>IF(ISBLANK(Table13[[#This Row],[Side Result]]),"",IF(AND(Table13[[#This Row],[Market Side Correct (Y/N)]]="Y", Table13[[#This Row],[Market - Winning Team Covered (Y/N)]]="Y"), "Y", "N"))</f>
      </c>
      <c r="P779" s="24" t="str">
        <f>IF(ISBLANK(Games!B779),"",IF(Table13[[#This Row],[Side Result]]=Table13[[#This Row],[Model Predicted Side]], "Y", "N"))</f>
      </c>
      <c r="Q77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7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79" s="24" t="str">
        <f>IF(ISBLANK(Table13[[#This Row],[Side Result]]), "",ABS(Table13[[#This Row],[Difference from Prediction]]))</f>
      </c>
      <c r="T77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79" s="24" t="str">
        <f>IF(ISBLANK(Table13[[#This Row],[Side Result]]), "",ABS(Table13[[#This Row],[Difference from Market]]))</f>
      </c>
      <c r="V779" s="23" t="str">
        <f>IF(OR(ISBLANK(Games!B779),ISBLANK(Table13[[#This Row],[Side Result]])), "",IF(OR(AND('Prediction Log'!D779&lt;0, 'Prediction Log'!I779='Prediction Log'!B779), AND('Prediction Log'!D779&gt;0, 'Prediction Log'!C779='Prediction Log'!I779)),"Y", IF(ISBLANK(Games!$B$2), "","N")))</f>
      </c>
      <c r="W779" s="23" t="str">
        <f>Table13[[#This Row],[Market Side and Spread  Correct]]</f>
      </c>
    </row>
    <row r="780">
      <c r="A780" s="2" t="str">
        <f>IF(ISBLANK(Games!$B780), "",Games!A780)</f>
      </c>
      <c r="B780" s="2" t="str">
        <f>IF(ISBLANK(Games!$B780), "",Games!B780)</f>
      </c>
      <c r="C780" s="2" t="str">
        <f>IF(ISBLANK(Games!$B780), "",Games!C780)</f>
      </c>
      <c r="D780" s="1" t="str">
        <f>IF(ISBLANK(Games!$B780), "",Games!D780)</f>
      </c>
      <c r="E780" s="1" t="str">
        <f>IF(ISBLANK(Games!$B780), "",Games!E780)</f>
      </c>
      <c r="F780" s="2" t="str">
        <f>IF(ISBLANK(Games!$B780), "",Games!F780)</f>
      </c>
      <c r="G780" s="2" t="str">
        <f>IF(ISBLANK(Games!$B780), "",Games!G780)</f>
      </c>
      <c r="H780" s="2" t="str">
        <f>IF(ISBLANK(Games!B780), "", IF(Table13[[#This Row],[Spread]]&lt;0, Table13[[#This Row],[Home]], Table13[[#This Row],[Away]]))</f>
      </c>
      <c r="I780" s="25"/>
      <c r="J780" s="25"/>
      <c r="K780" s="25"/>
      <c r="L780" s="25" t="str">
        <f>IF(ISBLANK(Table13[[#This Row],[Side Result]]), "",(-1*(Table13[[#This Row],[Home Final]]-Table13[[#This Row],[Away Final]])))</f>
      </c>
      <c r="M78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80" s="21" t="str">
        <f>IF(ISBLANK(Games!B780),"",IF(Table13[[#This Row],[Side Result]]=Table13[[#This Row],[Market Predicted Side]], "Y", "N"))</f>
      </c>
      <c r="O780" s="24" t="str">
        <f>IF(ISBLANK(Table13[[#This Row],[Side Result]]),"",IF(AND(Table13[[#This Row],[Market Side Correct (Y/N)]]="Y", Table13[[#This Row],[Market - Winning Team Covered (Y/N)]]="Y"), "Y", "N"))</f>
      </c>
      <c r="P780" s="24" t="str">
        <f>IF(ISBLANK(Games!B780),"",IF(Table13[[#This Row],[Side Result]]=Table13[[#This Row],[Model Predicted Side]], "Y", "N"))</f>
      </c>
      <c r="Q78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8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80" s="24" t="str">
        <f>IF(ISBLANK(Table13[[#This Row],[Side Result]]), "",ABS(Table13[[#This Row],[Difference from Prediction]]))</f>
      </c>
      <c r="T78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80" s="24" t="str">
        <f>IF(ISBLANK(Table13[[#This Row],[Side Result]]), "",ABS(Table13[[#This Row],[Difference from Market]]))</f>
      </c>
      <c r="V780" s="23" t="str">
        <f>IF(OR(ISBLANK(Games!B780),ISBLANK(Table13[[#This Row],[Side Result]])), "",IF(OR(AND('Prediction Log'!D780&lt;0, 'Prediction Log'!I780='Prediction Log'!B780), AND('Prediction Log'!D780&gt;0, 'Prediction Log'!C780='Prediction Log'!I780)),"Y", IF(ISBLANK(Games!$B$2), "","N")))</f>
      </c>
      <c r="W780" s="23" t="str">
        <f>Table13[[#This Row],[Market Side and Spread  Correct]]</f>
      </c>
    </row>
    <row r="781">
      <c r="A781" s="2" t="str">
        <f>IF(ISBLANK(Games!$B781), "",Games!A781)</f>
      </c>
      <c r="B781" s="2" t="str">
        <f>IF(ISBLANK(Games!$B781), "",Games!B781)</f>
      </c>
      <c r="C781" s="2" t="str">
        <f>IF(ISBLANK(Games!$B781), "",Games!C781)</f>
      </c>
      <c r="D781" s="1" t="str">
        <f>IF(ISBLANK(Games!$B781), "",Games!D781)</f>
      </c>
      <c r="E781" s="1" t="str">
        <f>IF(ISBLANK(Games!$B781), "",Games!E781)</f>
      </c>
      <c r="F781" s="2" t="str">
        <f>IF(ISBLANK(Games!$B781), "",Games!F781)</f>
      </c>
      <c r="G781" s="2" t="str">
        <f>IF(ISBLANK(Games!$B781), "",Games!G781)</f>
      </c>
      <c r="H781" s="2" t="str">
        <f>IF(ISBLANK(Games!B781), "", IF(Table13[[#This Row],[Spread]]&lt;0, Table13[[#This Row],[Home]], Table13[[#This Row],[Away]]))</f>
      </c>
      <c r="I781" s="25"/>
      <c r="J781" s="25"/>
      <c r="K781" s="25"/>
      <c r="L781" s="25" t="str">
        <f>IF(ISBLANK(Table13[[#This Row],[Side Result]]), "",(-1*(Table13[[#This Row],[Home Final]]-Table13[[#This Row],[Away Final]])))</f>
      </c>
      <c r="M78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81" s="21" t="str">
        <f>IF(ISBLANK(Games!B781),"",IF(Table13[[#This Row],[Side Result]]=Table13[[#This Row],[Market Predicted Side]], "Y", "N"))</f>
      </c>
      <c r="O781" s="24" t="str">
        <f>IF(ISBLANK(Table13[[#This Row],[Side Result]]),"",IF(AND(Table13[[#This Row],[Market Side Correct (Y/N)]]="Y", Table13[[#This Row],[Market - Winning Team Covered (Y/N)]]="Y"), "Y", "N"))</f>
      </c>
      <c r="P781" s="24" t="str">
        <f>IF(ISBLANK(Games!B781),"",IF(Table13[[#This Row],[Side Result]]=Table13[[#This Row],[Model Predicted Side]], "Y", "N"))</f>
      </c>
      <c r="Q78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8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81" s="24" t="str">
        <f>IF(ISBLANK(Table13[[#This Row],[Side Result]]), "",ABS(Table13[[#This Row],[Difference from Prediction]]))</f>
      </c>
      <c r="T78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81" s="24" t="str">
        <f>IF(ISBLANK(Table13[[#This Row],[Side Result]]), "",ABS(Table13[[#This Row],[Difference from Market]]))</f>
      </c>
      <c r="V781" s="23" t="str">
        <f>IF(OR(ISBLANK(Games!B781),ISBLANK(Table13[[#This Row],[Side Result]])), "",IF(OR(AND('Prediction Log'!D781&lt;0, 'Prediction Log'!I781='Prediction Log'!B781), AND('Prediction Log'!D781&gt;0, 'Prediction Log'!C781='Prediction Log'!I781)),"Y", IF(ISBLANK(Games!$B$2), "","N")))</f>
      </c>
      <c r="W781" s="23" t="str">
        <f>Table13[[#This Row],[Market Side and Spread  Correct]]</f>
      </c>
    </row>
    <row r="782">
      <c r="A782" s="2" t="str">
        <f>IF(ISBLANK(Games!$B782), "",Games!A782)</f>
      </c>
      <c r="B782" s="2" t="str">
        <f>IF(ISBLANK(Games!$B782), "",Games!B782)</f>
      </c>
      <c r="C782" s="2" t="str">
        <f>IF(ISBLANK(Games!$B782), "",Games!C782)</f>
      </c>
      <c r="D782" s="1" t="str">
        <f>IF(ISBLANK(Games!$B782), "",Games!D782)</f>
      </c>
      <c r="E782" s="1" t="str">
        <f>IF(ISBLANK(Games!$B782), "",Games!E782)</f>
      </c>
      <c r="F782" s="2" t="str">
        <f>IF(ISBLANK(Games!$B782), "",Games!F782)</f>
      </c>
      <c r="G782" s="2" t="str">
        <f>IF(ISBLANK(Games!$B782), "",Games!G782)</f>
      </c>
      <c r="H782" s="2" t="str">
        <f>IF(ISBLANK(Games!B782), "", IF(Table13[[#This Row],[Spread]]&lt;0, Table13[[#This Row],[Home]], Table13[[#This Row],[Away]]))</f>
      </c>
      <c r="I782" s="25"/>
      <c r="J782" s="25"/>
      <c r="K782" s="25"/>
      <c r="L782" s="25" t="str">
        <f>IF(ISBLANK(Table13[[#This Row],[Side Result]]), "",(-1*(Table13[[#This Row],[Home Final]]-Table13[[#This Row],[Away Final]])))</f>
      </c>
      <c r="M78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82" s="21" t="str">
        <f>IF(ISBLANK(Games!B782),"",IF(Table13[[#This Row],[Side Result]]=Table13[[#This Row],[Market Predicted Side]], "Y", "N"))</f>
      </c>
      <c r="O782" s="24" t="str">
        <f>IF(ISBLANK(Table13[[#This Row],[Side Result]]),"",IF(AND(Table13[[#This Row],[Market Side Correct (Y/N)]]="Y", Table13[[#This Row],[Market - Winning Team Covered (Y/N)]]="Y"), "Y", "N"))</f>
      </c>
      <c r="P782" s="24" t="str">
        <f>IF(ISBLANK(Games!B782),"",IF(Table13[[#This Row],[Side Result]]=Table13[[#This Row],[Model Predicted Side]], "Y", "N"))</f>
      </c>
      <c r="Q78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8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82" s="24" t="str">
        <f>IF(ISBLANK(Table13[[#This Row],[Side Result]]), "",ABS(Table13[[#This Row],[Difference from Prediction]]))</f>
      </c>
      <c r="T78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82" s="24" t="str">
        <f>IF(ISBLANK(Table13[[#This Row],[Side Result]]), "",ABS(Table13[[#This Row],[Difference from Market]]))</f>
      </c>
      <c r="V782" s="23" t="str">
        <f>IF(OR(ISBLANK(Games!B782),ISBLANK(Table13[[#This Row],[Side Result]])), "",IF(OR(AND('Prediction Log'!D782&lt;0, 'Prediction Log'!I782='Prediction Log'!B782), AND('Prediction Log'!D782&gt;0, 'Prediction Log'!C782='Prediction Log'!I782)),"Y", IF(ISBLANK(Games!$B$2), "","N")))</f>
      </c>
      <c r="W782" s="23" t="str">
        <f>Table13[[#This Row],[Market Side and Spread  Correct]]</f>
      </c>
    </row>
    <row r="783">
      <c r="A783" s="2" t="str">
        <f>IF(ISBLANK(Games!$B783), "",Games!A783)</f>
      </c>
      <c r="B783" s="2" t="str">
        <f>IF(ISBLANK(Games!$B783), "",Games!B783)</f>
      </c>
      <c r="C783" s="2" t="str">
        <f>IF(ISBLANK(Games!$B783), "",Games!C783)</f>
      </c>
      <c r="D783" s="1" t="str">
        <f>IF(ISBLANK(Games!$B783), "",Games!D783)</f>
      </c>
      <c r="E783" s="1" t="str">
        <f>IF(ISBLANK(Games!$B783), "",Games!E783)</f>
      </c>
      <c r="F783" s="2" t="str">
        <f>IF(ISBLANK(Games!$B783), "",Games!F783)</f>
      </c>
      <c r="G783" s="2" t="str">
        <f>IF(ISBLANK(Games!$B783), "",Games!G783)</f>
      </c>
      <c r="H783" s="2" t="str">
        <f>IF(ISBLANK(Games!B783), "", IF(Table13[[#This Row],[Spread]]&lt;0, Table13[[#This Row],[Home]], Table13[[#This Row],[Away]]))</f>
      </c>
      <c r="I783" s="25"/>
      <c r="J783" s="25"/>
      <c r="K783" s="25"/>
      <c r="L783" s="25" t="str">
        <f>IF(ISBLANK(Table13[[#This Row],[Side Result]]), "",(-1*(Table13[[#This Row],[Home Final]]-Table13[[#This Row],[Away Final]])))</f>
      </c>
      <c r="M78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83" s="21" t="str">
        <f>IF(ISBLANK(Games!B783),"",IF(Table13[[#This Row],[Side Result]]=Table13[[#This Row],[Market Predicted Side]], "Y", "N"))</f>
      </c>
      <c r="O783" s="24" t="str">
        <f>IF(ISBLANK(Table13[[#This Row],[Side Result]]),"",IF(AND(Table13[[#This Row],[Market Side Correct (Y/N)]]="Y", Table13[[#This Row],[Market - Winning Team Covered (Y/N)]]="Y"), "Y", "N"))</f>
      </c>
      <c r="P783" s="24" t="str">
        <f>IF(ISBLANK(Games!B783),"",IF(Table13[[#This Row],[Side Result]]=Table13[[#This Row],[Model Predicted Side]], "Y", "N"))</f>
      </c>
      <c r="Q78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8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83" s="24" t="str">
        <f>IF(ISBLANK(Table13[[#This Row],[Side Result]]), "",ABS(Table13[[#This Row],[Difference from Prediction]]))</f>
      </c>
      <c r="T78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83" s="24" t="str">
        <f>IF(ISBLANK(Table13[[#This Row],[Side Result]]), "",ABS(Table13[[#This Row],[Difference from Market]]))</f>
      </c>
      <c r="V783" s="23" t="str">
        <f>IF(OR(ISBLANK(Games!B783),ISBLANK(Table13[[#This Row],[Side Result]])), "",IF(OR(AND('Prediction Log'!D783&lt;0, 'Prediction Log'!I783='Prediction Log'!B783), AND('Prediction Log'!D783&gt;0, 'Prediction Log'!C783='Prediction Log'!I783)),"Y", IF(ISBLANK(Games!$B$2), "","N")))</f>
      </c>
      <c r="W783" s="23" t="str">
        <f>Table13[[#This Row],[Market Side and Spread  Correct]]</f>
      </c>
    </row>
    <row r="784">
      <c r="A784" s="2" t="str">
        <f>IF(ISBLANK(Games!$B784), "",Games!A784)</f>
      </c>
      <c r="B784" s="2" t="str">
        <f>IF(ISBLANK(Games!$B784), "",Games!B784)</f>
      </c>
      <c r="C784" s="2" t="str">
        <f>IF(ISBLANK(Games!$B784), "",Games!C784)</f>
      </c>
      <c r="D784" s="1" t="str">
        <f>IF(ISBLANK(Games!$B784), "",Games!D784)</f>
      </c>
      <c r="E784" s="1" t="str">
        <f>IF(ISBLANK(Games!$B784), "",Games!E784)</f>
      </c>
      <c r="F784" s="2" t="str">
        <f>IF(ISBLANK(Games!$B784), "",Games!F784)</f>
      </c>
      <c r="G784" s="2" t="str">
        <f>IF(ISBLANK(Games!$B784), "",Games!G784)</f>
      </c>
      <c r="H784" s="2" t="str">
        <f>IF(ISBLANK(Games!B784), "", IF(Table13[[#This Row],[Spread]]&lt;0, Table13[[#This Row],[Home]], Table13[[#This Row],[Away]]))</f>
      </c>
      <c r="I784" s="25"/>
      <c r="J784" s="25"/>
      <c r="K784" s="25"/>
      <c r="L784" s="25" t="str">
        <f>IF(ISBLANK(Table13[[#This Row],[Side Result]]), "",(-1*(Table13[[#This Row],[Home Final]]-Table13[[#This Row],[Away Final]])))</f>
      </c>
      <c r="M78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84" s="21" t="str">
        <f>IF(ISBLANK(Games!B784),"",IF(Table13[[#This Row],[Side Result]]=Table13[[#This Row],[Market Predicted Side]], "Y", "N"))</f>
      </c>
      <c r="O784" s="24" t="str">
        <f>IF(ISBLANK(Table13[[#This Row],[Side Result]]),"",IF(AND(Table13[[#This Row],[Market Side Correct (Y/N)]]="Y", Table13[[#This Row],[Market - Winning Team Covered (Y/N)]]="Y"), "Y", "N"))</f>
      </c>
      <c r="P784" s="24" t="str">
        <f>IF(ISBLANK(Games!B784),"",IF(Table13[[#This Row],[Side Result]]=Table13[[#This Row],[Model Predicted Side]], "Y", "N"))</f>
      </c>
      <c r="Q78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8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84" s="24" t="str">
        <f>IF(ISBLANK(Table13[[#This Row],[Side Result]]), "",ABS(Table13[[#This Row],[Difference from Prediction]]))</f>
      </c>
      <c r="T78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84" s="24" t="str">
        <f>IF(ISBLANK(Table13[[#This Row],[Side Result]]), "",ABS(Table13[[#This Row],[Difference from Market]]))</f>
      </c>
      <c r="V784" s="23" t="str">
        <f>IF(OR(ISBLANK(Games!B784),ISBLANK(Table13[[#This Row],[Side Result]])), "",IF(OR(AND('Prediction Log'!D784&lt;0, 'Prediction Log'!I784='Prediction Log'!B784), AND('Prediction Log'!D784&gt;0, 'Prediction Log'!C784='Prediction Log'!I784)),"Y", IF(ISBLANK(Games!$B$2), "","N")))</f>
      </c>
      <c r="W784" s="23" t="str">
        <f>Table13[[#This Row],[Market Side and Spread  Correct]]</f>
      </c>
    </row>
    <row r="785">
      <c r="A785" s="2" t="str">
        <f>IF(ISBLANK(Games!$B785), "",Games!A785)</f>
      </c>
      <c r="B785" s="2" t="str">
        <f>IF(ISBLANK(Games!$B785), "",Games!B785)</f>
      </c>
      <c r="C785" s="2" t="str">
        <f>IF(ISBLANK(Games!$B785), "",Games!C785)</f>
      </c>
      <c r="D785" s="1" t="str">
        <f>IF(ISBLANK(Games!$B785), "",Games!D785)</f>
      </c>
      <c r="E785" s="1" t="str">
        <f>IF(ISBLANK(Games!$B785), "",Games!E785)</f>
      </c>
      <c r="F785" s="2" t="str">
        <f>IF(ISBLANK(Games!$B785), "",Games!F785)</f>
      </c>
      <c r="G785" s="2" t="str">
        <f>IF(ISBLANK(Games!$B785), "",Games!G785)</f>
      </c>
      <c r="H785" s="2" t="str">
        <f>IF(ISBLANK(Games!B785), "", IF(Table13[[#This Row],[Spread]]&lt;0, Table13[[#This Row],[Home]], Table13[[#This Row],[Away]]))</f>
      </c>
      <c r="I785" s="25"/>
      <c r="J785" s="25"/>
      <c r="K785" s="25"/>
      <c r="L785" s="25" t="str">
        <f>IF(ISBLANK(Table13[[#This Row],[Side Result]]), "",(-1*(Table13[[#This Row],[Home Final]]-Table13[[#This Row],[Away Final]])))</f>
      </c>
      <c r="M78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85" s="21" t="str">
        <f>IF(ISBLANK(Games!B785),"",IF(Table13[[#This Row],[Side Result]]=Table13[[#This Row],[Market Predicted Side]], "Y", "N"))</f>
      </c>
      <c r="O785" s="24" t="str">
        <f>IF(ISBLANK(Table13[[#This Row],[Side Result]]),"",IF(AND(Table13[[#This Row],[Market Side Correct (Y/N)]]="Y", Table13[[#This Row],[Market - Winning Team Covered (Y/N)]]="Y"), "Y", "N"))</f>
      </c>
      <c r="P785" s="24" t="str">
        <f>IF(ISBLANK(Games!B785),"",IF(Table13[[#This Row],[Side Result]]=Table13[[#This Row],[Model Predicted Side]], "Y", "N"))</f>
      </c>
      <c r="Q78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8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85" s="24" t="str">
        <f>IF(ISBLANK(Table13[[#This Row],[Side Result]]), "",ABS(Table13[[#This Row],[Difference from Prediction]]))</f>
      </c>
      <c r="T78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85" s="24" t="str">
        <f>IF(ISBLANK(Table13[[#This Row],[Side Result]]), "",ABS(Table13[[#This Row],[Difference from Market]]))</f>
      </c>
      <c r="V785" s="23" t="str">
        <f>IF(OR(ISBLANK(Games!B785),ISBLANK(Table13[[#This Row],[Side Result]])), "",IF(OR(AND('Prediction Log'!D785&lt;0, 'Prediction Log'!I785='Prediction Log'!B785), AND('Prediction Log'!D785&gt;0, 'Prediction Log'!C785='Prediction Log'!I785)),"Y", IF(ISBLANK(Games!$B$2), "","N")))</f>
      </c>
      <c r="W785" s="23" t="str">
        <f>Table13[[#This Row],[Market Side and Spread  Correct]]</f>
      </c>
    </row>
    <row r="786">
      <c r="A786" s="2" t="str">
        <f>IF(ISBLANK(Games!$B786), "",Games!A786)</f>
      </c>
      <c r="B786" s="2" t="str">
        <f>IF(ISBLANK(Games!$B786), "",Games!B786)</f>
      </c>
      <c r="C786" s="2" t="str">
        <f>IF(ISBLANK(Games!$B786), "",Games!C786)</f>
      </c>
      <c r="D786" s="1" t="str">
        <f>IF(ISBLANK(Games!$B786), "",Games!D786)</f>
      </c>
      <c r="E786" s="1" t="str">
        <f>IF(ISBLANK(Games!$B786), "",Games!E786)</f>
      </c>
      <c r="F786" s="2" t="str">
        <f>IF(ISBLANK(Games!$B786), "",Games!F786)</f>
      </c>
      <c r="G786" s="2" t="str">
        <f>IF(ISBLANK(Games!$B786), "",Games!G786)</f>
      </c>
      <c r="H786" s="2" t="str">
        <f>IF(ISBLANK(Games!B786), "", IF(Table13[[#This Row],[Spread]]&lt;0, Table13[[#This Row],[Home]], Table13[[#This Row],[Away]]))</f>
      </c>
      <c r="I786" s="25"/>
      <c r="J786" s="25"/>
      <c r="K786" s="25"/>
      <c r="L786" s="25" t="str">
        <f>IF(ISBLANK(Table13[[#This Row],[Side Result]]), "",(-1*(Table13[[#This Row],[Home Final]]-Table13[[#This Row],[Away Final]])))</f>
      </c>
      <c r="M78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86" s="21" t="str">
        <f>IF(ISBLANK(Games!B786),"",IF(Table13[[#This Row],[Side Result]]=Table13[[#This Row],[Market Predicted Side]], "Y", "N"))</f>
      </c>
      <c r="O786" s="24" t="str">
        <f>IF(ISBLANK(Table13[[#This Row],[Side Result]]),"",IF(AND(Table13[[#This Row],[Market Side Correct (Y/N)]]="Y", Table13[[#This Row],[Market - Winning Team Covered (Y/N)]]="Y"), "Y", "N"))</f>
      </c>
      <c r="P786" s="24" t="str">
        <f>IF(ISBLANK(Games!B786),"",IF(Table13[[#This Row],[Side Result]]=Table13[[#This Row],[Model Predicted Side]], "Y", "N"))</f>
      </c>
      <c r="Q78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8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86" s="24" t="str">
        <f>IF(ISBLANK(Table13[[#This Row],[Side Result]]), "",ABS(Table13[[#This Row],[Difference from Prediction]]))</f>
      </c>
      <c r="T78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86" s="24" t="str">
        <f>IF(ISBLANK(Table13[[#This Row],[Side Result]]), "",ABS(Table13[[#This Row],[Difference from Market]]))</f>
      </c>
      <c r="V786" s="23" t="str">
        <f>IF(OR(ISBLANK(Games!B786),ISBLANK(Table13[[#This Row],[Side Result]])), "",IF(OR(AND('Prediction Log'!D786&lt;0, 'Prediction Log'!I786='Prediction Log'!B786), AND('Prediction Log'!D786&gt;0, 'Prediction Log'!C786='Prediction Log'!I786)),"Y", IF(ISBLANK(Games!$B$2), "","N")))</f>
      </c>
      <c r="W786" s="23" t="str">
        <f>Table13[[#This Row],[Market Side and Spread  Correct]]</f>
      </c>
    </row>
    <row r="787">
      <c r="A787" s="2" t="str">
        <f>IF(ISBLANK(Games!$B787), "",Games!A787)</f>
      </c>
      <c r="B787" s="2" t="str">
        <f>IF(ISBLANK(Games!$B787), "",Games!B787)</f>
      </c>
      <c r="C787" s="2" t="str">
        <f>IF(ISBLANK(Games!$B787), "",Games!C787)</f>
      </c>
      <c r="D787" s="1" t="str">
        <f>IF(ISBLANK(Games!$B787), "",Games!D787)</f>
      </c>
      <c r="E787" s="1" t="str">
        <f>IF(ISBLANK(Games!$B787), "",Games!E787)</f>
      </c>
      <c r="F787" s="2" t="str">
        <f>IF(ISBLANK(Games!$B787), "",Games!F787)</f>
      </c>
      <c r="G787" s="2" t="str">
        <f>IF(ISBLANK(Games!$B787), "",Games!G787)</f>
      </c>
      <c r="H787" s="2" t="str">
        <f>IF(ISBLANK(Games!B787), "", IF(Table13[[#This Row],[Spread]]&lt;0, Table13[[#This Row],[Home]], Table13[[#This Row],[Away]]))</f>
      </c>
      <c r="I787" s="25"/>
      <c r="J787" s="25"/>
      <c r="K787" s="25"/>
      <c r="L787" s="25" t="str">
        <f>IF(ISBLANK(Table13[[#This Row],[Side Result]]), "",(-1*(Table13[[#This Row],[Home Final]]-Table13[[#This Row],[Away Final]])))</f>
      </c>
      <c r="M78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87" s="21" t="str">
        <f>IF(ISBLANK(Games!B787),"",IF(Table13[[#This Row],[Side Result]]=Table13[[#This Row],[Market Predicted Side]], "Y", "N"))</f>
      </c>
      <c r="O787" s="24" t="str">
        <f>IF(ISBLANK(Table13[[#This Row],[Side Result]]),"",IF(AND(Table13[[#This Row],[Market Side Correct (Y/N)]]="Y", Table13[[#This Row],[Market - Winning Team Covered (Y/N)]]="Y"), "Y", "N"))</f>
      </c>
      <c r="P787" s="24" t="str">
        <f>IF(ISBLANK(Games!B787),"",IF(Table13[[#This Row],[Side Result]]=Table13[[#This Row],[Model Predicted Side]], "Y", "N"))</f>
      </c>
      <c r="Q78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8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87" s="24" t="str">
        <f>IF(ISBLANK(Table13[[#This Row],[Side Result]]), "",ABS(Table13[[#This Row],[Difference from Prediction]]))</f>
      </c>
      <c r="T78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87" s="24" t="str">
        <f>IF(ISBLANK(Table13[[#This Row],[Side Result]]), "",ABS(Table13[[#This Row],[Difference from Market]]))</f>
      </c>
      <c r="V787" s="23" t="str">
        <f>IF(OR(ISBLANK(Games!B787),ISBLANK(Table13[[#This Row],[Side Result]])), "",IF(OR(AND('Prediction Log'!D787&lt;0, 'Prediction Log'!I787='Prediction Log'!B787), AND('Prediction Log'!D787&gt;0, 'Prediction Log'!C787='Prediction Log'!I787)),"Y", IF(ISBLANK(Games!$B$2), "","N")))</f>
      </c>
      <c r="W787" s="23" t="str">
        <f>Table13[[#This Row],[Market Side and Spread  Correct]]</f>
      </c>
    </row>
    <row r="788">
      <c r="A788" s="2" t="str">
        <f>IF(ISBLANK(Games!$B788), "",Games!A788)</f>
      </c>
      <c r="B788" s="2" t="str">
        <f>IF(ISBLANK(Games!$B788), "",Games!B788)</f>
      </c>
      <c r="C788" s="2" t="str">
        <f>IF(ISBLANK(Games!$B788), "",Games!C788)</f>
      </c>
      <c r="D788" s="1" t="str">
        <f>IF(ISBLANK(Games!$B788), "",Games!D788)</f>
      </c>
      <c r="E788" s="1" t="str">
        <f>IF(ISBLANK(Games!$B788), "",Games!E788)</f>
      </c>
      <c r="F788" s="2" t="str">
        <f>IF(ISBLANK(Games!$B788), "",Games!F788)</f>
      </c>
      <c r="G788" s="2" t="str">
        <f>IF(ISBLANK(Games!$B788), "",Games!G788)</f>
      </c>
      <c r="H788" s="2" t="str">
        <f>IF(ISBLANK(Games!B788), "", IF(Table13[[#This Row],[Spread]]&lt;0, Table13[[#This Row],[Home]], Table13[[#This Row],[Away]]))</f>
      </c>
      <c r="I788" s="25"/>
      <c r="J788" s="25"/>
      <c r="K788" s="25"/>
      <c r="L788" s="25" t="str">
        <f>IF(ISBLANK(Table13[[#This Row],[Side Result]]), "",(-1*(Table13[[#This Row],[Home Final]]-Table13[[#This Row],[Away Final]])))</f>
      </c>
      <c r="M78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88" s="21" t="str">
        <f>IF(ISBLANK(Games!B788),"",IF(Table13[[#This Row],[Side Result]]=Table13[[#This Row],[Market Predicted Side]], "Y", "N"))</f>
      </c>
      <c r="O788" s="24" t="str">
        <f>IF(ISBLANK(Table13[[#This Row],[Side Result]]),"",IF(AND(Table13[[#This Row],[Market Side Correct (Y/N)]]="Y", Table13[[#This Row],[Market - Winning Team Covered (Y/N)]]="Y"), "Y", "N"))</f>
      </c>
      <c r="P788" s="24" t="str">
        <f>IF(ISBLANK(Games!B788),"",IF(Table13[[#This Row],[Side Result]]=Table13[[#This Row],[Model Predicted Side]], "Y", "N"))</f>
      </c>
      <c r="Q78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8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88" s="24" t="str">
        <f>IF(ISBLANK(Table13[[#This Row],[Side Result]]), "",ABS(Table13[[#This Row],[Difference from Prediction]]))</f>
      </c>
      <c r="T78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88" s="24" t="str">
        <f>IF(ISBLANK(Table13[[#This Row],[Side Result]]), "",ABS(Table13[[#This Row],[Difference from Market]]))</f>
      </c>
      <c r="V788" s="23" t="str">
        <f>IF(OR(ISBLANK(Games!B788),ISBLANK(Table13[[#This Row],[Side Result]])), "",IF(OR(AND('Prediction Log'!D788&lt;0, 'Prediction Log'!I788='Prediction Log'!B788), AND('Prediction Log'!D788&gt;0, 'Prediction Log'!C788='Prediction Log'!I788)),"Y", IF(ISBLANK(Games!$B$2), "","N")))</f>
      </c>
      <c r="W788" s="23" t="str">
        <f>Table13[[#This Row],[Market Side and Spread  Correct]]</f>
      </c>
    </row>
    <row r="789">
      <c r="A789" s="2" t="str">
        <f>IF(ISBLANK(Games!$B789), "",Games!A789)</f>
      </c>
      <c r="B789" s="2" t="str">
        <f>IF(ISBLANK(Games!$B789), "",Games!B789)</f>
      </c>
      <c r="C789" s="2" t="str">
        <f>IF(ISBLANK(Games!$B789), "",Games!C789)</f>
      </c>
      <c r="D789" s="1" t="str">
        <f>IF(ISBLANK(Games!$B789), "",Games!D789)</f>
      </c>
      <c r="E789" s="1" t="str">
        <f>IF(ISBLANK(Games!$B789), "",Games!E789)</f>
      </c>
      <c r="F789" s="2" t="str">
        <f>IF(ISBLANK(Games!$B789), "",Games!F789)</f>
      </c>
      <c r="G789" s="2" t="str">
        <f>IF(ISBLANK(Games!$B789), "",Games!G789)</f>
      </c>
      <c r="H789" s="2" t="str">
        <f>IF(ISBLANK(Games!B789), "", IF(Table13[[#This Row],[Spread]]&lt;0, Table13[[#This Row],[Home]], Table13[[#This Row],[Away]]))</f>
      </c>
      <c r="I789" s="25"/>
      <c r="J789" s="25"/>
      <c r="K789" s="25"/>
      <c r="L789" s="25" t="str">
        <f>IF(ISBLANK(Table13[[#This Row],[Side Result]]), "",(-1*(Table13[[#This Row],[Home Final]]-Table13[[#This Row],[Away Final]])))</f>
      </c>
      <c r="M78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89" s="21" t="str">
        <f>IF(ISBLANK(Games!B789),"",IF(Table13[[#This Row],[Side Result]]=Table13[[#This Row],[Market Predicted Side]], "Y", "N"))</f>
      </c>
      <c r="O789" s="24" t="str">
        <f>IF(ISBLANK(Table13[[#This Row],[Side Result]]),"",IF(AND(Table13[[#This Row],[Market Side Correct (Y/N)]]="Y", Table13[[#This Row],[Market - Winning Team Covered (Y/N)]]="Y"), "Y", "N"))</f>
      </c>
      <c r="P789" s="24" t="str">
        <f>IF(ISBLANK(Games!B789),"",IF(Table13[[#This Row],[Side Result]]=Table13[[#This Row],[Model Predicted Side]], "Y", "N"))</f>
      </c>
      <c r="Q78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8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89" s="24" t="str">
        <f>IF(ISBLANK(Table13[[#This Row],[Side Result]]), "",ABS(Table13[[#This Row],[Difference from Prediction]]))</f>
      </c>
      <c r="T78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89" s="24" t="str">
        <f>IF(ISBLANK(Table13[[#This Row],[Side Result]]), "",ABS(Table13[[#This Row],[Difference from Market]]))</f>
      </c>
      <c r="V789" s="23" t="str">
        <f>IF(OR(ISBLANK(Games!B789),ISBLANK(Table13[[#This Row],[Side Result]])), "",IF(OR(AND('Prediction Log'!D789&lt;0, 'Prediction Log'!I789='Prediction Log'!B789), AND('Prediction Log'!D789&gt;0, 'Prediction Log'!C789='Prediction Log'!I789)),"Y", IF(ISBLANK(Games!$B$2), "","N")))</f>
      </c>
      <c r="W789" s="23" t="str">
        <f>Table13[[#This Row],[Market Side and Spread  Correct]]</f>
      </c>
    </row>
    <row r="790">
      <c r="A790" s="2" t="str">
        <f>IF(ISBLANK(Games!$B790), "",Games!A790)</f>
      </c>
      <c r="B790" s="2" t="str">
        <f>IF(ISBLANK(Games!$B790), "",Games!B790)</f>
      </c>
      <c r="C790" s="2" t="str">
        <f>IF(ISBLANK(Games!$B790), "",Games!C790)</f>
      </c>
      <c r="D790" s="1" t="str">
        <f>IF(ISBLANK(Games!$B790), "",Games!D790)</f>
      </c>
      <c r="E790" s="1" t="str">
        <f>IF(ISBLANK(Games!$B790), "",Games!E790)</f>
      </c>
      <c r="F790" s="2" t="str">
        <f>IF(ISBLANK(Games!$B790), "",Games!F790)</f>
      </c>
      <c r="G790" s="2" t="str">
        <f>IF(ISBLANK(Games!$B790), "",Games!G790)</f>
      </c>
      <c r="H790" s="2" t="str">
        <f>IF(ISBLANK(Games!B790), "", IF(Table13[[#This Row],[Spread]]&lt;0, Table13[[#This Row],[Home]], Table13[[#This Row],[Away]]))</f>
      </c>
      <c r="I790" s="25"/>
      <c r="J790" s="25"/>
      <c r="K790" s="25"/>
      <c r="L790" s="25" t="str">
        <f>IF(ISBLANK(Table13[[#This Row],[Side Result]]), "",(-1*(Table13[[#This Row],[Home Final]]-Table13[[#This Row],[Away Final]])))</f>
      </c>
      <c r="M79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90" s="21" t="str">
        <f>IF(ISBLANK(Games!B790),"",IF(Table13[[#This Row],[Side Result]]=Table13[[#This Row],[Market Predicted Side]], "Y", "N"))</f>
      </c>
      <c r="O790" s="24" t="str">
        <f>IF(ISBLANK(Table13[[#This Row],[Side Result]]),"",IF(AND(Table13[[#This Row],[Market Side Correct (Y/N)]]="Y", Table13[[#This Row],[Market - Winning Team Covered (Y/N)]]="Y"), "Y", "N"))</f>
      </c>
      <c r="P790" s="24" t="str">
        <f>IF(ISBLANK(Games!B790),"",IF(Table13[[#This Row],[Side Result]]=Table13[[#This Row],[Model Predicted Side]], "Y", "N"))</f>
      </c>
      <c r="Q79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9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90" s="24" t="str">
        <f>IF(ISBLANK(Table13[[#This Row],[Side Result]]), "",ABS(Table13[[#This Row],[Difference from Prediction]]))</f>
      </c>
      <c r="T79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90" s="24" t="str">
        <f>IF(ISBLANK(Table13[[#This Row],[Side Result]]), "",ABS(Table13[[#This Row],[Difference from Market]]))</f>
      </c>
      <c r="V790" s="23" t="str">
        <f>IF(OR(ISBLANK(Games!B790),ISBLANK(Table13[[#This Row],[Side Result]])), "",IF(OR(AND('Prediction Log'!D790&lt;0, 'Prediction Log'!I790='Prediction Log'!B790), AND('Prediction Log'!D790&gt;0, 'Prediction Log'!C790='Prediction Log'!I790)),"Y", IF(ISBLANK(Games!$B$2), "","N")))</f>
      </c>
      <c r="W790" s="23" t="str">
        <f>Table13[[#This Row],[Market Side and Spread  Correct]]</f>
      </c>
    </row>
    <row r="791">
      <c r="A791" s="2" t="str">
        <f>IF(ISBLANK(Games!$B791), "",Games!A791)</f>
      </c>
      <c r="B791" s="2" t="str">
        <f>IF(ISBLANK(Games!$B791), "",Games!B791)</f>
      </c>
      <c r="C791" s="2" t="str">
        <f>IF(ISBLANK(Games!$B791), "",Games!C791)</f>
      </c>
      <c r="D791" s="1" t="str">
        <f>IF(ISBLANK(Games!$B791), "",Games!D791)</f>
      </c>
      <c r="E791" s="1" t="str">
        <f>IF(ISBLANK(Games!$B791), "",Games!E791)</f>
      </c>
      <c r="F791" s="2" t="str">
        <f>IF(ISBLANK(Games!$B791), "",Games!F791)</f>
      </c>
      <c r="G791" s="2" t="str">
        <f>IF(ISBLANK(Games!$B791), "",Games!G791)</f>
      </c>
      <c r="H791" s="2" t="str">
        <f>IF(ISBLANK(Games!B791), "", IF(Table13[[#This Row],[Spread]]&lt;0, Table13[[#This Row],[Home]], Table13[[#This Row],[Away]]))</f>
      </c>
      <c r="I791" s="25"/>
      <c r="J791" s="25"/>
      <c r="K791" s="25"/>
      <c r="L791" s="25" t="str">
        <f>IF(ISBLANK(Table13[[#This Row],[Side Result]]), "",(-1*(Table13[[#This Row],[Home Final]]-Table13[[#This Row],[Away Final]])))</f>
      </c>
      <c r="M79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91" s="21" t="str">
        <f>IF(ISBLANK(Games!B791),"",IF(Table13[[#This Row],[Side Result]]=Table13[[#This Row],[Market Predicted Side]], "Y", "N"))</f>
      </c>
      <c r="O791" s="24" t="str">
        <f>IF(ISBLANK(Table13[[#This Row],[Side Result]]),"",IF(AND(Table13[[#This Row],[Market Side Correct (Y/N)]]="Y", Table13[[#This Row],[Market - Winning Team Covered (Y/N)]]="Y"), "Y", "N"))</f>
      </c>
      <c r="P791" s="24" t="str">
        <f>IF(ISBLANK(Games!B791),"",IF(Table13[[#This Row],[Side Result]]=Table13[[#This Row],[Model Predicted Side]], "Y", "N"))</f>
      </c>
      <c r="Q79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9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91" s="24" t="str">
        <f>IF(ISBLANK(Table13[[#This Row],[Side Result]]), "",ABS(Table13[[#This Row],[Difference from Prediction]]))</f>
      </c>
      <c r="T79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91" s="24" t="str">
        <f>IF(ISBLANK(Table13[[#This Row],[Side Result]]), "",ABS(Table13[[#This Row],[Difference from Market]]))</f>
      </c>
      <c r="V791" s="23" t="str">
        <f>IF(OR(ISBLANK(Games!B791),ISBLANK(Table13[[#This Row],[Side Result]])), "",IF(OR(AND('Prediction Log'!D791&lt;0, 'Prediction Log'!I791='Prediction Log'!B791), AND('Prediction Log'!D791&gt;0, 'Prediction Log'!C791='Prediction Log'!I791)),"Y", IF(ISBLANK(Games!$B$2), "","N")))</f>
      </c>
      <c r="W791" s="23" t="str">
        <f>Table13[[#This Row],[Market Side and Spread  Correct]]</f>
      </c>
    </row>
    <row r="792">
      <c r="A792" s="2" t="str">
        <f>IF(ISBLANK(Games!$B792), "",Games!A792)</f>
      </c>
      <c r="B792" s="2" t="str">
        <f>IF(ISBLANK(Games!$B792), "",Games!B792)</f>
      </c>
      <c r="C792" s="2" t="str">
        <f>IF(ISBLANK(Games!$B792), "",Games!C792)</f>
      </c>
      <c r="D792" s="1" t="str">
        <f>IF(ISBLANK(Games!$B792), "",Games!D792)</f>
      </c>
      <c r="E792" s="1" t="str">
        <f>IF(ISBLANK(Games!$B792), "",Games!E792)</f>
      </c>
      <c r="F792" s="2" t="str">
        <f>IF(ISBLANK(Games!$B792), "",Games!F792)</f>
      </c>
      <c r="G792" s="2" t="str">
        <f>IF(ISBLANK(Games!$B792), "",Games!G792)</f>
      </c>
      <c r="H792" s="2" t="str">
        <f>IF(ISBLANK(Games!B792), "", IF(Table13[[#This Row],[Spread]]&lt;0, Table13[[#This Row],[Home]], Table13[[#This Row],[Away]]))</f>
      </c>
      <c r="I792" s="25"/>
      <c r="J792" s="25"/>
      <c r="K792" s="25"/>
      <c r="L792" s="25" t="str">
        <f>IF(ISBLANK(Table13[[#This Row],[Side Result]]), "",(-1*(Table13[[#This Row],[Home Final]]-Table13[[#This Row],[Away Final]])))</f>
      </c>
      <c r="M79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92" s="21" t="str">
        <f>IF(ISBLANK(Games!B792),"",IF(Table13[[#This Row],[Side Result]]=Table13[[#This Row],[Market Predicted Side]], "Y", "N"))</f>
      </c>
      <c r="O792" s="24" t="str">
        <f>IF(ISBLANK(Table13[[#This Row],[Side Result]]),"",IF(AND(Table13[[#This Row],[Market Side Correct (Y/N)]]="Y", Table13[[#This Row],[Market - Winning Team Covered (Y/N)]]="Y"), "Y", "N"))</f>
      </c>
      <c r="P792" s="24" t="str">
        <f>IF(ISBLANK(Games!B792),"",IF(Table13[[#This Row],[Side Result]]=Table13[[#This Row],[Model Predicted Side]], "Y", "N"))</f>
      </c>
      <c r="Q79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9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92" s="24" t="str">
        <f>IF(ISBLANK(Table13[[#This Row],[Side Result]]), "",ABS(Table13[[#This Row],[Difference from Prediction]]))</f>
      </c>
      <c r="T79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92" s="24" t="str">
        <f>IF(ISBLANK(Table13[[#This Row],[Side Result]]), "",ABS(Table13[[#This Row],[Difference from Market]]))</f>
      </c>
      <c r="V792" s="23" t="str">
        <f>IF(OR(ISBLANK(Games!B792),ISBLANK(Table13[[#This Row],[Side Result]])), "",IF(OR(AND('Prediction Log'!D792&lt;0, 'Prediction Log'!I792='Prediction Log'!B792), AND('Prediction Log'!D792&gt;0, 'Prediction Log'!C792='Prediction Log'!I792)),"Y", IF(ISBLANK(Games!$B$2), "","N")))</f>
      </c>
      <c r="W792" s="23" t="str">
        <f>Table13[[#This Row],[Market Side and Spread  Correct]]</f>
      </c>
    </row>
    <row r="793">
      <c r="A793" s="2" t="str">
        <f>IF(ISBLANK(Games!$B793), "",Games!A793)</f>
      </c>
      <c r="B793" s="2" t="str">
        <f>IF(ISBLANK(Games!$B793), "",Games!B793)</f>
      </c>
      <c r="C793" s="2" t="str">
        <f>IF(ISBLANK(Games!$B793), "",Games!C793)</f>
      </c>
      <c r="D793" s="1" t="str">
        <f>IF(ISBLANK(Games!$B793), "",Games!D793)</f>
      </c>
      <c r="E793" s="1" t="str">
        <f>IF(ISBLANK(Games!$B793), "",Games!E793)</f>
      </c>
      <c r="F793" s="2" t="str">
        <f>IF(ISBLANK(Games!$B793), "",Games!F793)</f>
      </c>
      <c r="G793" s="2" t="str">
        <f>IF(ISBLANK(Games!$B793), "",Games!G793)</f>
      </c>
      <c r="H793" s="2" t="str">
        <f>IF(ISBLANK(Games!B793), "", IF(Table13[[#This Row],[Spread]]&lt;0, Table13[[#This Row],[Home]], Table13[[#This Row],[Away]]))</f>
      </c>
      <c r="I793" s="25"/>
      <c r="J793" s="25"/>
      <c r="K793" s="25"/>
      <c r="L793" s="25" t="str">
        <f>IF(ISBLANK(Table13[[#This Row],[Side Result]]), "",(-1*(Table13[[#This Row],[Home Final]]-Table13[[#This Row],[Away Final]])))</f>
      </c>
      <c r="M79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93" s="21" t="str">
        <f>IF(ISBLANK(Games!B793),"",IF(Table13[[#This Row],[Side Result]]=Table13[[#This Row],[Market Predicted Side]], "Y", "N"))</f>
      </c>
      <c r="O793" s="24" t="str">
        <f>IF(ISBLANK(Table13[[#This Row],[Side Result]]),"",IF(AND(Table13[[#This Row],[Market Side Correct (Y/N)]]="Y", Table13[[#This Row],[Market - Winning Team Covered (Y/N)]]="Y"), "Y", "N"))</f>
      </c>
      <c r="P793" s="24" t="str">
        <f>IF(ISBLANK(Games!B793),"",IF(Table13[[#This Row],[Side Result]]=Table13[[#This Row],[Model Predicted Side]], "Y", "N"))</f>
      </c>
      <c r="Q79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9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93" s="24" t="str">
        <f>IF(ISBLANK(Table13[[#This Row],[Side Result]]), "",ABS(Table13[[#This Row],[Difference from Prediction]]))</f>
      </c>
      <c r="T79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93" s="24" t="str">
        <f>IF(ISBLANK(Table13[[#This Row],[Side Result]]), "",ABS(Table13[[#This Row],[Difference from Market]]))</f>
      </c>
      <c r="V793" s="23" t="str">
        <f>IF(OR(ISBLANK(Games!B793),ISBLANK(Table13[[#This Row],[Side Result]])), "",IF(OR(AND('Prediction Log'!D793&lt;0, 'Prediction Log'!I793='Prediction Log'!B793), AND('Prediction Log'!D793&gt;0, 'Prediction Log'!C793='Prediction Log'!I793)),"Y", IF(ISBLANK(Games!$B$2), "","N")))</f>
      </c>
      <c r="W793" s="23" t="str">
        <f>Table13[[#This Row],[Market Side and Spread  Correct]]</f>
      </c>
    </row>
    <row r="794">
      <c r="A794" s="2" t="str">
        <f>IF(ISBLANK(Games!$B794), "",Games!A794)</f>
      </c>
      <c r="B794" s="2" t="str">
        <f>IF(ISBLANK(Games!$B794), "",Games!B794)</f>
      </c>
      <c r="C794" s="2" t="str">
        <f>IF(ISBLANK(Games!$B794), "",Games!C794)</f>
      </c>
      <c r="D794" s="1" t="str">
        <f>IF(ISBLANK(Games!$B794), "",Games!D794)</f>
      </c>
      <c r="E794" s="1" t="str">
        <f>IF(ISBLANK(Games!$B794), "",Games!E794)</f>
      </c>
      <c r="F794" s="2" t="str">
        <f>IF(ISBLANK(Games!$B794), "",Games!F794)</f>
      </c>
      <c r="G794" s="2" t="str">
        <f>IF(ISBLANK(Games!$B794), "",Games!G794)</f>
      </c>
      <c r="H794" s="2" t="str">
        <f>IF(ISBLANK(Games!B794), "", IF(Table13[[#This Row],[Spread]]&lt;0, Table13[[#This Row],[Home]], Table13[[#This Row],[Away]]))</f>
      </c>
      <c r="I794" s="25"/>
      <c r="J794" s="25"/>
      <c r="K794" s="25"/>
      <c r="L794" s="25" t="str">
        <f>IF(ISBLANK(Table13[[#This Row],[Side Result]]), "",(-1*(Table13[[#This Row],[Home Final]]-Table13[[#This Row],[Away Final]])))</f>
      </c>
      <c r="M79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94" s="21" t="str">
        <f>IF(ISBLANK(Games!B794),"",IF(Table13[[#This Row],[Side Result]]=Table13[[#This Row],[Market Predicted Side]], "Y", "N"))</f>
      </c>
      <c r="O794" s="24" t="str">
        <f>IF(ISBLANK(Table13[[#This Row],[Side Result]]),"",IF(AND(Table13[[#This Row],[Market Side Correct (Y/N)]]="Y", Table13[[#This Row],[Market - Winning Team Covered (Y/N)]]="Y"), "Y", "N"))</f>
      </c>
      <c r="P794" s="24" t="str">
        <f>IF(ISBLANK(Games!B794),"",IF(Table13[[#This Row],[Side Result]]=Table13[[#This Row],[Model Predicted Side]], "Y", "N"))</f>
      </c>
      <c r="Q79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9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94" s="24" t="str">
        <f>IF(ISBLANK(Table13[[#This Row],[Side Result]]), "",ABS(Table13[[#This Row],[Difference from Prediction]]))</f>
      </c>
      <c r="T79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94" s="24" t="str">
        <f>IF(ISBLANK(Table13[[#This Row],[Side Result]]), "",ABS(Table13[[#This Row],[Difference from Market]]))</f>
      </c>
      <c r="V794" s="23" t="str">
        <f>IF(OR(ISBLANK(Games!B794),ISBLANK(Table13[[#This Row],[Side Result]])), "",IF(OR(AND('Prediction Log'!D794&lt;0, 'Prediction Log'!I794='Prediction Log'!B794), AND('Prediction Log'!D794&gt;0, 'Prediction Log'!C794='Prediction Log'!I794)),"Y", IF(ISBLANK(Games!$B$2), "","N")))</f>
      </c>
      <c r="W794" s="23" t="str">
        <f>Table13[[#This Row],[Market Side and Spread  Correct]]</f>
      </c>
    </row>
    <row r="795">
      <c r="A795" s="2" t="str">
        <f>IF(ISBLANK(Games!$B795), "",Games!A795)</f>
      </c>
      <c r="B795" s="2" t="str">
        <f>IF(ISBLANK(Games!$B795), "",Games!B795)</f>
      </c>
      <c r="C795" s="2" t="str">
        <f>IF(ISBLANK(Games!$B795), "",Games!C795)</f>
      </c>
      <c r="D795" s="1" t="str">
        <f>IF(ISBLANK(Games!$B795), "",Games!D795)</f>
      </c>
      <c r="E795" s="1" t="str">
        <f>IF(ISBLANK(Games!$B795), "",Games!E795)</f>
      </c>
      <c r="F795" s="2" t="str">
        <f>IF(ISBLANK(Games!$B795), "",Games!F795)</f>
      </c>
      <c r="G795" s="2" t="str">
        <f>IF(ISBLANK(Games!$B795), "",Games!G795)</f>
      </c>
      <c r="H795" s="2" t="str">
        <f>IF(ISBLANK(Games!B795), "", IF(Table13[[#This Row],[Spread]]&lt;0, Table13[[#This Row],[Home]], Table13[[#This Row],[Away]]))</f>
      </c>
      <c r="I795" s="25"/>
      <c r="J795" s="25"/>
      <c r="K795" s="25"/>
      <c r="L795" s="25" t="str">
        <f>IF(ISBLANK(Table13[[#This Row],[Side Result]]), "",(-1*(Table13[[#This Row],[Home Final]]-Table13[[#This Row],[Away Final]])))</f>
      </c>
      <c r="M79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95" s="21" t="str">
        <f>IF(ISBLANK(Games!B795),"",IF(Table13[[#This Row],[Side Result]]=Table13[[#This Row],[Market Predicted Side]], "Y", "N"))</f>
      </c>
      <c r="O795" s="24" t="str">
        <f>IF(ISBLANK(Table13[[#This Row],[Side Result]]),"",IF(AND(Table13[[#This Row],[Market Side Correct (Y/N)]]="Y", Table13[[#This Row],[Market - Winning Team Covered (Y/N)]]="Y"), "Y", "N"))</f>
      </c>
      <c r="P795" s="24" t="str">
        <f>IF(ISBLANK(Games!B795),"",IF(Table13[[#This Row],[Side Result]]=Table13[[#This Row],[Model Predicted Side]], "Y", "N"))</f>
      </c>
      <c r="Q79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9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95" s="24" t="str">
        <f>IF(ISBLANK(Table13[[#This Row],[Side Result]]), "",ABS(Table13[[#This Row],[Difference from Prediction]]))</f>
      </c>
      <c r="T79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95" s="24" t="str">
        <f>IF(ISBLANK(Table13[[#This Row],[Side Result]]), "",ABS(Table13[[#This Row],[Difference from Market]]))</f>
      </c>
      <c r="V795" s="23" t="str">
        <f>IF(OR(ISBLANK(Games!B795),ISBLANK(Table13[[#This Row],[Side Result]])), "",IF(OR(AND('Prediction Log'!D795&lt;0, 'Prediction Log'!I795='Prediction Log'!B795), AND('Prediction Log'!D795&gt;0, 'Prediction Log'!C795='Prediction Log'!I795)),"Y", IF(ISBLANK(Games!$B$2), "","N")))</f>
      </c>
      <c r="W795" s="23" t="str">
        <f>Table13[[#This Row],[Market Side and Spread  Correct]]</f>
      </c>
    </row>
    <row r="796">
      <c r="A796" s="2" t="str">
        <f>IF(ISBLANK(Games!$B796), "",Games!A796)</f>
      </c>
      <c r="B796" s="2" t="str">
        <f>IF(ISBLANK(Games!$B796), "",Games!B796)</f>
      </c>
      <c r="C796" s="2" t="str">
        <f>IF(ISBLANK(Games!$B796), "",Games!C796)</f>
      </c>
      <c r="D796" s="1" t="str">
        <f>IF(ISBLANK(Games!$B796), "",Games!D796)</f>
      </c>
      <c r="E796" s="1" t="str">
        <f>IF(ISBLANK(Games!$B796), "",Games!E796)</f>
      </c>
      <c r="F796" s="2" t="str">
        <f>IF(ISBLANK(Games!$B796), "",Games!F796)</f>
      </c>
      <c r="G796" s="2" t="str">
        <f>IF(ISBLANK(Games!$B796), "",Games!G796)</f>
      </c>
      <c r="H796" s="2" t="str">
        <f>IF(ISBLANK(Games!B796), "", IF(Table13[[#This Row],[Spread]]&lt;0, Table13[[#This Row],[Home]], Table13[[#This Row],[Away]]))</f>
      </c>
      <c r="I796" s="25"/>
      <c r="J796" s="25"/>
      <c r="K796" s="25"/>
      <c r="L796" s="25" t="str">
        <f>IF(ISBLANK(Table13[[#This Row],[Side Result]]), "",(-1*(Table13[[#This Row],[Home Final]]-Table13[[#This Row],[Away Final]])))</f>
      </c>
      <c r="M79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96" s="21" t="str">
        <f>IF(ISBLANK(Games!B796),"",IF(Table13[[#This Row],[Side Result]]=Table13[[#This Row],[Market Predicted Side]], "Y", "N"))</f>
      </c>
      <c r="O796" s="24" t="str">
        <f>IF(ISBLANK(Table13[[#This Row],[Side Result]]),"",IF(AND(Table13[[#This Row],[Market Side Correct (Y/N)]]="Y", Table13[[#This Row],[Market - Winning Team Covered (Y/N)]]="Y"), "Y", "N"))</f>
      </c>
      <c r="P796" s="24" t="str">
        <f>IF(ISBLANK(Games!B796),"",IF(Table13[[#This Row],[Side Result]]=Table13[[#This Row],[Model Predicted Side]], "Y", "N"))</f>
      </c>
      <c r="Q79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9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96" s="24" t="str">
        <f>IF(ISBLANK(Table13[[#This Row],[Side Result]]), "",ABS(Table13[[#This Row],[Difference from Prediction]]))</f>
      </c>
      <c r="T79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96" s="24" t="str">
        <f>IF(ISBLANK(Table13[[#This Row],[Side Result]]), "",ABS(Table13[[#This Row],[Difference from Market]]))</f>
      </c>
      <c r="V796" s="23" t="str">
        <f>IF(OR(ISBLANK(Games!B796),ISBLANK(Table13[[#This Row],[Side Result]])), "",IF(OR(AND('Prediction Log'!D796&lt;0, 'Prediction Log'!I796='Prediction Log'!B796), AND('Prediction Log'!D796&gt;0, 'Prediction Log'!C796='Prediction Log'!I796)),"Y", IF(ISBLANK(Games!$B$2), "","N")))</f>
      </c>
      <c r="W796" s="23" t="str">
        <f>Table13[[#This Row],[Market Side and Spread  Correct]]</f>
      </c>
    </row>
    <row r="797">
      <c r="A797" s="2" t="str">
        <f>IF(ISBLANK(Games!$B797), "",Games!A797)</f>
      </c>
      <c r="B797" s="2" t="str">
        <f>IF(ISBLANK(Games!$B797), "",Games!B797)</f>
      </c>
      <c r="C797" s="2" t="str">
        <f>IF(ISBLANK(Games!$B797), "",Games!C797)</f>
      </c>
      <c r="D797" s="1" t="str">
        <f>IF(ISBLANK(Games!$B797), "",Games!D797)</f>
      </c>
      <c r="E797" s="1" t="str">
        <f>IF(ISBLANK(Games!$B797), "",Games!E797)</f>
      </c>
      <c r="F797" s="2" t="str">
        <f>IF(ISBLANK(Games!$B797), "",Games!F797)</f>
      </c>
      <c r="G797" s="2" t="str">
        <f>IF(ISBLANK(Games!$B797), "",Games!G797)</f>
      </c>
      <c r="H797" s="2" t="str">
        <f>IF(ISBLANK(Games!B797), "", IF(Table13[[#This Row],[Spread]]&lt;0, Table13[[#This Row],[Home]], Table13[[#This Row],[Away]]))</f>
      </c>
      <c r="I797" s="25"/>
      <c r="J797" s="25"/>
      <c r="K797" s="25"/>
      <c r="L797" s="25" t="str">
        <f>IF(ISBLANK(Table13[[#This Row],[Side Result]]), "",(-1*(Table13[[#This Row],[Home Final]]-Table13[[#This Row],[Away Final]])))</f>
      </c>
      <c r="M79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97" s="21" t="str">
        <f>IF(ISBLANK(Games!B797),"",IF(Table13[[#This Row],[Side Result]]=Table13[[#This Row],[Market Predicted Side]], "Y", "N"))</f>
      </c>
      <c r="O797" s="24" t="str">
        <f>IF(ISBLANK(Table13[[#This Row],[Side Result]]),"",IF(AND(Table13[[#This Row],[Market Side Correct (Y/N)]]="Y", Table13[[#This Row],[Market - Winning Team Covered (Y/N)]]="Y"), "Y", "N"))</f>
      </c>
      <c r="P797" s="24" t="str">
        <f>IF(ISBLANK(Games!B797),"",IF(Table13[[#This Row],[Side Result]]=Table13[[#This Row],[Model Predicted Side]], "Y", "N"))</f>
      </c>
      <c r="Q79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9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97" s="24" t="str">
        <f>IF(ISBLANK(Table13[[#This Row],[Side Result]]), "",ABS(Table13[[#This Row],[Difference from Prediction]]))</f>
      </c>
      <c r="T79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97" s="24" t="str">
        <f>IF(ISBLANK(Table13[[#This Row],[Side Result]]), "",ABS(Table13[[#This Row],[Difference from Market]]))</f>
      </c>
      <c r="V797" s="23" t="str">
        <f>IF(OR(ISBLANK(Games!B797),ISBLANK(Table13[[#This Row],[Side Result]])), "",IF(OR(AND('Prediction Log'!D797&lt;0, 'Prediction Log'!I797='Prediction Log'!B797), AND('Prediction Log'!D797&gt;0, 'Prediction Log'!C797='Prediction Log'!I797)),"Y", IF(ISBLANK(Games!$B$2), "","N")))</f>
      </c>
      <c r="W797" s="23" t="str">
        <f>Table13[[#This Row],[Market Side and Spread  Correct]]</f>
      </c>
    </row>
    <row r="798">
      <c r="A798" s="2" t="str">
        <f>IF(ISBLANK(Games!$B798), "",Games!A798)</f>
      </c>
      <c r="B798" s="2" t="str">
        <f>IF(ISBLANK(Games!$B798), "",Games!B798)</f>
      </c>
      <c r="C798" s="2" t="str">
        <f>IF(ISBLANK(Games!$B798), "",Games!C798)</f>
      </c>
      <c r="D798" s="1" t="str">
        <f>IF(ISBLANK(Games!$B798), "",Games!D798)</f>
      </c>
      <c r="E798" s="1" t="str">
        <f>IF(ISBLANK(Games!$B798), "",Games!E798)</f>
      </c>
      <c r="F798" s="2" t="str">
        <f>IF(ISBLANK(Games!$B798), "",Games!F798)</f>
      </c>
      <c r="G798" s="2" t="str">
        <f>IF(ISBLANK(Games!$B798), "",Games!G798)</f>
      </c>
      <c r="H798" s="2" t="str">
        <f>IF(ISBLANK(Games!B798), "", IF(Table13[[#This Row],[Spread]]&lt;0, Table13[[#This Row],[Home]], Table13[[#This Row],[Away]]))</f>
      </c>
      <c r="I798" s="25"/>
      <c r="J798" s="25"/>
      <c r="K798" s="25"/>
      <c r="L798" s="25" t="str">
        <f>IF(ISBLANK(Table13[[#This Row],[Side Result]]), "",(-1*(Table13[[#This Row],[Home Final]]-Table13[[#This Row],[Away Final]])))</f>
      </c>
      <c r="M79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98" s="21" t="str">
        <f>IF(ISBLANK(Games!B798),"",IF(Table13[[#This Row],[Side Result]]=Table13[[#This Row],[Market Predicted Side]], "Y", "N"))</f>
      </c>
      <c r="O798" s="24" t="str">
        <f>IF(ISBLANK(Table13[[#This Row],[Side Result]]),"",IF(AND(Table13[[#This Row],[Market Side Correct (Y/N)]]="Y", Table13[[#This Row],[Market - Winning Team Covered (Y/N)]]="Y"), "Y", "N"))</f>
      </c>
      <c r="P798" s="24" t="str">
        <f>IF(ISBLANK(Games!B798),"",IF(Table13[[#This Row],[Side Result]]=Table13[[#This Row],[Model Predicted Side]], "Y", "N"))</f>
      </c>
      <c r="Q79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9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98" s="24" t="str">
        <f>IF(ISBLANK(Table13[[#This Row],[Side Result]]), "",ABS(Table13[[#This Row],[Difference from Prediction]]))</f>
      </c>
      <c r="T79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98" s="24" t="str">
        <f>IF(ISBLANK(Table13[[#This Row],[Side Result]]), "",ABS(Table13[[#This Row],[Difference from Market]]))</f>
      </c>
      <c r="V798" s="23" t="str">
        <f>IF(OR(ISBLANK(Games!B798),ISBLANK(Table13[[#This Row],[Side Result]])), "",IF(OR(AND('Prediction Log'!D798&lt;0, 'Prediction Log'!I798='Prediction Log'!B798), AND('Prediction Log'!D798&gt;0, 'Prediction Log'!C798='Prediction Log'!I798)),"Y", IF(ISBLANK(Games!$B$2), "","N")))</f>
      </c>
      <c r="W798" s="23" t="str">
        <f>Table13[[#This Row],[Market Side and Spread  Correct]]</f>
      </c>
    </row>
    <row r="799">
      <c r="A799" s="2" t="str">
        <f>IF(ISBLANK(Games!$B799), "",Games!A799)</f>
      </c>
      <c r="B799" s="2" t="str">
        <f>IF(ISBLANK(Games!$B799), "",Games!B799)</f>
      </c>
      <c r="C799" s="2" t="str">
        <f>IF(ISBLANK(Games!$B799), "",Games!C799)</f>
      </c>
      <c r="D799" s="1" t="str">
        <f>IF(ISBLANK(Games!$B799), "",Games!D799)</f>
      </c>
      <c r="E799" s="1" t="str">
        <f>IF(ISBLANK(Games!$B799), "",Games!E799)</f>
      </c>
      <c r="F799" s="2" t="str">
        <f>IF(ISBLANK(Games!$B799), "",Games!F799)</f>
      </c>
      <c r="G799" s="2" t="str">
        <f>IF(ISBLANK(Games!$B799), "",Games!G799)</f>
      </c>
      <c r="H799" s="2" t="str">
        <f>IF(ISBLANK(Games!B799), "", IF(Table13[[#This Row],[Spread]]&lt;0, Table13[[#This Row],[Home]], Table13[[#This Row],[Away]]))</f>
      </c>
      <c r="I799" s="25"/>
      <c r="J799" s="25"/>
      <c r="K799" s="25"/>
      <c r="L799" s="25" t="str">
        <f>IF(ISBLANK(Table13[[#This Row],[Side Result]]), "",(-1*(Table13[[#This Row],[Home Final]]-Table13[[#This Row],[Away Final]])))</f>
      </c>
      <c r="M79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799" s="21" t="str">
        <f>IF(ISBLANK(Games!B799),"",IF(Table13[[#This Row],[Side Result]]=Table13[[#This Row],[Market Predicted Side]], "Y", "N"))</f>
      </c>
      <c r="O799" s="24" t="str">
        <f>IF(ISBLANK(Table13[[#This Row],[Side Result]]),"",IF(AND(Table13[[#This Row],[Market Side Correct (Y/N)]]="Y", Table13[[#This Row],[Market - Winning Team Covered (Y/N)]]="Y"), "Y", "N"))</f>
      </c>
      <c r="P799" s="24" t="str">
        <f>IF(ISBLANK(Games!B799),"",IF(Table13[[#This Row],[Side Result]]=Table13[[#This Row],[Model Predicted Side]], "Y", "N"))</f>
      </c>
      <c r="Q79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79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799" s="24" t="str">
        <f>IF(ISBLANK(Table13[[#This Row],[Side Result]]), "",ABS(Table13[[#This Row],[Difference from Prediction]]))</f>
      </c>
      <c r="T79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799" s="24" t="str">
        <f>IF(ISBLANK(Table13[[#This Row],[Side Result]]), "",ABS(Table13[[#This Row],[Difference from Market]]))</f>
      </c>
      <c r="V799" s="23" t="str">
        <f>IF(OR(ISBLANK(Games!B799),ISBLANK(Table13[[#This Row],[Side Result]])), "",IF(OR(AND('Prediction Log'!D799&lt;0, 'Prediction Log'!I799='Prediction Log'!B799), AND('Prediction Log'!D799&gt;0, 'Prediction Log'!C799='Prediction Log'!I799)),"Y", IF(ISBLANK(Games!$B$2), "","N")))</f>
      </c>
      <c r="W799" s="23" t="str">
        <f>Table13[[#This Row],[Market Side and Spread  Correct]]</f>
      </c>
    </row>
    <row r="800">
      <c r="A800" s="2" t="str">
        <f>IF(ISBLANK(Games!$B800), "",Games!A800)</f>
      </c>
      <c r="B800" s="2" t="str">
        <f>IF(ISBLANK(Games!$B800), "",Games!B800)</f>
      </c>
      <c r="C800" s="2" t="str">
        <f>IF(ISBLANK(Games!$B800), "",Games!C800)</f>
      </c>
      <c r="D800" s="1" t="str">
        <f>IF(ISBLANK(Games!$B800), "",Games!D800)</f>
      </c>
      <c r="E800" s="1" t="str">
        <f>IF(ISBLANK(Games!$B800), "",Games!E800)</f>
      </c>
      <c r="F800" s="2" t="str">
        <f>IF(ISBLANK(Games!$B800), "",Games!F800)</f>
      </c>
      <c r="G800" s="2" t="str">
        <f>IF(ISBLANK(Games!$B800), "",Games!G800)</f>
      </c>
      <c r="H800" s="2" t="str">
        <f>IF(ISBLANK(Games!B800), "", IF(Table13[[#This Row],[Spread]]&lt;0, Table13[[#This Row],[Home]], Table13[[#This Row],[Away]]))</f>
      </c>
      <c r="I800" s="25"/>
      <c r="J800" s="25"/>
      <c r="K800" s="25"/>
      <c r="L800" s="25" t="str">
        <f>IF(ISBLANK(Table13[[#This Row],[Side Result]]), "",(-1*(Table13[[#This Row],[Home Final]]-Table13[[#This Row],[Away Final]])))</f>
      </c>
      <c r="M80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00" s="21" t="str">
        <f>IF(ISBLANK(Games!B800),"",IF(Table13[[#This Row],[Side Result]]=Table13[[#This Row],[Market Predicted Side]], "Y", "N"))</f>
      </c>
      <c r="O800" s="24" t="str">
        <f>IF(ISBLANK(Table13[[#This Row],[Side Result]]),"",IF(AND(Table13[[#This Row],[Market Side Correct (Y/N)]]="Y", Table13[[#This Row],[Market - Winning Team Covered (Y/N)]]="Y"), "Y", "N"))</f>
      </c>
      <c r="P800" s="24" t="str">
        <f>IF(ISBLANK(Games!B800),"",IF(Table13[[#This Row],[Side Result]]=Table13[[#This Row],[Model Predicted Side]], "Y", "N"))</f>
      </c>
      <c r="Q80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0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00" s="24" t="str">
        <f>IF(ISBLANK(Table13[[#This Row],[Side Result]]), "",ABS(Table13[[#This Row],[Difference from Prediction]]))</f>
      </c>
      <c r="T80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00" s="24" t="str">
        <f>IF(ISBLANK(Table13[[#This Row],[Side Result]]), "",ABS(Table13[[#This Row],[Difference from Market]]))</f>
      </c>
      <c r="V800" s="23" t="str">
        <f>IF(OR(ISBLANK(Games!B800),ISBLANK(Table13[[#This Row],[Side Result]])), "",IF(OR(AND('Prediction Log'!D800&lt;0, 'Prediction Log'!I800='Prediction Log'!B800), AND('Prediction Log'!D800&gt;0, 'Prediction Log'!C800='Prediction Log'!I800)),"Y", IF(ISBLANK(Games!$B$2), "","N")))</f>
      </c>
      <c r="W800" s="23" t="str">
        <f>Table13[[#This Row],[Market Side and Spread  Correct]]</f>
      </c>
    </row>
    <row r="801">
      <c r="A801" s="2" t="str">
        <f>IF(ISBLANK(Games!$B801), "",Games!A801)</f>
      </c>
      <c r="B801" s="2" t="str">
        <f>IF(ISBLANK(Games!$B801), "",Games!B801)</f>
      </c>
      <c r="C801" s="2" t="str">
        <f>IF(ISBLANK(Games!$B801), "",Games!C801)</f>
      </c>
      <c r="D801" s="1" t="str">
        <f>IF(ISBLANK(Games!$B801), "",Games!D801)</f>
      </c>
      <c r="E801" s="1" t="str">
        <f>IF(ISBLANK(Games!$B801), "",Games!E801)</f>
      </c>
      <c r="F801" s="2" t="str">
        <f>IF(ISBLANK(Games!$B801), "",Games!F801)</f>
      </c>
      <c r="G801" s="2" t="str">
        <f>IF(ISBLANK(Games!$B801), "",Games!G801)</f>
      </c>
      <c r="H801" s="2" t="str">
        <f>IF(ISBLANK(Games!B801), "", IF(Table13[[#This Row],[Spread]]&lt;0, Table13[[#This Row],[Home]], Table13[[#This Row],[Away]]))</f>
      </c>
      <c r="I801" s="25"/>
      <c r="J801" s="25"/>
      <c r="K801" s="25"/>
      <c r="L801" s="25" t="str">
        <f>IF(ISBLANK(Table13[[#This Row],[Side Result]]), "",(-1*(Table13[[#This Row],[Home Final]]-Table13[[#This Row],[Away Final]])))</f>
      </c>
      <c r="M80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01" s="21" t="str">
        <f>IF(ISBLANK(Games!B801),"",IF(Table13[[#This Row],[Side Result]]=Table13[[#This Row],[Market Predicted Side]], "Y", "N"))</f>
      </c>
      <c r="O801" s="24" t="str">
        <f>IF(ISBLANK(Table13[[#This Row],[Side Result]]),"",IF(AND(Table13[[#This Row],[Market Side Correct (Y/N)]]="Y", Table13[[#This Row],[Market - Winning Team Covered (Y/N)]]="Y"), "Y", "N"))</f>
      </c>
      <c r="P801" s="24" t="str">
        <f>IF(ISBLANK(Games!B801),"",IF(Table13[[#This Row],[Side Result]]=Table13[[#This Row],[Model Predicted Side]], "Y", "N"))</f>
      </c>
      <c r="Q80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0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01" s="24" t="str">
        <f>IF(ISBLANK(Table13[[#This Row],[Side Result]]), "",ABS(Table13[[#This Row],[Difference from Prediction]]))</f>
      </c>
      <c r="T80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01" s="24" t="str">
        <f>IF(ISBLANK(Table13[[#This Row],[Side Result]]), "",ABS(Table13[[#This Row],[Difference from Market]]))</f>
      </c>
      <c r="V801" s="23" t="str">
        <f>IF(OR(ISBLANK(Games!B801),ISBLANK(Table13[[#This Row],[Side Result]])), "",IF(OR(AND('Prediction Log'!D801&lt;0, 'Prediction Log'!I801='Prediction Log'!B801), AND('Prediction Log'!D801&gt;0, 'Prediction Log'!C801='Prediction Log'!I801)),"Y", IF(ISBLANK(Games!$B$2), "","N")))</f>
      </c>
      <c r="W801" s="23" t="str">
        <f>Table13[[#This Row],[Market Side and Spread  Correct]]</f>
      </c>
    </row>
    <row r="802">
      <c r="A802" s="2" t="str">
        <f>IF(ISBLANK(Games!$B802), "",Games!A802)</f>
      </c>
      <c r="B802" s="2" t="str">
        <f>IF(ISBLANK(Games!$B802), "",Games!B802)</f>
      </c>
      <c r="C802" s="2" t="str">
        <f>IF(ISBLANK(Games!$B802), "",Games!C802)</f>
      </c>
      <c r="D802" s="1" t="str">
        <f>IF(ISBLANK(Games!$B802), "",Games!D802)</f>
      </c>
      <c r="E802" s="1" t="str">
        <f>IF(ISBLANK(Games!$B802), "",Games!E802)</f>
      </c>
      <c r="F802" s="2" t="str">
        <f>IF(ISBLANK(Games!$B802), "",Games!F802)</f>
      </c>
      <c r="G802" s="2" t="str">
        <f>IF(ISBLANK(Games!$B802), "",Games!G802)</f>
      </c>
      <c r="H802" s="2" t="str">
        <f>IF(ISBLANK(Games!B802), "", IF(Table13[[#This Row],[Spread]]&lt;0, Table13[[#This Row],[Home]], Table13[[#This Row],[Away]]))</f>
      </c>
      <c r="I802" s="25"/>
      <c r="J802" s="25"/>
      <c r="K802" s="25"/>
      <c r="L802" s="25" t="str">
        <f>IF(ISBLANK(Table13[[#This Row],[Side Result]]), "",(-1*(Table13[[#This Row],[Home Final]]-Table13[[#This Row],[Away Final]])))</f>
      </c>
      <c r="M80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02" s="21" t="str">
        <f>IF(ISBLANK(Games!B802),"",IF(Table13[[#This Row],[Side Result]]=Table13[[#This Row],[Market Predicted Side]], "Y", "N"))</f>
      </c>
      <c r="O802" s="24" t="str">
        <f>IF(ISBLANK(Table13[[#This Row],[Side Result]]),"",IF(AND(Table13[[#This Row],[Market Side Correct (Y/N)]]="Y", Table13[[#This Row],[Market - Winning Team Covered (Y/N)]]="Y"), "Y", "N"))</f>
      </c>
      <c r="P802" s="24" t="str">
        <f>IF(ISBLANK(Games!B802),"",IF(Table13[[#This Row],[Side Result]]=Table13[[#This Row],[Model Predicted Side]], "Y", "N"))</f>
      </c>
      <c r="Q80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0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02" s="24" t="str">
        <f>IF(ISBLANK(Table13[[#This Row],[Side Result]]), "",ABS(Table13[[#This Row],[Difference from Prediction]]))</f>
      </c>
      <c r="T80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02" s="24" t="str">
        <f>IF(ISBLANK(Table13[[#This Row],[Side Result]]), "",ABS(Table13[[#This Row],[Difference from Market]]))</f>
      </c>
      <c r="V802" s="23" t="str">
        <f>IF(OR(ISBLANK(Games!B802),ISBLANK(Table13[[#This Row],[Side Result]])), "",IF(OR(AND('Prediction Log'!D802&lt;0, 'Prediction Log'!I802='Prediction Log'!B802), AND('Prediction Log'!D802&gt;0, 'Prediction Log'!C802='Prediction Log'!I802)),"Y", IF(ISBLANK(Games!$B$2), "","N")))</f>
      </c>
      <c r="W802" s="23" t="str">
        <f>Table13[[#This Row],[Market Side and Spread  Correct]]</f>
      </c>
    </row>
    <row r="803">
      <c r="A803" s="2" t="str">
        <f>IF(ISBLANK(Games!$B803), "",Games!A803)</f>
      </c>
      <c r="B803" s="2" t="str">
        <f>IF(ISBLANK(Games!$B803), "",Games!B803)</f>
      </c>
      <c r="C803" s="2" t="str">
        <f>IF(ISBLANK(Games!$B803), "",Games!C803)</f>
      </c>
      <c r="D803" s="1" t="str">
        <f>IF(ISBLANK(Games!$B803), "",Games!D803)</f>
      </c>
      <c r="E803" s="1" t="str">
        <f>IF(ISBLANK(Games!$B803), "",Games!E803)</f>
      </c>
      <c r="F803" s="2" t="str">
        <f>IF(ISBLANK(Games!$B803), "",Games!F803)</f>
      </c>
      <c r="G803" s="2" t="str">
        <f>IF(ISBLANK(Games!$B803), "",Games!G803)</f>
      </c>
      <c r="H803" s="2" t="str">
        <f>IF(ISBLANK(Games!B803), "", IF(Table13[[#This Row],[Spread]]&lt;0, Table13[[#This Row],[Home]], Table13[[#This Row],[Away]]))</f>
      </c>
      <c r="I803" s="25"/>
      <c r="J803" s="25"/>
      <c r="K803" s="25"/>
      <c r="L803" s="25" t="str">
        <f>IF(ISBLANK(Table13[[#This Row],[Side Result]]), "",(-1*(Table13[[#This Row],[Home Final]]-Table13[[#This Row],[Away Final]])))</f>
      </c>
      <c r="M80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03" s="21" t="str">
        <f>IF(ISBLANK(Games!B803),"",IF(Table13[[#This Row],[Side Result]]=Table13[[#This Row],[Market Predicted Side]], "Y", "N"))</f>
      </c>
      <c r="O803" s="24" t="str">
        <f>IF(ISBLANK(Table13[[#This Row],[Side Result]]),"",IF(AND(Table13[[#This Row],[Market Side Correct (Y/N)]]="Y", Table13[[#This Row],[Market - Winning Team Covered (Y/N)]]="Y"), "Y", "N"))</f>
      </c>
      <c r="P803" s="24" t="str">
        <f>IF(ISBLANK(Games!B803),"",IF(Table13[[#This Row],[Side Result]]=Table13[[#This Row],[Model Predicted Side]], "Y", "N"))</f>
      </c>
      <c r="Q80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0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03" s="24" t="str">
        <f>IF(ISBLANK(Table13[[#This Row],[Side Result]]), "",ABS(Table13[[#This Row],[Difference from Prediction]]))</f>
      </c>
      <c r="T80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03" s="24" t="str">
        <f>IF(ISBLANK(Table13[[#This Row],[Side Result]]), "",ABS(Table13[[#This Row],[Difference from Market]]))</f>
      </c>
      <c r="V803" s="23" t="str">
        <f>IF(OR(ISBLANK(Games!B803),ISBLANK(Table13[[#This Row],[Side Result]])), "",IF(OR(AND('Prediction Log'!D803&lt;0, 'Prediction Log'!I803='Prediction Log'!B803), AND('Prediction Log'!D803&gt;0, 'Prediction Log'!C803='Prediction Log'!I803)),"Y", IF(ISBLANK(Games!$B$2), "","N")))</f>
      </c>
      <c r="W803" s="23" t="str">
        <f>Table13[[#This Row],[Market Side and Spread  Correct]]</f>
      </c>
    </row>
    <row r="804">
      <c r="A804" s="2" t="str">
        <f>IF(ISBLANK(Games!$B804), "",Games!A804)</f>
      </c>
      <c r="B804" s="2" t="str">
        <f>IF(ISBLANK(Games!$B804), "",Games!B804)</f>
      </c>
      <c r="C804" s="2" t="str">
        <f>IF(ISBLANK(Games!$B804), "",Games!C804)</f>
      </c>
      <c r="D804" s="1" t="str">
        <f>IF(ISBLANK(Games!$B804), "",Games!D804)</f>
      </c>
      <c r="E804" s="1" t="str">
        <f>IF(ISBLANK(Games!$B804), "",Games!E804)</f>
      </c>
      <c r="F804" s="2" t="str">
        <f>IF(ISBLANK(Games!$B804), "",Games!F804)</f>
      </c>
      <c r="G804" s="2" t="str">
        <f>IF(ISBLANK(Games!$B804), "",Games!G804)</f>
      </c>
      <c r="H804" s="2" t="str">
        <f>IF(ISBLANK(Games!B804), "", IF(Table13[[#This Row],[Spread]]&lt;0, Table13[[#This Row],[Home]], Table13[[#This Row],[Away]]))</f>
      </c>
      <c r="I804" s="25"/>
      <c r="J804" s="25"/>
      <c r="K804" s="25"/>
      <c r="L804" s="25" t="str">
        <f>IF(ISBLANK(Table13[[#This Row],[Side Result]]), "",(-1*(Table13[[#This Row],[Home Final]]-Table13[[#This Row],[Away Final]])))</f>
      </c>
      <c r="M80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04" s="21" t="str">
        <f>IF(ISBLANK(Games!B804),"",IF(Table13[[#This Row],[Side Result]]=Table13[[#This Row],[Market Predicted Side]], "Y", "N"))</f>
      </c>
      <c r="O804" s="24" t="str">
        <f>IF(ISBLANK(Table13[[#This Row],[Side Result]]),"",IF(AND(Table13[[#This Row],[Market Side Correct (Y/N)]]="Y", Table13[[#This Row],[Market - Winning Team Covered (Y/N)]]="Y"), "Y", "N"))</f>
      </c>
      <c r="P804" s="24" t="str">
        <f>IF(ISBLANK(Games!B804),"",IF(Table13[[#This Row],[Side Result]]=Table13[[#This Row],[Model Predicted Side]], "Y", "N"))</f>
      </c>
      <c r="Q80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0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04" s="24" t="str">
        <f>IF(ISBLANK(Table13[[#This Row],[Side Result]]), "",ABS(Table13[[#This Row],[Difference from Prediction]]))</f>
      </c>
      <c r="T80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04" s="24" t="str">
        <f>IF(ISBLANK(Table13[[#This Row],[Side Result]]), "",ABS(Table13[[#This Row],[Difference from Market]]))</f>
      </c>
      <c r="V804" s="23" t="str">
        <f>IF(OR(ISBLANK(Games!B804),ISBLANK(Table13[[#This Row],[Side Result]])), "",IF(OR(AND('Prediction Log'!D804&lt;0, 'Prediction Log'!I804='Prediction Log'!B804), AND('Prediction Log'!D804&gt;0, 'Prediction Log'!C804='Prediction Log'!I804)),"Y", IF(ISBLANK(Games!$B$2), "","N")))</f>
      </c>
      <c r="W804" s="23" t="str">
        <f>Table13[[#This Row],[Market Side and Spread  Correct]]</f>
      </c>
    </row>
    <row r="805">
      <c r="A805" s="2" t="str">
        <f>IF(ISBLANK(Games!$B805), "",Games!A805)</f>
      </c>
      <c r="B805" s="2" t="str">
        <f>IF(ISBLANK(Games!$B805), "",Games!B805)</f>
      </c>
      <c r="C805" s="2" t="str">
        <f>IF(ISBLANK(Games!$B805), "",Games!C805)</f>
      </c>
      <c r="D805" s="1" t="str">
        <f>IF(ISBLANK(Games!$B805), "",Games!D805)</f>
      </c>
      <c r="E805" s="1" t="str">
        <f>IF(ISBLANK(Games!$B805), "",Games!E805)</f>
      </c>
      <c r="F805" s="2" t="str">
        <f>IF(ISBLANK(Games!$B805), "",Games!F805)</f>
      </c>
      <c r="G805" s="2" t="str">
        <f>IF(ISBLANK(Games!$B805), "",Games!G805)</f>
      </c>
      <c r="H805" s="2" t="str">
        <f>IF(ISBLANK(Games!B805), "", IF(Table13[[#This Row],[Spread]]&lt;0, Table13[[#This Row],[Home]], Table13[[#This Row],[Away]]))</f>
      </c>
      <c r="I805" s="25"/>
      <c r="J805" s="25"/>
      <c r="K805" s="25"/>
      <c r="L805" s="25" t="str">
        <f>IF(ISBLANK(Table13[[#This Row],[Side Result]]), "",(-1*(Table13[[#This Row],[Home Final]]-Table13[[#This Row],[Away Final]])))</f>
      </c>
      <c r="M80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05" s="21" t="str">
        <f>IF(ISBLANK(Games!B805),"",IF(Table13[[#This Row],[Side Result]]=Table13[[#This Row],[Market Predicted Side]], "Y", "N"))</f>
      </c>
      <c r="O805" s="24" t="str">
        <f>IF(ISBLANK(Table13[[#This Row],[Side Result]]),"",IF(AND(Table13[[#This Row],[Market Side Correct (Y/N)]]="Y", Table13[[#This Row],[Market - Winning Team Covered (Y/N)]]="Y"), "Y", "N"))</f>
      </c>
      <c r="P805" s="24" t="str">
        <f>IF(ISBLANK(Games!B805),"",IF(Table13[[#This Row],[Side Result]]=Table13[[#This Row],[Model Predicted Side]], "Y", "N"))</f>
      </c>
      <c r="Q80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0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05" s="24" t="str">
        <f>IF(ISBLANK(Table13[[#This Row],[Side Result]]), "",ABS(Table13[[#This Row],[Difference from Prediction]]))</f>
      </c>
      <c r="T80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05" s="24" t="str">
        <f>IF(ISBLANK(Table13[[#This Row],[Side Result]]), "",ABS(Table13[[#This Row],[Difference from Market]]))</f>
      </c>
      <c r="V805" s="23" t="str">
        <f>IF(OR(ISBLANK(Games!B805),ISBLANK(Table13[[#This Row],[Side Result]])), "",IF(OR(AND('Prediction Log'!D805&lt;0, 'Prediction Log'!I805='Prediction Log'!B805), AND('Prediction Log'!D805&gt;0, 'Prediction Log'!C805='Prediction Log'!I805)),"Y", IF(ISBLANK(Games!$B$2), "","N")))</f>
      </c>
      <c r="W805" s="23" t="str">
        <f>Table13[[#This Row],[Market Side and Spread  Correct]]</f>
      </c>
    </row>
    <row r="806">
      <c r="A806" s="2" t="str">
        <f>IF(ISBLANK(Games!$B806), "",Games!A806)</f>
      </c>
      <c r="B806" s="2" t="str">
        <f>IF(ISBLANK(Games!$B806), "",Games!B806)</f>
      </c>
      <c r="C806" s="2" t="str">
        <f>IF(ISBLANK(Games!$B806), "",Games!C806)</f>
      </c>
      <c r="D806" s="1" t="str">
        <f>IF(ISBLANK(Games!$B806), "",Games!D806)</f>
      </c>
      <c r="E806" s="1" t="str">
        <f>IF(ISBLANK(Games!$B806), "",Games!E806)</f>
      </c>
      <c r="F806" s="2" t="str">
        <f>IF(ISBLANK(Games!$B806), "",Games!F806)</f>
      </c>
      <c r="G806" s="2" t="str">
        <f>IF(ISBLANK(Games!$B806), "",Games!G806)</f>
      </c>
      <c r="H806" s="2" t="str">
        <f>IF(ISBLANK(Games!B806), "", IF(Table13[[#This Row],[Spread]]&lt;0, Table13[[#This Row],[Home]], Table13[[#This Row],[Away]]))</f>
      </c>
      <c r="I806" s="25"/>
      <c r="J806" s="25"/>
      <c r="K806" s="25"/>
      <c r="L806" s="25" t="str">
        <f>IF(ISBLANK(Table13[[#This Row],[Side Result]]), "",(-1*(Table13[[#This Row],[Home Final]]-Table13[[#This Row],[Away Final]])))</f>
      </c>
      <c r="M80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06" s="21" t="str">
        <f>IF(ISBLANK(Games!B806),"",IF(Table13[[#This Row],[Side Result]]=Table13[[#This Row],[Market Predicted Side]], "Y", "N"))</f>
      </c>
      <c r="O806" s="24" t="str">
        <f>IF(ISBLANK(Table13[[#This Row],[Side Result]]),"",IF(AND(Table13[[#This Row],[Market Side Correct (Y/N)]]="Y", Table13[[#This Row],[Market - Winning Team Covered (Y/N)]]="Y"), "Y", "N"))</f>
      </c>
      <c r="P806" s="24" t="str">
        <f>IF(ISBLANK(Games!B806),"",IF(Table13[[#This Row],[Side Result]]=Table13[[#This Row],[Model Predicted Side]], "Y", "N"))</f>
      </c>
      <c r="Q80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0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06" s="24" t="str">
        <f>IF(ISBLANK(Table13[[#This Row],[Side Result]]), "",ABS(Table13[[#This Row],[Difference from Prediction]]))</f>
      </c>
      <c r="T80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06" s="24" t="str">
        <f>IF(ISBLANK(Table13[[#This Row],[Side Result]]), "",ABS(Table13[[#This Row],[Difference from Market]]))</f>
      </c>
      <c r="V806" s="23" t="str">
        <f>IF(OR(ISBLANK(Games!B806),ISBLANK(Table13[[#This Row],[Side Result]])), "",IF(OR(AND('Prediction Log'!D806&lt;0, 'Prediction Log'!I806='Prediction Log'!B806), AND('Prediction Log'!D806&gt;0, 'Prediction Log'!C806='Prediction Log'!I806)),"Y", IF(ISBLANK(Games!$B$2), "","N")))</f>
      </c>
      <c r="W806" s="23" t="str">
        <f>Table13[[#This Row],[Market Side and Spread  Correct]]</f>
      </c>
    </row>
    <row r="807">
      <c r="A807" s="2" t="str">
        <f>IF(ISBLANK(Games!$B807), "",Games!A807)</f>
      </c>
      <c r="B807" s="2" t="str">
        <f>IF(ISBLANK(Games!$B807), "",Games!B807)</f>
      </c>
      <c r="C807" s="2" t="str">
        <f>IF(ISBLANK(Games!$B807), "",Games!C807)</f>
      </c>
      <c r="D807" s="1" t="str">
        <f>IF(ISBLANK(Games!$B807), "",Games!D807)</f>
      </c>
      <c r="E807" s="1" t="str">
        <f>IF(ISBLANK(Games!$B807), "",Games!E807)</f>
      </c>
      <c r="F807" s="2" t="str">
        <f>IF(ISBLANK(Games!$B807), "",Games!F807)</f>
      </c>
      <c r="G807" s="2" t="str">
        <f>IF(ISBLANK(Games!$B807), "",Games!G807)</f>
      </c>
      <c r="H807" s="2" t="str">
        <f>IF(ISBLANK(Games!B807), "", IF(Table13[[#This Row],[Spread]]&lt;0, Table13[[#This Row],[Home]], Table13[[#This Row],[Away]]))</f>
      </c>
      <c r="I807" s="25"/>
      <c r="J807" s="25"/>
      <c r="K807" s="25"/>
      <c r="L807" s="25" t="str">
        <f>IF(ISBLANK(Table13[[#This Row],[Side Result]]), "",(-1*(Table13[[#This Row],[Home Final]]-Table13[[#This Row],[Away Final]])))</f>
      </c>
      <c r="M80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07" s="21" t="str">
        <f>IF(ISBLANK(Games!B807),"",IF(Table13[[#This Row],[Side Result]]=Table13[[#This Row],[Market Predicted Side]], "Y", "N"))</f>
      </c>
      <c r="O807" s="24" t="str">
        <f>IF(ISBLANK(Table13[[#This Row],[Side Result]]),"",IF(AND(Table13[[#This Row],[Market Side Correct (Y/N)]]="Y", Table13[[#This Row],[Market - Winning Team Covered (Y/N)]]="Y"), "Y", "N"))</f>
      </c>
      <c r="P807" s="24" t="str">
        <f>IF(ISBLANK(Games!B807),"",IF(Table13[[#This Row],[Side Result]]=Table13[[#This Row],[Model Predicted Side]], "Y", "N"))</f>
      </c>
      <c r="Q80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0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07" s="24" t="str">
        <f>IF(ISBLANK(Table13[[#This Row],[Side Result]]), "",ABS(Table13[[#This Row],[Difference from Prediction]]))</f>
      </c>
      <c r="T80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07" s="24" t="str">
        <f>IF(ISBLANK(Table13[[#This Row],[Side Result]]), "",ABS(Table13[[#This Row],[Difference from Market]]))</f>
      </c>
      <c r="V807" s="23" t="str">
        <f>IF(OR(ISBLANK(Games!B807),ISBLANK(Table13[[#This Row],[Side Result]])), "",IF(OR(AND('Prediction Log'!D807&lt;0, 'Prediction Log'!I807='Prediction Log'!B807), AND('Prediction Log'!D807&gt;0, 'Prediction Log'!C807='Prediction Log'!I807)),"Y", IF(ISBLANK(Games!$B$2), "","N")))</f>
      </c>
      <c r="W807" s="23" t="str">
        <f>Table13[[#This Row],[Market Side and Spread  Correct]]</f>
      </c>
    </row>
    <row r="808">
      <c r="A808" s="2" t="str">
        <f>IF(ISBLANK(Games!$B808), "",Games!A808)</f>
      </c>
      <c r="B808" s="2" t="str">
        <f>IF(ISBLANK(Games!$B808), "",Games!B808)</f>
      </c>
      <c r="C808" s="2" t="str">
        <f>IF(ISBLANK(Games!$B808), "",Games!C808)</f>
      </c>
      <c r="D808" s="1" t="str">
        <f>IF(ISBLANK(Games!$B808), "",Games!D808)</f>
      </c>
      <c r="E808" s="1" t="str">
        <f>IF(ISBLANK(Games!$B808), "",Games!E808)</f>
      </c>
      <c r="F808" s="2" t="str">
        <f>IF(ISBLANK(Games!$B808), "",Games!F808)</f>
      </c>
      <c r="G808" s="2" t="str">
        <f>IF(ISBLANK(Games!$B808), "",Games!G808)</f>
      </c>
      <c r="H808" s="2" t="str">
        <f>IF(ISBLANK(Games!B808), "", IF(Table13[[#This Row],[Spread]]&lt;0, Table13[[#This Row],[Home]], Table13[[#This Row],[Away]]))</f>
      </c>
      <c r="I808" s="25"/>
      <c r="J808" s="25"/>
      <c r="K808" s="25"/>
      <c r="L808" s="25" t="str">
        <f>IF(ISBLANK(Table13[[#This Row],[Side Result]]), "",(-1*(Table13[[#This Row],[Home Final]]-Table13[[#This Row],[Away Final]])))</f>
      </c>
      <c r="M80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08" s="21" t="str">
        <f>IF(ISBLANK(Games!B808),"",IF(Table13[[#This Row],[Side Result]]=Table13[[#This Row],[Market Predicted Side]], "Y", "N"))</f>
      </c>
      <c r="O808" s="24" t="str">
        <f>IF(ISBLANK(Table13[[#This Row],[Side Result]]),"",IF(AND(Table13[[#This Row],[Market Side Correct (Y/N)]]="Y", Table13[[#This Row],[Market - Winning Team Covered (Y/N)]]="Y"), "Y", "N"))</f>
      </c>
      <c r="P808" s="24" t="str">
        <f>IF(ISBLANK(Games!B808),"",IF(Table13[[#This Row],[Side Result]]=Table13[[#This Row],[Model Predicted Side]], "Y", "N"))</f>
      </c>
      <c r="Q80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0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08" s="24" t="str">
        <f>IF(ISBLANK(Table13[[#This Row],[Side Result]]), "",ABS(Table13[[#This Row],[Difference from Prediction]]))</f>
      </c>
      <c r="T80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08" s="24" t="str">
        <f>IF(ISBLANK(Table13[[#This Row],[Side Result]]), "",ABS(Table13[[#This Row],[Difference from Market]]))</f>
      </c>
      <c r="V808" s="23" t="str">
        <f>IF(OR(ISBLANK(Games!B808),ISBLANK(Table13[[#This Row],[Side Result]])), "",IF(OR(AND('Prediction Log'!D808&lt;0, 'Prediction Log'!I808='Prediction Log'!B808), AND('Prediction Log'!D808&gt;0, 'Prediction Log'!C808='Prediction Log'!I808)),"Y", IF(ISBLANK(Games!$B$2), "","N")))</f>
      </c>
      <c r="W808" s="23" t="str">
        <f>Table13[[#This Row],[Market Side and Spread  Correct]]</f>
      </c>
    </row>
    <row r="809">
      <c r="A809" s="2" t="str">
        <f>IF(ISBLANK(Games!$B809), "",Games!A809)</f>
      </c>
      <c r="B809" s="2" t="str">
        <f>IF(ISBLANK(Games!$B809), "",Games!B809)</f>
      </c>
      <c r="C809" s="2" t="str">
        <f>IF(ISBLANK(Games!$B809), "",Games!C809)</f>
      </c>
      <c r="D809" s="1" t="str">
        <f>IF(ISBLANK(Games!$B809), "",Games!D809)</f>
      </c>
      <c r="E809" s="1" t="str">
        <f>IF(ISBLANK(Games!$B809), "",Games!E809)</f>
      </c>
      <c r="F809" s="2" t="str">
        <f>IF(ISBLANK(Games!$B809), "",Games!F809)</f>
      </c>
      <c r="G809" s="2" t="str">
        <f>IF(ISBLANK(Games!$B809), "",Games!G809)</f>
      </c>
      <c r="H809" s="2" t="str">
        <f>IF(ISBLANK(Games!B809), "", IF(Table13[[#This Row],[Spread]]&lt;0, Table13[[#This Row],[Home]], Table13[[#This Row],[Away]]))</f>
      </c>
      <c r="I809" s="25"/>
      <c r="J809" s="25"/>
      <c r="K809" s="25"/>
      <c r="L809" s="25" t="str">
        <f>IF(ISBLANK(Table13[[#This Row],[Side Result]]), "",(-1*(Table13[[#This Row],[Home Final]]-Table13[[#This Row],[Away Final]])))</f>
      </c>
      <c r="M80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09" s="21" t="str">
        <f>IF(ISBLANK(Games!B809),"",IF(Table13[[#This Row],[Side Result]]=Table13[[#This Row],[Market Predicted Side]], "Y", "N"))</f>
      </c>
      <c r="O809" s="24" t="str">
        <f>IF(ISBLANK(Table13[[#This Row],[Side Result]]),"",IF(AND(Table13[[#This Row],[Market Side Correct (Y/N)]]="Y", Table13[[#This Row],[Market - Winning Team Covered (Y/N)]]="Y"), "Y", "N"))</f>
      </c>
      <c r="P809" s="24" t="str">
        <f>IF(ISBLANK(Games!B809),"",IF(Table13[[#This Row],[Side Result]]=Table13[[#This Row],[Model Predicted Side]], "Y", "N"))</f>
      </c>
      <c r="Q80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0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09" s="24" t="str">
        <f>IF(ISBLANK(Table13[[#This Row],[Side Result]]), "",ABS(Table13[[#This Row],[Difference from Prediction]]))</f>
      </c>
      <c r="T80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09" s="24" t="str">
        <f>IF(ISBLANK(Table13[[#This Row],[Side Result]]), "",ABS(Table13[[#This Row],[Difference from Market]]))</f>
      </c>
      <c r="V809" s="23" t="str">
        <f>IF(OR(ISBLANK(Games!B809),ISBLANK(Table13[[#This Row],[Side Result]])), "",IF(OR(AND('Prediction Log'!D809&lt;0, 'Prediction Log'!I809='Prediction Log'!B809), AND('Prediction Log'!D809&gt;0, 'Prediction Log'!C809='Prediction Log'!I809)),"Y", IF(ISBLANK(Games!$B$2), "","N")))</f>
      </c>
      <c r="W809" s="23" t="str">
        <f>Table13[[#This Row],[Market Side and Spread  Correct]]</f>
      </c>
    </row>
    <row r="810">
      <c r="A810" s="2" t="str">
        <f>IF(ISBLANK(Games!$B810), "",Games!A810)</f>
      </c>
      <c r="B810" s="2" t="str">
        <f>IF(ISBLANK(Games!$B810), "",Games!B810)</f>
      </c>
      <c r="C810" s="2" t="str">
        <f>IF(ISBLANK(Games!$B810), "",Games!C810)</f>
      </c>
      <c r="D810" s="1" t="str">
        <f>IF(ISBLANK(Games!$B810), "",Games!D810)</f>
      </c>
      <c r="E810" s="1" t="str">
        <f>IF(ISBLANK(Games!$B810), "",Games!E810)</f>
      </c>
      <c r="F810" s="2" t="str">
        <f>IF(ISBLANK(Games!$B810), "",Games!F810)</f>
      </c>
      <c r="G810" s="2" t="str">
        <f>IF(ISBLANK(Games!$B810), "",Games!G810)</f>
      </c>
      <c r="H810" s="2" t="str">
        <f>IF(ISBLANK(Games!B810), "", IF(Table13[[#This Row],[Spread]]&lt;0, Table13[[#This Row],[Home]], Table13[[#This Row],[Away]]))</f>
      </c>
      <c r="I810" s="25"/>
      <c r="J810" s="25"/>
      <c r="K810" s="25"/>
      <c r="L810" s="25" t="str">
        <f>IF(ISBLANK(Table13[[#This Row],[Side Result]]), "",(-1*(Table13[[#This Row],[Home Final]]-Table13[[#This Row],[Away Final]])))</f>
      </c>
      <c r="M81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10" s="21" t="str">
        <f>IF(ISBLANK(Games!B810),"",IF(Table13[[#This Row],[Side Result]]=Table13[[#This Row],[Market Predicted Side]], "Y", "N"))</f>
      </c>
      <c r="O810" s="24" t="str">
        <f>IF(ISBLANK(Table13[[#This Row],[Side Result]]),"",IF(AND(Table13[[#This Row],[Market Side Correct (Y/N)]]="Y", Table13[[#This Row],[Market - Winning Team Covered (Y/N)]]="Y"), "Y", "N"))</f>
      </c>
      <c r="P810" s="24" t="str">
        <f>IF(ISBLANK(Games!B810),"",IF(Table13[[#This Row],[Side Result]]=Table13[[#This Row],[Model Predicted Side]], "Y", "N"))</f>
      </c>
      <c r="Q81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1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10" s="24" t="str">
        <f>IF(ISBLANK(Table13[[#This Row],[Side Result]]), "",ABS(Table13[[#This Row],[Difference from Prediction]]))</f>
      </c>
      <c r="T81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10" s="24" t="str">
        <f>IF(ISBLANK(Table13[[#This Row],[Side Result]]), "",ABS(Table13[[#This Row],[Difference from Market]]))</f>
      </c>
      <c r="V810" s="23" t="str">
        <f>IF(OR(ISBLANK(Games!B810),ISBLANK(Table13[[#This Row],[Side Result]])), "",IF(OR(AND('Prediction Log'!D810&lt;0, 'Prediction Log'!I810='Prediction Log'!B810), AND('Prediction Log'!D810&gt;0, 'Prediction Log'!C810='Prediction Log'!I810)),"Y", IF(ISBLANK(Games!$B$2), "","N")))</f>
      </c>
      <c r="W810" s="23" t="str">
        <f>Table13[[#This Row],[Market Side and Spread  Correct]]</f>
      </c>
    </row>
    <row r="811">
      <c r="A811" s="2" t="str">
        <f>IF(ISBLANK(Games!$B811), "",Games!A811)</f>
      </c>
      <c r="B811" s="2" t="str">
        <f>IF(ISBLANK(Games!$B811), "",Games!B811)</f>
      </c>
      <c r="C811" s="2" t="str">
        <f>IF(ISBLANK(Games!$B811), "",Games!C811)</f>
      </c>
      <c r="D811" s="1" t="str">
        <f>IF(ISBLANK(Games!$B811), "",Games!D811)</f>
      </c>
      <c r="E811" s="1" t="str">
        <f>IF(ISBLANK(Games!$B811), "",Games!E811)</f>
      </c>
      <c r="F811" s="2" t="str">
        <f>IF(ISBLANK(Games!$B811), "",Games!F811)</f>
      </c>
      <c r="G811" s="2" t="str">
        <f>IF(ISBLANK(Games!$B811), "",Games!G811)</f>
      </c>
      <c r="H811" s="2" t="str">
        <f>IF(ISBLANK(Games!B811), "", IF(Table13[[#This Row],[Spread]]&lt;0, Table13[[#This Row],[Home]], Table13[[#This Row],[Away]]))</f>
      </c>
      <c r="I811" s="25"/>
      <c r="J811" s="25"/>
      <c r="K811" s="25"/>
      <c r="L811" s="25" t="str">
        <f>IF(ISBLANK(Table13[[#This Row],[Side Result]]), "",(-1*(Table13[[#This Row],[Home Final]]-Table13[[#This Row],[Away Final]])))</f>
      </c>
      <c r="M81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11" s="21" t="str">
        <f>IF(ISBLANK(Games!B811),"",IF(Table13[[#This Row],[Side Result]]=Table13[[#This Row],[Market Predicted Side]], "Y", "N"))</f>
      </c>
      <c r="O811" s="24" t="str">
        <f>IF(ISBLANK(Table13[[#This Row],[Side Result]]),"",IF(AND(Table13[[#This Row],[Market Side Correct (Y/N)]]="Y", Table13[[#This Row],[Market - Winning Team Covered (Y/N)]]="Y"), "Y", "N"))</f>
      </c>
      <c r="P811" s="24" t="str">
        <f>IF(ISBLANK(Games!B811),"",IF(Table13[[#This Row],[Side Result]]=Table13[[#This Row],[Model Predicted Side]], "Y", "N"))</f>
      </c>
      <c r="Q81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1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11" s="24" t="str">
        <f>IF(ISBLANK(Table13[[#This Row],[Side Result]]), "",ABS(Table13[[#This Row],[Difference from Prediction]]))</f>
      </c>
      <c r="T81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11" s="24" t="str">
        <f>IF(ISBLANK(Table13[[#This Row],[Side Result]]), "",ABS(Table13[[#This Row],[Difference from Market]]))</f>
      </c>
      <c r="V811" s="23" t="str">
        <f>IF(OR(ISBLANK(Games!B811),ISBLANK(Table13[[#This Row],[Side Result]])), "",IF(OR(AND('Prediction Log'!D811&lt;0, 'Prediction Log'!I811='Prediction Log'!B811), AND('Prediction Log'!D811&gt;0, 'Prediction Log'!C811='Prediction Log'!I811)),"Y", IF(ISBLANK(Games!$B$2), "","N")))</f>
      </c>
      <c r="W811" s="23" t="str">
        <f>Table13[[#This Row],[Market Side and Spread  Correct]]</f>
      </c>
    </row>
    <row r="812">
      <c r="A812" s="2" t="str">
        <f>IF(ISBLANK(Games!$B812), "",Games!A812)</f>
      </c>
      <c r="B812" s="2" t="str">
        <f>IF(ISBLANK(Games!$B812), "",Games!B812)</f>
      </c>
      <c r="C812" s="2" t="str">
        <f>IF(ISBLANK(Games!$B812), "",Games!C812)</f>
      </c>
      <c r="D812" s="1" t="str">
        <f>IF(ISBLANK(Games!$B812), "",Games!D812)</f>
      </c>
      <c r="E812" s="1" t="str">
        <f>IF(ISBLANK(Games!$B812), "",Games!E812)</f>
      </c>
      <c r="F812" s="2" t="str">
        <f>IF(ISBLANK(Games!$B812), "",Games!F812)</f>
      </c>
      <c r="G812" s="2" t="str">
        <f>IF(ISBLANK(Games!$B812), "",Games!G812)</f>
      </c>
      <c r="H812" s="2" t="str">
        <f>IF(ISBLANK(Games!B812), "", IF(Table13[[#This Row],[Spread]]&lt;0, Table13[[#This Row],[Home]], Table13[[#This Row],[Away]]))</f>
      </c>
      <c r="I812" s="25"/>
      <c r="J812" s="25"/>
      <c r="K812" s="25"/>
      <c r="L812" s="25" t="str">
        <f>IF(ISBLANK(Table13[[#This Row],[Side Result]]), "",(-1*(Table13[[#This Row],[Home Final]]-Table13[[#This Row],[Away Final]])))</f>
      </c>
      <c r="M81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12" s="21" t="str">
        <f>IF(ISBLANK(Games!B812),"",IF(Table13[[#This Row],[Side Result]]=Table13[[#This Row],[Market Predicted Side]], "Y", "N"))</f>
      </c>
      <c r="O812" s="24" t="str">
        <f>IF(ISBLANK(Table13[[#This Row],[Side Result]]),"",IF(AND(Table13[[#This Row],[Market Side Correct (Y/N)]]="Y", Table13[[#This Row],[Market - Winning Team Covered (Y/N)]]="Y"), "Y", "N"))</f>
      </c>
      <c r="P812" s="24" t="str">
        <f>IF(ISBLANK(Games!B812),"",IF(Table13[[#This Row],[Side Result]]=Table13[[#This Row],[Model Predicted Side]], "Y", "N"))</f>
      </c>
      <c r="Q81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1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12" s="24" t="str">
        <f>IF(ISBLANK(Table13[[#This Row],[Side Result]]), "",ABS(Table13[[#This Row],[Difference from Prediction]]))</f>
      </c>
      <c r="T81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12" s="24" t="str">
        <f>IF(ISBLANK(Table13[[#This Row],[Side Result]]), "",ABS(Table13[[#This Row],[Difference from Market]]))</f>
      </c>
      <c r="V812" s="23" t="str">
        <f>IF(OR(ISBLANK(Games!B812),ISBLANK(Table13[[#This Row],[Side Result]])), "",IF(OR(AND('Prediction Log'!D812&lt;0, 'Prediction Log'!I812='Prediction Log'!B812), AND('Prediction Log'!D812&gt;0, 'Prediction Log'!C812='Prediction Log'!I812)),"Y", IF(ISBLANK(Games!$B$2), "","N")))</f>
      </c>
      <c r="W812" s="23" t="str">
        <f>Table13[[#This Row],[Market Side and Spread  Correct]]</f>
      </c>
    </row>
    <row r="813">
      <c r="A813" s="2" t="str">
        <f>IF(ISBLANK(Games!$B813), "",Games!A813)</f>
      </c>
      <c r="B813" s="2" t="str">
        <f>IF(ISBLANK(Games!$B813), "",Games!B813)</f>
      </c>
      <c r="C813" s="2" t="str">
        <f>IF(ISBLANK(Games!$B813), "",Games!C813)</f>
      </c>
      <c r="D813" s="1" t="str">
        <f>IF(ISBLANK(Games!$B813), "",Games!D813)</f>
      </c>
      <c r="E813" s="1" t="str">
        <f>IF(ISBLANK(Games!$B813), "",Games!E813)</f>
      </c>
      <c r="F813" s="2" t="str">
        <f>IF(ISBLANK(Games!$B813), "",Games!F813)</f>
      </c>
      <c r="G813" s="2" t="str">
        <f>IF(ISBLANK(Games!$B813), "",Games!G813)</f>
      </c>
      <c r="H813" s="2" t="str">
        <f>IF(ISBLANK(Games!B813), "", IF(Table13[[#This Row],[Spread]]&lt;0, Table13[[#This Row],[Home]], Table13[[#This Row],[Away]]))</f>
      </c>
      <c r="I813" s="25"/>
      <c r="J813" s="25"/>
      <c r="K813" s="25"/>
      <c r="L813" s="25" t="str">
        <f>IF(ISBLANK(Table13[[#This Row],[Side Result]]), "",(-1*(Table13[[#This Row],[Home Final]]-Table13[[#This Row],[Away Final]])))</f>
      </c>
      <c r="M81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13" s="21" t="str">
        <f>IF(ISBLANK(Games!B813),"",IF(Table13[[#This Row],[Side Result]]=Table13[[#This Row],[Market Predicted Side]], "Y", "N"))</f>
      </c>
      <c r="O813" s="24" t="str">
        <f>IF(ISBLANK(Table13[[#This Row],[Side Result]]),"",IF(AND(Table13[[#This Row],[Market Side Correct (Y/N)]]="Y", Table13[[#This Row],[Market - Winning Team Covered (Y/N)]]="Y"), "Y", "N"))</f>
      </c>
      <c r="P813" s="24" t="str">
        <f>IF(ISBLANK(Games!B813),"",IF(Table13[[#This Row],[Side Result]]=Table13[[#This Row],[Model Predicted Side]], "Y", "N"))</f>
      </c>
      <c r="Q81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1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13" s="24" t="str">
        <f>IF(ISBLANK(Table13[[#This Row],[Side Result]]), "",ABS(Table13[[#This Row],[Difference from Prediction]]))</f>
      </c>
      <c r="T81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13" s="24" t="str">
        <f>IF(ISBLANK(Table13[[#This Row],[Side Result]]), "",ABS(Table13[[#This Row],[Difference from Market]]))</f>
      </c>
      <c r="V813" s="23" t="str">
        <f>IF(OR(ISBLANK(Games!B813),ISBLANK(Table13[[#This Row],[Side Result]])), "",IF(OR(AND('Prediction Log'!D813&lt;0, 'Prediction Log'!I813='Prediction Log'!B813), AND('Prediction Log'!D813&gt;0, 'Prediction Log'!C813='Prediction Log'!I813)),"Y", IF(ISBLANK(Games!$B$2), "","N")))</f>
      </c>
      <c r="W813" s="23" t="str">
        <f>Table13[[#This Row],[Market Side and Spread  Correct]]</f>
      </c>
    </row>
    <row r="814">
      <c r="A814" s="2" t="str">
        <f>IF(ISBLANK(Games!$B814), "",Games!A814)</f>
      </c>
      <c r="B814" s="2" t="str">
        <f>IF(ISBLANK(Games!$B814), "",Games!B814)</f>
      </c>
      <c r="C814" s="2" t="str">
        <f>IF(ISBLANK(Games!$B814), "",Games!C814)</f>
      </c>
      <c r="D814" s="1" t="str">
        <f>IF(ISBLANK(Games!$B814), "",Games!D814)</f>
      </c>
      <c r="E814" s="1" t="str">
        <f>IF(ISBLANK(Games!$B814), "",Games!E814)</f>
      </c>
      <c r="F814" s="2" t="str">
        <f>IF(ISBLANK(Games!$B814), "",Games!F814)</f>
      </c>
      <c r="G814" s="2" t="str">
        <f>IF(ISBLANK(Games!$B814), "",Games!G814)</f>
      </c>
      <c r="H814" s="2" t="str">
        <f>IF(ISBLANK(Games!B814), "", IF(Table13[[#This Row],[Spread]]&lt;0, Table13[[#This Row],[Home]], Table13[[#This Row],[Away]]))</f>
      </c>
      <c r="I814" s="25"/>
      <c r="J814" s="25"/>
      <c r="K814" s="25"/>
      <c r="L814" s="25" t="str">
        <f>IF(ISBLANK(Table13[[#This Row],[Side Result]]), "",(-1*(Table13[[#This Row],[Home Final]]-Table13[[#This Row],[Away Final]])))</f>
      </c>
      <c r="M81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14" s="21" t="str">
        <f>IF(ISBLANK(Games!B814),"",IF(Table13[[#This Row],[Side Result]]=Table13[[#This Row],[Market Predicted Side]], "Y", "N"))</f>
      </c>
      <c r="O814" s="24" t="str">
        <f>IF(ISBLANK(Table13[[#This Row],[Side Result]]),"",IF(AND(Table13[[#This Row],[Market Side Correct (Y/N)]]="Y", Table13[[#This Row],[Market - Winning Team Covered (Y/N)]]="Y"), "Y", "N"))</f>
      </c>
      <c r="P814" s="24" t="str">
        <f>IF(ISBLANK(Games!B814),"",IF(Table13[[#This Row],[Side Result]]=Table13[[#This Row],[Model Predicted Side]], "Y", "N"))</f>
      </c>
      <c r="Q81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1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14" s="24" t="str">
        <f>IF(ISBLANK(Table13[[#This Row],[Side Result]]), "",ABS(Table13[[#This Row],[Difference from Prediction]]))</f>
      </c>
      <c r="T81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14" s="24" t="str">
        <f>IF(ISBLANK(Table13[[#This Row],[Side Result]]), "",ABS(Table13[[#This Row],[Difference from Market]]))</f>
      </c>
      <c r="V814" s="23" t="str">
        <f>IF(OR(ISBLANK(Games!B814),ISBLANK(Table13[[#This Row],[Side Result]])), "",IF(OR(AND('Prediction Log'!D814&lt;0, 'Prediction Log'!I814='Prediction Log'!B814), AND('Prediction Log'!D814&gt;0, 'Prediction Log'!C814='Prediction Log'!I814)),"Y", IF(ISBLANK(Games!$B$2), "","N")))</f>
      </c>
      <c r="W814" s="23" t="str">
        <f>Table13[[#This Row],[Market Side and Spread  Correct]]</f>
      </c>
    </row>
    <row r="815">
      <c r="A815" s="2" t="str">
        <f>IF(ISBLANK(Games!$B815), "",Games!A815)</f>
      </c>
      <c r="B815" s="2" t="str">
        <f>IF(ISBLANK(Games!$B815), "",Games!B815)</f>
      </c>
      <c r="C815" s="2" t="str">
        <f>IF(ISBLANK(Games!$B815), "",Games!C815)</f>
      </c>
      <c r="D815" s="1" t="str">
        <f>IF(ISBLANK(Games!$B815), "",Games!D815)</f>
      </c>
      <c r="E815" s="1" t="str">
        <f>IF(ISBLANK(Games!$B815), "",Games!E815)</f>
      </c>
      <c r="F815" s="2" t="str">
        <f>IF(ISBLANK(Games!$B815), "",Games!F815)</f>
      </c>
      <c r="G815" s="2" t="str">
        <f>IF(ISBLANK(Games!$B815), "",Games!G815)</f>
      </c>
      <c r="H815" s="2" t="str">
        <f>IF(ISBLANK(Games!B815), "", IF(Table13[[#This Row],[Spread]]&lt;0, Table13[[#This Row],[Home]], Table13[[#This Row],[Away]]))</f>
      </c>
      <c r="I815" s="25"/>
      <c r="J815" s="25"/>
      <c r="K815" s="25"/>
      <c r="L815" s="25" t="str">
        <f>IF(ISBLANK(Table13[[#This Row],[Side Result]]), "",(-1*(Table13[[#This Row],[Home Final]]-Table13[[#This Row],[Away Final]])))</f>
      </c>
      <c r="M81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15" s="21" t="str">
        <f>IF(ISBLANK(Games!B815),"",IF(Table13[[#This Row],[Side Result]]=Table13[[#This Row],[Market Predicted Side]], "Y", "N"))</f>
      </c>
      <c r="O815" s="24" t="str">
        <f>IF(ISBLANK(Table13[[#This Row],[Side Result]]),"",IF(AND(Table13[[#This Row],[Market Side Correct (Y/N)]]="Y", Table13[[#This Row],[Market - Winning Team Covered (Y/N)]]="Y"), "Y", "N"))</f>
      </c>
      <c r="P815" s="24" t="str">
        <f>IF(ISBLANK(Games!B815),"",IF(Table13[[#This Row],[Side Result]]=Table13[[#This Row],[Model Predicted Side]], "Y", "N"))</f>
      </c>
      <c r="Q81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1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15" s="24" t="str">
        <f>IF(ISBLANK(Table13[[#This Row],[Side Result]]), "",ABS(Table13[[#This Row],[Difference from Prediction]]))</f>
      </c>
      <c r="T81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15" s="24" t="str">
        <f>IF(ISBLANK(Table13[[#This Row],[Side Result]]), "",ABS(Table13[[#This Row],[Difference from Market]]))</f>
      </c>
      <c r="V815" s="23" t="str">
        <f>IF(OR(ISBLANK(Games!B815),ISBLANK(Table13[[#This Row],[Side Result]])), "",IF(OR(AND('Prediction Log'!D815&lt;0, 'Prediction Log'!I815='Prediction Log'!B815), AND('Prediction Log'!D815&gt;0, 'Prediction Log'!C815='Prediction Log'!I815)),"Y", IF(ISBLANK(Games!$B$2), "","N")))</f>
      </c>
      <c r="W815" s="23" t="str">
        <f>Table13[[#This Row],[Market Side and Spread  Correct]]</f>
      </c>
    </row>
    <row r="816">
      <c r="A816" s="2" t="str">
        <f>IF(ISBLANK(Games!$B816), "",Games!A816)</f>
      </c>
      <c r="B816" s="2" t="str">
        <f>IF(ISBLANK(Games!$B816), "",Games!B816)</f>
      </c>
      <c r="C816" s="2" t="str">
        <f>IF(ISBLANK(Games!$B816), "",Games!C816)</f>
      </c>
      <c r="D816" s="1" t="str">
        <f>IF(ISBLANK(Games!$B816), "",Games!D816)</f>
      </c>
      <c r="E816" s="1" t="str">
        <f>IF(ISBLANK(Games!$B816), "",Games!E816)</f>
      </c>
      <c r="F816" s="2" t="str">
        <f>IF(ISBLANK(Games!$B816), "",Games!F816)</f>
      </c>
      <c r="G816" s="2" t="str">
        <f>IF(ISBLANK(Games!$B816), "",Games!G816)</f>
      </c>
      <c r="H816" s="2" t="str">
        <f>IF(ISBLANK(Games!B816), "", IF(Table13[[#This Row],[Spread]]&lt;0, Table13[[#This Row],[Home]], Table13[[#This Row],[Away]]))</f>
      </c>
      <c r="I816" s="25"/>
      <c r="J816" s="25"/>
      <c r="K816" s="25"/>
      <c r="L816" s="25" t="str">
        <f>IF(ISBLANK(Table13[[#This Row],[Side Result]]), "",(-1*(Table13[[#This Row],[Home Final]]-Table13[[#This Row],[Away Final]])))</f>
      </c>
      <c r="M81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16" s="21" t="str">
        <f>IF(ISBLANK(Games!B816),"",IF(Table13[[#This Row],[Side Result]]=Table13[[#This Row],[Market Predicted Side]], "Y", "N"))</f>
      </c>
      <c r="O816" s="24" t="str">
        <f>IF(ISBLANK(Table13[[#This Row],[Side Result]]),"",IF(AND(Table13[[#This Row],[Market Side Correct (Y/N)]]="Y", Table13[[#This Row],[Market - Winning Team Covered (Y/N)]]="Y"), "Y", "N"))</f>
      </c>
      <c r="P816" s="24" t="str">
        <f>IF(ISBLANK(Games!B816),"",IF(Table13[[#This Row],[Side Result]]=Table13[[#This Row],[Model Predicted Side]], "Y", "N"))</f>
      </c>
      <c r="Q81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1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16" s="24" t="str">
        <f>IF(ISBLANK(Table13[[#This Row],[Side Result]]), "",ABS(Table13[[#This Row],[Difference from Prediction]]))</f>
      </c>
      <c r="T81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16" s="24" t="str">
        <f>IF(ISBLANK(Table13[[#This Row],[Side Result]]), "",ABS(Table13[[#This Row],[Difference from Market]]))</f>
      </c>
      <c r="V816" s="23" t="str">
        <f>IF(OR(ISBLANK(Games!B816),ISBLANK(Table13[[#This Row],[Side Result]])), "",IF(OR(AND('Prediction Log'!D816&lt;0, 'Prediction Log'!I816='Prediction Log'!B816), AND('Prediction Log'!D816&gt;0, 'Prediction Log'!C816='Prediction Log'!I816)),"Y", IF(ISBLANK(Games!$B$2), "","N")))</f>
      </c>
      <c r="W816" s="23" t="str">
        <f>Table13[[#This Row],[Market Side and Spread  Correct]]</f>
      </c>
    </row>
    <row r="817">
      <c r="A817" s="2" t="str">
        <f>IF(ISBLANK(Games!$B817), "",Games!A817)</f>
      </c>
      <c r="B817" s="2" t="str">
        <f>IF(ISBLANK(Games!$B817), "",Games!B817)</f>
      </c>
      <c r="C817" s="2" t="str">
        <f>IF(ISBLANK(Games!$B817), "",Games!C817)</f>
      </c>
      <c r="D817" s="1" t="str">
        <f>IF(ISBLANK(Games!$B817), "",Games!D817)</f>
      </c>
      <c r="E817" s="1" t="str">
        <f>IF(ISBLANK(Games!$B817), "",Games!E817)</f>
      </c>
      <c r="F817" s="2" t="str">
        <f>IF(ISBLANK(Games!$B817), "",Games!F817)</f>
      </c>
      <c r="G817" s="2" t="str">
        <f>IF(ISBLANK(Games!$B817), "",Games!G817)</f>
      </c>
      <c r="H817" s="2" t="str">
        <f>IF(ISBLANK(Games!B817), "", IF(Table13[[#This Row],[Spread]]&lt;0, Table13[[#This Row],[Home]], Table13[[#This Row],[Away]]))</f>
      </c>
      <c r="I817" s="25"/>
      <c r="J817" s="25"/>
      <c r="K817" s="25"/>
      <c r="L817" s="25" t="str">
        <f>IF(ISBLANK(Table13[[#This Row],[Side Result]]), "",(-1*(Table13[[#This Row],[Home Final]]-Table13[[#This Row],[Away Final]])))</f>
      </c>
      <c r="M81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17" s="21" t="str">
        <f>IF(ISBLANK(Games!B817),"",IF(Table13[[#This Row],[Side Result]]=Table13[[#This Row],[Market Predicted Side]], "Y", "N"))</f>
      </c>
      <c r="O817" s="24" t="str">
        <f>IF(ISBLANK(Table13[[#This Row],[Side Result]]),"",IF(AND(Table13[[#This Row],[Market Side Correct (Y/N)]]="Y", Table13[[#This Row],[Market - Winning Team Covered (Y/N)]]="Y"), "Y", "N"))</f>
      </c>
      <c r="P817" s="24" t="str">
        <f>IF(ISBLANK(Games!B817),"",IF(Table13[[#This Row],[Side Result]]=Table13[[#This Row],[Model Predicted Side]], "Y", "N"))</f>
      </c>
      <c r="Q81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1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17" s="24" t="str">
        <f>IF(ISBLANK(Table13[[#This Row],[Side Result]]), "",ABS(Table13[[#This Row],[Difference from Prediction]]))</f>
      </c>
      <c r="T81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17" s="24" t="str">
        <f>IF(ISBLANK(Table13[[#This Row],[Side Result]]), "",ABS(Table13[[#This Row],[Difference from Market]]))</f>
      </c>
      <c r="V817" s="23" t="str">
        <f>IF(OR(ISBLANK(Games!B817),ISBLANK(Table13[[#This Row],[Side Result]])), "",IF(OR(AND('Prediction Log'!D817&lt;0, 'Prediction Log'!I817='Prediction Log'!B817), AND('Prediction Log'!D817&gt;0, 'Prediction Log'!C817='Prediction Log'!I817)),"Y", IF(ISBLANK(Games!$B$2), "","N")))</f>
      </c>
      <c r="W817" s="23" t="str">
        <f>Table13[[#This Row],[Market Side and Spread  Correct]]</f>
      </c>
    </row>
    <row r="818">
      <c r="A818" s="2" t="str">
        <f>IF(ISBLANK(Games!$B818), "",Games!A818)</f>
      </c>
      <c r="B818" s="2" t="str">
        <f>IF(ISBLANK(Games!$B818), "",Games!B818)</f>
      </c>
      <c r="C818" s="2" t="str">
        <f>IF(ISBLANK(Games!$B818), "",Games!C818)</f>
      </c>
      <c r="D818" s="1" t="str">
        <f>IF(ISBLANK(Games!$B818), "",Games!D818)</f>
      </c>
      <c r="E818" s="1" t="str">
        <f>IF(ISBLANK(Games!$B818), "",Games!E818)</f>
      </c>
      <c r="F818" s="2" t="str">
        <f>IF(ISBLANK(Games!$B818), "",Games!F818)</f>
      </c>
      <c r="G818" s="2" t="str">
        <f>IF(ISBLANK(Games!$B818), "",Games!G818)</f>
      </c>
      <c r="H818" s="2" t="str">
        <f>IF(ISBLANK(Games!B818), "", IF(Table13[[#This Row],[Spread]]&lt;0, Table13[[#This Row],[Home]], Table13[[#This Row],[Away]]))</f>
      </c>
      <c r="I818" s="25"/>
      <c r="J818" s="25"/>
      <c r="K818" s="25"/>
      <c r="L818" s="25" t="str">
        <f>IF(ISBLANK(Table13[[#This Row],[Side Result]]), "",(-1*(Table13[[#This Row],[Home Final]]-Table13[[#This Row],[Away Final]])))</f>
      </c>
      <c r="M81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18" s="21" t="str">
        <f>IF(ISBLANK(Games!B818),"",IF(Table13[[#This Row],[Side Result]]=Table13[[#This Row],[Market Predicted Side]], "Y", "N"))</f>
      </c>
      <c r="O818" s="24" t="str">
        <f>IF(ISBLANK(Table13[[#This Row],[Side Result]]),"",IF(AND(Table13[[#This Row],[Market Side Correct (Y/N)]]="Y", Table13[[#This Row],[Market - Winning Team Covered (Y/N)]]="Y"), "Y", "N"))</f>
      </c>
      <c r="P818" s="24" t="str">
        <f>IF(ISBLANK(Games!B818),"",IF(Table13[[#This Row],[Side Result]]=Table13[[#This Row],[Model Predicted Side]], "Y", "N"))</f>
      </c>
      <c r="Q81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1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18" s="24" t="str">
        <f>IF(ISBLANK(Table13[[#This Row],[Side Result]]), "",ABS(Table13[[#This Row],[Difference from Prediction]]))</f>
      </c>
      <c r="T81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18" s="24" t="str">
        <f>IF(ISBLANK(Table13[[#This Row],[Side Result]]), "",ABS(Table13[[#This Row],[Difference from Market]]))</f>
      </c>
      <c r="V818" s="23" t="str">
        <f>IF(OR(ISBLANK(Games!B818),ISBLANK(Table13[[#This Row],[Side Result]])), "",IF(OR(AND('Prediction Log'!D818&lt;0, 'Prediction Log'!I818='Prediction Log'!B818), AND('Prediction Log'!D818&gt;0, 'Prediction Log'!C818='Prediction Log'!I818)),"Y", IF(ISBLANK(Games!$B$2), "","N")))</f>
      </c>
      <c r="W818" s="23" t="str">
        <f>Table13[[#This Row],[Market Side and Spread  Correct]]</f>
      </c>
    </row>
    <row r="819">
      <c r="A819" s="2" t="str">
        <f>IF(ISBLANK(Games!$B819), "",Games!A819)</f>
      </c>
      <c r="B819" s="2" t="str">
        <f>IF(ISBLANK(Games!$B819), "",Games!B819)</f>
      </c>
      <c r="C819" s="2" t="str">
        <f>IF(ISBLANK(Games!$B819), "",Games!C819)</f>
      </c>
      <c r="D819" s="1" t="str">
        <f>IF(ISBLANK(Games!$B819), "",Games!D819)</f>
      </c>
      <c r="E819" s="1" t="str">
        <f>IF(ISBLANK(Games!$B819), "",Games!E819)</f>
      </c>
      <c r="F819" s="2" t="str">
        <f>IF(ISBLANK(Games!$B819), "",Games!F819)</f>
      </c>
      <c r="G819" s="2" t="str">
        <f>IF(ISBLANK(Games!$B819), "",Games!G819)</f>
      </c>
      <c r="H819" s="2" t="str">
        <f>IF(ISBLANK(Games!B819), "", IF(Table13[[#This Row],[Spread]]&lt;0, Table13[[#This Row],[Home]], Table13[[#This Row],[Away]]))</f>
      </c>
      <c r="I819" s="25"/>
      <c r="J819" s="25"/>
      <c r="K819" s="25"/>
      <c r="L819" s="25" t="str">
        <f>IF(ISBLANK(Table13[[#This Row],[Side Result]]), "",(-1*(Table13[[#This Row],[Home Final]]-Table13[[#This Row],[Away Final]])))</f>
      </c>
      <c r="M81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19" s="21" t="str">
        <f>IF(ISBLANK(Games!B819),"",IF(Table13[[#This Row],[Side Result]]=Table13[[#This Row],[Market Predicted Side]], "Y", "N"))</f>
      </c>
      <c r="O819" s="24" t="str">
        <f>IF(ISBLANK(Table13[[#This Row],[Side Result]]),"",IF(AND(Table13[[#This Row],[Market Side Correct (Y/N)]]="Y", Table13[[#This Row],[Market - Winning Team Covered (Y/N)]]="Y"), "Y", "N"))</f>
      </c>
      <c r="P819" s="24" t="str">
        <f>IF(ISBLANK(Games!B819),"",IF(Table13[[#This Row],[Side Result]]=Table13[[#This Row],[Model Predicted Side]], "Y", "N"))</f>
      </c>
      <c r="Q81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1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19" s="24" t="str">
        <f>IF(ISBLANK(Table13[[#This Row],[Side Result]]), "",ABS(Table13[[#This Row],[Difference from Prediction]]))</f>
      </c>
      <c r="T81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19" s="24" t="str">
        <f>IF(ISBLANK(Table13[[#This Row],[Side Result]]), "",ABS(Table13[[#This Row],[Difference from Market]]))</f>
      </c>
      <c r="V819" s="23" t="str">
        <f>IF(OR(ISBLANK(Games!B819),ISBLANK(Table13[[#This Row],[Side Result]])), "",IF(OR(AND('Prediction Log'!D819&lt;0, 'Prediction Log'!I819='Prediction Log'!B819), AND('Prediction Log'!D819&gt;0, 'Prediction Log'!C819='Prediction Log'!I819)),"Y", IF(ISBLANK(Games!$B$2), "","N")))</f>
      </c>
      <c r="W819" s="23" t="str">
        <f>Table13[[#This Row],[Market Side and Spread  Correct]]</f>
      </c>
    </row>
    <row r="820">
      <c r="A820" s="2" t="str">
        <f>IF(ISBLANK(Games!$B820), "",Games!A820)</f>
      </c>
      <c r="B820" s="2" t="str">
        <f>IF(ISBLANK(Games!$B820), "",Games!B820)</f>
      </c>
      <c r="C820" s="2" t="str">
        <f>IF(ISBLANK(Games!$B820), "",Games!C820)</f>
      </c>
      <c r="D820" s="1" t="str">
        <f>IF(ISBLANK(Games!$B820), "",Games!D820)</f>
      </c>
      <c r="E820" s="1" t="str">
        <f>IF(ISBLANK(Games!$B820), "",Games!E820)</f>
      </c>
      <c r="F820" s="2" t="str">
        <f>IF(ISBLANK(Games!$B820), "",Games!F820)</f>
      </c>
      <c r="G820" s="2" t="str">
        <f>IF(ISBLANK(Games!$B820), "",Games!G820)</f>
      </c>
      <c r="H820" s="2" t="str">
        <f>IF(ISBLANK(Games!B820), "", IF(Table13[[#This Row],[Spread]]&lt;0, Table13[[#This Row],[Home]], Table13[[#This Row],[Away]]))</f>
      </c>
      <c r="I820" s="25"/>
      <c r="J820" s="25"/>
      <c r="K820" s="25"/>
      <c r="L820" s="25" t="str">
        <f>IF(ISBLANK(Table13[[#This Row],[Side Result]]), "",(-1*(Table13[[#This Row],[Home Final]]-Table13[[#This Row],[Away Final]])))</f>
      </c>
      <c r="M82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20" s="21" t="str">
        <f>IF(ISBLANK(Games!B820),"",IF(Table13[[#This Row],[Side Result]]=Table13[[#This Row],[Market Predicted Side]], "Y", "N"))</f>
      </c>
      <c r="O820" s="24" t="str">
        <f>IF(ISBLANK(Table13[[#This Row],[Side Result]]),"",IF(AND(Table13[[#This Row],[Market Side Correct (Y/N)]]="Y", Table13[[#This Row],[Market - Winning Team Covered (Y/N)]]="Y"), "Y", "N"))</f>
      </c>
      <c r="P820" s="24" t="str">
        <f>IF(ISBLANK(Games!B820),"",IF(Table13[[#This Row],[Side Result]]=Table13[[#This Row],[Model Predicted Side]], "Y", "N"))</f>
      </c>
      <c r="Q82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2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20" s="24" t="str">
        <f>IF(ISBLANK(Table13[[#This Row],[Side Result]]), "",ABS(Table13[[#This Row],[Difference from Prediction]]))</f>
      </c>
      <c r="T82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20" s="24" t="str">
        <f>IF(ISBLANK(Table13[[#This Row],[Side Result]]), "",ABS(Table13[[#This Row],[Difference from Market]]))</f>
      </c>
      <c r="V820" s="23" t="str">
        <f>IF(OR(ISBLANK(Games!B820),ISBLANK(Table13[[#This Row],[Side Result]])), "",IF(OR(AND('Prediction Log'!D820&lt;0, 'Prediction Log'!I820='Prediction Log'!B820), AND('Prediction Log'!D820&gt;0, 'Prediction Log'!C820='Prediction Log'!I820)),"Y", IF(ISBLANK(Games!$B$2), "","N")))</f>
      </c>
      <c r="W820" s="23" t="str">
        <f>Table13[[#This Row],[Market Side and Spread  Correct]]</f>
      </c>
    </row>
    <row r="821">
      <c r="A821" s="2" t="str">
        <f>IF(ISBLANK(Games!$B821), "",Games!A821)</f>
      </c>
      <c r="B821" s="2" t="str">
        <f>IF(ISBLANK(Games!$B821), "",Games!B821)</f>
      </c>
      <c r="C821" s="2" t="str">
        <f>IF(ISBLANK(Games!$B821), "",Games!C821)</f>
      </c>
      <c r="D821" s="1" t="str">
        <f>IF(ISBLANK(Games!$B821), "",Games!D821)</f>
      </c>
      <c r="E821" s="1" t="str">
        <f>IF(ISBLANK(Games!$B821), "",Games!E821)</f>
      </c>
      <c r="F821" s="2" t="str">
        <f>IF(ISBLANK(Games!$B821), "",Games!F821)</f>
      </c>
      <c r="G821" s="2" t="str">
        <f>IF(ISBLANK(Games!$B821), "",Games!G821)</f>
      </c>
      <c r="H821" s="2" t="str">
        <f>IF(ISBLANK(Games!B821), "", IF(Table13[[#This Row],[Spread]]&lt;0, Table13[[#This Row],[Home]], Table13[[#This Row],[Away]]))</f>
      </c>
      <c r="I821" s="25"/>
      <c r="J821" s="25"/>
      <c r="K821" s="25"/>
      <c r="L821" s="25" t="str">
        <f>IF(ISBLANK(Table13[[#This Row],[Side Result]]), "",(-1*(Table13[[#This Row],[Home Final]]-Table13[[#This Row],[Away Final]])))</f>
      </c>
      <c r="M82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21" s="21" t="str">
        <f>IF(ISBLANK(Games!B821),"",IF(Table13[[#This Row],[Side Result]]=Table13[[#This Row],[Market Predicted Side]], "Y", "N"))</f>
      </c>
      <c r="O821" s="24" t="str">
        <f>IF(ISBLANK(Table13[[#This Row],[Side Result]]),"",IF(AND(Table13[[#This Row],[Market Side Correct (Y/N)]]="Y", Table13[[#This Row],[Market - Winning Team Covered (Y/N)]]="Y"), "Y", "N"))</f>
      </c>
      <c r="P821" s="24" t="str">
        <f>IF(ISBLANK(Games!B821),"",IF(Table13[[#This Row],[Side Result]]=Table13[[#This Row],[Model Predicted Side]], "Y", "N"))</f>
      </c>
      <c r="Q82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2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21" s="24" t="str">
        <f>IF(ISBLANK(Table13[[#This Row],[Side Result]]), "",ABS(Table13[[#This Row],[Difference from Prediction]]))</f>
      </c>
      <c r="T82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21" s="24" t="str">
        <f>IF(ISBLANK(Table13[[#This Row],[Side Result]]), "",ABS(Table13[[#This Row],[Difference from Market]]))</f>
      </c>
      <c r="V821" s="23" t="str">
        <f>IF(OR(ISBLANK(Games!B821),ISBLANK(Table13[[#This Row],[Side Result]])), "",IF(OR(AND('Prediction Log'!D821&lt;0, 'Prediction Log'!I821='Prediction Log'!B821), AND('Prediction Log'!D821&gt;0, 'Prediction Log'!C821='Prediction Log'!I821)),"Y", IF(ISBLANK(Games!$B$2), "","N")))</f>
      </c>
      <c r="W821" s="23" t="str">
        <f>Table13[[#This Row],[Market Side and Spread  Correct]]</f>
      </c>
    </row>
    <row r="822">
      <c r="A822" s="2" t="str">
        <f>IF(ISBLANK(Games!$B822), "",Games!A822)</f>
      </c>
      <c r="B822" s="2" t="str">
        <f>IF(ISBLANK(Games!$B822), "",Games!B822)</f>
      </c>
      <c r="C822" s="2" t="str">
        <f>IF(ISBLANK(Games!$B822), "",Games!C822)</f>
      </c>
      <c r="D822" s="1" t="str">
        <f>IF(ISBLANK(Games!$B822), "",Games!D822)</f>
      </c>
      <c r="E822" s="1" t="str">
        <f>IF(ISBLANK(Games!$B822), "",Games!E822)</f>
      </c>
      <c r="F822" s="2" t="str">
        <f>IF(ISBLANK(Games!$B822), "",Games!F822)</f>
      </c>
      <c r="G822" s="2" t="str">
        <f>IF(ISBLANK(Games!$B822), "",Games!G822)</f>
      </c>
      <c r="H822" s="2" t="str">
        <f>IF(ISBLANK(Games!B822), "", IF(Table13[[#This Row],[Spread]]&lt;0, Table13[[#This Row],[Home]], Table13[[#This Row],[Away]]))</f>
      </c>
      <c r="I822" s="25"/>
      <c r="J822" s="25"/>
      <c r="K822" s="25"/>
      <c r="L822" s="25" t="str">
        <f>IF(ISBLANK(Table13[[#This Row],[Side Result]]), "",(-1*(Table13[[#This Row],[Home Final]]-Table13[[#This Row],[Away Final]])))</f>
      </c>
      <c r="M82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22" s="21" t="str">
        <f>IF(ISBLANK(Games!B822),"",IF(Table13[[#This Row],[Side Result]]=Table13[[#This Row],[Market Predicted Side]], "Y", "N"))</f>
      </c>
      <c r="O822" s="24" t="str">
        <f>IF(ISBLANK(Table13[[#This Row],[Side Result]]),"",IF(AND(Table13[[#This Row],[Market Side Correct (Y/N)]]="Y", Table13[[#This Row],[Market - Winning Team Covered (Y/N)]]="Y"), "Y", "N"))</f>
      </c>
      <c r="P822" s="24" t="str">
        <f>IF(ISBLANK(Games!B822),"",IF(Table13[[#This Row],[Side Result]]=Table13[[#This Row],[Model Predicted Side]], "Y", "N"))</f>
      </c>
      <c r="Q82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2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22" s="24" t="str">
        <f>IF(ISBLANK(Table13[[#This Row],[Side Result]]), "",ABS(Table13[[#This Row],[Difference from Prediction]]))</f>
      </c>
      <c r="T82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22" s="24" t="str">
        <f>IF(ISBLANK(Table13[[#This Row],[Side Result]]), "",ABS(Table13[[#This Row],[Difference from Market]]))</f>
      </c>
      <c r="V822" s="23" t="str">
        <f>IF(OR(ISBLANK(Games!B822),ISBLANK(Table13[[#This Row],[Side Result]])), "",IF(OR(AND('Prediction Log'!D822&lt;0, 'Prediction Log'!I822='Prediction Log'!B822), AND('Prediction Log'!D822&gt;0, 'Prediction Log'!C822='Prediction Log'!I822)),"Y", IF(ISBLANK(Games!$B$2), "","N")))</f>
      </c>
      <c r="W822" s="23" t="str">
        <f>Table13[[#This Row],[Market Side and Spread  Correct]]</f>
      </c>
    </row>
    <row r="823">
      <c r="A823" s="2" t="str">
        <f>IF(ISBLANK(Games!$B823), "",Games!A823)</f>
      </c>
      <c r="B823" s="2" t="str">
        <f>IF(ISBLANK(Games!$B823), "",Games!B823)</f>
      </c>
      <c r="C823" s="2" t="str">
        <f>IF(ISBLANK(Games!$B823), "",Games!C823)</f>
      </c>
      <c r="D823" s="1" t="str">
        <f>IF(ISBLANK(Games!$B823), "",Games!D823)</f>
      </c>
      <c r="E823" s="1" t="str">
        <f>IF(ISBLANK(Games!$B823), "",Games!E823)</f>
      </c>
      <c r="F823" s="2" t="str">
        <f>IF(ISBLANK(Games!$B823), "",Games!F823)</f>
      </c>
      <c r="G823" s="2" t="str">
        <f>IF(ISBLANK(Games!$B823), "",Games!G823)</f>
      </c>
      <c r="H823" s="2" t="str">
        <f>IF(ISBLANK(Games!B823), "", IF(Table13[[#This Row],[Spread]]&lt;0, Table13[[#This Row],[Home]], Table13[[#This Row],[Away]]))</f>
      </c>
      <c r="I823" s="25"/>
      <c r="J823" s="25"/>
      <c r="K823" s="25"/>
      <c r="L823" s="25" t="str">
        <f>IF(ISBLANK(Table13[[#This Row],[Side Result]]), "",(-1*(Table13[[#This Row],[Home Final]]-Table13[[#This Row],[Away Final]])))</f>
      </c>
      <c r="M82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23" s="21" t="str">
        <f>IF(ISBLANK(Games!B823),"",IF(Table13[[#This Row],[Side Result]]=Table13[[#This Row],[Market Predicted Side]], "Y", "N"))</f>
      </c>
      <c r="O823" s="24" t="str">
        <f>IF(ISBLANK(Table13[[#This Row],[Side Result]]),"",IF(AND(Table13[[#This Row],[Market Side Correct (Y/N)]]="Y", Table13[[#This Row],[Market - Winning Team Covered (Y/N)]]="Y"), "Y", "N"))</f>
      </c>
      <c r="P823" s="24" t="str">
        <f>IF(ISBLANK(Games!B823),"",IF(Table13[[#This Row],[Side Result]]=Table13[[#This Row],[Model Predicted Side]], "Y", "N"))</f>
      </c>
      <c r="Q82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2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23" s="24" t="str">
        <f>IF(ISBLANK(Table13[[#This Row],[Side Result]]), "",ABS(Table13[[#This Row],[Difference from Prediction]]))</f>
      </c>
      <c r="T82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23" s="24" t="str">
        <f>IF(ISBLANK(Table13[[#This Row],[Side Result]]), "",ABS(Table13[[#This Row],[Difference from Market]]))</f>
      </c>
      <c r="V823" s="23" t="str">
        <f>IF(OR(ISBLANK(Games!B823),ISBLANK(Table13[[#This Row],[Side Result]])), "",IF(OR(AND('Prediction Log'!D823&lt;0, 'Prediction Log'!I823='Prediction Log'!B823), AND('Prediction Log'!D823&gt;0, 'Prediction Log'!C823='Prediction Log'!I823)),"Y", IF(ISBLANK(Games!$B$2), "","N")))</f>
      </c>
      <c r="W823" s="23" t="str">
        <f>Table13[[#This Row],[Market Side and Spread  Correct]]</f>
      </c>
    </row>
    <row r="824">
      <c r="A824" s="2" t="str">
        <f>IF(ISBLANK(Games!$B824), "",Games!A824)</f>
      </c>
      <c r="B824" s="2" t="str">
        <f>IF(ISBLANK(Games!$B824), "",Games!B824)</f>
      </c>
      <c r="C824" s="2" t="str">
        <f>IF(ISBLANK(Games!$B824), "",Games!C824)</f>
      </c>
      <c r="D824" s="1" t="str">
        <f>IF(ISBLANK(Games!$B824), "",Games!D824)</f>
      </c>
      <c r="E824" s="1" t="str">
        <f>IF(ISBLANK(Games!$B824), "",Games!E824)</f>
      </c>
      <c r="F824" s="2" t="str">
        <f>IF(ISBLANK(Games!$B824), "",Games!F824)</f>
      </c>
      <c r="G824" s="2" t="str">
        <f>IF(ISBLANK(Games!$B824), "",Games!G824)</f>
      </c>
      <c r="H824" s="2" t="str">
        <f>IF(ISBLANK(Games!B824), "", IF(Table13[[#This Row],[Spread]]&lt;0, Table13[[#This Row],[Home]], Table13[[#This Row],[Away]]))</f>
      </c>
      <c r="I824" s="25"/>
      <c r="J824" s="25"/>
      <c r="K824" s="25"/>
      <c r="L824" s="25" t="str">
        <f>IF(ISBLANK(Table13[[#This Row],[Side Result]]), "",(-1*(Table13[[#This Row],[Home Final]]-Table13[[#This Row],[Away Final]])))</f>
      </c>
      <c r="M82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24" s="21" t="str">
        <f>IF(ISBLANK(Games!B824),"",IF(Table13[[#This Row],[Side Result]]=Table13[[#This Row],[Market Predicted Side]], "Y", "N"))</f>
      </c>
      <c r="O824" s="24" t="str">
        <f>IF(ISBLANK(Table13[[#This Row],[Side Result]]),"",IF(AND(Table13[[#This Row],[Market Side Correct (Y/N)]]="Y", Table13[[#This Row],[Market - Winning Team Covered (Y/N)]]="Y"), "Y", "N"))</f>
      </c>
      <c r="P824" s="24" t="str">
        <f>IF(ISBLANK(Games!B824),"",IF(Table13[[#This Row],[Side Result]]=Table13[[#This Row],[Model Predicted Side]], "Y", "N"))</f>
      </c>
      <c r="Q82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2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24" s="24" t="str">
        <f>IF(ISBLANK(Table13[[#This Row],[Side Result]]), "",ABS(Table13[[#This Row],[Difference from Prediction]]))</f>
      </c>
      <c r="T82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24" s="24" t="str">
        <f>IF(ISBLANK(Table13[[#This Row],[Side Result]]), "",ABS(Table13[[#This Row],[Difference from Market]]))</f>
      </c>
      <c r="V824" s="23" t="str">
        <f>IF(OR(ISBLANK(Games!B824),ISBLANK(Table13[[#This Row],[Side Result]])), "",IF(OR(AND('Prediction Log'!D824&lt;0, 'Prediction Log'!I824='Prediction Log'!B824), AND('Prediction Log'!D824&gt;0, 'Prediction Log'!C824='Prediction Log'!I824)),"Y", IF(ISBLANK(Games!$B$2), "","N")))</f>
      </c>
      <c r="W824" s="23" t="str">
        <f>Table13[[#This Row],[Market Side and Spread  Correct]]</f>
      </c>
    </row>
    <row r="825">
      <c r="A825" s="2" t="str">
        <f>IF(ISBLANK(Games!$B825), "",Games!A825)</f>
      </c>
      <c r="B825" s="2" t="str">
        <f>IF(ISBLANK(Games!$B825), "",Games!B825)</f>
      </c>
      <c r="C825" s="2" t="str">
        <f>IF(ISBLANK(Games!$B825), "",Games!C825)</f>
      </c>
      <c r="D825" s="1" t="str">
        <f>IF(ISBLANK(Games!$B825), "",Games!D825)</f>
      </c>
      <c r="E825" s="1" t="str">
        <f>IF(ISBLANK(Games!$B825), "",Games!E825)</f>
      </c>
      <c r="F825" s="2" t="str">
        <f>IF(ISBLANK(Games!$B825), "",Games!F825)</f>
      </c>
      <c r="G825" s="2" t="str">
        <f>IF(ISBLANK(Games!$B825), "",Games!G825)</f>
      </c>
      <c r="H825" s="2" t="str">
        <f>IF(ISBLANK(Games!B825), "", IF(Table13[[#This Row],[Spread]]&lt;0, Table13[[#This Row],[Home]], Table13[[#This Row],[Away]]))</f>
      </c>
      <c r="I825" s="25"/>
      <c r="J825" s="25"/>
      <c r="K825" s="25"/>
      <c r="L825" s="25" t="str">
        <f>IF(ISBLANK(Table13[[#This Row],[Side Result]]), "",(-1*(Table13[[#This Row],[Home Final]]-Table13[[#This Row],[Away Final]])))</f>
      </c>
      <c r="M82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25" s="21" t="str">
        <f>IF(ISBLANK(Games!B825),"",IF(Table13[[#This Row],[Side Result]]=Table13[[#This Row],[Market Predicted Side]], "Y", "N"))</f>
      </c>
      <c r="O825" s="24" t="str">
        <f>IF(ISBLANK(Table13[[#This Row],[Side Result]]),"",IF(AND(Table13[[#This Row],[Market Side Correct (Y/N)]]="Y", Table13[[#This Row],[Market - Winning Team Covered (Y/N)]]="Y"), "Y", "N"))</f>
      </c>
      <c r="P825" s="24" t="str">
        <f>IF(ISBLANK(Games!B825),"",IF(Table13[[#This Row],[Side Result]]=Table13[[#This Row],[Model Predicted Side]], "Y", "N"))</f>
      </c>
      <c r="Q82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2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25" s="24" t="str">
        <f>IF(ISBLANK(Table13[[#This Row],[Side Result]]), "",ABS(Table13[[#This Row],[Difference from Prediction]]))</f>
      </c>
      <c r="T82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25" s="24" t="str">
        <f>IF(ISBLANK(Table13[[#This Row],[Side Result]]), "",ABS(Table13[[#This Row],[Difference from Market]]))</f>
      </c>
      <c r="V825" s="23" t="str">
        <f>IF(OR(ISBLANK(Games!B825),ISBLANK(Table13[[#This Row],[Side Result]])), "",IF(OR(AND('Prediction Log'!D825&lt;0, 'Prediction Log'!I825='Prediction Log'!B825), AND('Prediction Log'!D825&gt;0, 'Prediction Log'!C825='Prediction Log'!I825)),"Y", IF(ISBLANK(Games!$B$2), "","N")))</f>
      </c>
      <c r="W825" s="23" t="str">
        <f>Table13[[#This Row],[Market Side and Spread  Correct]]</f>
      </c>
    </row>
    <row r="826">
      <c r="A826" s="2" t="str">
        <f>IF(ISBLANK(Games!$B826), "",Games!A826)</f>
      </c>
      <c r="B826" s="2" t="str">
        <f>IF(ISBLANK(Games!$B826), "",Games!B826)</f>
      </c>
      <c r="C826" s="2" t="str">
        <f>IF(ISBLANK(Games!$B826), "",Games!C826)</f>
      </c>
      <c r="D826" s="1" t="str">
        <f>IF(ISBLANK(Games!$B826), "",Games!D826)</f>
      </c>
      <c r="E826" s="1" t="str">
        <f>IF(ISBLANK(Games!$B826), "",Games!E826)</f>
      </c>
      <c r="F826" s="2" t="str">
        <f>IF(ISBLANK(Games!$B826), "",Games!F826)</f>
      </c>
      <c r="G826" s="2" t="str">
        <f>IF(ISBLANK(Games!$B826), "",Games!G826)</f>
      </c>
      <c r="H826" s="2" t="str">
        <f>IF(ISBLANK(Games!B826), "", IF(Table13[[#This Row],[Spread]]&lt;0, Table13[[#This Row],[Home]], Table13[[#This Row],[Away]]))</f>
      </c>
      <c r="I826" s="25"/>
      <c r="J826" s="25"/>
      <c r="K826" s="25"/>
      <c r="L826" s="25" t="str">
        <f>IF(ISBLANK(Table13[[#This Row],[Side Result]]), "",(-1*(Table13[[#This Row],[Home Final]]-Table13[[#This Row],[Away Final]])))</f>
      </c>
      <c r="M82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26" s="21" t="str">
        <f>IF(ISBLANK(Games!B826),"",IF(Table13[[#This Row],[Side Result]]=Table13[[#This Row],[Market Predicted Side]], "Y", "N"))</f>
      </c>
      <c r="O826" s="24" t="str">
        <f>IF(ISBLANK(Table13[[#This Row],[Side Result]]),"",IF(AND(Table13[[#This Row],[Market Side Correct (Y/N)]]="Y", Table13[[#This Row],[Market - Winning Team Covered (Y/N)]]="Y"), "Y", "N"))</f>
      </c>
      <c r="P826" s="24" t="str">
        <f>IF(ISBLANK(Games!B826),"",IF(Table13[[#This Row],[Side Result]]=Table13[[#This Row],[Model Predicted Side]], "Y", "N"))</f>
      </c>
      <c r="Q82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2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26" s="24" t="str">
        <f>IF(ISBLANK(Table13[[#This Row],[Side Result]]), "",ABS(Table13[[#This Row],[Difference from Prediction]]))</f>
      </c>
      <c r="T82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26" s="24" t="str">
        <f>IF(ISBLANK(Table13[[#This Row],[Side Result]]), "",ABS(Table13[[#This Row],[Difference from Market]]))</f>
      </c>
      <c r="V826" s="23" t="str">
        <f>IF(OR(ISBLANK(Games!B826),ISBLANK(Table13[[#This Row],[Side Result]])), "",IF(OR(AND('Prediction Log'!D826&lt;0, 'Prediction Log'!I826='Prediction Log'!B826), AND('Prediction Log'!D826&gt;0, 'Prediction Log'!C826='Prediction Log'!I826)),"Y", IF(ISBLANK(Games!$B$2), "","N")))</f>
      </c>
      <c r="W826" s="23" t="str">
        <f>Table13[[#This Row],[Market Side and Spread  Correct]]</f>
      </c>
    </row>
    <row r="827">
      <c r="A827" s="2" t="str">
        <f>IF(ISBLANK(Games!$B827), "",Games!A827)</f>
      </c>
      <c r="B827" s="2" t="str">
        <f>IF(ISBLANK(Games!$B827), "",Games!B827)</f>
      </c>
      <c r="C827" s="2" t="str">
        <f>IF(ISBLANK(Games!$B827), "",Games!C827)</f>
      </c>
      <c r="D827" s="1" t="str">
        <f>IF(ISBLANK(Games!$B827), "",Games!D827)</f>
      </c>
      <c r="E827" s="1" t="str">
        <f>IF(ISBLANK(Games!$B827), "",Games!E827)</f>
      </c>
      <c r="F827" s="2" t="str">
        <f>IF(ISBLANK(Games!$B827), "",Games!F827)</f>
      </c>
      <c r="G827" s="2" t="str">
        <f>IF(ISBLANK(Games!$B827), "",Games!G827)</f>
      </c>
      <c r="H827" s="2" t="str">
        <f>IF(ISBLANK(Games!B827), "", IF(Table13[[#This Row],[Spread]]&lt;0, Table13[[#This Row],[Home]], Table13[[#This Row],[Away]]))</f>
      </c>
      <c r="I827" s="25"/>
      <c r="J827" s="25"/>
      <c r="K827" s="25"/>
      <c r="L827" s="25" t="str">
        <f>IF(ISBLANK(Table13[[#This Row],[Side Result]]), "",(-1*(Table13[[#This Row],[Home Final]]-Table13[[#This Row],[Away Final]])))</f>
      </c>
      <c r="M82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27" s="21" t="str">
        <f>IF(ISBLANK(Games!B827),"",IF(Table13[[#This Row],[Side Result]]=Table13[[#This Row],[Market Predicted Side]], "Y", "N"))</f>
      </c>
      <c r="O827" s="24" t="str">
        <f>IF(ISBLANK(Table13[[#This Row],[Side Result]]),"",IF(AND(Table13[[#This Row],[Market Side Correct (Y/N)]]="Y", Table13[[#This Row],[Market - Winning Team Covered (Y/N)]]="Y"), "Y", "N"))</f>
      </c>
      <c r="P827" s="24" t="str">
        <f>IF(ISBLANK(Games!B827),"",IF(Table13[[#This Row],[Side Result]]=Table13[[#This Row],[Model Predicted Side]], "Y", "N"))</f>
      </c>
      <c r="Q82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2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27" s="24" t="str">
        <f>IF(ISBLANK(Table13[[#This Row],[Side Result]]), "",ABS(Table13[[#This Row],[Difference from Prediction]]))</f>
      </c>
      <c r="T82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27" s="24" t="str">
        <f>IF(ISBLANK(Table13[[#This Row],[Side Result]]), "",ABS(Table13[[#This Row],[Difference from Market]]))</f>
      </c>
      <c r="V827" s="23" t="str">
        <f>IF(OR(ISBLANK(Games!B827),ISBLANK(Table13[[#This Row],[Side Result]])), "",IF(OR(AND('Prediction Log'!D827&lt;0, 'Prediction Log'!I827='Prediction Log'!B827), AND('Prediction Log'!D827&gt;0, 'Prediction Log'!C827='Prediction Log'!I827)),"Y", IF(ISBLANK(Games!$B$2), "","N")))</f>
      </c>
      <c r="W827" s="23" t="str">
        <f>Table13[[#This Row],[Market Side and Spread  Correct]]</f>
      </c>
    </row>
    <row r="828">
      <c r="A828" s="2" t="str">
        <f>IF(ISBLANK(Games!$B828), "",Games!A828)</f>
      </c>
      <c r="B828" s="2" t="str">
        <f>IF(ISBLANK(Games!$B828), "",Games!B828)</f>
      </c>
      <c r="C828" s="2" t="str">
        <f>IF(ISBLANK(Games!$B828), "",Games!C828)</f>
      </c>
      <c r="D828" s="1" t="str">
        <f>IF(ISBLANK(Games!$B828), "",Games!D828)</f>
      </c>
      <c r="E828" s="1" t="str">
        <f>IF(ISBLANK(Games!$B828), "",Games!E828)</f>
      </c>
      <c r="F828" s="2" t="str">
        <f>IF(ISBLANK(Games!$B828), "",Games!F828)</f>
      </c>
      <c r="G828" s="2" t="str">
        <f>IF(ISBLANK(Games!$B828), "",Games!G828)</f>
      </c>
      <c r="H828" s="2" t="str">
        <f>IF(ISBLANK(Games!B828), "", IF(Table13[[#This Row],[Spread]]&lt;0, Table13[[#This Row],[Home]], Table13[[#This Row],[Away]]))</f>
      </c>
      <c r="I828" s="25"/>
      <c r="J828" s="25"/>
      <c r="K828" s="25"/>
      <c r="L828" s="25" t="str">
        <f>IF(ISBLANK(Table13[[#This Row],[Side Result]]), "",(-1*(Table13[[#This Row],[Home Final]]-Table13[[#This Row],[Away Final]])))</f>
      </c>
      <c r="M82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28" s="21" t="str">
        <f>IF(ISBLANK(Games!B828),"",IF(Table13[[#This Row],[Side Result]]=Table13[[#This Row],[Market Predicted Side]], "Y", "N"))</f>
      </c>
      <c r="O828" s="24" t="str">
        <f>IF(ISBLANK(Table13[[#This Row],[Side Result]]),"",IF(AND(Table13[[#This Row],[Market Side Correct (Y/N)]]="Y", Table13[[#This Row],[Market - Winning Team Covered (Y/N)]]="Y"), "Y", "N"))</f>
      </c>
      <c r="P828" s="24" t="str">
        <f>IF(ISBLANK(Games!B828),"",IF(Table13[[#This Row],[Side Result]]=Table13[[#This Row],[Model Predicted Side]], "Y", "N"))</f>
      </c>
      <c r="Q82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2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28" s="24" t="str">
        <f>IF(ISBLANK(Table13[[#This Row],[Side Result]]), "",ABS(Table13[[#This Row],[Difference from Prediction]]))</f>
      </c>
      <c r="T82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28" s="24" t="str">
        <f>IF(ISBLANK(Table13[[#This Row],[Side Result]]), "",ABS(Table13[[#This Row],[Difference from Market]]))</f>
      </c>
      <c r="V828" s="23" t="str">
        <f>IF(OR(ISBLANK(Games!B828),ISBLANK(Table13[[#This Row],[Side Result]])), "",IF(OR(AND('Prediction Log'!D828&lt;0, 'Prediction Log'!I828='Prediction Log'!B828), AND('Prediction Log'!D828&gt;0, 'Prediction Log'!C828='Prediction Log'!I828)),"Y", IF(ISBLANK(Games!$B$2), "","N")))</f>
      </c>
      <c r="W828" s="23" t="str">
        <f>Table13[[#This Row],[Market Side and Spread  Correct]]</f>
      </c>
    </row>
    <row r="829">
      <c r="A829" s="2" t="str">
        <f>IF(ISBLANK(Games!$B829), "",Games!A829)</f>
      </c>
      <c r="B829" s="2" t="str">
        <f>IF(ISBLANK(Games!$B829), "",Games!B829)</f>
      </c>
      <c r="C829" s="2" t="str">
        <f>IF(ISBLANK(Games!$B829), "",Games!C829)</f>
      </c>
      <c r="D829" s="1" t="str">
        <f>IF(ISBLANK(Games!$B829), "",Games!D829)</f>
      </c>
      <c r="E829" s="1" t="str">
        <f>IF(ISBLANK(Games!$B829), "",Games!E829)</f>
      </c>
      <c r="F829" s="2" t="str">
        <f>IF(ISBLANK(Games!$B829), "",Games!F829)</f>
      </c>
      <c r="G829" s="2" t="str">
        <f>IF(ISBLANK(Games!$B829), "",Games!G829)</f>
      </c>
      <c r="H829" s="2" t="str">
        <f>IF(ISBLANK(Games!B829), "", IF(Table13[[#This Row],[Spread]]&lt;0, Table13[[#This Row],[Home]], Table13[[#This Row],[Away]]))</f>
      </c>
      <c r="I829" s="25"/>
      <c r="J829" s="25"/>
      <c r="K829" s="25"/>
      <c r="L829" s="25" t="str">
        <f>IF(ISBLANK(Table13[[#This Row],[Side Result]]), "",(-1*(Table13[[#This Row],[Home Final]]-Table13[[#This Row],[Away Final]])))</f>
      </c>
      <c r="M82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29" s="21" t="str">
        <f>IF(ISBLANK(Games!B829),"",IF(Table13[[#This Row],[Side Result]]=Table13[[#This Row],[Market Predicted Side]], "Y", "N"))</f>
      </c>
      <c r="O829" s="24" t="str">
        <f>IF(ISBLANK(Table13[[#This Row],[Side Result]]),"",IF(AND(Table13[[#This Row],[Market Side Correct (Y/N)]]="Y", Table13[[#This Row],[Market - Winning Team Covered (Y/N)]]="Y"), "Y", "N"))</f>
      </c>
      <c r="P829" s="24" t="str">
        <f>IF(ISBLANK(Games!B829),"",IF(Table13[[#This Row],[Side Result]]=Table13[[#This Row],[Model Predicted Side]], "Y", "N"))</f>
      </c>
      <c r="Q82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2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29" s="24" t="str">
        <f>IF(ISBLANK(Table13[[#This Row],[Side Result]]), "",ABS(Table13[[#This Row],[Difference from Prediction]]))</f>
      </c>
      <c r="T82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29" s="24" t="str">
        <f>IF(ISBLANK(Table13[[#This Row],[Side Result]]), "",ABS(Table13[[#This Row],[Difference from Market]]))</f>
      </c>
      <c r="V829" s="23" t="str">
        <f>IF(OR(ISBLANK(Games!B829),ISBLANK(Table13[[#This Row],[Side Result]])), "",IF(OR(AND('Prediction Log'!D829&lt;0, 'Prediction Log'!I829='Prediction Log'!B829), AND('Prediction Log'!D829&gt;0, 'Prediction Log'!C829='Prediction Log'!I829)),"Y", IF(ISBLANK(Games!$B$2), "","N")))</f>
      </c>
      <c r="W829" s="23" t="str">
        <f>Table13[[#This Row],[Market Side and Spread  Correct]]</f>
      </c>
    </row>
    <row r="830">
      <c r="A830" s="2" t="str">
        <f>IF(ISBLANK(Games!$B830), "",Games!A830)</f>
      </c>
      <c r="B830" s="2" t="str">
        <f>IF(ISBLANK(Games!$B830), "",Games!B830)</f>
      </c>
      <c r="C830" s="2" t="str">
        <f>IF(ISBLANK(Games!$B830), "",Games!C830)</f>
      </c>
      <c r="D830" s="1" t="str">
        <f>IF(ISBLANK(Games!$B830), "",Games!D830)</f>
      </c>
      <c r="E830" s="1" t="str">
        <f>IF(ISBLANK(Games!$B830), "",Games!E830)</f>
      </c>
      <c r="F830" s="2" t="str">
        <f>IF(ISBLANK(Games!$B830), "",Games!F830)</f>
      </c>
      <c r="G830" s="2" t="str">
        <f>IF(ISBLANK(Games!$B830), "",Games!G830)</f>
      </c>
      <c r="H830" s="2" t="str">
        <f>IF(ISBLANK(Games!B830), "", IF(Table13[[#This Row],[Spread]]&lt;0, Table13[[#This Row],[Home]], Table13[[#This Row],[Away]]))</f>
      </c>
      <c r="I830" s="25"/>
      <c r="J830" s="25"/>
      <c r="K830" s="25"/>
      <c r="L830" s="25" t="str">
        <f>IF(ISBLANK(Table13[[#This Row],[Side Result]]), "",(-1*(Table13[[#This Row],[Home Final]]-Table13[[#This Row],[Away Final]])))</f>
      </c>
      <c r="M83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30" s="21" t="str">
        <f>IF(ISBLANK(Games!B830),"",IF(Table13[[#This Row],[Side Result]]=Table13[[#This Row],[Market Predicted Side]], "Y", "N"))</f>
      </c>
      <c r="O830" s="24" t="str">
        <f>IF(ISBLANK(Table13[[#This Row],[Side Result]]),"",IF(AND(Table13[[#This Row],[Market Side Correct (Y/N)]]="Y", Table13[[#This Row],[Market - Winning Team Covered (Y/N)]]="Y"), "Y", "N"))</f>
      </c>
      <c r="P830" s="24" t="str">
        <f>IF(ISBLANK(Games!B830),"",IF(Table13[[#This Row],[Side Result]]=Table13[[#This Row],[Model Predicted Side]], "Y", "N"))</f>
      </c>
      <c r="Q83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3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30" s="24" t="str">
        <f>IF(ISBLANK(Table13[[#This Row],[Side Result]]), "",ABS(Table13[[#This Row],[Difference from Prediction]]))</f>
      </c>
      <c r="T83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30" s="24" t="str">
        <f>IF(ISBLANK(Table13[[#This Row],[Side Result]]), "",ABS(Table13[[#This Row],[Difference from Market]]))</f>
      </c>
      <c r="V830" s="23" t="str">
        <f>IF(OR(ISBLANK(Games!B830),ISBLANK(Table13[[#This Row],[Side Result]])), "",IF(OR(AND('Prediction Log'!D830&lt;0, 'Prediction Log'!I830='Prediction Log'!B830), AND('Prediction Log'!D830&gt;0, 'Prediction Log'!C830='Prediction Log'!I830)),"Y", IF(ISBLANK(Games!$B$2), "","N")))</f>
      </c>
      <c r="W830" s="23" t="str">
        <f>Table13[[#This Row],[Market Side and Spread  Correct]]</f>
      </c>
    </row>
    <row r="831">
      <c r="A831" s="2" t="str">
        <f>IF(ISBLANK(Games!$B831), "",Games!A831)</f>
      </c>
      <c r="B831" s="2" t="str">
        <f>IF(ISBLANK(Games!$B831), "",Games!B831)</f>
      </c>
      <c r="C831" s="2" t="str">
        <f>IF(ISBLANK(Games!$B831), "",Games!C831)</f>
      </c>
      <c r="D831" s="1" t="str">
        <f>IF(ISBLANK(Games!$B831), "",Games!D831)</f>
      </c>
      <c r="E831" s="1" t="str">
        <f>IF(ISBLANK(Games!$B831), "",Games!E831)</f>
      </c>
      <c r="F831" s="2" t="str">
        <f>IF(ISBLANK(Games!$B831), "",Games!F831)</f>
      </c>
      <c r="G831" s="2" t="str">
        <f>IF(ISBLANK(Games!$B831), "",Games!G831)</f>
      </c>
      <c r="H831" s="2" t="str">
        <f>IF(ISBLANK(Games!B831), "", IF(Table13[[#This Row],[Spread]]&lt;0, Table13[[#This Row],[Home]], Table13[[#This Row],[Away]]))</f>
      </c>
      <c r="I831" s="25"/>
      <c r="J831" s="25"/>
      <c r="K831" s="25"/>
      <c r="L831" s="25" t="str">
        <f>IF(ISBLANK(Table13[[#This Row],[Side Result]]), "",(-1*(Table13[[#This Row],[Home Final]]-Table13[[#This Row],[Away Final]])))</f>
      </c>
      <c r="M83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31" s="21" t="str">
        <f>IF(ISBLANK(Games!B831),"",IF(Table13[[#This Row],[Side Result]]=Table13[[#This Row],[Market Predicted Side]], "Y", "N"))</f>
      </c>
      <c r="O831" s="24" t="str">
        <f>IF(ISBLANK(Table13[[#This Row],[Side Result]]),"",IF(AND(Table13[[#This Row],[Market Side Correct (Y/N)]]="Y", Table13[[#This Row],[Market - Winning Team Covered (Y/N)]]="Y"), "Y", "N"))</f>
      </c>
      <c r="P831" s="24" t="str">
        <f>IF(ISBLANK(Games!B831),"",IF(Table13[[#This Row],[Side Result]]=Table13[[#This Row],[Model Predicted Side]], "Y", "N"))</f>
      </c>
      <c r="Q83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3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31" s="24" t="str">
        <f>IF(ISBLANK(Table13[[#This Row],[Side Result]]), "",ABS(Table13[[#This Row],[Difference from Prediction]]))</f>
      </c>
      <c r="T83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31" s="24" t="str">
        <f>IF(ISBLANK(Table13[[#This Row],[Side Result]]), "",ABS(Table13[[#This Row],[Difference from Market]]))</f>
      </c>
      <c r="V831" s="23" t="str">
        <f>IF(OR(ISBLANK(Games!B831),ISBLANK(Table13[[#This Row],[Side Result]])), "",IF(OR(AND('Prediction Log'!D831&lt;0, 'Prediction Log'!I831='Prediction Log'!B831), AND('Prediction Log'!D831&gt;0, 'Prediction Log'!C831='Prediction Log'!I831)),"Y", IF(ISBLANK(Games!$B$2), "","N")))</f>
      </c>
      <c r="W831" s="23" t="str">
        <f>Table13[[#This Row],[Market Side and Spread  Correct]]</f>
      </c>
    </row>
    <row r="832">
      <c r="A832" s="2" t="str">
        <f>IF(ISBLANK(Games!$B832), "",Games!A832)</f>
      </c>
      <c r="B832" s="2" t="str">
        <f>IF(ISBLANK(Games!$B832), "",Games!B832)</f>
      </c>
      <c r="C832" s="2" t="str">
        <f>IF(ISBLANK(Games!$B832), "",Games!C832)</f>
      </c>
      <c r="D832" s="1" t="str">
        <f>IF(ISBLANK(Games!$B832), "",Games!D832)</f>
      </c>
      <c r="E832" s="1" t="str">
        <f>IF(ISBLANK(Games!$B832), "",Games!E832)</f>
      </c>
      <c r="F832" s="2" t="str">
        <f>IF(ISBLANK(Games!$B832), "",Games!F832)</f>
      </c>
      <c r="G832" s="2" t="str">
        <f>IF(ISBLANK(Games!$B832), "",Games!G832)</f>
      </c>
      <c r="H832" s="2" t="str">
        <f>IF(ISBLANK(Games!B832), "", IF(Table13[[#This Row],[Spread]]&lt;0, Table13[[#This Row],[Home]], Table13[[#This Row],[Away]]))</f>
      </c>
      <c r="I832" s="25"/>
      <c r="J832" s="25"/>
      <c r="K832" s="25"/>
      <c r="L832" s="25" t="str">
        <f>IF(ISBLANK(Table13[[#This Row],[Side Result]]), "",(-1*(Table13[[#This Row],[Home Final]]-Table13[[#This Row],[Away Final]])))</f>
      </c>
      <c r="M83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32" s="21" t="str">
        <f>IF(ISBLANK(Games!B832),"",IF(Table13[[#This Row],[Side Result]]=Table13[[#This Row],[Market Predicted Side]], "Y", "N"))</f>
      </c>
      <c r="O832" s="24" t="str">
        <f>IF(ISBLANK(Table13[[#This Row],[Side Result]]),"",IF(AND(Table13[[#This Row],[Market Side Correct (Y/N)]]="Y", Table13[[#This Row],[Market - Winning Team Covered (Y/N)]]="Y"), "Y", "N"))</f>
      </c>
      <c r="P832" s="24" t="str">
        <f>IF(ISBLANK(Games!B832),"",IF(Table13[[#This Row],[Side Result]]=Table13[[#This Row],[Model Predicted Side]], "Y", "N"))</f>
      </c>
      <c r="Q83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3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32" s="24" t="str">
        <f>IF(ISBLANK(Table13[[#This Row],[Side Result]]), "",ABS(Table13[[#This Row],[Difference from Prediction]]))</f>
      </c>
      <c r="T83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32" s="24" t="str">
        <f>IF(ISBLANK(Table13[[#This Row],[Side Result]]), "",ABS(Table13[[#This Row],[Difference from Market]]))</f>
      </c>
      <c r="V832" s="23" t="str">
        <f>IF(OR(ISBLANK(Games!B832),ISBLANK(Table13[[#This Row],[Side Result]])), "",IF(OR(AND('Prediction Log'!D832&lt;0, 'Prediction Log'!I832='Prediction Log'!B832), AND('Prediction Log'!D832&gt;0, 'Prediction Log'!C832='Prediction Log'!I832)),"Y", IF(ISBLANK(Games!$B$2), "","N")))</f>
      </c>
      <c r="W832" s="23" t="str">
        <f>Table13[[#This Row],[Market Side and Spread  Correct]]</f>
      </c>
    </row>
    <row r="833">
      <c r="A833" s="2" t="str">
        <f>IF(ISBLANK(Games!$B833), "",Games!A833)</f>
      </c>
      <c r="B833" s="2" t="str">
        <f>IF(ISBLANK(Games!$B833), "",Games!B833)</f>
      </c>
      <c r="C833" s="2" t="str">
        <f>IF(ISBLANK(Games!$B833), "",Games!C833)</f>
      </c>
      <c r="D833" s="1" t="str">
        <f>IF(ISBLANK(Games!$B833), "",Games!D833)</f>
      </c>
      <c r="E833" s="1" t="str">
        <f>IF(ISBLANK(Games!$B833), "",Games!E833)</f>
      </c>
      <c r="F833" s="2" t="str">
        <f>IF(ISBLANK(Games!$B833), "",Games!F833)</f>
      </c>
      <c r="G833" s="2" t="str">
        <f>IF(ISBLANK(Games!$B833), "",Games!G833)</f>
      </c>
      <c r="H833" s="2" t="str">
        <f>IF(ISBLANK(Games!B833), "", IF(Table13[[#This Row],[Spread]]&lt;0, Table13[[#This Row],[Home]], Table13[[#This Row],[Away]]))</f>
      </c>
      <c r="I833" s="25"/>
      <c r="J833" s="25"/>
      <c r="K833" s="25"/>
      <c r="L833" s="25" t="str">
        <f>IF(ISBLANK(Table13[[#This Row],[Side Result]]), "",(-1*(Table13[[#This Row],[Home Final]]-Table13[[#This Row],[Away Final]])))</f>
      </c>
      <c r="M83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33" s="21" t="str">
        <f>IF(ISBLANK(Games!B833),"",IF(Table13[[#This Row],[Side Result]]=Table13[[#This Row],[Market Predicted Side]], "Y", "N"))</f>
      </c>
      <c r="O833" s="24" t="str">
        <f>IF(ISBLANK(Table13[[#This Row],[Side Result]]),"",IF(AND(Table13[[#This Row],[Market Side Correct (Y/N)]]="Y", Table13[[#This Row],[Market - Winning Team Covered (Y/N)]]="Y"), "Y", "N"))</f>
      </c>
      <c r="P833" s="24" t="str">
        <f>IF(ISBLANK(Games!B833),"",IF(Table13[[#This Row],[Side Result]]=Table13[[#This Row],[Model Predicted Side]], "Y", "N"))</f>
      </c>
      <c r="Q83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3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33" s="24" t="str">
        <f>IF(ISBLANK(Table13[[#This Row],[Side Result]]), "",ABS(Table13[[#This Row],[Difference from Prediction]]))</f>
      </c>
      <c r="T83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33" s="24" t="str">
        <f>IF(ISBLANK(Table13[[#This Row],[Side Result]]), "",ABS(Table13[[#This Row],[Difference from Market]]))</f>
      </c>
      <c r="V833" s="23" t="str">
        <f>IF(OR(ISBLANK(Games!B833),ISBLANK(Table13[[#This Row],[Side Result]])), "",IF(OR(AND('Prediction Log'!D833&lt;0, 'Prediction Log'!I833='Prediction Log'!B833), AND('Prediction Log'!D833&gt;0, 'Prediction Log'!C833='Prediction Log'!I833)),"Y", IF(ISBLANK(Games!$B$2), "","N")))</f>
      </c>
      <c r="W833" s="23" t="str">
        <f>Table13[[#This Row],[Market Side and Spread  Correct]]</f>
      </c>
    </row>
    <row r="834">
      <c r="A834" s="2" t="str">
        <f>IF(ISBLANK(Games!$B834), "",Games!A834)</f>
      </c>
      <c r="B834" s="2" t="str">
        <f>IF(ISBLANK(Games!$B834), "",Games!B834)</f>
      </c>
      <c r="C834" s="2" t="str">
        <f>IF(ISBLANK(Games!$B834), "",Games!C834)</f>
      </c>
      <c r="D834" s="1" t="str">
        <f>IF(ISBLANK(Games!$B834), "",Games!D834)</f>
      </c>
      <c r="E834" s="1" t="str">
        <f>IF(ISBLANK(Games!$B834), "",Games!E834)</f>
      </c>
      <c r="F834" s="2" t="str">
        <f>IF(ISBLANK(Games!$B834), "",Games!F834)</f>
      </c>
      <c r="G834" s="2" t="str">
        <f>IF(ISBLANK(Games!$B834), "",Games!G834)</f>
      </c>
      <c r="H834" s="2" t="str">
        <f>IF(ISBLANK(Games!B834), "", IF(Table13[[#This Row],[Spread]]&lt;0, Table13[[#This Row],[Home]], Table13[[#This Row],[Away]]))</f>
      </c>
      <c r="I834" s="25"/>
      <c r="J834" s="25"/>
      <c r="K834" s="25"/>
      <c r="L834" s="25" t="str">
        <f>IF(ISBLANK(Table13[[#This Row],[Side Result]]), "",(-1*(Table13[[#This Row],[Home Final]]-Table13[[#This Row],[Away Final]])))</f>
      </c>
      <c r="M83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34" s="21" t="str">
        <f>IF(ISBLANK(Games!B834),"",IF(Table13[[#This Row],[Side Result]]=Table13[[#This Row],[Market Predicted Side]], "Y", "N"))</f>
      </c>
      <c r="O834" s="24" t="str">
        <f>IF(ISBLANK(Table13[[#This Row],[Side Result]]),"",IF(AND(Table13[[#This Row],[Market Side Correct (Y/N)]]="Y", Table13[[#This Row],[Market - Winning Team Covered (Y/N)]]="Y"), "Y", "N"))</f>
      </c>
      <c r="P834" s="24" t="str">
        <f>IF(ISBLANK(Games!B834),"",IF(Table13[[#This Row],[Side Result]]=Table13[[#This Row],[Model Predicted Side]], "Y", "N"))</f>
      </c>
      <c r="Q83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3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34" s="24" t="str">
        <f>IF(ISBLANK(Table13[[#This Row],[Side Result]]), "",ABS(Table13[[#This Row],[Difference from Prediction]]))</f>
      </c>
      <c r="T83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34" s="24" t="str">
        <f>IF(ISBLANK(Table13[[#This Row],[Side Result]]), "",ABS(Table13[[#This Row],[Difference from Market]]))</f>
      </c>
      <c r="V834" s="23" t="str">
        <f>IF(OR(ISBLANK(Games!B834),ISBLANK(Table13[[#This Row],[Side Result]])), "",IF(OR(AND('Prediction Log'!D834&lt;0, 'Prediction Log'!I834='Prediction Log'!B834), AND('Prediction Log'!D834&gt;0, 'Prediction Log'!C834='Prediction Log'!I834)),"Y", IF(ISBLANK(Games!$B$2), "","N")))</f>
      </c>
      <c r="W834" s="23" t="str">
        <f>Table13[[#This Row],[Market Side and Spread  Correct]]</f>
      </c>
    </row>
    <row r="835">
      <c r="A835" s="2" t="str">
        <f>IF(ISBLANK(Games!$B835), "",Games!A835)</f>
      </c>
      <c r="B835" s="2" t="str">
        <f>IF(ISBLANK(Games!$B835), "",Games!B835)</f>
      </c>
      <c r="C835" s="2" t="str">
        <f>IF(ISBLANK(Games!$B835), "",Games!C835)</f>
      </c>
      <c r="D835" s="1" t="str">
        <f>IF(ISBLANK(Games!$B835), "",Games!D835)</f>
      </c>
      <c r="E835" s="1" t="str">
        <f>IF(ISBLANK(Games!$B835), "",Games!E835)</f>
      </c>
      <c r="F835" s="2" t="str">
        <f>IF(ISBLANK(Games!$B835), "",Games!F835)</f>
      </c>
      <c r="G835" s="2" t="str">
        <f>IF(ISBLANK(Games!$B835), "",Games!G835)</f>
      </c>
      <c r="H835" s="2" t="str">
        <f>IF(ISBLANK(Games!B835), "", IF(Table13[[#This Row],[Spread]]&lt;0, Table13[[#This Row],[Home]], Table13[[#This Row],[Away]]))</f>
      </c>
      <c r="I835" s="25"/>
      <c r="J835" s="25"/>
      <c r="K835" s="25"/>
      <c r="L835" s="25" t="str">
        <f>IF(ISBLANK(Table13[[#This Row],[Side Result]]), "",(-1*(Table13[[#This Row],[Home Final]]-Table13[[#This Row],[Away Final]])))</f>
      </c>
      <c r="M83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35" s="21" t="str">
        <f>IF(ISBLANK(Games!B835),"",IF(Table13[[#This Row],[Side Result]]=Table13[[#This Row],[Market Predicted Side]], "Y", "N"))</f>
      </c>
      <c r="O835" s="24" t="str">
        <f>IF(ISBLANK(Table13[[#This Row],[Side Result]]),"",IF(AND(Table13[[#This Row],[Market Side Correct (Y/N)]]="Y", Table13[[#This Row],[Market - Winning Team Covered (Y/N)]]="Y"), "Y", "N"))</f>
      </c>
      <c r="P835" s="24" t="str">
        <f>IF(ISBLANK(Games!B835),"",IF(Table13[[#This Row],[Side Result]]=Table13[[#This Row],[Model Predicted Side]], "Y", "N"))</f>
      </c>
      <c r="Q83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3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35" s="24" t="str">
        <f>IF(ISBLANK(Table13[[#This Row],[Side Result]]), "",ABS(Table13[[#This Row],[Difference from Prediction]]))</f>
      </c>
      <c r="T83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35" s="24" t="str">
        <f>IF(ISBLANK(Table13[[#This Row],[Side Result]]), "",ABS(Table13[[#This Row],[Difference from Market]]))</f>
      </c>
      <c r="V835" s="23" t="str">
        <f>IF(OR(ISBLANK(Games!B835),ISBLANK(Table13[[#This Row],[Side Result]])), "",IF(OR(AND('Prediction Log'!D835&lt;0, 'Prediction Log'!I835='Prediction Log'!B835), AND('Prediction Log'!D835&gt;0, 'Prediction Log'!C835='Prediction Log'!I835)),"Y", IF(ISBLANK(Games!$B$2), "","N")))</f>
      </c>
      <c r="W835" s="23" t="str">
        <f>Table13[[#This Row],[Market Side and Spread  Correct]]</f>
      </c>
    </row>
    <row r="836">
      <c r="A836" s="2" t="str">
        <f>IF(ISBLANK(Games!$B836), "",Games!A836)</f>
      </c>
      <c r="B836" s="2" t="str">
        <f>IF(ISBLANK(Games!$B836), "",Games!B836)</f>
      </c>
      <c r="C836" s="2" t="str">
        <f>IF(ISBLANK(Games!$B836), "",Games!C836)</f>
      </c>
      <c r="D836" s="1" t="str">
        <f>IF(ISBLANK(Games!$B836), "",Games!D836)</f>
      </c>
      <c r="E836" s="1" t="str">
        <f>IF(ISBLANK(Games!$B836), "",Games!E836)</f>
      </c>
      <c r="F836" s="2" t="str">
        <f>IF(ISBLANK(Games!$B836), "",Games!F836)</f>
      </c>
      <c r="G836" s="2" t="str">
        <f>IF(ISBLANK(Games!$B836), "",Games!G836)</f>
      </c>
      <c r="H836" s="2" t="str">
        <f>IF(ISBLANK(Games!B836), "", IF(Table13[[#This Row],[Spread]]&lt;0, Table13[[#This Row],[Home]], Table13[[#This Row],[Away]]))</f>
      </c>
      <c r="I836" s="25"/>
      <c r="J836" s="25"/>
      <c r="K836" s="25"/>
      <c r="L836" s="25" t="str">
        <f>IF(ISBLANK(Table13[[#This Row],[Side Result]]), "",(-1*(Table13[[#This Row],[Home Final]]-Table13[[#This Row],[Away Final]])))</f>
      </c>
      <c r="M83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36" s="21" t="str">
        <f>IF(ISBLANK(Games!B836),"",IF(Table13[[#This Row],[Side Result]]=Table13[[#This Row],[Market Predicted Side]], "Y", "N"))</f>
      </c>
      <c r="O836" s="24" t="str">
        <f>IF(ISBLANK(Table13[[#This Row],[Side Result]]),"",IF(AND(Table13[[#This Row],[Market Side Correct (Y/N)]]="Y", Table13[[#This Row],[Market - Winning Team Covered (Y/N)]]="Y"), "Y", "N"))</f>
      </c>
      <c r="P836" s="24" t="str">
        <f>IF(ISBLANK(Games!B836),"",IF(Table13[[#This Row],[Side Result]]=Table13[[#This Row],[Model Predicted Side]], "Y", "N"))</f>
      </c>
      <c r="Q83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3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36" s="24" t="str">
        <f>IF(ISBLANK(Table13[[#This Row],[Side Result]]), "",ABS(Table13[[#This Row],[Difference from Prediction]]))</f>
      </c>
      <c r="T83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36" s="24" t="str">
        <f>IF(ISBLANK(Table13[[#This Row],[Side Result]]), "",ABS(Table13[[#This Row],[Difference from Market]]))</f>
      </c>
      <c r="V836" s="23" t="str">
        <f>IF(OR(ISBLANK(Games!B836),ISBLANK(Table13[[#This Row],[Side Result]])), "",IF(OR(AND('Prediction Log'!D836&lt;0, 'Prediction Log'!I836='Prediction Log'!B836), AND('Prediction Log'!D836&gt;0, 'Prediction Log'!C836='Prediction Log'!I836)),"Y", IF(ISBLANK(Games!$B$2), "","N")))</f>
      </c>
      <c r="W836" s="23" t="str">
        <f>Table13[[#This Row],[Market Side and Spread  Correct]]</f>
      </c>
    </row>
    <row r="837">
      <c r="A837" s="2" t="str">
        <f>IF(ISBLANK(Games!$B837), "",Games!A837)</f>
      </c>
      <c r="B837" s="2" t="str">
        <f>IF(ISBLANK(Games!$B837), "",Games!B837)</f>
      </c>
      <c r="C837" s="2" t="str">
        <f>IF(ISBLANK(Games!$B837), "",Games!C837)</f>
      </c>
      <c r="D837" s="1" t="str">
        <f>IF(ISBLANK(Games!$B837), "",Games!D837)</f>
      </c>
      <c r="E837" s="1" t="str">
        <f>IF(ISBLANK(Games!$B837), "",Games!E837)</f>
      </c>
      <c r="F837" s="2" t="str">
        <f>IF(ISBLANK(Games!$B837), "",Games!F837)</f>
      </c>
      <c r="G837" s="2" t="str">
        <f>IF(ISBLANK(Games!$B837), "",Games!G837)</f>
      </c>
      <c r="H837" s="2" t="str">
        <f>IF(ISBLANK(Games!B837), "", IF(Table13[[#This Row],[Spread]]&lt;0, Table13[[#This Row],[Home]], Table13[[#This Row],[Away]]))</f>
      </c>
      <c r="I837" s="25"/>
      <c r="J837" s="25"/>
      <c r="K837" s="25"/>
      <c r="L837" s="25" t="str">
        <f>IF(ISBLANK(Table13[[#This Row],[Side Result]]), "",(-1*(Table13[[#This Row],[Home Final]]-Table13[[#This Row],[Away Final]])))</f>
      </c>
      <c r="M83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37" s="21" t="str">
        <f>IF(ISBLANK(Games!B837),"",IF(Table13[[#This Row],[Side Result]]=Table13[[#This Row],[Market Predicted Side]], "Y", "N"))</f>
      </c>
      <c r="O837" s="24" t="str">
        <f>IF(ISBLANK(Table13[[#This Row],[Side Result]]),"",IF(AND(Table13[[#This Row],[Market Side Correct (Y/N)]]="Y", Table13[[#This Row],[Market - Winning Team Covered (Y/N)]]="Y"), "Y", "N"))</f>
      </c>
      <c r="P837" s="24" t="str">
        <f>IF(ISBLANK(Games!B837),"",IF(Table13[[#This Row],[Side Result]]=Table13[[#This Row],[Model Predicted Side]], "Y", "N"))</f>
      </c>
      <c r="Q83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3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37" s="24" t="str">
        <f>IF(ISBLANK(Table13[[#This Row],[Side Result]]), "",ABS(Table13[[#This Row],[Difference from Prediction]]))</f>
      </c>
      <c r="T83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37" s="24" t="str">
        <f>IF(ISBLANK(Table13[[#This Row],[Side Result]]), "",ABS(Table13[[#This Row],[Difference from Market]]))</f>
      </c>
      <c r="V837" s="23" t="str">
        <f>IF(OR(ISBLANK(Games!B837),ISBLANK(Table13[[#This Row],[Side Result]])), "",IF(OR(AND('Prediction Log'!D837&lt;0, 'Prediction Log'!I837='Prediction Log'!B837), AND('Prediction Log'!D837&gt;0, 'Prediction Log'!C837='Prediction Log'!I837)),"Y", IF(ISBLANK(Games!$B$2), "","N")))</f>
      </c>
      <c r="W837" s="23" t="str">
        <f>Table13[[#This Row],[Market Side and Spread  Correct]]</f>
      </c>
    </row>
    <row r="838">
      <c r="A838" s="2" t="str">
        <f>IF(ISBLANK(Games!$B838), "",Games!A838)</f>
      </c>
      <c r="B838" s="2" t="str">
        <f>IF(ISBLANK(Games!$B838), "",Games!B838)</f>
      </c>
      <c r="C838" s="2" t="str">
        <f>IF(ISBLANK(Games!$B838), "",Games!C838)</f>
      </c>
      <c r="D838" s="1" t="str">
        <f>IF(ISBLANK(Games!$B838), "",Games!D838)</f>
      </c>
      <c r="E838" s="1" t="str">
        <f>IF(ISBLANK(Games!$B838), "",Games!E838)</f>
      </c>
      <c r="F838" s="2" t="str">
        <f>IF(ISBLANK(Games!$B838), "",Games!F838)</f>
      </c>
      <c r="G838" s="2" t="str">
        <f>IF(ISBLANK(Games!$B838), "",Games!G838)</f>
      </c>
      <c r="H838" s="2" t="str">
        <f>IF(ISBLANK(Games!B838), "", IF(Table13[[#This Row],[Spread]]&lt;0, Table13[[#This Row],[Home]], Table13[[#This Row],[Away]]))</f>
      </c>
      <c r="I838" s="25"/>
      <c r="J838" s="25"/>
      <c r="K838" s="25"/>
      <c r="L838" s="25" t="str">
        <f>IF(ISBLANK(Table13[[#This Row],[Side Result]]), "",(-1*(Table13[[#This Row],[Home Final]]-Table13[[#This Row],[Away Final]])))</f>
      </c>
      <c r="M83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38" s="21" t="str">
        <f>IF(ISBLANK(Games!B838),"",IF(Table13[[#This Row],[Side Result]]=Table13[[#This Row],[Market Predicted Side]], "Y", "N"))</f>
      </c>
      <c r="O838" s="24" t="str">
        <f>IF(ISBLANK(Table13[[#This Row],[Side Result]]),"",IF(AND(Table13[[#This Row],[Market Side Correct (Y/N)]]="Y", Table13[[#This Row],[Market - Winning Team Covered (Y/N)]]="Y"), "Y", "N"))</f>
      </c>
      <c r="P838" s="24" t="str">
        <f>IF(ISBLANK(Games!B838),"",IF(Table13[[#This Row],[Side Result]]=Table13[[#This Row],[Model Predicted Side]], "Y", "N"))</f>
      </c>
      <c r="Q83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3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38" s="24" t="str">
        <f>IF(ISBLANK(Table13[[#This Row],[Side Result]]), "",ABS(Table13[[#This Row],[Difference from Prediction]]))</f>
      </c>
      <c r="T83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38" s="24" t="str">
        <f>IF(ISBLANK(Table13[[#This Row],[Side Result]]), "",ABS(Table13[[#This Row],[Difference from Market]]))</f>
      </c>
      <c r="V838" s="23" t="str">
        <f>IF(OR(ISBLANK(Games!B838),ISBLANK(Table13[[#This Row],[Side Result]])), "",IF(OR(AND('Prediction Log'!D838&lt;0, 'Prediction Log'!I838='Prediction Log'!B838), AND('Prediction Log'!D838&gt;0, 'Prediction Log'!C838='Prediction Log'!I838)),"Y", IF(ISBLANK(Games!$B$2), "","N")))</f>
      </c>
      <c r="W838" s="23" t="str">
        <f>Table13[[#This Row],[Market Side and Spread  Correct]]</f>
      </c>
    </row>
    <row r="839">
      <c r="A839" s="2" t="str">
        <f>IF(ISBLANK(Games!$B839), "",Games!A839)</f>
      </c>
      <c r="B839" s="2" t="str">
        <f>IF(ISBLANK(Games!$B839), "",Games!B839)</f>
      </c>
      <c r="C839" s="2" t="str">
        <f>IF(ISBLANK(Games!$B839), "",Games!C839)</f>
      </c>
      <c r="D839" s="1" t="str">
        <f>IF(ISBLANK(Games!$B839), "",Games!D839)</f>
      </c>
      <c r="E839" s="1" t="str">
        <f>IF(ISBLANK(Games!$B839), "",Games!E839)</f>
      </c>
      <c r="F839" s="2" t="str">
        <f>IF(ISBLANK(Games!$B839), "",Games!F839)</f>
      </c>
      <c r="G839" s="2" t="str">
        <f>IF(ISBLANK(Games!$B839), "",Games!G839)</f>
      </c>
      <c r="H839" s="2" t="str">
        <f>IF(ISBLANK(Games!B839), "", IF(Table13[[#This Row],[Spread]]&lt;0, Table13[[#This Row],[Home]], Table13[[#This Row],[Away]]))</f>
      </c>
      <c r="I839" s="25"/>
      <c r="J839" s="25"/>
      <c r="K839" s="25"/>
      <c r="L839" s="25" t="str">
        <f>IF(ISBLANK(Table13[[#This Row],[Side Result]]), "",(-1*(Table13[[#This Row],[Home Final]]-Table13[[#This Row],[Away Final]])))</f>
      </c>
      <c r="M83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39" s="21" t="str">
        <f>IF(ISBLANK(Games!B839),"",IF(Table13[[#This Row],[Side Result]]=Table13[[#This Row],[Market Predicted Side]], "Y", "N"))</f>
      </c>
      <c r="O839" s="24" t="str">
        <f>IF(ISBLANK(Table13[[#This Row],[Side Result]]),"",IF(AND(Table13[[#This Row],[Market Side Correct (Y/N)]]="Y", Table13[[#This Row],[Market - Winning Team Covered (Y/N)]]="Y"), "Y", "N"))</f>
      </c>
      <c r="P839" s="24" t="str">
        <f>IF(ISBLANK(Games!B839),"",IF(Table13[[#This Row],[Side Result]]=Table13[[#This Row],[Model Predicted Side]], "Y", "N"))</f>
      </c>
      <c r="Q83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3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39" s="24" t="str">
        <f>IF(ISBLANK(Table13[[#This Row],[Side Result]]), "",ABS(Table13[[#This Row],[Difference from Prediction]]))</f>
      </c>
      <c r="T83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39" s="24" t="str">
        <f>IF(ISBLANK(Table13[[#This Row],[Side Result]]), "",ABS(Table13[[#This Row],[Difference from Market]]))</f>
      </c>
      <c r="V839" s="23" t="str">
        <f>IF(OR(ISBLANK(Games!B839),ISBLANK(Table13[[#This Row],[Side Result]])), "",IF(OR(AND('Prediction Log'!D839&lt;0, 'Prediction Log'!I839='Prediction Log'!B839), AND('Prediction Log'!D839&gt;0, 'Prediction Log'!C839='Prediction Log'!I839)),"Y", IF(ISBLANK(Games!$B$2), "","N")))</f>
      </c>
      <c r="W839" s="23" t="str">
        <f>Table13[[#This Row],[Market Side and Spread  Correct]]</f>
      </c>
    </row>
    <row r="840">
      <c r="A840" s="2" t="str">
        <f>IF(ISBLANK(Games!$B840), "",Games!A840)</f>
      </c>
      <c r="B840" s="2" t="str">
        <f>IF(ISBLANK(Games!$B840), "",Games!B840)</f>
      </c>
      <c r="C840" s="2" t="str">
        <f>IF(ISBLANK(Games!$B840), "",Games!C840)</f>
      </c>
      <c r="D840" s="1" t="str">
        <f>IF(ISBLANK(Games!$B840), "",Games!D840)</f>
      </c>
      <c r="E840" s="1" t="str">
        <f>IF(ISBLANK(Games!$B840), "",Games!E840)</f>
      </c>
      <c r="F840" s="2" t="str">
        <f>IF(ISBLANK(Games!$B840), "",Games!F840)</f>
      </c>
      <c r="G840" s="2" t="str">
        <f>IF(ISBLANK(Games!$B840), "",Games!G840)</f>
      </c>
      <c r="H840" s="2" t="str">
        <f>IF(ISBLANK(Games!B840), "", IF(Table13[[#This Row],[Spread]]&lt;0, Table13[[#This Row],[Home]], Table13[[#This Row],[Away]]))</f>
      </c>
      <c r="I840" s="25"/>
      <c r="J840" s="25"/>
      <c r="K840" s="25"/>
      <c r="L840" s="25" t="str">
        <f>IF(ISBLANK(Table13[[#This Row],[Side Result]]), "",(-1*(Table13[[#This Row],[Home Final]]-Table13[[#This Row],[Away Final]])))</f>
      </c>
      <c r="M84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40" s="21" t="str">
        <f>IF(ISBLANK(Games!B840),"",IF(Table13[[#This Row],[Side Result]]=Table13[[#This Row],[Market Predicted Side]], "Y", "N"))</f>
      </c>
      <c r="O840" s="24" t="str">
        <f>IF(ISBLANK(Table13[[#This Row],[Side Result]]),"",IF(AND(Table13[[#This Row],[Market Side Correct (Y/N)]]="Y", Table13[[#This Row],[Market - Winning Team Covered (Y/N)]]="Y"), "Y", "N"))</f>
      </c>
      <c r="P840" s="24" t="str">
        <f>IF(ISBLANK(Games!B840),"",IF(Table13[[#This Row],[Side Result]]=Table13[[#This Row],[Model Predicted Side]], "Y", "N"))</f>
      </c>
      <c r="Q84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4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40" s="24" t="str">
        <f>IF(ISBLANK(Table13[[#This Row],[Side Result]]), "",ABS(Table13[[#This Row],[Difference from Prediction]]))</f>
      </c>
      <c r="T84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40" s="24" t="str">
        <f>IF(ISBLANK(Table13[[#This Row],[Side Result]]), "",ABS(Table13[[#This Row],[Difference from Market]]))</f>
      </c>
      <c r="V840" s="23" t="str">
        <f>IF(OR(ISBLANK(Games!B840),ISBLANK(Table13[[#This Row],[Side Result]])), "",IF(OR(AND('Prediction Log'!D840&lt;0, 'Prediction Log'!I840='Prediction Log'!B840), AND('Prediction Log'!D840&gt;0, 'Prediction Log'!C840='Prediction Log'!I840)),"Y", IF(ISBLANK(Games!$B$2), "","N")))</f>
      </c>
      <c r="W840" s="23" t="str">
        <f>Table13[[#This Row],[Market Side and Spread  Correct]]</f>
      </c>
    </row>
    <row r="841">
      <c r="A841" s="2" t="str">
        <f>IF(ISBLANK(Games!$B841), "",Games!A841)</f>
      </c>
      <c r="B841" s="2" t="str">
        <f>IF(ISBLANK(Games!$B841), "",Games!B841)</f>
      </c>
      <c r="C841" s="2" t="str">
        <f>IF(ISBLANK(Games!$B841), "",Games!C841)</f>
      </c>
      <c r="D841" s="1" t="str">
        <f>IF(ISBLANK(Games!$B841), "",Games!D841)</f>
      </c>
      <c r="E841" s="1" t="str">
        <f>IF(ISBLANK(Games!$B841), "",Games!E841)</f>
      </c>
      <c r="F841" s="2" t="str">
        <f>IF(ISBLANK(Games!$B841), "",Games!F841)</f>
      </c>
      <c r="G841" s="2" t="str">
        <f>IF(ISBLANK(Games!$B841), "",Games!G841)</f>
      </c>
      <c r="H841" s="2" t="str">
        <f>IF(ISBLANK(Games!B841), "", IF(Table13[[#This Row],[Spread]]&lt;0, Table13[[#This Row],[Home]], Table13[[#This Row],[Away]]))</f>
      </c>
      <c r="I841" s="25"/>
      <c r="J841" s="25"/>
      <c r="K841" s="25"/>
      <c r="L841" s="25" t="str">
        <f>IF(ISBLANK(Table13[[#This Row],[Side Result]]), "",(-1*(Table13[[#This Row],[Home Final]]-Table13[[#This Row],[Away Final]])))</f>
      </c>
      <c r="M84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41" s="21" t="str">
        <f>IF(ISBLANK(Games!B841),"",IF(Table13[[#This Row],[Side Result]]=Table13[[#This Row],[Market Predicted Side]], "Y", "N"))</f>
      </c>
      <c r="O841" s="24" t="str">
        <f>IF(ISBLANK(Table13[[#This Row],[Side Result]]),"",IF(AND(Table13[[#This Row],[Market Side Correct (Y/N)]]="Y", Table13[[#This Row],[Market - Winning Team Covered (Y/N)]]="Y"), "Y", "N"))</f>
      </c>
      <c r="P841" s="24" t="str">
        <f>IF(ISBLANK(Games!B841),"",IF(Table13[[#This Row],[Side Result]]=Table13[[#This Row],[Model Predicted Side]], "Y", "N"))</f>
      </c>
      <c r="Q84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4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41" s="24" t="str">
        <f>IF(ISBLANK(Table13[[#This Row],[Side Result]]), "",ABS(Table13[[#This Row],[Difference from Prediction]]))</f>
      </c>
      <c r="T84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41" s="24" t="str">
        <f>IF(ISBLANK(Table13[[#This Row],[Side Result]]), "",ABS(Table13[[#This Row],[Difference from Market]]))</f>
      </c>
      <c r="V841" s="23" t="str">
        <f>IF(OR(ISBLANK(Games!B841),ISBLANK(Table13[[#This Row],[Side Result]])), "",IF(OR(AND('Prediction Log'!D841&lt;0, 'Prediction Log'!I841='Prediction Log'!B841), AND('Prediction Log'!D841&gt;0, 'Prediction Log'!C841='Prediction Log'!I841)),"Y", IF(ISBLANK(Games!$B$2), "","N")))</f>
      </c>
      <c r="W841" s="23" t="str">
        <f>Table13[[#This Row],[Market Side and Spread  Correct]]</f>
      </c>
    </row>
    <row r="842">
      <c r="A842" s="2" t="str">
        <f>IF(ISBLANK(Games!$B842), "",Games!A842)</f>
      </c>
      <c r="B842" s="2" t="str">
        <f>IF(ISBLANK(Games!$B842), "",Games!B842)</f>
      </c>
      <c r="C842" s="2" t="str">
        <f>IF(ISBLANK(Games!$B842), "",Games!C842)</f>
      </c>
      <c r="D842" s="1" t="str">
        <f>IF(ISBLANK(Games!$B842), "",Games!D842)</f>
      </c>
      <c r="E842" s="1" t="str">
        <f>IF(ISBLANK(Games!$B842), "",Games!E842)</f>
      </c>
      <c r="F842" s="2" t="str">
        <f>IF(ISBLANK(Games!$B842), "",Games!F842)</f>
      </c>
      <c r="G842" s="2" t="str">
        <f>IF(ISBLANK(Games!$B842), "",Games!G842)</f>
      </c>
      <c r="H842" s="2" t="str">
        <f>IF(ISBLANK(Games!B842), "", IF(Table13[[#This Row],[Spread]]&lt;0, Table13[[#This Row],[Home]], Table13[[#This Row],[Away]]))</f>
      </c>
      <c r="I842" s="25"/>
      <c r="J842" s="25"/>
      <c r="K842" s="25"/>
      <c r="L842" s="25" t="str">
        <f>IF(ISBLANK(Table13[[#This Row],[Side Result]]), "",(-1*(Table13[[#This Row],[Home Final]]-Table13[[#This Row],[Away Final]])))</f>
      </c>
      <c r="M84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42" s="21" t="str">
        <f>IF(ISBLANK(Games!B842),"",IF(Table13[[#This Row],[Side Result]]=Table13[[#This Row],[Market Predicted Side]], "Y", "N"))</f>
      </c>
      <c r="O842" s="24" t="str">
        <f>IF(ISBLANK(Table13[[#This Row],[Side Result]]),"",IF(AND(Table13[[#This Row],[Market Side Correct (Y/N)]]="Y", Table13[[#This Row],[Market - Winning Team Covered (Y/N)]]="Y"), "Y", "N"))</f>
      </c>
      <c r="P842" s="24" t="str">
        <f>IF(ISBLANK(Games!B842),"",IF(Table13[[#This Row],[Side Result]]=Table13[[#This Row],[Model Predicted Side]], "Y", "N"))</f>
      </c>
      <c r="Q84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4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42" s="24" t="str">
        <f>IF(ISBLANK(Table13[[#This Row],[Side Result]]), "",ABS(Table13[[#This Row],[Difference from Prediction]]))</f>
      </c>
      <c r="T84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42" s="24" t="str">
        <f>IF(ISBLANK(Table13[[#This Row],[Side Result]]), "",ABS(Table13[[#This Row],[Difference from Market]]))</f>
      </c>
      <c r="V842" s="23" t="str">
        <f>IF(OR(ISBLANK(Games!B842),ISBLANK(Table13[[#This Row],[Side Result]])), "",IF(OR(AND('Prediction Log'!D842&lt;0, 'Prediction Log'!I842='Prediction Log'!B842), AND('Prediction Log'!D842&gt;0, 'Prediction Log'!C842='Prediction Log'!I842)),"Y", IF(ISBLANK(Games!$B$2), "","N")))</f>
      </c>
      <c r="W842" s="23" t="str">
        <f>Table13[[#This Row],[Market Side and Spread  Correct]]</f>
      </c>
    </row>
    <row r="843">
      <c r="A843" s="2" t="str">
        <f>IF(ISBLANK(Games!$B843), "",Games!A843)</f>
      </c>
      <c r="B843" s="2" t="str">
        <f>IF(ISBLANK(Games!$B843), "",Games!B843)</f>
      </c>
      <c r="C843" s="2" t="str">
        <f>IF(ISBLANK(Games!$B843), "",Games!C843)</f>
      </c>
      <c r="D843" s="1" t="str">
        <f>IF(ISBLANK(Games!$B843), "",Games!D843)</f>
      </c>
      <c r="E843" s="1" t="str">
        <f>IF(ISBLANK(Games!$B843), "",Games!E843)</f>
      </c>
      <c r="F843" s="2" t="str">
        <f>IF(ISBLANK(Games!$B843), "",Games!F843)</f>
      </c>
      <c r="G843" s="2" t="str">
        <f>IF(ISBLANK(Games!$B843), "",Games!G843)</f>
      </c>
      <c r="H843" s="2" t="str">
        <f>IF(ISBLANK(Games!B843), "", IF(Table13[[#This Row],[Spread]]&lt;0, Table13[[#This Row],[Home]], Table13[[#This Row],[Away]]))</f>
      </c>
      <c r="I843" s="25"/>
      <c r="J843" s="25"/>
      <c r="K843" s="25"/>
      <c r="L843" s="25" t="str">
        <f>IF(ISBLANK(Table13[[#This Row],[Side Result]]), "",(-1*(Table13[[#This Row],[Home Final]]-Table13[[#This Row],[Away Final]])))</f>
      </c>
      <c r="M84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43" s="21" t="str">
        <f>IF(ISBLANK(Games!B843),"",IF(Table13[[#This Row],[Side Result]]=Table13[[#This Row],[Market Predicted Side]], "Y", "N"))</f>
      </c>
      <c r="O843" s="24" t="str">
        <f>IF(ISBLANK(Table13[[#This Row],[Side Result]]),"",IF(AND(Table13[[#This Row],[Market Side Correct (Y/N)]]="Y", Table13[[#This Row],[Market - Winning Team Covered (Y/N)]]="Y"), "Y", "N"))</f>
      </c>
      <c r="P843" s="24" t="str">
        <f>IF(ISBLANK(Games!B843),"",IF(Table13[[#This Row],[Side Result]]=Table13[[#This Row],[Model Predicted Side]], "Y", "N"))</f>
      </c>
      <c r="Q84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4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43" s="24" t="str">
        <f>IF(ISBLANK(Table13[[#This Row],[Side Result]]), "",ABS(Table13[[#This Row],[Difference from Prediction]]))</f>
      </c>
      <c r="T84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43" s="24" t="str">
        <f>IF(ISBLANK(Table13[[#This Row],[Side Result]]), "",ABS(Table13[[#This Row],[Difference from Market]]))</f>
      </c>
      <c r="V843" s="23" t="str">
        <f>IF(OR(ISBLANK(Games!B843),ISBLANK(Table13[[#This Row],[Side Result]])), "",IF(OR(AND('Prediction Log'!D843&lt;0, 'Prediction Log'!I843='Prediction Log'!B843), AND('Prediction Log'!D843&gt;0, 'Prediction Log'!C843='Prediction Log'!I843)),"Y", IF(ISBLANK(Games!$B$2), "","N")))</f>
      </c>
      <c r="W843" s="23" t="str">
        <f>Table13[[#This Row],[Market Side and Spread  Correct]]</f>
      </c>
    </row>
    <row r="844">
      <c r="A844" s="2" t="str">
        <f>IF(ISBLANK(Games!$B844), "",Games!A844)</f>
      </c>
      <c r="B844" s="2" t="str">
        <f>IF(ISBLANK(Games!$B844), "",Games!B844)</f>
      </c>
      <c r="C844" s="2" t="str">
        <f>IF(ISBLANK(Games!$B844), "",Games!C844)</f>
      </c>
      <c r="D844" s="1" t="str">
        <f>IF(ISBLANK(Games!$B844), "",Games!D844)</f>
      </c>
      <c r="E844" s="1" t="str">
        <f>IF(ISBLANK(Games!$B844), "",Games!E844)</f>
      </c>
      <c r="F844" s="2" t="str">
        <f>IF(ISBLANK(Games!$B844), "",Games!F844)</f>
      </c>
      <c r="G844" s="2" t="str">
        <f>IF(ISBLANK(Games!$B844), "",Games!G844)</f>
      </c>
      <c r="H844" s="2" t="str">
        <f>IF(ISBLANK(Games!B844), "", IF(Table13[[#This Row],[Spread]]&lt;0, Table13[[#This Row],[Home]], Table13[[#This Row],[Away]]))</f>
      </c>
      <c r="I844" s="25"/>
      <c r="J844" s="25"/>
      <c r="K844" s="25"/>
      <c r="L844" s="25" t="str">
        <f>IF(ISBLANK(Table13[[#This Row],[Side Result]]), "",(-1*(Table13[[#This Row],[Home Final]]-Table13[[#This Row],[Away Final]])))</f>
      </c>
      <c r="M84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44" s="21" t="str">
        <f>IF(ISBLANK(Games!B844),"",IF(Table13[[#This Row],[Side Result]]=Table13[[#This Row],[Market Predicted Side]], "Y", "N"))</f>
      </c>
      <c r="O844" s="24" t="str">
        <f>IF(ISBLANK(Table13[[#This Row],[Side Result]]),"",IF(AND(Table13[[#This Row],[Market Side Correct (Y/N)]]="Y", Table13[[#This Row],[Market - Winning Team Covered (Y/N)]]="Y"), "Y", "N"))</f>
      </c>
      <c r="P844" s="24" t="str">
        <f>IF(ISBLANK(Games!B844),"",IF(Table13[[#This Row],[Side Result]]=Table13[[#This Row],[Model Predicted Side]], "Y", "N"))</f>
      </c>
      <c r="Q84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4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44" s="24" t="str">
        <f>IF(ISBLANK(Table13[[#This Row],[Side Result]]), "",ABS(Table13[[#This Row],[Difference from Prediction]]))</f>
      </c>
      <c r="T84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44" s="24" t="str">
        <f>IF(ISBLANK(Table13[[#This Row],[Side Result]]), "",ABS(Table13[[#This Row],[Difference from Market]]))</f>
      </c>
      <c r="V844" s="23" t="str">
        <f>IF(OR(ISBLANK(Games!B844),ISBLANK(Table13[[#This Row],[Side Result]])), "",IF(OR(AND('Prediction Log'!D844&lt;0, 'Prediction Log'!I844='Prediction Log'!B844), AND('Prediction Log'!D844&gt;0, 'Prediction Log'!C844='Prediction Log'!I844)),"Y", IF(ISBLANK(Games!$B$2), "","N")))</f>
      </c>
      <c r="W844" s="23" t="str">
        <f>Table13[[#This Row],[Market Side and Spread  Correct]]</f>
      </c>
    </row>
    <row r="845">
      <c r="A845" s="2" t="str">
        <f>IF(ISBLANK(Games!$B845), "",Games!A845)</f>
      </c>
      <c r="B845" s="2" t="str">
        <f>IF(ISBLANK(Games!$B845), "",Games!B845)</f>
      </c>
      <c r="C845" s="2" t="str">
        <f>IF(ISBLANK(Games!$B845), "",Games!C845)</f>
      </c>
      <c r="D845" s="1" t="str">
        <f>IF(ISBLANK(Games!$B845), "",Games!D845)</f>
      </c>
      <c r="E845" s="1" t="str">
        <f>IF(ISBLANK(Games!$B845), "",Games!E845)</f>
      </c>
      <c r="F845" s="2" t="str">
        <f>IF(ISBLANK(Games!$B845), "",Games!F845)</f>
      </c>
      <c r="G845" s="2" t="str">
        <f>IF(ISBLANK(Games!$B845), "",Games!G845)</f>
      </c>
      <c r="H845" s="2" t="str">
        <f>IF(ISBLANK(Games!B845), "", IF(Table13[[#This Row],[Spread]]&lt;0, Table13[[#This Row],[Home]], Table13[[#This Row],[Away]]))</f>
      </c>
      <c r="I845" s="25"/>
      <c r="J845" s="25"/>
      <c r="K845" s="25"/>
      <c r="L845" s="25" t="str">
        <f>IF(ISBLANK(Table13[[#This Row],[Side Result]]), "",(-1*(Table13[[#This Row],[Home Final]]-Table13[[#This Row],[Away Final]])))</f>
      </c>
      <c r="M84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45" s="21" t="str">
        <f>IF(ISBLANK(Games!B845),"",IF(Table13[[#This Row],[Side Result]]=Table13[[#This Row],[Market Predicted Side]], "Y", "N"))</f>
      </c>
      <c r="O845" s="24" t="str">
        <f>IF(ISBLANK(Table13[[#This Row],[Side Result]]),"",IF(AND(Table13[[#This Row],[Market Side Correct (Y/N)]]="Y", Table13[[#This Row],[Market - Winning Team Covered (Y/N)]]="Y"), "Y", "N"))</f>
      </c>
      <c r="P845" s="24" t="str">
        <f>IF(ISBLANK(Games!B845),"",IF(Table13[[#This Row],[Side Result]]=Table13[[#This Row],[Model Predicted Side]], "Y", "N"))</f>
      </c>
      <c r="Q84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4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45" s="24" t="str">
        <f>IF(ISBLANK(Table13[[#This Row],[Side Result]]), "",ABS(Table13[[#This Row],[Difference from Prediction]]))</f>
      </c>
      <c r="T84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45" s="24" t="str">
        <f>IF(ISBLANK(Table13[[#This Row],[Side Result]]), "",ABS(Table13[[#This Row],[Difference from Market]]))</f>
      </c>
      <c r="V845" s="23" t="str">
        <f>IF(OR(ISBLANK(Games!B845),ISBLANK(Table13[[#This Row],[Side Result]])), "",IF(OR(AND('Prediction Log'!D845&lt;0, 'Prediction Log'!I845='Prediction Log'!B845), AND('Prediction Log'!D845&gt;0, 'Prediction Log'!C845='Prediction Log'!I845)),"Y", IF(ISBLANK(Games!$B$2), "","N")))</f>
      </c>
      <c r="W845" s="23" t="str">
        <f>Table13[[#This Row],[Market Side and Spread  Correct]]</f>
      </c>
    </row>
    <row r="846">
      <c r="A846" s="2" t="str">
        <f>IF(ISBLANK(Games!$B846), "",Games!A846)</f>
      </c>
      <c r="B846" s="2" t="str">
        <f>IF(ISBLANK(Games!$B846), "",Games!B846)</f>
      </c>
      <c r="C846" s="2" t="str">
        <f>IF(ISBLANK(Games!$B846), "",Games!C846)</f>
      </c>
      <c r="D846" s="1" t="str">
        <f>IF(ISBLANK(Games!$B846), "",Games!D846)</f>
      </c>
      <c r="E846" s="1" t="str">
        <f>IF(ISBLANK(Games!$B846), "",Games!E846)</f>
      </c>
      <c r="F846" s="2" t="str">
        <f>IF(ISBLANK(Games!$B846), "",Games!F846)</f>
      </c>
      <c r="G846" s="2" t="str">
        <f>IF(ISBLANK(Games!$B846), "",Games!G846)</f>
      </c>
      <c r="H846" s="2" t="str">
        <f>IF(ISBLANK(Games!B846), "", IF(Table13[[#This Row],[Spread]]&lt;0, Table13[[#This Row],[Home]], Table13[[#This Row],[Away]]))</f>
      </c>
      <c r="I846" s="25"/>
      <c r="J846" s="25"/>
      <c r="K846" s="25"/>
      <c r="L846" s="25" t="str">
        <f>IF(ISBLANK(Table13[[#This Row],[Side Result]]), "",(-1*(Table13[[#This Row],[Home Final]]-Table13[[#This Row],[Away Final]])))</f>
      </c>
      <c r="M84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46" s="21" t="str">
        <f>IF(ISBLANK(Games!B846),"",IF(Table13[[#This Row],[Side Result]]=Table13[[#This Row],[Market Predicted Side]], "Y", "N"))</f>
      </c>
      <c r="O846" s="24" t="str">
        <f>IF(ISBLANK(Table13[[#This Row],[Side Result]]),"",IF(AND(Table13[[#This Row],[Market Side Correct (Y/N)]]="Y", Table13[[#This Row],[Market - Winning Team Covered (Y/N)]]="Y"), "Y", "N"))</f>
      </c>
      <c r="P846" s="24" t="str">
        <f>IF(ISBLANK(Games!B846),"",IF(Table13[[#This Row],[Side Result]]=Table13[[#This Row],[Model Predicted Side]], "Y", "N"))</f>
      </c>
      <c r="Q84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4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46" s="24" t="str">
        <f>IF(ISBLANK(Table13[[#This Row],[Side Result]]), "",ABS(Table13[[#This Row],[Difference from Prediction]]))</f>
      </c>
      <c r="T84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46" s="24" t="str">
        <f>IF(ISBLANK(Table13[[#This Row],[Side Result]]), "",ABS(Table13[[#This Row],[Difference from Market]]))</f>
      </c>
      <c r="V846" s="23" t="str">
        <f>IF(OR(ISBLANK(Games!B846),ISBLANK(Table13[[#This Row],[Side Result]])), "",IF(OR(AND('Prediction Log'!D846&lt;0, 'Prediction Log'!I846='Prediction Log'!B846), AND('Prediction Log'!D846&gt;0, 'Prediction Log'!C846='Prediction Log'!I846)),"Y", IF(ISBLANK(Games!$B$2), "","N")))</f>
      </c>
      <c r="W846" s="23" t="str">
        <f>Table13[[#This Row],[Market Side and Spread  Correct]]</f>
      </c>
    </row>
    <row r="847">
      <c r="A847" s="2" t="str">
        <f>IF(ISBLANK(Games!$B847), "",Games!A847)</f>
      </c>
      <c r="B847" s="2" t="str">
        <f>IF(ISBLANK(Games!$B847), "",Games!B847)</f>
      </c>
      <c r="C847" s="2" t="str">
        <f>IF(ISBLANK(Games!$B847), "",Games!C847)</f>
      </c>
      <c r="D847" s="1" t="str">
        <f>IF(ISBLANK(Games!$B847), "",Games!D847)</f>
      </c>
      <c r="E847" s="1" t="str">
        <f>IF(ISBLANK(Games!$B847), "",Games!E847)</f>
      </c>
      <c r="F847" s="2" t="str">
        <f>IF(ISBLANK(Games!$B847), "",Games!F847)</f>
      </c>
      <c r="G847" s="2" t="str">
        <f>IF(ISBLANK(Games!$B847), "",Games!G847)</f>
      </c>
      <c r="H847" s="2" t="str">
        <f>IF(ISBLANK(Games!B847), "", IF(Table13[[#This Row],[Spread]]&lt;0, Table13[[#This Row],[Home]], Table13[[#This Row],[Away]]))</f>
      </c>
      <c r="I847" s="25"/>
      <c r="J847" s="25"/>
      <c r="K847" s="25"/>
      <c r="L847" s="25" t="str">
        <f>IF(ISBLANK(Table13[[#This Row],[Side Result]]), "",(-1*(Table13[[#This Row],[Home Final]]-Table13[[#This Row],[Away Final]])))</f>
      </c>
      <c r="M84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47" s="21" t="str">
        <f>IF(ISBLANK(Games!B847),"",IF(Table13[[#This Row],[Side Result]]=Table13[[#This Row],[Market Predicted Side]], "Y", "N"))</f>
      </c>
      <c r="O847" s="24" t="str">
        <f>IF(ISBLANK(Table13[[#This Row],[Side Result]]),"",IF(AND(Table13[[#This Row],[Market Side Correct (Y/N)]]="Y", Table13[[#This Row],[Market - Winning Team Covered (Y/N)]]="Y"), "Y", "N"))</f>
      </c>
      <c r="P847" s="24" t="str">
        <f>IF(ISBLANK(Games!B847),"",IF(Table13[[#This Row],[Side Result]]=Table13[[#This Row],[Model Predicted Side]], "Y", "N"))</f>
      </c>
      <c r="Q84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4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47" s="24" t="str">
        <f>IF(ISBLANK(Table13[[#This Row],[Side Result]]), "",ABS(Table13[[#This Row],[Difference from Prediction]]))</f>
      </c>
      <c r="T84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47" s="24" t="str">
        <f>IF(ISBLANK(Table13[[#This Row],[Side Result]]), "",ABS(Table13[[#This Row],[Difference from Market]]))</f>
      </c>
      <c r="V847" s="23" t="str">
        <f>IF(OR(ISBLANK(Games!B847),ISBLANK(Table13[[#This Row],[Side Result]])), "",IF(OR(AND('Prediction Log'!D847&lt;0, 'Prediction Log'!I847='Prediction Log'!B847), AND('Prediction Log'!D847&gt;0, 'Prediction Log'!C847='Prediction Log'!I847)),"Y", IF(ISBLANK(Games!$B$2), "","N")))</f>
      </c>
      <c r="W847" s="23" t="str">
        <f>Table13[[#This Row],[Market Side and Spread  Correct]]</f>
      </c>
    </row>
    <row r="848">
      <c r="A848" s="2" t="str">
        <f>IF(ISBLANK(Games!$B848), "",Games!A848)</f>
      </c>
      <c r="B848" s="2" t="str">
        <f>IF(ISBLANK(Games!$B848), "",Games!B848)</f>
      </c>
      <c r="C848" s="2" t="str">
        <f>IF(ISBLANK(Games!$B848), "",Games!C848)</f>
      </c>
      <c r="D848" s="1" t="str">
        <f>IF(ISBLANK(Games!$B848), "",Games!D848)</f>
      </c>
      <c r="E848" s="1" t="str">
        <f>IF(ISBLANK(Games!$B848), "",Games!E848)</f>
      </c>
      <c r="F848" s="2" t="str">
        <f>IF(ISBLANK(Games!$B848), "",Games!F848)</f>
      </c>
      <c r="G848" s="2" t="str">
        <f>IF(ISBLANK(Games!$B848), "",Games!G848)</f>
      </c>
      <c r="H848" s="2" t="str">
        <f>IF(ISBLANK(Games!B848), "", IF(Table13[[#This Row],[Spread]]&lt;0, Table13[[#This Row],[Home]], Table13[[#This Row],[Away]]))</f>
      </c>
      <c r="I848" s="25"/>
      <c r="J848" s="25"/>
      <c r="K848" s="25"/>
      <c r="L848" s="25" t="str">
        <f>IF(ISBLANK(Table13[[#This Row],[Side Result]]), "",(-1*(Table13[[#This Row],[Home Final]]-Table13[[#This Row],[Away Final]])))</f>
      </c>
      <c r="M84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48" s="21" t="str">
        <f>IF(ISBLANK(Games!B848),"",IF(Table13[[#This Row],[Side Result]]=Table13[[#This Row],[Market Predicted Side]], "Y", "N"))</f>
      </c>
      <c r="O848" s="24" t="str">
        <f>IF(ISBLANK(Table13[[#This Row],[Side Result]]),"",IF(AND(Table13[[#This Row],[Market Side Correct (Y/N)]]="Y", Table13[[#This Row],[Market - Winning Team Covered (Y/N)]]="Y"), "Y", "N"))</f>
      </c>
      <c r="P848" s="24" t="str">
        <f>IF(ISBLANK(Games!B848),"",IF(Table13[[#This Row],[Side Result]]=Table13[[#This Row],[Model Predicted Side]], "Y", "N"))</f>
      </c>
      <c r="Q84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4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48" s="24" t="str">
        <f>IF(ISBLANK(Table13[[#This Row],[Side Result]]), "",ABS(Table13[[#This Row],[Difference from Prediction]]))</f>
      </c>
      <c r="T84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48" s="24" t="str">
        <f>IF(ISBLANK(Table13[[#This Row],[Side Result]]), "",ABS(Table13[[#This Row],[Difference from Market]]))</f>
      </c>
      <c r="V848" s="23" t="str">
        <f>IF(OR(ISBLANK(Games!B848),ISBLANK(Table13[[#This Row],[Side Result]])), "",IF(OR(AND('Prediction Log'!D848&lt;0, 'Prediction Log'!I848='Prediction Log'!B848), AND('Prediction Log'!D848&gt;0, 'Prediction Log'!C848='Prediction Log'!I848)),"Y", IF(ISBLANK(Games!$B$2), "","N")))</f>
      </c>
      <c r="W848" s="23" t="str">
        <f>Table13[[#This Row],[Market Side and Spread  Correct]]</f>
      </c>
    </row>
    <row r="849">
      <c r="A849" s="2" t="str">
        <f>IF(ISBLANK(Games!$B849), "",Games!A849)</f>
      </c>
      <c r="B849" s="2" t="str">
        <f>IF(ISBLANK(Games!$B849), "",Games!B849)</f>
      </c>
      <c r="C849" s="2" t="str">
        <f>IF(ISBLANK(Games!$B849), "",Games!C849)</f>
      </c>
      <c r="D849" s="1" t="str">
        <f>IF(ISBLANK(Games!$B849), "",Games!D849)</f>
      </c>
      <c r="E849" s="1" t="str">
        <f>IF(ISBLANK(Games!$B849), "",Games!E849)</f>
      </c>
      <c r="F849" s="2" t="str">
        <f>IF(ISBLANK(Games!$B849), "",Games!F849)</f>
      </c>
      <c r="G849" s="2" t="str">
        <f>IF(ISBLANK(Games!$B849), "",Games!G849)</f>
      </c>
      <c r="H849" s="2" t="str">
        <f>IF(ISBLANK(Games!B849), "", IF(Table13[[#This Row],[Spread]]&lt;0, Table13[[#This Row],[Home]], Table13[[#This Row],[Away]]))</f>
      </c>
      <c r="I849" s="25"/>
      <c r="J849" s="25"/>
      <c r="K849" s="25"/>
      <c r="L849" s="25" t="str">
        <f>IF(ISBLANK(Table13[[#This Row],[Side Result]]), "",(-1*(Table13[[#This Row],[Home Final]]-Table13[[#This Row],[Away Final]])))</f>
      </c>
      <c r="M84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49" s="21" t="str">
        <f>IF(ISBLANK(Games!B849),"",IF(Table13[[#This Row],[Side Result]]=Table13[[#This Row],[Market Predicted Side]], "Y", "N"))</f>
      </c>
      <c r="O849" s="24" t="str">
        <f>IF(ISBLANK(Table13[[#This Row],[Side Result]]),"",IF(AND(Table13[[#This Row],[Market Side Correct (Y/N)]]="Y", Table13[[#This Row],[Market - Winning Team Covered (Y/N)]]="Y"), "Y", "N"))</f>
      </c>
      <c r="P849" s="24" t="str">
        <f>IF(ISBLANK(Games!B849),"",IF(Table13[[#This Row],[Side Result]]=Table13[[#This Row],[Model Predicted Side]], "Y", "N"))</f>
      </c>
      <c r="Q84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4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49" s="24" t="str">
        <f>IF(ISBLANK(Table13[[#This Row],[Side Result]]), "",ABS(Table13[[#This Row],[Difference from Prediction]]))</f>
      </c>
      <c r="T84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49" s="24" t="str">
        <f>IF(ISBLANK(Table13[[#This Row],[Side Result]]), "",ABS(Table13[[#This Row],[Difference from Market]]))</f>
      </c>
      <c r="V849" s="23" t="str">
        <f>IF(OR(ISBLANK(Games!B849),ISBLANK(Table13[[#This Row],[Side Result]])), "",IF(OR(AND('Prediction Log'!D849&lt;0, 'Prediction Log'!I849='Prediction Log'!B849), AND('Prediction Log'!D849&gt;0, 'Prediction Log'!C849='Prediction Log'!I849)),"Y", IF(ISBLANK(Games!$B$2), "","N")))</f>
      </c>
      <c r="W849" s="23" t="str">
        <f>Table13[[#This Row],[Market Side and Spread  Correct]]</f>
      </c>
    </row>
    <row r="850">
      <c r="A850" s="2" t="str">
        <f>IF(ISBLANK(Games!$B850), "",Games!A850)</f>
      </c>
      <c r="B850" s="2" t="str">
        <f>IF(ISBLANK(Games!$B850), "",Games!B850)</f>
      </c>
      <c r="C850" s="2" t="str">
        <f>IF(ISBLANK(Games!$B850), "",Games!C850)</f>
      </c>
      <c r="D850" s="1" t="str">
        <f>IF(ISBLANK(Games!$B850), "",Games!D850)</f>
      </c>
      <c r="E850" s="1" t="str">
        <f>IF(ISBLANK(Games!$B850), "",Games!E850)</f>
      </c>
      <c r="F850" s="2" t="str">
        <f>IF(ISBLANK(Games!$B850), "",Games!F850)</f>
      </c>
      <c r="G850" s="2" t="str">
        <f>IF(ISBLANK(Games!$B850), "",Games!G850)</f>
      </c>
      <c r="H850" s="2" t="str">
        <f>IF(ISBLANK(Games!B850), "", IF(Table13[[#This Row],[Spread]]&lt;0, Table13[[#This Row],[Home]], Table13[[#This Row],[Away]]))</f>
      </c>
      <c r="I850" s="25"/>
      <c r="J850" s="25"/>
      <c r="K850" s="25"/>
      <c r="L850" s="25" t="str">
        <f>IF(ISBLANK(Table13[[#This Row],[Side Result]]), "",(-1*(Table13[[#This Row],[Home Final]]-Table13[[#This Row],[Away Final]])))</f>
      </c>
      <c r="M85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50" s="21" t="str">
        <f>IF(ISBLANK(Games!B850),"",IF(Table13[[#This Row],[Side Result]]=Table13[[#This Row],[Market Predicted Side]], "Y", "N"))</f>
      </c>
      <c r="O850" s="24" t="str">
        <f>IF(ISBLANK(Table13[[#This Row],[Side Result]]),"",IF(AND(Table13[[#This Row],[Market Side Correct (Y/N)]]="Y", Table13[[#This Row],[Market - Winning Team Covered (Y/N)]]="Y"), "Y", "N"))</f>
      </c>
      <c r="P850" s="24" t="str">
        <f>IF(ISBLANK(Games!B850),"",IF(Table13[[#This Row],[Side Result]]=Table13[[#This Row],[Model Predicted Side]], "Y", "N"))</f>
      </c>
      <c r="Q85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5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50" s="24" t="str">
        <f>IF(ISBLANK(Table13[[#This Row],[Side Result]]), "",ABS(Table13[[#This Row],[Difference from Prediction]]))</f>
      </c>
      <c r="T85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50" s="24" t="str">
        <f>IF(ISBLANK(Table13[[#This Row],[Side Result]]), "",ABS(Table13[[#This Row],[Difference from Market]]))</f>
      </c>
      <c r="V850" s="23" t="str">
        <f>IF(OR(ISBLANK(Games!B850),ISBLANK(Table13[[#This Row],[Side Result]])), "",IF(OR(AND('Prediction Log'!D850&lt;0, 'Prediction Log'!I850='Prediction Log'!B850), AND('Prediction Log'!D850&gt;0, 'Prediction Log'!C850='Prediction Log'!I850)),"Y", IF(ISBLANK(Games!$B$2), "","N")))</f>
      </c>
      <c r="W850" s="23" t="str">
        <f>Table13[[#This Row],[Market Side and Spread  Correct]]</f>
      </c>
    </row>
    <row r="851">
      <c r="A851" s="2" t="str">
        <f>IF(ISBLANK(Games!$B851), "",Games!A851)</f>
      </c>
      <c r="B851" s="2" t="str">
        <f>IF(ISBLANK(Games!$B851), "",Games!B851)</f>
      </c>
      <c r="C851" s="2" t="str">
        <f>IF(ISBLANK(Games!$B851), "",Games!C851)</f>
      </c>
      <c r="D851" s="1" t="str">
        <f>IF(ISBLANK(Games!$B851), "",Games!D851)</f>
      </c>
      <c r="E851" s="1" t="str">
        <f>IF(ISBLANK(Games!$B851), "",Games!E851)</f>
      </c>
      <c r="F851" s="2" t="str">
        <f>IF(ISBLANK(Games!$B851), "",Games!F851)</f>
      </c>
      <c r="G851" s="2" t="str">
        <f>IF(ISBLANK(Games!$B851), "",Games!G851)</f>
      </c>
      <c r="H851" s="2" t="str">
        <f>IF(ISBLANK(Games!B851), "", IF(Table13[[#This Row],[Spread]]&lt;0, Table13[[#This Row],[Home]], Table13[[#This Row],[Away]]))</f>
      </c>
      <c r="I851" s="25"/>
      <c r="J851" s="25"/>
      <c r="K851" s="25"/>
      <c r="L851" s="25" t="str">
        <f>IF(ISBLANK(Table13[[#This Row],[Side Result]]), "",(-1*(Table13[[#This Row],[Home Final]]-Table13[[#This Row],[Away Final]])))</f>
      </c>
      <c r="M85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51" s="21" t="str">
        <f>IF(ISBLANK(Games!B851),"",IF(Table13[[#This Row],[Side Result]]=Table13[[#This Row],[Market Predicted Side]], "Y", "N"))</f>
      </c>
      <c r="O851" s="24" t="str">
        <f>IF(ISBLANK(Table13[[#This Row],[Side Result]]),"",IF(AND(Table13[[#This Row],[Market Side Correct (Y/N)]]="Y", Table13[[#This Row],[Market - Winning Team Covered (Y/N)]]="Y"), "Y", "N"))</f>
      </c>
      <c r="P851" s="24" t="str">
        <f>IF(ISBLANK(Games!B851),"",IF(Table13[[#This Row],[Side Result]]=Table13[[#This Row],[Model Predicted Side]], "Y", "N"))</f>
      </c>
      <c r="Q85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5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51" s="24" t="str">
        <f>IF(ISBLANK(Table13[[#This Row],[Side Result]]), "",ABS(Table13[[#This Row],[Difference from Prediction]]))</f>
      </c>
      <c r="T85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51" s="24" t="str">
        <f>IF(ISBLANK(Table13[[#This Row],[Side Result]]), "",ABS(Table13[[#This Row],[Difference from Market]]))</f>
      </c>
      <c r="V851" s="23" t="str">
        <f>IF(OR(ISBLANK(Games!B851),ISBLANK(Table13[[#This Row],[Side Result]])), "",IF(OR(AND('Prediction Log'!D851&lt;0, 'Prediction Log'!I851='Prediction Log'!B851), AND('Prediction Log'!D851&gt;0, 'Prediction Log'!C851='Prediction Log'!I851)),"Y", IF(ISBLANK(Games!$B$2), "","N")))</f>
      </c>
      <c r="W851" s="23" t="str">
        <f>Table13[[#This Row],[Market Side and Spread  Correct]]</f>
      </c>
    </row>
    <row r="852">
      <c r="A852" s="2" t="str">
        <f>IF(ISBLANK(Games!$B852), "",Games!A852)</f>
      </c>
      <c r="B852" s="2" t="str">
        <f>IF(ISBLANK(Games!$B852), "",Games!B852)</f>
      </c>
      <c r="C852" s="2" t="str">
        <f>IF(ISBLANK(Games!$B852), "",Games!C852)</f>
      </c>
      <c r="D852" s="1" t="str">
        <f>IF(ISBLANK(Games!$B852), "",Games!D852)</f>
      </c>
      <c r="E852" s="1" t="str">
        <f>IF(ISBLANK(Games!$B852), "",Games!E852)</f>
      </c>
      <c r="F852" s="2" t="str">
        <f>IF(ISBLANK(Games!$B852), "",Games!F852)</f>
      </c>
      <c r="G852" s="2" t="str">
        <f>IF(ISBLANK(Games!$B852), "",Games!G852)</f>
      </c>
      <c r="H852" s="2" t="str">
        <f>IF(ISBLANK(Games!B852), "", IF(Table13[[#This Row],[Spread]]&lt;0, Table13[[#This Row],[Home]], Table13[[#This Row],[Away]]))</f>
      </c>
      <c r="I852" s="25"/>
      <c r="J852" s="25"/>
      <c r="K852" s="25"/>
      <c r="L852" s="25" t="str">
        <f>IF(ISBLANK(Table13[[#This Row],[Side Result]]), "",(-1*(Table13[[#This Row],[Home Final]]-Table13[[#This Row],[Away Final]])))</f>
      </c>
      <c r="M85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52" s="21" t="str">
        <f>IF(ISBLANK(Games!B852),"",IF(Table13[[#This Row],[Side Result]]=Table13[[#This Row],[Market Predicted Side]], "Y", "N"))</f>
      </c>
      <c r="O852" s="24" t="str">
        <f>IF(ISBLANK(Table13[[#This Row],[Side Result]]),"",IF(AND(Table13[[#This Row],[Market Side Correct (Y/N)]]="Y", Table13[[#This Row],[Market - Winning Team Covered (Y/N)]]="Y"), "Y", "N"))</f>
      </c>
      <c r="P852" s="24" t="str">
        <f>IF(ISBLANK(Games!B852),"",IF(Table13[[#This Row],[Side Result]]=Table13[[#This Row],[Model Predicted Side]], "Y", "N"))</f>
      </c>
      <c r="Q85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5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52" s="24" t="str">
        <f>IF(ISBLANK(Table13[[#This Row],[Side Result]]), "",ABS(Table13[[#This Row],[Difference from Prediction]]))</f>
      </c>
      <c r="T85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52" s="24" t="str">
        <f>IF(ISBLANK(Table13[[#This Row],[Side Result]]), "",ABS(Table13[[#This Row],[Difference from Market]]))</f>
      </c>
      <c r="V852" s="23" t="str">
        <f>IF(OR(ISBLANK(Games!B852),ISBLANK(Table13[[#This Row],[Side Result]])), "",IF(OR(AND('Prediction Log'!D852&lt;0, 'Prediction Log'!I852='Prediction Log'!B852), AND('Prediction Log'!D852&gt;0, 'Prediction Log'!C852='Prediction Log'!I852)),"Y", IF(ISBLANK(Games!$B$2), "","N")))</f>
      </c>
      <c r="W852" s="23" t="str">
        <f>Table13[[#This Row],[Market Side and Spread  Correct]]</f>
      </c>
    </row>
    <row r="853">
      <c r="A853" s="2" t="str">
        <f>IF(ISBLANK(Games!$B853), "",Games!A853)</f>
      </c>
      <c r="B853" s="2" t="str">
        <f>IF(ISBLANK(Games!$B853), "",Games!B853)</f>
      </c>
      <c r="C853" s="2" t="str">
        <f>IF(ISBLANK(Games!$B853), "",Games!C853)</f>
      </c>
      <c r="D853" s="1" t="str">
        <f>IF(ISBLANK(Games!$B853), "",Games!D853)</f>
      </c>
      <c r="E853" s="1" t="str">
        <f>IF(ISBLANK(Games!$B853), "",Games!E853)</f>
      </c>
      <c r="F853" s="2" t="str">
        <f>IF(ISBLANK(Games!$B853), "",Games!F853)</f>
      </c>
      <c r="G853" s="2" t="str">
        <f>IF(ISBLANK(Games!$B853), "",Games!G853)</f>
      </c>
      <c r="H853" s="2" t="str">
        <f>IF(ISBLANK(Games!B853), "", IF(Table13[[#This Row],[Spread]]&lt;0, Table13[[#This Row],[Home]], Table13[[#This Row],[Away]]))</f>
      </c>
      <c r="I853" s="25"/>
      <c r="J853" s="25"/>
      <c r="K853" s="25"/>
      <c r="L853" s="25" t="str">
        <f>IF(ISBLANK(Table13[[#This Row],[Side Result]]), "",(-1*(Table13[[#This Row],[Home Final]]-Table13[[#This Row],[Away Final]])))</f>
      </c>
      <c r="M85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53" s="21" t="str">
        <f>IF(ISBLANK(Games!B853),"",IF(Table13[[#This Row],[Side Result]]=Table13[[#This Row],[Market Predicted Side]], "Y", "N"))</f>
      </c>
      <c r="O853" s="24" t="str">
        <f>IF(ISBLANK(Table13[[#This Row],[Side Result]]),"",IF(AND(Table13[[#This Row],[Market Side Correct (Y/N)]]="Y", Table13[[#This Row],[Market - Winning Team Covered (Y/N)]]="Y"), "Y", "N"))</f>
      </c>
      <c r="P853" s="24" t="str">
        <f>IF(ISBLANK(Games!B853),"",IF(Table13[[#This Row],[Side Result]]=Table13[[#This Row],[Model Predicted Side]], "Y", "N"))</f>
      </c>
      <c r="Q85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5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53" s="24" t="str">
        <f>IF(ISBLANK(Table13[[#This Row],[Side Result]]), "",ABS(Table13[[#This Row],[Difference from Prediction]]))</f>
      </c>
      <c r="T85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53" s="24" t="str">
        <f>IF(ISBLANK(Table13[[#This Row],[Side Result]]), "",ABS(Table13[[#This Row],[Difference from Market]]))</f>
      </c>
      <c r="V853" s="23" t="str">
        <f>IF(OR(ISBLANK(Games!B853),ISBLANK(Table13[[#This Row],[Side Result]])), "",IF(OR(AND('Prediction Log'!D853&lt;0, 'Prediction Log'!I853='Prediction Log'!B853), AND('Prediction Log'!D853&gt;0, 'Prediction Log'!C853='Prediction Log'!I853)),"Y", IF(ISBLANK(Games!$B$2), "","N")))</f>
      </c>
      <c r="W853" s="23" t="str">
        <f>Table13[[#This Row],[Market Side and Spread  Correct]]</f>
      </c>
    </row>
    <row r="854">
      <c r="A854" s="2" t="str">
        <f>IF(ISBLANK(Games!$B854), "",Games!A854)</f>
      </c>
      <c r="B854" s="2" t="str">
        <f>IF(ISBLANK(Games!$B854), "",Games!B854)</f>
      </c>
      <c r="C854" s="2" t="str">
        <f>IF(ISBLANK(Games!$B854), "",Games!C854)</f>
      </c>
      <c r="D854" s="1" t="str">
        <f>IF(ISBLANK(Games!$B854), "",Games!D854)</f>
      </c>
      <c r="E854" s="1" t="str">
        <f>IF(ISBLANK(Games!$B854), "",Games!E854)</f>
      </c>
      <c r="F854" s="2" t="str">
        <f>IF(ISBLANK(Games!$B854), "",Games!F854)</f>
      </c>
      <c r="G854" s="2" t="str">
        <f>IF(ISBLANK(Games!$B854), "",Games!G854)</f>
      </c>
      <c r="H854" s="2" t="str">
        <f>IF(ISBLANK(Games!B854), "", IF(Table13[[#This Row],[Spread]]&lt;0, Table13[[#This Row],[Home]], Table13[[#This Row],[Away]]))</f>
      </c>
      <c r="I854" s="25"/>
      <c r="J854" s="25"/>
      <c r="K854" s="25"/>
      <c r="L854" s="25" t="str">
        <f>IF(ISBLANK(Table13[[#This Row],[Side Result]]), "",(-1*(Table13[[#This Row],[Home Final]]-Table13[[#This Row],[Away Final]])))</f>
      </c>
      <c r="M85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54" s="21" t="str">
        <f>IF(ISBLANK(Games!B854),"",IF(Table13[[#This Row],[Side Result]]=Table13[[#This Row],[Market Predicted Side]], "Y", "N"))</f>
      </c>
      <c r="O854" s="24" t="str">
        <f>IF(ISBLANK(Table13[[#This Row],[Side Result]]),"",IF(AND(Table13[[#This Row],[Market Side Correct (Y/N)]]="Y", Table13[[#This Row],[Market - Winning Team Covered (Y/N)]]="Y"), "Y", "N"))</f>
      </c>
      <c r="P854" s="24" t="str">
        <f>IF(ISBLANK(Games!B854),"",IF(Table13[[#This Row],[Side Result]]=Table13[[#This Row],[Model Predicted Side]], "Y", "N"))</f>
      </c>
      <c r="Q85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5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54" s="24" t="str">
        <f>IF(ISBLANK(Table13[[#This Row],[Side Result]]), "",ABS(Table13[[#This Row],[Difference from Prediction]]))</f>
      </c>
      <c r="T85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54" s="24" t="str">
        <f>IF(ISBLANK(Table13[[#This Row],[Side Result]]), "",ABS(Table13[[#This Row],[Difference from Market]]))</f>
      </c>
      <c r="V854" s="23" t="str">
        <f>IF(OR(ISBLANK(Games!B854),ISBLANK(Table13[[#This Row],[Side Result]])), "",IF(OR(AND('Prediction Log'!D854&lt;0, 'Prediction Log'!I854='Prediction Log'!B854), AND('Prediction Log'!D854&gt;0, 'Prediction Log'!C854='Prediction Log'!I854)),"Y", IF(ISBLANK(Games!$B$2), "","N")))</f>
      </c>
      <c r="W854" s="23" t="str">
        <f>Table13[[#This Row],[Market Side and Spread  Correct]]</f>
      </c>
    </row>
    <row r="855">
      <c r="A855" s="2" t="str">
        <f>IF(ISBLANK(Games!$B855), "",Games!A855)</f>
      </c>
      <c r="B855" s="2" t="str">
        <f>IF(ISBLANK(Games!$B855), "",Games!B855)</f>
      </c>
      <c r="C855" s="2" t="str">
        <f>IF(ISBLANK(Games!$B855), "",Games!C855)</f>
      </c>
      <c r="D855" s="1" t="str">
        <f>IF(ISBLANK(Games!$B855), "",Games!D855)</f>
      </c>
      <c r="E855" s="1" t="str">
        <f>IF(ISBLANK(Games!$B855), "",Games!E855)</f>
      </c>
      <c r="F855" s="2" t="str">
        <f>IF(ISBLANK(Games!$B855), "",Games!F855)</f>
      </c>
      <c r="G855" s="2" t="str">
        <f>IF(ISBLANK(Games!$B855), "",Games!G855)</f>
      </c>
      <c r="H855" s="2" t="str">
        <f>IF(ISBLANK(Games!B855), "", IF(Table13[[#This Row],[Spread]]&lt;0, Table13[[#This Row],[Home]], Table13[[#This Row],[Away]]))</f>
      </c>
      <c r="I855" s="25"/>
      <c r="J855" s="25"/>
      <c r="K855" s="25"/>
      <c r="L855" s="25" t="str">
        <f>IF(ISBLANK(Table13[[#This Row],[Side Result]]), "",(-1*(Table13[[#This Row],[Home Final]]-Table13[[#This Row],[Away Final]])))</f>
      </c>
      <c r="M85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55" s="21" t="str">
        <f>IF(ISBLANK(Games!B855),"",IF(Table13[[#This Row],[Side Result]]=Table13[[#This Row],[Market Predicted Side]], "Y", "N"))</f>
      </c>
      <c r="O855" s="24" t="str">
        <f>IF(ISBLANK(Table13[[#This Row],[Side Result]]),"",IF(AND(Table13[[#This Row],[Market Side Correct (Y/N)]]="Y", Table13[[#This Row],[Market - Winning Team Covered (Y/N)]]="Y"), "Y", "N"))</f>
      </c>
      <c r="P855" s="24" t="str">
        <f>IF(ISBLANK(Games!B855),"",IF(Table13[[#This Row],[Side Result]]=Table13[[#This Row],[Model Predicted Side]], "Y", "N"))</f>
      </c>
      <c r="Q85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5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55" s="24" t="str">
        <f>IF(ISBLANK(Table13[[#This Row],[Side Result]]), "",ABS(Table13[[#This Row],[Difference from Prediction]]))</f>
      </c>
      <c r="T85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55" s="24" t="str">
        <f>IF(ISBLANK(Table13[[#This Row],[Side Result]]), "",ABS(Table13[[#This Row],[Difference from Market]]))</f>
      </c>
      <c r="V855" s="23" t="str">
        <f>IF(OR(ISBLANK(Games!B855),ISBLANK(Table13[[#This Row],[Side Result]])), "",IF(OR(AND('Prediction Log'!D855&lt;0, 'Prediction Log'!I855='Prediction Log'!B855), AND('Prediction Log'!D855&gt;0, 'Prediction Log'!C855='Prediction Log'!I855)),"Y", IF(ISBLANK(Games!$B$2), "","N")))</f>
      </c>
      <c r="W855" s="23" t="str">
        <f>Table13[[#This Row],[Market Side and Spread  Correct]]</f>
      </c>
    </row>
    <row r="856">
      <c r="A856" s="2" t="str">
        <f>IF(ISBLANK(Games!$B856), "",Games!A856)</f>
      </c>
      <c r="B856" s="2" t="str">
        <f>IF(ISBLANK(Games!$B856), "",Games!B856)</f>
      </c>
      <c r="C856" s="2" t="str">
        <f>IF(ISBLANK(Games!$B856), "",Games!C856)</f>
      </c>
      <c r="D856" s="1" t="str">
        <f>IF(ISBLANK(Games!$B856), "",Games!D856)</f>
      </c>
      <c r="E856" s="1" t="str">
        <f>IF(ISBLANK(Games!$B856), "",Games!E856)</f>
      </c>
      <c r="F856" s="2" t="str">
        <f>IF(ISBLANK(Games!$B856), "",Games!F856)</f>
      </c>
      <c r="G856" s="2" t="str">
        <f>IF(ISBLANK(Games!$B856), "",Games!G856)</f>
      </c>
      <c r="H856" s="2" t="str">
        <f>IF(ISBLANK(Games!B856), "", IF(Table13[[#This Row],[Spread]]&lt;0, Table13[[#This Row],[Home]], Table13[[#This Row],[Away]]))</f>
      </c>
      <c r="I856" s="25"/>
      <c r="J856" s="25"/>
      <c r="K856" s="25"/>
      <c r="L856" s="25" t="str">
        <f>IF(ISBLANK(Table13[[#This Row],[Side Result]]), "",(-1*(Table13[[#This Row],[Home Final]]-Table13[[#This Row],[Away Final]])))</f>
      </c>
      <c r="M85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56" s="21" t="str">
        <f>IF(ISBLANK(Games!B856),"",IF(Table13[[#This Row],[Side Result]]=Table13[[#This Row],[Market Predicted Side]], "Y", "N"))</f>
      </c>
      <c r="O856" s="24" t="str">
        <f>IF(ISBLANK(Table13[[#This Row],[Side Result]]),"",IF(AND(Table13[[#This Row],[Market Side Correct (Y/N)]]="Y", Table13[[#This Row],[Market - Winning Team Covered (Y/N)]]="Y"), "Y", "N"))</f>
      </c>
      <c r="P856" s="24" t="str">
        <f>IF(ISBLANK(Games!B856),"",IF(Table13[[#This Row],[Side Result]]=Table13[[#This Row],[Model Predicted Side]], "Y", "N"))</f>
      </c>
      <c r="Q85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5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56" s="24" t="str">
        <f>IF(ISBLANK(Table13[[#This Row],[Side Result]]), "",ABS(Table13[[#This Row],[Difference from Prediction]]))</f>
      </c>
      <c r="T85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56" s="24" t="str">
        <f>IF(ISBLANK(Table13[[#This Row],[Side Result]]), "",ABS(Table13[[#This Row],[Difference from Market]]))</f>
      </c>
      <c r="V856" s="23" t="str">
        <f>IF(OR(ISBLANK(Games!B856),ISBLANK(Table13[[#This Row],[Side Result]])), "",IF(OR(AND('Prediction Log'!D856&lt;0, 'Prediction Log'!I856='Prediction Log'!B856), AND('Prediction Log'!D856&gt;0, 'Prediction Log'!C856='Prediction Log'!I856)),"Y", IF(ISBLANK(Games!$B$2), "","N")))</f>
      </c>
      <c r="W856" s="23" t="str">
        <f>Table13[[#This Row],[Market Side and Spread  Correct]]</f>
      </c>
    </row>
    <row r="857">
      <c r="A857" s="2" t="str">
        <f>IF(ISBLANK(Games!$B857), "",Games!A857)</f>
      </c>
      <c r="B857" s="2" t="str">
        <f>IF(ISBLANK(Games!$B857), "",Games!B857)</f>
      </c>
      <c r="C857" s="2" t="str">
        <f>IF(ISBLANK(Games!$B857), "",Games!C857)</f>
      </c>
      <c r="D857" s="1" t="str">
        <f>IF(ISBLANK(Games!$B857), "",Games!D857)</f>
      </c>
      <c r="E857" s="1" t="str">
        <f>IF(ISBLANK(Games!$B857), "",Games!E857)</f>
      </c>
      <c r="F857" s="2" t="str">
        <f>IF(ISBLANK(Games!$B857), "",Games!F857)</f>
      </c>
      <c r="G857" s="2" t="str">
        <f>IF(ISBLANK(Games!$B857), "",Games!G857)</f>
      </c>
      <c r="H857" s="2" t="str">
        <f>IF(ISBLANK(Games!B857), "", IF(Table13[[#This Row],[Spread]]&lt;0, Table13[[#This Row],[Home]], Table13[[#This Row],[Away]]))</f>
      </c>
      <c r="I857" s="25"/>
      <c r="J857" s="25"/>
      <c r="K857" s="25"/>
      <c r="L857" s="25" t="str">
        <f>IF(ISBLANK(Table13[[#This Row],[Side Result]]), "",(-1*(Table13[[#This Row],[Home Final]]-Table13[[#This Row],[Away Final]])))</f>
      </c>
      <c r="M85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57" s="21" t="str">
        <f>IF(ISBLANK(Games!B857),"",IF(Table13[[#This Row],[Side Result]]=Table13[[#This Row],[Market Predicted Side]], "Y", "N"))</f>
      </c>
      <c r="O857" s="24" t="str">
        <f>IF(ISBLANK(Table13[[#This Row],[Side Result]]),"",IF(AND(Table13[[#This Row],[Market Side Correct (Y/N)]]="Y", Table13[[#This Row],[Market - Winning Team Covered (Y/N)]]="Y"), "Y", "N"))</f>
      </c>
      <c r="P857" s="24" t="str">
        <f>IF(ISBLANK(Games!B857),"",IF(Table13[[#This Row],[Side Result]]=Table13[[#This Row],[Model Predicted Side]], "Y", "N"))</f>
      </c>
      <c r="Q85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5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57" s="24" t="str">
        <f>IF(ISBLANK(Table13[[#This Row],[Side Result]]), "",ABS(Table13[[#This Row],[Difference from Prediction]]))</f>
      </c>
      <c r="T85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57" s="24" t="str">
        <f>IF(ISBLANK(Table13[[#This Row],[Side Result]]), "",ABS(Table13[[#This Row],[Difference from Market]]))</f>
      </c>
      <c r="V857" s="23" t="str">
        <f>IF(OR(ISBLANK(Games!B857),ISBLANK(Table13[[#This Row],[Side Result]])), "",IF(OR(AND('Prediction Log'!D857&lt;0, 'Prediction Log'!I857='Prediction Log'!B857), AND('Prediction Log'!D857&gt;0, 'Prediction Log'!C857='Prediction Log'!I857)),"Y", IF(ISBLANK(Games!$B$2), "","N")))</f>
      </c>
      <c r="W857" s="23" t="str">
        <f>Table13[[#This Row],[Market Side and Spread  Correct]]</f>
      </c>
    </row>
    <row r="858">
      <c r="A858" s="2" t="str">
        <f>IF(ISBLANK(Games!$B858), "",Games!A858)</f>
      </c>
      <c r="B858" s="2" t="str">
        <f>IF(ISBLANK(Games!$B858), "",Games!B858)</f>
      </c>
      <c r="C858" s="2" t="str">
        <f>IF(ISBLANK(Games!$B858), "",Games!C858)</f>
      </c>
      <c r="D858" s="1" t="str">
        <f>IF(ISBLANK(Games!$B858), "",Games!D858)</f>
      </c>
      <c r="E858" s="1" t="str">
        <f>IF(ISBLANK(Games!$B858), "",Games!E858)</f>
      </c>
      <c r="F858" s="2" t="str">
        <f>IF(ISBLANK(Games!$B858), "",Games!F858)</f>
      </c>
      <c r="G858" s="2" t="str">
        <f>IF(ISBLANK(Games!$B858), "",Games!G858)</f>
      </c>
      <c r="H858" s="2" t="str">
        <f>IF(ISBLANK(Games!B858), "", IF(Table13[[#This Row],[Spread]]&lt;0, Table13[[#This Row],[Home]], Table13[[#This Row],[Away]]))</f>
      </c>
      <c r="I858" s="25"/>
      <c r="J858" s="25"/>
      <c r="K858" s="25"/>
      <c r="L858" s="25" t="str">
        <f>IF(ISBLANK(Table13[[#This Row],[Side Result]]), "",(-1*(Table13[[#This Row],[Home Final]]-Table13[[#This Row],[Away Final]])))</f>
      </c>
      <c r="M85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58" s="21" t="str">
        <f>IF(ISBLANK(Games!B858),"",IF(Table13[[#This Row],[Side Result]]=Table13[[#This Row],[Market Predicted Side]], "Y", "N"))</f>
      </c>
      <c r="O858" s="24" t="str">
        <f>IF(ISBLANK(Table13[[#This Row],[Side Result]]),"",IF(AND(Table13[[#This Row],[Market Side Correct (Y/N)]]="Y", Table13[[#This Row],[Market - Winning Team Covered (Y/N)]]="Y"), "Y", "N"))</f>
      </c>
      <c r="P858" s="24" t="str">
        <f>IF(ISBLANK(Games!B858),"",IF(Table13[[#This Row],[Side Result]]=Table13[[#This Row],[Model Predicted Side]], "Y", "N"))</f>
      </c>
      <c r="Q85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5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58" s="24" t="str">
        <f>IF(ISBLANK(Table13[[#This Row],[Side Result]]), "",ABS(Table13[[#This Row],[Difference from Prediction]]))</f>
      </c>
      <c r="T85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58" s="24" t="str">
        <f>IF(ISBLANK(Table13[[#This Row],[Side Result]]), "",ABS(Table13[[#This Row],[Difference from Market]]))</f>
      </c>
      <c r="V858" s="23" t="str">
        <f>IF(OR(ISBLANK(Games!B858),ISBLANK(Table13[[#This Row],[Side Result]])), "",IF(OR(AND('Prediction Log'!D858&lt;0, 'Prediction Log'!I858='Prediction Log'!B858), AND('Prediction Log'!D858&gt;0, 'Prediction Log'!C858='Prediction Log'!I858)),"Y", IF(ISBLANK(Games!$B$2), "","N")))</f>
      </c>
      <c r="W858" s="23" t="str">
        <f>Table13[[#This Row],[Market Side and Spread  Correct]]</f>
      </c>
    </row>
    <row r="859">
      <c r="A859" s="2" t="str">
        <f>IF(ISBLANK(Games!$B859), "",Games!A859)</f>
      </c>
      <c r="B859" s="2" t="str">
        <f>IF(ISBLANK(Games!$B859), "",Games!B859)</f>
      </c>
      <c r="C859" s="2" t="str">
        <f>IF(ISBLANK(Games!$B859), "",Games!C859)</f>
      </c>
      <c r="D859" s="1" t="str">
        <f>IF(ISBLANK(Games!$B859), "",Games!D859)</f>
      </c>
      <c r="E859" s="1" t="str">
        <f>IF(ISBLANK(Games!$B859), "",Games!E859)</f>
      </c>
      <c r="F859" s="2" t="str">
        <f>IF(ISBLANK(Games!$B859), "",Games!F859)</f>
      </c>
      <c r="G859" s="2" t="str">
        <f>IF(ISBLANK(Games!$B859), "",Games!G859)</f>
      </c>
      <c r="H859" s="2" t="str">
        <f>IF(ISBLANK(Games!B859), "", IF(Table13[[#This Row],[Spread]]&lt;0, Table13[[#This Row],[Home]], Table13[[#This Row],[Away]]))</f>
      </c>
      <c r="I859" s="25"/>
      <c r="J859" s="25"/>
      <c r="K859" s="25"/>
      <c r="L859" s="25" t="str">
        <f>IF(ISBLANK(Table13[[#This Row],[Side Result]]), "",(-1*(Table13[[#This Row],[Home Final]]-Table13[[#This Row],[Away Final]])))</f>
      </c>
      <c r="M85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59" s="21" t="str">
        <f>IF(ISBLANK(Games!B859),"",IF(Table13[[#This Row],[Side Result]]=Table13[[#This Row],[Market Predicted Side]], "Y", "N"))</f>
      </c>
      <c r="O859" s="24" t="str">
        <f>IF(ISBLANK(Table13[[#This Row],[Side Result]]),"",IF(AND(Table13[[#This Row],[Market Side Correct (Y/N)]]="Y", Table13[[#This Row],[Market - Winning Team Covered (Y/N)]]="Y"), "Y", "N"))</f>
      </c>
      <c r="P859" s="24" t="str">
        <f>IF(ISBLANK(Games!B859),"",IF(Table13[[#This Row],[Side Result]]=Table13[[#This Row],[Model Predicted Side]], "Y", "N"))</f>
      </c>
      <c r="Q85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5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59" s="24" t="str">
        <f>IF(ISBLANK(Table13[[#This Row],[Side Result]]), "",ABS(Table13[[#This Row],[Difference from Prediction]]))</f>
      </c>
      <c r="T85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59" s="24" t="str">
        <f>IF(ISBLANK(Table13[[#This Row],[Side Result]]), "",ABS(Table13[[#This Row],[Difference from Market]]))</f>
      </c>
      <c r="V859" s="23" t="str">
        <f>IF(OR(ISBLANK(Games!B859),ISBLANK(Table13[[#This Row],[Side Result]])), "",IF(OR(AND('Prediction Log'!D859&lt;0, 'Prediction Log'!I859='Prediction Log'!B859), AND('Prediction Log'!D859&gt;0, 'Prediction Log'!C859='Prediction Log'!I859)),"Y", IF(ISBLANK(Games!$B$2), "","N")))</f>
      </c>
      <c r="W859" s="23" t="str">
        <f>Table13[[#This Row],[Market Side and Spread  Correct]]</f>
      </c>
    </row>
    <row r="860">
      <c r="A860" s="2" t="str">
        <f>IF(ISBLANK(Games!$B860), "",Games!A860)</f>
      </c>
      <c r="B860" s="2" t="str">
        <f>IF(ISBLANK(Games!$B860), "",Games!B860)</f>
      </c>
      <c r="C860" s="2" t="str">
        <f>IF(ISBLANK(Games!$B860), "",Games!C860)</f>
      </c>
      <c r="D860" s="1" t="str">
        <f>IF(ISBLANK(Games!$B860), "",Games!D860)</f>
      </c>
      <c r="E860" s="1" t="str">
        <f>IF(ISBLANK(Games!$B860), "",Games!E860)</f>
      </c>
      <c r="F860" s="2" t="str">
        <f>IF(ISBLANK(Games!$B860), "",Games!F860)</f>
      </c>
      <c r="G860" s="2" t="str">
        <f>IF(ISBLANK(Games!$B860), "",Games!G860)</f>
      </c>
      <c r="H860" s="2" t="str">
        <f>IF(ISBLANK(Games!B860), "", IF(Table13[[#This Row],[Spread]]&lt;0, Table13[[#This Row],[Home]], Table13[[#This Row],[Away]]))</f>
      </c>
      <c r="I860" s="25"/>
      <c r="J860" s="25"/>
      <c r="K860" s="25"/>
      <c r="L860" s="25" t="str">
        <f>IF(ISBLANK(Table13[[#This Row],[Side Result]]), "",(-1*(Table13[[#This Row],[Home Final]]-Table13[[#This Row],[Away Final]])))</f>
      </c>
      <c r="M86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60" s="21" t="str">
        <f>IF(ISBLANK(Games!B860),"",IF(Table13[[#This Row],[Side Result]]=Table13[[#This Row],[Market Predicted Side]], "Y", "N"))</f>
      </c>
      <c r="O860" s="24" t="str">
        <f>IF(ISBLANK(Table13[[#This Row],[Side Result]]),"",IF(AND(Table13[[#This Row],[Market Side Correct (Y/N)]]="Y", Table13[[#This Row],[Market - Winning Team Covered (Y/N)]]="Y"), "Y", "N"))</f>
      </c>
      <c r="P860" s="24" t="str">
        <f>IF(ISBLANK(Games!B860),"",IF(Table13[[#This Row],[Side Result]]=Table13[[#This Row],[Model Predicted Side]], "Y", "N"))</f>
      </c>
      <c r="Q86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6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60" s="24" t="str">
        <f>IF(ISBLANK(Table13[[#This Row],[Side Result]]), "",ABS(Table13[[#This Row],[Difference from Prediction]]))</f>
      </c>
      <c r="T86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60" s="24" t="str">
        <f>IF(ISBLANK(Table13[[#This Row],[Side Result]]), "",ABS(Table13[[#This Row],[Difference from Market]]))</f>
      </c>
      <c r="V860" s="23" t="str">
        <f>IF(OR(ISBLANK(Games!B860),ISBLANK(Table13[[#This Row],[Side Result]])), "",IF(OR(AND('Prediction Log'!D860&lt;0, 'Prediction Log'!I860='Prediction Log'!B860), AND('Prediction Log'!D860&gt;0, 'Prediction Log'!C860='Prediction Log'!I860)),"Y", IF(ISBLANK(Games!$B$2), "","N")))</f>
      </c>
      <c r="W860" s="23" t="str">
        <f>Table13[[#This Row],[Market Side and Spread  Correct]]</f>
      </c>
    </row>
    <row r="861">
      <c r="A861" s="2" t="str">
        <f>IF(ISBLANK(Games!$B861), "",Games!A861)</f>
      </c>
      <c r="B861" s="2" t="str">
        <f>IF(ISBLANK(Games!$B861), "",Games!B861)</f>
      </c>
      <c r="C861" s="2" t="str">
        <f>IF(ISBLANK(Games!$B861), "",Games!C861)</f>
      </c>
      <c r="D861" s="1" t="str">
        <f>IF(ISBLANK(Games!$B861), "",Games!D861)</f>
      </c>
      <c r="E861" s="1" t="str">
        <f>IF(ISBLANK(Games!$B861), "",Games!E861)</f>
      </c>
      <c r="F861" s="2" t="str">
        <f>IF(ISBLANK(Games!$B861), "",Games!F861)</f>
      </c>
      <c r="G861" s="2" t="str">
        <f>IF(ISBLANK(Games!$B861), "",Games!G861)</f>
      </c>
      <c r="H861" s="2" t="str">
        <f>IF(ISBLANK(Games!B861), "", IF(Table13[[#This Row],[Spread]]&lt;0, Table13[[#This Row],[Home]], Table13[[#This Row],[Away]]))</f>
      </c>
      <c r="I861" s="25"/>
      <c r="J861" s="25"/>
      <c r="K861" s="25"/>
      <c r="L861" s="25" t="str">
        <f>IF(ISBLANK(Table13[[#This Row],[Side Result]]), "",(-1*(Table13[[#This Row],[Home Final]]-Table13[[#This Row],[Away Final]])))</f>
      </c>
      <c r="M86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61" s="21" t="str">
        <f>IF(ISBLANK(Games!B861),"",IF(Table13[[#This Row],[Side Result]]=Table13[[#This Row],[Market Predicted Side]], "Y", "N"))</f>
      </c>
      <c r="O861" s="24" t="str">
        <f>IF(ISBLANK(Table13[[#This Row],[Side Result]]),"",IF(AND(Table13[[#This Row],[Market Side Correct (Y/N)]]="Y", Table13[[#This Row],[Market - Winning Team Covered (Y/N)]]="Y"), "Y", "N"))</f>
      </c>
      <c r="P861" s="24" t="str">
        <f>IF(ISBLANK(Games!B861),"",IF(Table13[[#This Row],[Side Result]]=Table13[[#This Row],[Model Predicted Side]], "Y", "N"))</f>
      </c>
      <c r="Q86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6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61" s="24" t="str">
        <f>IF(ISBLANK(Table13[[#This Row],[Side Result]]), "",ABS(Table13[[#This Row],[Difference from Prediction]]))</f>
      </c>
      <c r="T86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61" s="24" t="str">
        <f>IF(ISBLANK(Table13[[#This Row],[Side Result]]), "",ABS(Table13[[#This Row],[Difference from Market]]))</f>
      </c>
      <c r="V861" s="23" t="str">
        <f>IF(OR(ISBLANK(Games!B861),ISBLANK(Table13[[#This Row],[Side Result]])), "",IF(OR(AND('Prediction Log'!D861&lt;0, 'Prediction Log'!I861='Prediction Log'!B861), AND('Prediction Log'!D861&gt;0, 'Prediction Log'!C861='Prediction Log'!I861)),"Y", IF(ISBLANK(Games!$B$2), "","N")))</f>
      </c>
      <c r="W861" s="23" t="str">
        <f>Table13[[#This Row],[Market Side and Spread  Correct]]</f>
      </c>
    </row>
    <row r="862">
      <c r="A862" s="2" t="str">
        <f>IF(ISBLANK(Games!$B862), "",Games!A862)</f>
      </c>
      <c r="B862" s="2" t="str">
        <f>IF(ISBLANK(Games!$B862), "",Games!B862)</f>
      </c>
      <c r="C862" s="2" t="str">
        <f>IF(ISBLANK(Games!$B862), "",Games!C862)</f>
      </c>
      <c r="D862" s="1" t="str">
        <f>IF(ISBLANK(Games!$B862), "",Games!D862)</f>
      </c>
      <c r="E862" s="1" t="str">
        <f>IF(ISBLANK(Games!$B862), "",Games!E862)</f>
      </c>
      <c r="F862" s="2" t="str">
        <f>IF(ISBLANK(Games!$B862), "",Games!F862)</f>
      </c>
      <c r="G862" s="2" t="str">
        <f>IF(ISBLANK(Games!$B862), "",Games!G862)</f>
      </c>
      <c r="H862" s="2" t="str">
        <f>IF(ISBLANK(Games!B862), "", IF(Table13[[#This Row],[Spread]]&lt;0, Table13[[#This Row],[Home]], Table13[[#This Row],[Away]]))</f>
      </c>
      <c r="I862" s="25"/>
      <c r="J862" s="25"/>
      <c r="K862" s="25"/>
      <c r="L862" s="25" t="str">
        <f>IF(ISBLANK(Table13[[#This Row],[Side Result]]), "",(-1*(Table13[[#This Row],[Home Final]]-Table13[[#This Row],[Away Final]])))</f>
      </c>
      <c r="M86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62" s="21" t="str">
        <f>IF(ISBLANK(Games!B862),"",IF(Table13[[#This Row],[Side Result]]=Table13[[#This Row],[Market Predicted Side]], "Y", "N"))</f>
      </c>
      <c r="O862" s="24" t="str">
        <f>IF(ISBLANK(Table13[[#This Row],[Side Result]]),"",IF(AND(Table13[[#This Row],[Market Side Correct (Y/N)]]="Y", Table13[[#This Row],[Market - Winning Team Covered (Y/N)]]="Y"), "Y", "N"))</f>
      </c>
      <c r="P862" s="24" t="str">
        <f>IF(ISBLANK(Games!B862),"",IF(Table13[[#This Row],[Side Result]]=Table13[[#This Row],[Model Predicted Side]], "Y", "N"))</f>
      </c>
      <c r="Q86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6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62" s="24" t="str">
        <f>IF(ISBLANK(Table13[[#This Row],[Side Result]]), "",ABS(Table13[[#This Row],[Difference from Prediction]]))</f>
      </c>
      <c r="T86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62" s="24" t="str">
        <f>IF(ISBLANK(Table13[[#This Row],[Side Result]]), "",ABS(Table13[[#This Row],[Difference from Market]]))</f>
      </c>
      <c r="V862" s="23" t="str">
        <f>IF(OR(ISBLANK(Games!B862),ISBLANK(Table13[[#This Row],[Side Result]])), "",IF(OR(AND('Prediction Log'!D862&lt;0, 'Prediction Log'!I862='Prediction Log'!B862), AND('Prediction Log'!D862&gt;0, 'Prediction Log'!C862='Prediction Log'!I862)),"Y", IF(ISBLANK(Games!$B$2), "","N")))</f>
      </c>
      <c r="W862" s="23" t="str">
        <f>Table13[[#This Row],[Market Side and Spread  Correct]]</f>
      </c>
    </row>
    <row r="863">
      <c r="A863" s="2" t="str">
        <f>IF(ISBLANK(Games!$B863), "",Games!A863)</f>
      </c>
      <c r="B863" s="2" t="str">
        <f>IF(ISBLANK(Games!$B863), "",Games!B863)</f>
      </c>
      <c r="C863" s="2" t="str">
        <f>IF(ISBLANK(Games!$B863), "",Games!C863)</f>
      </c>
      <c r="D863" s="1" t="str">
        <f>IF(ISBLANK(Games!$B863), "",Games!D863)</f>
      </c>
      <c r="E863" s="1" t="str">
        <f>IF(ISBLANK(Games!$B863), "",Games!E863)</f>
      </c>
      <c r="F863" s="2" t="str">
        <f>IF(ISBLANK(Games!$B863), "",Games!F863)</f>
      </c>
      <c r="G863" s="2" t="str">
        <f>IF(ISBLANK(Games!$B863), "",Games!G863)</f>
      </c>
      <c r="H863" s="2" t="str">
        <f>IF(ISBLANK(Games!B863), "", IF(Table13[[#This Row],[Spread]]&lt;0, Table13[[#This Row],[Home]], Table13[[#This Row],[Away]]))</f>
      </c>
      <c r="I863" s="25"/>
      <c r="J863" s="25"/>
      <c r="K863" s="25"/>
      <c r="L863" s="25" t="str">
        <f>IF(ISBLANK(Table13[[#This Row],[Side Result]]), "",(-1*(Table13[[#This Row],[Home Final]]-Table13[[#This Row],[Away Final]])))</f>
      </c>
      <c r="M86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63" s="21" t="str">
        <f>IF(ISBLANK(Games!B863),"",IF(Table13[[#This Row],[Side Result]]=Table13[[#This Row],[Market Predicted Side]], "Y", "N"))</f>
      </c>
      <c r="O863" s="24" t="str">
        <f>IF(ISBLANK(Table13[[#This Row],[Side Result]]),"",IF(AND(Table13[[#This Row],[Market Side Correct (Y/N)]]="Y", Table13[[#This Row],[Market - Winning Team Covered (Y/N)]]="Y"), "Y", "N"))</f>
      </c>
      <c r="P863" s="24" t="str">
        <f>IF(ISBLANK(Games!B863),"",IF(Table13[[#This Row],[Side Result]]=Table13[[#This Row],[Model Predicted Side]], "Y", "N"))</f>
      </c>
      <c r="Q86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6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63" s="24" t="str">
        <f>IF(ISBLANK(Table13[[#This Row],[Side Result]]), "",ABS(Table13[[#This Row],[Difference from Prediction]]))</f>
      </c>
      <c r="T86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63" s="24" t="str">
        <f>IF(ISBLANK(Table13[[#This Row],[Side Result]]), "",ABS(Table13[[#This Row],[Difference from Market]]))</f>
      </c>
      <c r="V863" s="23" t="str">
        <f>IF(OR(ISBLANK(Games!B863),ISBLANK(Table13[[#This Row],[Side Result]])), "",IF(OR(AND('Prediction Log'!D863&lt;0, 'Prediction Log'!I863='Prediction Log'!B863), AND('Prediction Log'!D863&gt;0, 'Prediction Log'!C863='Prediction Log'!I863)),"Y", IF(ISBLANK(Games!$B$2), "","N")))</f>
      </c>
      <c r="W863" s="23" t="str">
        <f>Table13[[#This Row],[Market Side and Spread  Correct]]</f>
      </c>
    </row>
    <row r="864">
      <c r="A864" s="2" t="str">
        <f>IF(ISBLANK(Games!$B864), "",Games!A864)</f>
      </c>
      <c r="B864" s="2" t="str">
        <f>IF(ISBLANK(Games!$B864), "",Games!B864)</f>
      </c>
      <c r="C864" s="2" t="str">
        <f>IF(ISBLANK(Games!$B864), "",Games!C864)</f>
      </c>
      <c r="D864" s="1" t="str">
        <f>IF(ISBLANK(Games!$B864), "",Games!D864)</f>
      </c>
      <c r="E864" s="1" t="str">
        <f>IF(ISBLANK(Games!$B864), "",Games!E864)</f>
      </c>
      <c r="F864" s="2" t="str">
        <f>IF(ISBLANK(Games!$B864), "",Games!F864)</f>
      </c>
      <c r="G864" s="2" t="str">
        <f>IF(ISBLANK(Games!$B864), "",Games!G864)</f>
      </c>
      <c r="H864" s="2" t="str">
        <f>IF(ISBLANK(Games!B864), "", IF(Table13[[#This Row],[Spread]]&lt;0, Table13[[#This Row],[Home]], Table13[[#This Row],[Away]]))</f>
      </c>
      <c r="I864" s="25"/>
      <c r="J864" s="25"/>
      <c r="K864" s="25"/>
      <c r="L864" s="25" t="str">
        <f>IF(ISBLANK(Table13[[#This Row],[Side Result]]), "",(-1*(Table13[[#This Row],[Home Final]]-Table13[[#This Row],[Away Final]])))</f>
      </c>
      <c r="M86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64" s="21" t="str">
        <f>IF(ISBLANK(Games!B864),"",IF(Table13[[#This Row],[Side Result]]=Table13[[#This Row],[Market Predicted Side]], "Y", "N"))</f>
      </c>
      <c r="O864" s="24" t="str">
        <f>IF(ISBLANK(Table13[[#This Row],[Side Result]]),"",IF(AND(Table13[[#This Row],[Market Side Correct (Y/N)]]="Y", Table13[[#This Row],[Market - Winning Team Covered (Y/N)]]="Y"), "Y", "N"))</f>
      </c>
      <c r="P864" s="24" t="str">
        <f>IF(ISBLANK(Games!B864),"",IF(Table13[[#This Row],[Side Result]]=Table13[[#This Row],[Model Predicted Side]], "Y", "N"))</f>
      </c>
      <c r="Q86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6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64" s="24" t="str">
        <f>IF(ISBLANK(Table13[[#This Row],[Side Result]]), "",ABS(Table13[[#This Row],[Difference from Prediction]]))</f>
      </c>
      <c r="T86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64" s="24" t="str">
        <f>IF(ISBLANK(Table13[[#This Row],[Side Result]]), "",ABS(Table13[[#This Row],[Difference from Market]]))</f>
      </c>
      <c r="V864" s="23" t="str">
        <f>IF(OR(ISBLANK(Games!B864),ISBLANK(Table13[[#This Row],[Side Result]])), "",IF(OR(AND('Prediction Log'!D864&lt;0, 'Prediction Log'!I864='Prediction Log'!B864), AND('Prediction Log'!D864&gt;0, 'Prediction Log'!C864='Prediction Log'!I864)),"Y", IF(ISBLANK(Games!$B$2), "","N")))</f>
      </c>
      <c r="W864" s="23" t="str">
        <f>Table13[[#This Row],[Market Side and Spread  Correct]]</f>
      </c>
    </row>
    <row r="865">
      <c r="A865" s="2" t="str">
        <f>IF(ISBLANK(Games!$B865), "",Games!A865)</f>
      </c>
      <c r="B865" s="2" t="str">
        <f>IF(ISBLANK(Games!$B865), "",Games!B865)</f>
      </c>
      <c r="C865" s="2" t="str">
        <f>IF(ISBLANK(Games!$B865), "",Games!C865)</f>
      </c>
      <c r="D865" s="1" t="str">
        <f>IF(ISBLANK(Games!$B865), "",Games!D865)</f>
      </c>
      <c r="E865" s="1" t="str">
        <f>IF(ISBLANK(Games!$B865), "",Games!E865)</f>
      </c>
      <c r="F865" s="2" t="str">
        <f>IF(ISBLANK(Games!$B865), "",Games!F865)</f>
      </c>
      <c r="G865" s="2" t="str">
        <f>IF(ISBLANK(Games!$B865), "",Games!G865)</f>
      </c>
      <c r="H865" s="2" t="str">
        <f>IF(ISBLANK(Games!B865), "", IF(Table13[[#This Row],[Spread]]&lt;0, Table13[[#This Row],[Home]], Table13[[#This Row],[Away]]))</f>
      </c>
      <c r="I865" s="25"/>
      <c r="J865" s="25"/>
      <c r="K865" s="25"/>
      <c r="L865" s="25" t="str">
        <f>IF(ISBLANK(Table13[[#This Row],[Side Result]]), "",(-1*(Table13[[#This Row],[Home Final]]-Table13[[#This Row],[Away Final]])))</f>
      </c>
      <c r="M86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65" s="21" t="str">
        <f>IF(ISBLANK(Games!B865),"",IF(Table13[[#This Row],[Side Result]]=Table13[[#This Row],[Market Predicted Side]], "Y", "N"))</f>
      </c>
      <c r="O865" s="24" t="str">
        <f>IF(ISBLANK(Table13[[#This Row],[Side Result]]),"",IF(AND(Table13[[#This Row],[Market Side Correct (Y/N)]]="Y", Table13[[#This Row],[Market - Winning Team Covered (Y/N)]]="Y"), "Y", "N"))</f>
      </c>
      <c r="P865" s="24" t="str">
        <f>IF(ISBLANK(Games!B865),"",IF(Table13[[#This Row],[Side Result]]=Table13[[#This Row],[Model Predicted Side]], "Y", "N"))</f>
      </c>
      <c r="Q86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6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65" s="24" t="str">
        <f>IF(ISBLANK(Table13[[#This Row],[Side Result]]), "",ABS(Table13[[#This Row],[Difference from Prediction]]))</f>
      </c>
      <c r="T86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65" s="24" t="str">
        <f>IF(ISBLANK(Table13[[#This Row],[Side Result]]), "",ABS(Table13[[#This Row],[Difference from Market]]))</f>
      </c>
      <c r="V865" s="23" t="str">
        <f>IF(OR(ISBLANK(Games!B865),ISBLANK(Table13[[#This Row],[Side Result]])), "",IF(OR(AND('Prediction Log'!D865&lt;0, 'Prediction Log'!I865='Prediction Log'!B865), AND('Prediction Log'!D865&gt;0, 'Prediction Log'!C865='Prediction Log'!I865)),"Y", IF(ISBLANK(Games!$B$2), "","N")))</f>
      </c>
      <c r="W865" s="23" t="str">
        <f>Table13[[#This Row],[Market Side and Spread  Correct]]</f>
      </c>
    </row>
    <row r="866">
      <c r="A866" s="2" t="str">
        <f>IF(ISBLANK(Games!$B866), "",Games!A866)</f>
      </c>
      <c r="B866" s="2" t="str">
        <f>IF(ISBLANK(Games!$B866), "",Games!B866)</f>
      </c>
      <c r="C866" s="2" t="str">
        <f>IF(ISBLANK(Games!$B866), "",Games!C866)</f>
      </c>
      <c r="D866" s="1" t="str">
        <f>IF(ISBLANK(Games!$B866), "",Games!D866)</f>
      </c>
      <c r="E866" s="1" t="str">
        <f>IF(ISBLANK(Games!$B866), "",Games!E866)</f>
      </c>
      <c r="F866" s="2" t="str">
        <f>IF(ISBLANK(Games!$B866), "",Games!F866)</f>
      </c>
      <c r="G866" s="2" t="str">
        <f>IF(ISBLANK(Games!$B866), "",Games!G866)</f>
      </c>
      <c r="H866" s="2" t="str">
        <f>IF(ISBLANK(Games!B866), "", IF(Table13[[#This Row],[Spread]]&lt;0, Table13[[#This Row],[Home]], Table13[[#This Row],[Away]]))</f>
      </c>
      <c r="I866" s="25"/>
      <c r="J866" s="25"/>
      <c r="K866" s="25"/>
      <c r="L866" s="25" t="str">
        <f>IF(ISBLANK(Table13[[#This Row],[Side Result]]), "",(-1*(Table13[[#This Row],[Home Final]]-Table13[[#This Row],[Away Final]])))</f>
      </c>
      <c r="M86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66" s="21" t="str">
        <f>IF(ISBLANK(Games!B866),"",IF(Table13[[#This Row],[Side Result]]=Table13[[#This Row],[Market Predicted Side]], "Y", "N"))</f>
      </c>
      <c r="O866" s="24" t="str">
        <f>IF(ISBLANK(Table13[[#This Row],[Side Result]]),"",IF(AND(Table13[[#This Row],[Market Side Correct (Y/N)]]="Y", Table13[[#This Row],[Market - Winning Team Covered (Y/N)]]="Y"), "Y", "N"))</f>
      </c>
      <c r="P866" s="24" t="str">
        <f>IF(ISBLANK(Games!B866),"",IF(Table13[[#This Row],[Side Result]]=Table13[[#This Row],[Model Predicted Side]], "Y", "N"))</f>
      </c>
      <c r="Q86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6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66" s="24" t="str">
        <f>IF(ISBLANK(Table13[[#This Row],[Side Result]]), "",ABS(Table13[[#This Row],[Difference from Prediction]]))</f>
      </c>
      <c r="T86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66" s="24" t="str">
        <f>IF(ISBLANK(Table13[[#This Row],[Side Result]]), "",ABS(Table13[[#This Row],[Difference from Market]]))</f>
      </c>
      <c r="V866" s="23" t="str">
        <f>IF(OR(ISBLANK(Games!B866),ISBLANK(Table13[[#This Row],[Side Result]])), "",IF(OR(AND('Prediction Log'!D866&lt;0, 'Prediction Log'!I866='Prediction Log'!B866), AND('Prediction Log'!D866&gt;0, 'Prediction Log'!C866='Prediction Log'!I866)),"Y", IF(ISBLANK(Games!$B$2), "","N")))</f>
      </c>
      <c r="W866" s="23" t="str">
        <f>Table13[[#This Row],[Market Side and Spread  Correct]]</f>
      </c>
    </row>
    <row r="867">
      <c r="A867" s="2" t="str">
        <f>IF(ISBLANK(Games!$B867), "",Games!A867)</f>
      </c>
      <c r="B867" s="2" t="str">
        <f>IF(ISBLANK(Games!$B867), "",Games!B867)</f>
      </c>
      <c r="C867" s="2" t="str">
        <f>IF(ISBLANK(Games!$B867), "",Games!C867)</f>
      </c>
      <c r="D867" s="1" t="str">
        <f>IF(ISBLANK(Games!$B867), "",Games!D867)</f>
      </c>
      <c r="E867" s="1" t="str">
        <f>IF(ISBLANK(Games!$B867), "",Games!E867)</f>
      </c>
      <c r="F867" s="2" t="str">
        <f>IF(ISBLANK(Games!$B867), "",Games!F867)</f>
      </c>
      <c r="G867" s="2" t="str">
        <f>IF(ISBLANK(Games!$B867), "",Games!G867)</f>
      </c>
      <c r="H867" s="2" t="str">
        <f>IF(ISBLANK(Games!B867), "", IF(Table13[[#This Row],[Spread]]&lt;0, Table13[[#This Row],[Home]], Table13[[#This Row],[Away]]))</f>
      </c>
      <c r="I867" s="25"/>
      <c r="J867" s="25"/>
      <c r="K867" s="25"/>
      <c r="L867" s="25" t="str">
        <f>IF(ISBLANK(Table13[[#This Row],[Side Result]]), "",(-1*(Table13[[#This Row],[Home Final]]-Table13[[#This Row],[Away Final]])))</f>
      </c>
      <c r="M86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67" s="21" t="str">
        <f>IF(ISBLANK(Games!B867),"",IF(Table13[[#This Row],[Side Result]]=Table13[[#This Row],[Market Predicted Side]], "Y", "N"))</f>
      </c>
      <c r="O867" s="24" t="str">
        <f>IF(ISBLANK(Table13[[#This Row],[Side Result]]),"",IF(AND(Table13[[#This Row],[Market Side Correct (Y/N)]]="Y", Table13[[#This Row],[Market - Winning Team Covered (Y/N)]]="Y"), "Y", "N"))</f>
      </c>
      <c r="P867" s="24" t="str">
        <f>IF(ISBLANK(Games!B867),"",IF(Table13[[#This Row],[Side Result]]=Table13[[#This Row],[Model Predicted Side]], "Y", "N"))</f>
      </c>
      <c r="Q86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6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67" s="24" t="str">
        <f>IF(ISBLANK(Table13[[#This Row],[Side Result]]), "",ABS(Table13[[#This Row],[Difference from Prediction]]))</f>
      </c>
      <c r="T86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67" s="24" t="str">
        <f>IF(ISBLANK(Table13[[#This Row],[Side Result]]), "",ABS(Table13[[#This Row],[Difference from Market]]))</f>
      </c>
      <c r="V867" s="23" t="str">
        <f>IF(OR(ISBLANK(Games!B867),ISBLANK(Table13[[#This Row],[Side Result]])), "",IF(OR(AND('Prediction Log'!D867&lt;0, 'Prediction Log'!I867='Prediction Log'!B867), AND('Prediction Log'!D867&gt;0, 'Prediction Log'!C867='Prediction Log'!I867)),"Y", IF(ISBLANK(Games!$B$2), "","N")))</f>
      </c>
      <c r="W867" s="23" t="str">
        <f>Table13[[#This Row],[Market Side and Spread  Correct]]</f>
      </c>
    </row>
    <row r="868">
      <c r="A868" s="2" t="str">
        <f>IF(ISBLANK(Games!$B868), "",Games!A868)</f>
      </c>
      <c r="B868" s="2" t="str">
        <f>IF(ISBLANK(Games!$B868), "",Games!B868)</f>
      </c>
      <c r="C868" s="2" t="str">
        <f>IF(ISBLANK(Games!$B868), "",Games!C868)</f>
      </c>
      <c r="D868" s="1" t="str">
        <f>IF(ISBLANK(Games!$B868), "",Games!D868)</f>
      </c>
      <c r="E868" s="1" t="str">
        <f>IF(ISBLANK(Games!$B868), "",Games!E868)</f>
      </c>
      <c r="F868" s="2" t="str">
        <f>IF(ISBLANK(Games!$B868), "",Games!F868)</f>
      </c>
      <c r="G868" s="2" t="str">
        <f>IF(ISBLANK(Games!$B868), "",Games!G868)</f>
      </c>
      <c r="H868" s="2" t="str">
        <f>IF(ISBLANK(Games!B868), "", IF(Table13[[#This Row],[Spread]]&lt;0, Table13[[#This Row],[Home]], Table13[[#This Row],[Away]]))</f>
      </c>
      <c r="I868" s="25"/>
      <c r="J868" s="25"/>
      <c r="K868" s="25"/>
      <c r="L868" s="25" t="str">
        <f>IF(ISBLANK(Table13[[#This Row],[Side Result]]), "",(-1*(Table13[[#This Row],[Home Final]]-Table13[[#This Row],[Away Final]])))</f>
      </c>
      <c r="M86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68" s="21" t="str">
        <f>IF(ISBLANK(Games!B868),"",IF(Table13[[#This Row],[Side Result]]=Table13[[#This Row],[Market Predicted Side]], "Y", "N"))</f>
      </c>
      <c r="O868" s="24" t="str">
        <f>IF(ISBLANK(Table13[[#This Row],[Side Result]]),"",IF(AND(Table13[[#This Row],[Market Side Correct (Y/N)]]="Y", Table13[[#This Row],[Market - Winning Team Covered (Y/N)]]="Y"), "Y", "N"))</f>
      </c>
      <c r="P868" s="24" t="str">
        <f>IF(ISBLANK(Games!B868),"",IF(Table13[[#This Row],[Side Result]]=Table13[[#This Row],[Model Predicted Side]], "Y", "N"))</f>
      </c>
      <c r="Q86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6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68" s="24" t="str">
        <f>IF(ISBLANK(Table13[[#This Row],[Side Result]]), "",ABS(Table13[[#This Row],[Difference from Prediction]]))</f>
      </c>
      <c r="T86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68" s="24" t="str">
        <f>IF(ISBLANK(Table13[[#This Row],[Side Result]]), "",ABS(Table13[[#This Row],[Difference from Market]]))</f>
      </c>
      <c r="V868" s="23" t="str">
        <f>IF(OR(ISBLANK(Games!B868),ISBLANK(Table13[[#This Row],[Side Result]])), "",IF(OR(AND('Prediction Log'!D868&lt;0, 'Prediction Log'!I868='Prediction Log'!B868), AND('Prediction Log'!D868&gt;0, 'Prediction Log'!C868='Prediction Log'!I868)),"Y", IF(ISBLANK(Games!$B$2), "","N")))</f>
      </c>
      <c r="W868" s="23" t="str">
        <f>Table13[[#This Row],[Market Side and Spread  Correct]]</f>
      </c>
    </row>
    <row r="869">
      <c r="A869" s="2" t="str">
        <f>IF(ISBLANK(Games!$B869), "",Games!A869)</f>
      </c>
      <c r="B869" s="2" t="str">
        <f>IF(ISBLANK(Games!$B869), "",Games!B869)</f>
      </c>
      <c r="C869" s="2" t="str">
        <f>IF(ISBLANK(Games!$B869), "",Games!C869)</f>
      </c>
      <c r="D869" s="1" t="str">
        <f>IF(ISBLANK(Games!$B869), "",Games!D869)</f>
      </c>
      <c r="E869" s="1" t="str">
        <f>IF(ISBLANK(Games!$B869), "",Games!E869)</f>
      </c>
      <c r="F869" s="2" t="str">
        <f>IF(ISBLANK(Games!$B869), "",Games!F869)</f>
      </c>
      <c r="G869" s="2" t="str">
        <f>IF(ISBLANK(Games!$B869), "",Games!G869)</f>
      </c>
      <c r="H869" s="2" t="str">
        <f>IF(ISBLANK(Games!B869), "", IF(Table13[[#This Row],[Spread]]&lt;0, Table13[[#This Row],[Home]], Table13[[#This Row],[Away]]))</f>
      </c>
      <c r="I869" s="25"/>
      <c r="J869" s="25"/>
      <c r="K869" s="25"/>
      <c r="L869" s="25" t="str">
        <f>IF(ISBLANK(Table13[[#This Row],[Side Result]]), "",(-1*(Table13[[#This Row],[Home Final]]-Table13[[#This Row],[Away Final]])))</f>
      </c>
      <c r="M86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69" s="21" t="str">
        <f>IF(ISBLANK(Games!B869),"",IF(Table13[[#This Row],[Side Result]]=Table13[[#This Row],[Market Predicted Side]], "Y", "N"))</f>
      </c>
      <c r="O869" s="24" t="str">
        <f>IF(ISBLANK(Table13[[#This Row],[Side Result]]),"",IF(AND(Table13[[#This Row],[Market Side Correct (Y/N)]]="Y", Table13[[#This Row],[Market - Winning Team Covered (Y/N)]]="Y"), "Y", "N"))</f>
      </c>
      <c r="P869" s="24" t="str">
        <f>IF(ISBLANK(Games!B869),"",IF(Table13[[#This Row],[Side Result]]=Table13[[#This Row],[Model Predicted Side]], "Y", "N"))</f>
      </c>
      <c r="Q86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6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69" s="24" t="str">
        <f>IF(ISBLANK(Table13[[#This Row],[Side Result]]), "",ABS(Table13[[#This Row],[Difference from Prediction]]))</f>
      </c>
      <c r="T86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69" s="24" t="str">
        <f>IF(ISBLANK(Table13[[#This Row],[Side Result]]), "",ABS(Table13[[#This Row],[Difference from Market]]))</f>
      </c>
      <c r="V869" s="23" t="str">
        <f>IF(OR(ISBLANK(Games!B869),ISBLANK(Table13[[#This Row],[Side Result]])), "",IF(OR(AND('Prediction Log'!D869&lt;0, 'Prediction Log'!I869='Prediction Log'!B869), AND('Prediction Log'!D869&gt;0, 'Prediction Log'!C869='Prediction Log'!I869)),"Y", IF(ISBLANK(Games!$B$2), "","N")))</f>
      </c>
      <c r="W869" s="23" t="str">
        <f>Table13[[#This Row],[Market Side and Spread  Correct]]</f>
      </c>
    </row>
    <row r="870">
      <c r="A870" s="2" t="str">
        <f>IF(ISBLANK(Games!$B870), "",Games!A870)</f>
      </c>
      <c r="B870" s="2" t="str">
        <f>IF(ISBLANK(Games!$B870), "",Games!B870)</f>
      </c>
      <c r="C870" s="2" t="str">
        <f>IF(ISBLANK(Games!$B870), "",Games!C870)</f>
      </c>
      <c r="D870" s="1" t="str">
        <f>IF(ISBLANK(Games!$B870), "",Games!D870)</f>
      </c>
      <c r="E870" s="1" t="str">
        <f>IF(ISBLANK(Games!$B870), "",Games!E870)</f>
      </c>
      <c r="F870" s="2" t="str">
        <f>IF(ISBLANK(Games!$B870), "",Games!F870)</f>
      </c>
      <c r="G870" s="2" t="str">
        <f>IF(ISBLANK(Games!$B870), "",Games!G870)</f>
      </c>
      <c r="H870" s="2" t="str">
        <f>IF(ISBLANK(Games!B870), "", IF(Table13[[#This Row],[Spread]]&lt;0, Table13[[#This Row],[Home]], Table13[[#This Row],[Away]]))</f>
      </c>
      <c r="I870" s="25"/>
      <c r="J870" s="25"/>
      <c r="K870" s="25"/>
      <c r="L870" s="25" t="str">
        <f>IF(ISBLANK(Table13[[#This Row],[Side Result]]), "",(-1*(Table13[[#This Row],[Home Final]]-Table13[[#This Row],[Away Final]])))</f>
      </c>
      <c r="M87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70" s="21" t="str">
        <f>IF(ISBLANK(Games!B870),"",IF(Table13[[#This Row],[Side Result]]=Table13[[#This Row],[Market Predicted Side]], "Y", "N"))</f>
      </c>
      <c r="O870" s="24" t="str">
        <f>IF(ISBLANK(Table13[[#This Row],[Side Result]]),"",IF(AND(Table13[[#This Row],[Market Side Correct (Y/N)]]="Y", Table13[[#This Row],[Market - Winning Team Covered (Y/N)]]="Y"), "Y", "N"))</f>
      </c>
      <c r="P870" s="24" t="str">
        <f>IF(ISBLANK(Games!B870),"",IF(Table13[[#This Row],[Side Result]]=Table13[[#This Row],[Model Predicted Side]], "Y", "N"))</f>
      </c>
      <c r="Q87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7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70" s="24" t="str">
        <f>IF(ISBLANK(Table13[[#This Row],[Side Result]]), "",ABS(Table13[[#This Row],[Difference from Prediction]]))</f>
      </c>
      <c r="T87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70" s="24" t="str">
        <f>IF(ISBLANK(Table13[[#This Row],[Side Result]]), "",ABS(Table13[[#This Row],[Difference from Market]]))</f>
      </c>
      <c r="V870" s="23" t="str">
        <f>IF(OR(ISBLANK(Games!B870),ISBLANK(Table13[[#This Row],[Side Result]])), "",IF(OR(AND('Prediction Log'!D870&lt;0, 'Prediction Log'!I870='Prediction Log'!B870), AND('Prediction Log'!D870&gt;0, 'Prediction Log'!C870='Prediction Log'!I870)),"Y", IF(ISBLANK(Games!$B$2), "","N")))</f>
      </c>
      <c r="W870" s="23" t="str">
        <f>Table13[[#This Row],[Market Side and Spread  Correct]]</f>
      </c>
    </row>
    <row r="871">
      <c r="A871" s="2" t="str">
        <f>IF(ISBLANK(Games!$B871), "",Games!A871)</f>
      </c>
      <c r="B871" s="2" t="str">
        <f>IF(ISBLANK(Games!$B871), "",Games!B871)</f>
      </c>
      <c r="C871" s="2" t="str">
        <f>IF(ISBLANK(Games!$B871), "",Games!C871)</f>
      </c>
      <c r="D871" s="1" t="str">
        <f>IF(ISBLANK(Games!$B871), "",Games!D871)</f>
      </c>
      <c r="E871" s="1" t="str">
        <f>IF(ISBLANK(Games!$B871), "",Games!E871)</f>
      </c>
      <c r="F871" s="2" t="str">
        <f>IF(ISBLANK(Games!$B871), "",Games!F871)</f>
      </c>
      <c r="G871" s="2" t="str">
        <f>IF(ISBLANK(Games!$B871), "",Games!G871)</f>
      </c>
      <c r="H871" s="2" t="str">
        <f>IF(ISBLANK(Games!B871), "", IF(Table13[[#This Row],[Spread]]&lt;0, Table13[[#This Row],[Home]], Table13[[#This Row],[Away]]))</f>
      </c>
      <c r="I871" s="25"/>
      <c r="J871" s="25"/>
      <c r="K871" s="25"/>
      <c r="L871" s="25" t="str">
        <f>IF(ISBLANK(Table13[[#This Row],[Side Result]]), "",(-1*(Table13[[#This Row],[Home Final]]-Table13[[#This Row],[Away Final]])))</f>
      </c>
      <c r="M87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71" s="21" t="str">
        <f>IF(ISBLANK(Games!B871),"",IF(Table13[[#This Row],[Side Result]]=Table13[[#This Row],[Market Predicted Side]], "Y", "N"))</f>
      </c>
      <c r="O871" s="24" t="str">
        <f>IF(ISBLANK(Table13[[#This Row],[Side Result]]),"",IF(AND(Table13[[#This Row],[Market Side Correct (Y/N)]]="Y", Table13[[#This Row],[Market - Winning Team Covered (Y/N)]]="Y"), "Y", "N"))</f>
      </c>
      <c r="P871" s="24" t="str">
        <f>IF(ISBLANK(Games!B871),"",IF(Table13[[#This Row],[Side Result]]=Table13[[#This Row],[Model Predicted Side]], "Y", "N"))</f>
      </c>
      <c r="Q87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7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71" s="24" t="str">
        <f>IF(ISBLANK(Table13[[#This Row],[Side Result]]), "",ABS(Table13[[#This Row],[Difference from Prediction]]))</f>
      </c>
      <c r="T87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71" s="24" t="str">
        <f>IF(ISBLANK(Table13[[#This Row],[Side Result]]), "",ABS(Table13[[#This Row],[Difference from Market]]))</f>
      </c>
      <c r="V871" s="23" t="str">
        <f>IF(OR(ISBLANK(Games!B871),ISBLANK(Table13[[#This Row],[Side Result]])), "",IF(OR(AND('Prediction Log'!D871&lt;0, 'Prediction Log'!I871='Prediction Log'!B871), AND('Prediction Log'!D871&gt;0, 'Prediction Log'!C871='Prediction Log'!I871)),"Y", IF(ISBLANK(Games!$B$2), "","N")))</f>
      </c>
      <c r="W871" s="23" t="str">
        <f>Table13[[#This Row],[Market Side and Spread  Correct]]</f>
      </c>
    </row>
    <row r="872">
      <c r="A872" s="2" t="str">
        <f>IF(ISBLANK(Games!$B872), "",Games!A872)</f>
      </c>
      <c r="B872" s="2" t="str">
        <f>IF(ISBLANK(Games!$B872), "",Games!B872)</f>
      </c>
      <c r="C872" s="2" t="str">
        <f>IF(ISBLANK(Games!$B872), "",Games!C872)</f>
      </c>
      <c r="D872" s="1" t="str">
        <f>IF(ISBLANK(Games!$B872), "",Games!D872)</f>
      </c>
      <c r="E872" s="1" t="str">
        <f>IF(ISBLANK(Games!$B872), "",Games!E872)</f>
      </c>
      <c r="F872" s="2" t="str">
        <f>IF(ISBLANK(Games!$B872), "",Games!F872)</f>
      </c>
      <c r="G872" s="2" t="str">
        <f>IF(ISBLANK(Games!$B872), "",Games!G872)</f>
      </c>
      <c r="H872" s="2" t="str">
        <f>IF(ISBLANK(Games!B872), "", IF(Table13[[#This Row],[Spread]]&lt;0, Table13[[#This Row],[Home]], Table13[[#This Row],[Away]]))</f>
      </c>
      <c r="I872" s="25"/>
      <c r="J872" s="25"/>
      <c r="K872" s="25"/>
      <c r="L872" s="25" t="str">
        <f>IF(ISBLANK(Table13[[#This Row],[Side Result]]), "",(-1*(Table13[[#This Row],[Home Final]]-Table13[[#This Row],[Away Final]])))</f>
      </c>
      <c r="M87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72" s="21" t="str">
        <f>IF(ISBLANK(Games!B872),"",IF(Table13[[#This Row],[Side Result]]=Table13[[#This Row],[Market Predicted Side]], "Y", "N"))</f>
      </c>
      <c r="O872" s="24" t="str">
        <f>IF(ISBLANK(Table13[[#This Row],[Side Result]]),"",IF(AND(Table13[[#This Row],[Market Side Correct (Y/N)]]="Y", Table13[[#This Row],[Market - Winning Team Covered (Y/N)]]="Y"), "Y", "N"))</f>
      </c>
      <c r="P872" s="24" t="str">
        <f>IF(ISBLANK(Games!B872),"",IF(Table13[[#This Row],[Side Result]]=Table13[[#This Row],[Model Predicted Side]], "Y", "N"))</f>
      </c>
      <c r="Q87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7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72" s="24" t="str">
        <f>IF(ISBLANK(Table13[[#This Row],[Side Result]]), "",ABS(Table13[[#This Row],[Difference from Prediction]]))</f>
      </c>
      <c r="T87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72" s="24" t="str">
        <f>IF(ISBLANK(Table13[[#This Row],[Side Result]]), "",ABS(Table13[[#This Row],[Difference from Market]]))</f>
      </c>
      <c r="V872" s="23" t="str">
        <f>IF(OR(ISBLANK(Games!B872),ISBLANK(Table13[[#This Row],[Side Result]])), "",IF(OR(AND('Prediction Log'!D872&lt;0, 'Prediction Log'!I872='Prediction Log'!B872), AND('Prediction Log'!D872&gt;0, 'Prediction Log'!C872='Prediction Log'!I872)),"Y", IF(ISBLANK(Games!$B$2), "","N")))</f>
      </c>
      <c r="W872" s="23" t="str">
        <f>Table13[[#This Row],[Market Side and Spread  Correct]]</f>
      </c>
    </row>
    <row r="873">
      <c r="A873" s="2" t="str">
        <f>IF(ISBLANK(Games!$B873), "",Games!A873)</f>
      </c>
      <c r="B873" s="2" t="str">
        <f>IF(ISBLANK(Games!$B873), "",Games!B873)</f>
      </c>
      <c r="C873" s="2" t="str">
        <f>IF(ISBLANK(Games!$B873), "",Games!C873)</f>
      </c>
      <c r="D873" s="1" t="str">
        <f>IF(ISBLANK(Games!$B873), "",Games!D873)</f>
      </c>
      <c r="E873" s="1" t="str">
        <f>IF(ISBLANK(Games!$B873), "",Games!E873)</f>
      </c>
      <c r="F873" s="2" t="str">
        <f>IF(ISBLANK(Games!$B873), "",Games!F873)</f>
      </c>
      <c r="G873" s="2" t="str">
        <f>IF(ISBLANK(Games!$B873), "",Games!G873)</f>
      </c>
      <c r="H873" s="2" t="str">
        <f>IF(ISBLANK(Games!B873), "", IF(Table13[[#This Row],[Spread]]&lt;0, Table13[[#This Row],[Home]], Table13[[#This Row],[Away]]))</f>
      </c>
      <c r="I873" s="25"/>
      <c r="J873" s="25"/>
      <c r="K873" s="25"/>
      <c r="L873" s="25" t="str">
        <f>IF(ISBLANK(Table13[[#This Row],[Side Result]]), "",(-1*(Table13[[#This Row],[Home Final]]-Table13[[#This Row],[Away Final]])))</f>
      </c>
      <c r="M87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73" s="21" t="str">
        <f>IF(ISBLANK(Games!B873),"",IF(Table13[[#This Row],[Side Result]]=Table13[[#This Row],[Market Predicted Side]], "Y", "N"))</f>
      </c>
      <c r="O873" s="24" t="str">
        <f>IF(ISBLANK(Table13[[#This Row],[Side Result]]),"",IF(AND(Table13[[#This Row],[Market Side Correct (Y/N)]]="Y", Table13[[#This Row],[Market - Winning Team Covered (Y/N)]]="Y"), "Y", "N"))</f>
      </c>
      <c r="P873" s="24" t="str">
        <f>IF(ISBLANK(Games!B873),"",IF(Table13[[#This Row],[Side Result]]=Table13[[#This Row],[Model Predicted Side]], "Y", "N"))</f>
      </c>
      <c r="Q87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7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73" s="24" t="str">
        <f>IF(ISBLANK(Table13[[#This Row],[Side Result]]), "",ABS(Table13[[#This Row],[Difference from Prediction]]))</f>
      </c>
      <c r="T87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73" s="24" t="str">
        <f>IF(ISBLANK(Table13[[#This Row],[Side Result]]), "",ABS(Table13[[#This Row],[Difference from Market]]))</f>
      </c>
      <c r="V873" s="23" t="str">
        <f>IF(OR(ISBLANK(Games!B873),ISBLANK(Table13[[#This Row],[Side Result]])), "",IF(OR(AND('Prediction Log'!D873&lt;0, 'Prediction Log'!I873='Prediction Log'!B873), AND('Prediction Log'!D873&gt;0, 'Prediction Log'!C873='Prediction Log'!I873)),"Y", IF(ISBLANK(Games!$B$2), "","N")))</f>
      </c>
      <c r="W873" s="23" t="str">
        <f>Table13[[#This Row],[Market Side and Spread  Correct]]</f>
      </c>
    </row>
    <row r="874">
      <c r="A874" s="2" t="str">
        <f>IF(ISBLANK(Games!$B874), "",Games!A874)</f>
      </c>
      <c r="B874" s="2" t="str">
        <f>IF(ISBLANK(Games!$B874), "",Games!B874)</f>
      </c>
      <c r="C874" s="2" t="str">
        <f>IF(ISBLANK(Games!$B874), "",Games!C874)</f>
      </c>
      <c r="D874" s="1" t="str">
        <f>IF(ISBLANK(Games!$B874), "",Games!D874)</f>
      </c>
      <c r="E874" s="1" t="str">
        <f>IF(ISBLANK(Games!$B874), "",Games!E874)</f>
      </c>
      <c r="F874" s="2" t="str">
        <f>IF(ISBLANK(Games!$B874), "",Games!F874)</f>
      </c>
      <c r="G874" s="2" t="str">
        <f>IF(ISBLANK(Games!$B874), "",Games!G874)</f>
      </c>
      <c r="H874" s="2" t="str">
        <f>IF(ISBLANK(Games!B874), "", IF(Table13[[#This Row],[Spread]]&lt;0, Table13[[#This Row],[Home]], Table13[[#This Row],[Away]]))</f>
      </c>
      <c r="I874" s="25"/>
      <c r="J874" s="25"/>
      <c r="K874" s="25"/>
      <c r="L874" s="25" t="str">
        <f>IF(ISBLANK(Table13[[#This Row],[Side Result]]), "",(-1*(Table13[[#This Row],[Home Final]]-Table13[[#This Row],[Away Final]])))</f>
      </c>
      <c r="M87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74" s="21" t="str">
        <f>IF(ISBLANK(Games!B874),"",IF(Table13[[#This Row],[Side Result]]=Table13[[#This Row],[Market Predicted Side]], "Y", "N"))</f>
      </c>
      <c r="O874" s="24" t="str">
        <f>IF(ISBLANK(Table13[[#This Row],[Side Result]]),"",IF(AND(Table13[[#This Row],[Market Side Correct (Y/N)]]="Y", Table13[[#This Row],[Market - Winning Team Covered (Y/N)]]="Y"), "Y", "N"))</f>
      </c>
      <c r="P874" s="24" t="str">
        <f>IF(ISBLANK(Games!B874),"",IF(Table13[[#This Row],[Side Result]]=Table13[[#This Row],[Model Predicted Side]], "Y", "N"))</f>
      </c>
      <c r="Q87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7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74" s="24" t="str">
        <f>IF(ISBLANK(Table13[[#This Row],[Side Result]]), "",ABS(Table13[[#This Row],[Difference from Prediction]]))</f>
      </c>
      <c r="T87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74" s="24" t="str">
        <f>IF(ISBLANK(Table13[[#This Row],[Side Result]]), "",ABS(Table13[[#This Row],[Difference from Market]]))</f>
      </c>
      <c r="V874" s="23" t="str">
        <f>IF(OR(ISBLANK(Games!B874),ISBLANK(Table13[[#This Row],[Side Result]])), "",IF(OR(AND('Prediction Log'!D874&lt;0, 'Prediction Log'!I874='Prediction Log'!B874), AND('Prediction Log'!D874&gt;0, 'Prediction Log'!C874='Prediction Log'!I874)),"Y", IF(ISBLANK(Games!$B$2), "","N")))</f>
      </c>
      <c r="W874" s="23" t="str">
        <f>Table13[[#This Row],[Market Side and Spread  Correct]]</f>
      </c>
    </row>
    <row r="875">
      <c r="A875" s="2" t="str">
        <f>IF(ISBLANK(Games!$B875), "",Games!A875)</f>
      </c>
      <c r="B875" s="2" t="str">
        <f>IF(ISBLANK(Games!$B875), "",Games!B875)</f>
      </c>
      <c r="C875" s="2" t="str">
        <f>IF(ISBLANK(Games!$B875), "",Games!C875)</f>
      </c>
      <c r="D875" s="1" t="str">
        <f>IF(ISBLANK(Games!$B875), "",Games!D875)</f>
      </c>
      <c r="E875" s="1" t="str">
        <f>IF(ISBLANK(Games!$B875), "",Games!E875)</f>
      </c>
      <c r="F875" s="2" t="str">
        <f>IF(ISBLANK(Games!$B875), "",Games!F875)</f>
      </c>
      <c r="G875" s="2" t="str">
        <f>IF(ISBLANK(Games!$B875), "",Games!G875)</f>
      </c>
      <c r="H875" s="2" t="str">
        <f>IF(ISBLANK(Games!B875), "", IF(Table13[[#This Row],[Spread]]&lt;0, Table13[[#This Row],[Home]], Table13[[#This Row],[Away]]))</f>
      </c>
      <c r="I875" s="25"/>
      <c r="J875" s="25"/>
      <c r="K875" s="25"/>
      <c r="L875" s="25" t="str">
        <f>IF(ISBLANK(Table13[[#This Row],[Side Result]]), "",(-1*(Table13[[#This Row],[Home Final]]-Table13[[#This Row],[Away Final]])))</f>
      </c>
      <c r="M87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75" s="21" t="str">
        <f>IF(ISBLANK(Games!B875),"",IF(Table13[[#This Row],[Side Result]]=Table13[[#This Row],[Market Predicted Side]], "Y", "N"))</f>
      </c>
      <c r="O875" s="24" t="str">
        <f>IF(ISBLANK(Table13[[#This Row],[Side Result]]),"",IF(AND(Table13[[#This Row],[Market Side Correct (Y/N)]]="Y", Table13[[#This Row],[Market - Winning Team Covered (Y/N)]]="Y"), "Y", "N"))</f>
      </c>
      <c r="P875" s="24" t="str">
        <f>IF(ISBLANK(Games!B875),"",IF(Table13[[#This Row],[Side Result]]=Table13[[#This Row],[Model Predicted Side]], "Y", "N"))</f>
      </c>
      <c r="Q87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7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75" s="24" t="str">
        <f>IF(ISBLANK(Table13[[#This Row],[Side Result]]), "",ABS(Table13[[#This Row],[Difference from Prediction]]))</f>
      </c>
      <c r="T87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75" s="24" t="str">
        <f>IF(ISBLANK(Table13[[#This Row],[Side Result]]), "",ABS(Table13[[#This Row],[Difference from Market]]))</f>
      </c>
      <c r="V875" s="23" t="str">
        <f>IF(OR(ISBLANK(Games!B875),ISBLANK(Table13[[#This Row],[Side Result]])), "",IF(OR(AND('Prediction Log'!D875&lt;0, 'Prediction Log'!I875='Prediction Log'!B875), AND('Prediction Log'!D875&gt;0, 'Prediction Log'!C875='Prediction Log'!I875)),"Y", IF(ISBLANK(Games!$B$2), "","N")))</f>
      </c>
      <c r="W875" s="23" t="str">
        <f>Table13[[#This Row],[Market Side and Spread  Correct]]</f>
      </c>
    </row>
    <row r="876">
      <c r="A876" s="2" t="str">
        <f>IF(ISBLANK(Games!$B876), "",Games!A876)</f>
      </c>
      <c r="B876" s="2" t="str">
        <f>IF(ISBLANK(Games!$B876), "",Games!B876)</f>
      </c>
      <c r="C876" s="2" t="str">
        <f>IF(ISBLANK(Games!$B876), "",Games!C876)</f>
      </c>
      <c r="D876" s="1" t="str">
        <f>IF(ISBLANK(Games!$B876), "",Games!D876)</f>
      </c>
      <c r="E876" s="1" t="str">
        <f>IF(ISBLANK(Games!$B876), "",Games!E876)</f>
      </c>
      <c r="F876" s="2" t="str">
        <f>IF(ISBLANK(Games!$B876), "",Games!F876)</f>
      </c>
      <c r="G876" s="2" t="str">
        <f>IF(ISBLANK(Games!$B876), "",Games!G876)</f>
      </c>
      <c r="H876" s="2" t="str">
        <f>IF(ISBLANK(Games!B876), "", IF(Table13[[#This Row],[Spread]]&lt;0, Table13[[#This Row],[Home]], Table13[[#This Row],[Away]]))</f>
      </c>
      <c r="I876" s="25"/>
      <c r="J876" s="25"/>
      <c r="K876" s="25"/>
      <c r="L876" s="25" t="str">
        <f>IF(ISBLANK(Table13[[#This Row],[Side Result]]), "",(-1*(Table13[[#This Row],[Home Final]]-Table13[[#This Row],[Away Final]])))</f>
      </c>
      <c r="M87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76" s="21" t="str">
        <f>IF(ISBLANK(Games!B876),"",IF(Table13[[#This Row],[Side Result]]=Table13[[#This Row],[Market Predicted Side]], "Y", "N"))</f>
      </c>
      <c r="O876" s="24" t="str">
        <f>IF(ISBLANK(Table13[[#This Row],[Side Result]]),"",IF(AND(Table13[[#This Row],[Market Side Correct (Y/N)]]="Y", Table13[[#This Row],[Market - Winning Team Covered (Y/N)]]="Y"), "Y", "N"))</f>
      </c>
      <c r="P876" s="24" t="str">
        <f>IF(ISBLANK(Games!B876),"",IF(Table13[[#This Row],[Side Result]]=Table13[[#This Row],[Model Predicted Side]], "Y", "N"))</f>
      </c>
      <c r="Q87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7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76" s="24" t="str">
        <f>IF(ISBLANK(Table13[[#This Row],[Side Result]]), "",ABS(Table13[[#This Row],[Difference from Prediction]]))</f>
      </c>
      <c r="T87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76" s="24" t="str">
        <f>IF(ISBLANK(Table13[[#This Row],[Side Result]]), "",ABS(Table13[[#This Row],[Difference from Market]]))</f>
      </c>
      <c r="V876" s="23" t="str">
        <f>IF(OR(ISBLANK(Games!B876),ISBLANK(Table13[[#This Row],[Side Result]])), "",IF(OR(AND('Prediction Log'!D876&lt;0, 'Prediction Log'!I876='Prediction Log'!B876), AND('Prediction Log'!D876&gt;0, 'Prediction Log'!C876='Prediction Log'!I876)),"Y", IF(ISBLANK(Games!$B$2), "","N")))</f>
      </c>
      <c r="W876" s="23" t="str">
        <f>Table13[[#This Row],[Market Side and Spread  Correct]]</f>
      </c>
    </row>
    <row r="877">
      <c r="A877" s="2" t="str">
        <f>IF(ISBLANK(Games!$B877), "",Games!A877)</f>
      </c>
      <c r="B877" s="2" t="str">
        <f>IF(ISBLANK(Games!$B877), "",Games!B877)</f>
      </c>
      <c r="C877" s="2" t="str">
        <f>IF(ISBLANK(Games!$B877), "",Games!C877)</f>
      </c>
      <c r="D877" s="1" t="str">
        <f>IF(ISBLANK(Games!$B877), "",Games!D877)</f>
      </c>
      <c r="E877" s="1" t="str">
        <f>IF(ISBLANK(Games!$B877), "",Games!E877)</f>
      </c>
      <c r="F877" s="2" t="str">
        <f>IF(ISBLANK(Games!$B877), "",Games!F877)</f>
      </c>
      <c r="G877" s="2" t="str">
        <f>IF(ISBLANK(Games!$B877), "",Games!G877)</f>
      </c>
      <c r="H877" s="2" t="str">
        <f>IF(ISBLANK(Games!B877), "", IF(Table13[[#This Row],[Spread]]&lt;0, Table13[[#This Row],[Home]], Table13[[#This Row],[Away]]))</f>
      </c>
      <c r="I877" s="25"/>
      <c r="J877" s="25"/>
      <c r="K877" s="25"/>
      <c r="L877" s="25" t="str">
        <f>IF(ISBLANK(Table13[[#This Row],[Side Result]]), "",(-1*(Table13[[#This Row],[Home Final]]-Table13[[#This Row],[Away Final]])))</f>
      </c>
      <c r="M87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77" s="21" t="str">
        <f>IF(ISBLANK(Games!B877),"",IF(Table13[[#This Row],[Side Result]]=Table13[[#This Row],[Market Predicted Side]], "Y", "N"))</f>
      </c>
      <c r="O877" s="24" t="str">
        <f>IF(ISBLANK(Table13[[#This Row],[Side Result]]),"",IF(AND(Table13[[#This Row],[Market Side Correct (Y/N)]]="Y", Table13[[#This Row],[Market - Winning Team Covered (Y/N)]]="Y"), "Y", "N"))</f>
      </c>
      <c r="P877" s="24" t="str">
        <f>IF(ISBLANK(Games!B877),"",IF(Table13[[#This Row],[Side Result]]=Table13[[#This Row],[Model Predicted Side]], "Y", "N"))</f>
      </c>
      <c r="Q87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7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77" s="24" t="str">
        <f>IF(ISBLANK(Table13[[#This Row],[Side Result]]), "",ABS(Table13[[#This Row],[Difference from Prediction]]))</f>
      </c>
      <c r="T87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77" s="24" t="str">
        <f>IF(ISBLANK(Table13[[#This Row],[Side Result]]), "",ABS(Table13[[#This Row],[Difference from Market]]))</f>
      </c>
      <c r="V877" s="23" t="str">
        <f>IF(OR(ISBLANK(Games!B877),ISBLANK(Table13[[#This Row],[Side Result]])), "",IF(OR(AND('Prediction Log'!D877&lt;0, 'Prediction Log'!I877='Prediction Log'!B877), AND('Prediction Log'!D877&gt;0, 'Prediction Log'!C877='Prediction Log'!I877)),"Y", IF(ISBLANK(Games!$B$2), "","N")))</f>
      </c>
      <c r="W877" s="23" t="str">
        <f>Table13[[#This Row],[Market Side and Spread  Correct]]</f>
      </c>
    </row>
    <row r="878">
      <c r="A878" s="2" t="str">
        <f>IF(ISBLANK(Games!$B878), "",Games!A878)</f>
      </c>
      <c r="B878" s="2" t="str">
        <f>IF(ISBLANK(Games!$B878), "",Games!B878)</f>
      </c>
      <c r="C878" s="2" t="str">
        <f>IF(ISBLANK(Games!$B878), "",Games!C878)</f>
      </c>
      <c r="D878" s="1" t="str">
        <f>IF(ISBLANK(Games!$B878), "",Games!D878)</f>
      </c>
      <c r="E878" s="1" t="str">
        <f>IF(ISBLANK(Games!$B878), "",Games!E878)</f>
      </c>
      <c r="F878" s="2" t="str">
        <f>IF(ISBLANK(Games!$B878), "",Games!F878)</f>
      </c>
      <c r="G878" s="2" t="str">
        <f>IF(ISBLANK(Games!$B878), "",Games!G878)</f>
      </c>
      <c r="H878" s="2" t="str">
        <f>IF(ISBLANK(Games!B878), "", IF(Table13[[#This Row],[Spread]]&lt;0, Table13[[#This Row],[Home]], Table13[[#This Row],[Away]]))</f>
      </c>
      <c r="I878" s="25"/>
      <c r="J878" s="25"/>
      <c r="K878" s="25"/>
      <c r="L878" s="25" t="str">
        <f>IF(ISBLANK(Table13[[#This Row],[Side Result]]), "",(-1*(Table13[[#This Row],[Home Final]]-Table13[[#This Row],[Away Final]])))</f>
      </c>
      <c r="M87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78" s="21" t="str">
        <f>IF(ISBLANK(Games!B878),"",IF(Table13[[#This Row],[Side Result]]=Table13[[#This Row],[Market Predicted Side]], "Y", "N"))</f>
      </c>
      <c r="O878" s="24" t="str">
        <f>IF(ISBLANK(Table13[[#This Row],[Side Result]]),"",IF(AND(Table13[[#This Row],[Market Side Correct (Y/N)]]="Y", Table13[[#This Row],[Market - Winning Team Covered (Y/N)]]="Y"), "Y", "N"))</f>
      </c>
      <c r="P878" s="24" t="str">
        <f>IF(ISBLANK(Games!B878),"",IF(Table13[[#This Row],[Side Result]]=Table13[[#This Row],[Model Predicted Side]], "Y", "N"))</f>
      </c>
      <c r="Q87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7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78" s="24" t="str">
        <f>IF(ISBLANK(Table13[[#This Row],[Side Result]]), "",ABS(Table13[[#This Row],[Difference from Prediction]]))</f>
      </c>
      <c r="T87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78" s="24" t="str">
        <f>IF(ISBLANK(Table13[[#This Row],[Side Result]]), "",ABS(Table13[[#This Row],[Difference from Market]]))</f>
      </c>
      <c r="V878" s="23" t="str">
        <f>IF(OR(ISBLANK(Games!B878),ISBLANK(Table13[[#This Row],[Side Result]])), "",IF(OR(AND('Prediction Log'!D878&lt;0, 'Prediction Log'!I878='Prediction Log'!B878), AND('Prediction Log'!D878&gt;0, 'Prediction Log'!C878='Prediction Log'!I878)),"Y", IF(ISBLANK(Games!$B$2), "","N")))</f>
      </c>
      <c r="W878" s="23" t="str">
        <f>Table13[[#This Row],[Market Side and Spread  Correct]]</f>
      </c>
    </row>
    <row r="879">
      <c r="A879" s="2" t="str">
        <f>IF(ISBLANK(Games!$B879), "",Games!A879)</f>
      </c>
      <c r="B879" s="2" t="str">
        <f>IF(ISBLANK(Games!$B879), "",Games!B879)</f>
      </c>
      <c r="C879" s="2" t="str">
        <f>IF(ISBLANK(Games!$B879), "",Games!C879)</f>
      </c>
      <c r="D879" s="1" t="str">
        <f>IF(ISBLANK(Games!$B879), "",Games!D879)</f>
      </c>
      <c r="E879" s="1" t="str">
        <f>IF(ISBLANK(Games!$B879), "",Games!E879)</f>
      </c>
      <c r="F879" s="2" t="str">
        <f>IF(ISBLANK(Games!$B879), "",Games!F879)</f>
      </c>
      <c r="G879" s="2" t="str">
        <f>IF(ISBLANK(Games!$B879), "",Games!G879)</f>
      </c>
      <c r="H879" s="2" t="str">
        <f>IF(ISBLANK(Games!B879), "", IF(Table13[[#This Row],[Spread]]&lt;0, Table13[[#This Row],[Home]], Table13[[#This Row],[Away]]))</f>
      </c>
      <c r="I879" s="25"/>
      <c r="J879" s="25"/>
      <c r="K879" s="25"/>
      <c r="L879" s="25" t="str">
        <f>IF(ISBLANK(Table13[[#This Row],[Side Result]]), "",(-1*(Table13[[#This Row],[Home Final]]-Table13[[#This Row],[Away Final]])))</f>
      </c>
      <c r="M87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79" s="21" t="str">
        <f>IF(ISBLANK(Games!B879),"",IF(Table13[[#This Row],[Side Result]]=Table13[[#This Row],[Market Predicted Side]], "Y", "N"))</f>
      </c>
      <c r="O879" s="24" t="str">
        <f>IF(ISBLANK(Table13[[#This Row],[Side Result]]),"",IF(AND(Table13[[#This Row],[Market Side Correct (Y/N)]]="Y", Table13[[#This Row],[Market - Winning Team Covered (Y/N)]]="Y"), "Y", "N"))</f>
      </c>
      <c r="P879" s="24" t="str">
        <f>IF(ISBLANK(Games!B879),"",IF(Table13[[#This Row],[Side Result]]=Table13[[#This Row],[Model Predicted Side]], "Y", "N"))</f>
      </c>
      <c r="Q87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7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79" s="24" t="str">
        <f>IF(ISBLANK(Table13[[#This Row],[Side Result]]), "",ABS(Table13[[#This Row],[Difference from Prediction]]))</f>
      </c>
      <c r="T87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79" s="24" t="str">
        <f>IF(ISBLANK(Table13[[#This Row],[Side Result]]), "",ABS(Table13[[#This Row],[Difference from Market]]))</f>
      </c>
      <c r="V879" s="23" t="str">
        <f>IF(OR(ISBLANK(Games!B879),ISBLANK(Table13[[#This Row],[Side Result]])), "",IF(OR(AND('Prediction Log'!D879&lt;0, 'Prediction Log'!I879='Prediction Log'!B879), AND('Prediction Log'!D879&gt;0, 'Prediction Log'!C879='Prediction Log'!I879)),"Y", IF(ISBLANK(Games!$B$2), "","N")))</f>
      </c>
      <c r="W879" s="23" t="str">
        <f>Table13[[#This Row],[Market Side and Spread  Correct]]</f>
      </c>
    </row>
    <row r="880">
      <c r="A880" s="2" t="str">
        <f>IF(ISBLANK(Games!$B880), "",Games!A880)</f>
      </c>
      <c r="B880" s="2" t="str">
        <f>IF(ISBLANK(Games!$B880), "",Games!B880)</f>
      </c>
      <c r="C880" s="2" t="str">
        <f>IF(ISBLANK(Games!$B880), "",Games!C880)</f>
      </c>
      <c r="D880" s="1" t="str">
        <f>IF(ISBLANK(Games!$B880), "",Games!D880)</f>
      </c>
      <c r="E880" s="1" t="str">
        <f>IF(ISBLANK(Games!$B880), "",Games!E880)</f>
      </c>
      <c r="F880" s="2" t="str">
        <f>IF(ISBLANK(Games!$B880), "",Games!F880)</f>
      </c>
      <c r="G880" s="2" t="str">
        <f>IF(ISBLANK(Games!$B880), "",Games!G880)</f>
      </c>
      <c r="H880" s="2" t="str">
        <f>IF(ISBLANK(Games!B880), "", IF(Table13[[#This Row],[Spread]]&lt;0, Table13[[#This Row],[Home]], Table13[[#This Row],[Away]]))</f>
      </c>
      <c r="I880" s="25"/>
      <c r="J880" s="25"/>
      <c r="K880" s="25"/>
      <c r="L880" s="25" t="str">
        <f>IF(ISBLANK(Table13[[#This Row],[Side Result]]), "",(-1*(Table13[[#This Row],[Home Final]]-Table13[[#This Row],[Away Final]])))</f>
      </c>
      <c r="M88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80" s="21" t="str">
        <f>IF(ISBLANK(Games!B880),"",IF(Table13[[#This Row],[Side Result]]=Table13[[#This Row],[Market Predicted Side]], "Y", "N"))</f>
      </c>
      <c r="O880" s="24" t="str">
        <f>IF(ISBLANK(Table13[[#This Row],[Side Result]]),"",IF(AND(Table13[[#This Row],[Market Side Correct (Y/N)]]="Y", Table13[[#This Row],[Market - Winning Team Covered (Y/N)]]="Y"), "Y", "N"))</f>
      </c>
      <c r="P880" s="24" t="str">
        <f>IF(ISBLANK(Games!B880),"",IF(Table13[[#This Row],[Side Result]]=Table13[[#This Row],[Model Predicted Side]], "Y", "N"))</f>
      </c>
      <c r="Q88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8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80" s="24" t="str">
        <f>IF(ISBLANK(Table13[[#This Row],[Side Result]]), "",ABS(Table13[[#This Row],[Difference from Prediction]]))</f>
      </c>
      <c r="T88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80" s="24" t="str">
        <f>IF(ISBLANK(Table13[[#This Row],[Side Result]]), "",ABS(Table13[[#This Row],[Difference from Market]]))</f>
      </c>
      <c r="V880" s="23" t="str">
        <f>IF(OR(ISBLANK(Games!B880),ISBLANK(Table13[[#This Row],[Side Result]])), "",IF(OR(AND('Prediction Log'!D880&lt;0, 'Prediction Log'!I880='Prediction Log'!B880), AND('Prediction Log'!D880&gt;0, 'Prediction Log'!C880='Prediction Log'!I880)),"Y", IF(ISBLANK(Games!$B$2), "","N")))</f>
      </c>
      <c r="W880" s="23" t="str">
        <f>Table13[[#This Row],[Market Side and Spread  Correct]]</f>
      </c>
    </row>
    <row r="881">
      <c r="A881" s="2" t="str">
        <f>IF(ISBLANK(Games!$B881), "",Games!A881)</f>
      </c>
      <c r="B881" s="2" t="str">
        <f>IF(ISBLANK(Games!$B881), "",Games!B881)</f>
      </c>
      <c r="C881" s="2" t="str">
        <f>IF(ISBLANK(Games!$B881), "",Games!C881)</f>
      </c>
      <c r="D881" s="1" t="str">
        <f>IF(ISBLANK(Games!$B881), "",Games!D881)</f>
      </c>
      <c r="E881" s="1" t="str">
        <f>IF(ISBLANK(Games!$B881), "",Games!E881)</f>
      </c>
      <c r="F881" s="2" t="str">
        <f>IF(ISBLANK(Games!$B881), "",Games!F881)</f>
      </c>
      <c r="G881" s="2" t="str">
        <f>IF(ISBLANK(Games!$B881), "",Games!G881)</f>
      </c>
      <c r="H881" s="2" t="str">
        <f>IF(ISBLANK(Games!B881), "", IF(Table13[[#This Row],[Spread]]&lt;0, Table13[[#This Row],[Home]], Table13[[#This Row],[Away]]))</f>
      </c>
      <c r="I881" s="25"/>
      <c r="J881" s="25"/>
      <c r="K881" s="25"/>
      <c r="L881" s="25" t="str">
        <f>IF(ISBLANK(Table13[[#This Row],[Side Result]]), "",(-1*(Table13[[#This Row],[Home Final]]-Table13[[#This Row],[Away Final]])))</f>
      </c>
      <c r="M88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81" s="21" t="str">
        <f>IF(ISBLANK(Games!B881),"",IF(Table13[[#This Row],[Side Result]]=Table13[[#This Row],[Market Predicted Side]], "Y", "N"))</f>
      </c>
      <c r="O881" s="24" t="str">
        <f>IF(ISBLANK(Table13[[#This Row],[Side Result]]),"",IF(AND(Table13[[#This Row],[Market Side Correct (Y/N)]]="Y", Table13[[#This Row],[Market - Winning Team Covered (Y/N)]]="Y"), "Y", "N"))</f>
      </c>
      <c r="P881" s="24" t="str">
        <f>IF(ISBLANK(Games!B881),"",IF(Table13[[#This Row],[Side Result]]=Table13[[#This Row],[Model Predicted Side]], "Y", "N"))</f>
      </c>
      <c r="Q88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8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81" s="24" t="str">
        <f>IF(ISBLANK(Table13[[#This Row],[Side Result]]), "",ABS(Table13[[#This Row],[Difference from Prediction]]))</f>
      </c>
      <c r="T88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81" s="24" t="str">
        <f>IF(ISBLANK(Table13[[#This Row],[Side Result]]), "",ABS(Table13[[#This Row],[Difference from Market]]))</f>
      </c>
      <c r="V881" s="23" t="str">
        <f>IF(OR(ISBLANK(Games!B881),ISBLANK(Table13[[#This Row],[Side Result]])), "",IF(OR(AND('Prediction Log'!D881&lt;0, 'Prediction Log'!I881='Prediction Log'!B881), AND('Prediction Log'!D881&gt;0, 'Prediction Log'!C881='Prediction Log'!I881)),"Y", IF(ISBLANK(Games!$B$2), "","N")))</f>
      </c>
      <c r="W881" s="23" t="str">
        <f>Table13[[#This Row],[Market Side and Spread  Correct]]</f>
      </c>
    </row>
    <row r="882">
      <c r="A882" s="2" t="str">
        <f>IF(ISBLANK(Games!$B882), "",Games!A882)</f>
      </c>
      <c r="B882" s="2" t="str">
        <f>IF(ISBLANK(Games!$B882), "",Games!B882)</f>
      </c>
      <c r="C882" s="2" t="str">
        <f>IF(ISBLANK(Games!$B882), "",Games!C882)</f>
      </c>
      <c r="D882" s="1" t="str">
        <f>IF(ISBLANK(Games!$B882), "",Games!D882)</f>
      </c>
      <c r="E882" s="1" t="str">
        <f>IF(ISBLANK(Games!$B882), "",Games!E882)</f>
      </c>
      <c r="F882" s="2" t="str">
        <f>IF(ISBLANK(Games!$B882), "",Games!F882)</f>
      </c>
      <c r="G882" s="2" t="str">
        <f>IF(ISBLANK(Games!$B882), "",Games!G882)</f>
      </c>
      <c r="H882" s="2" t="str">
        <f>IF(ISBLANK(Games!B882), "", IF(Table13[[#This Row],[Spread]]&lt;0, Table13[[#This Row],[Home]], Table13[[#This Row],[Away]]))</f>
      </c>
      <c r="I882" s="25"/>
      <c r="J882" s="25"/>
      <c r="K882" s="25"/>
      <c r="L882" s="25" t="str">
        <f>IF(ISBLANK(Table13[[#This Row],[Side Result]]), "",(-1*(Table13[[#This Row],[Home Final]]-Table13[[#This Row],[Away Final]])))</f>
      </c>
      <c r="M88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82" s="21" t="str">
        <f>IF(ISBLANK(Games!B882),"",IF(Table13[[#This Row],[Side Result]]=Table13[[#This Row],[Market Predicted Side]], "Y", "N"))</f>
      </c>
      <c r="O882" s="24" t="str">
        <f>IF(ISBLANK(Table13[[#This Row],[Side Result]]),"",IF(AND(Table13[[#This Row],[Market Side Correct (Y/N)]]="Y", Table13[[#This Row],[Market - Winning Team Covered (Y/N)]]="Y"), "Y", "N"))</f>
      </c>
      <c r="P882" s="24" t="str">
        <f>IF(ISBLANK(Games!B882),"",IF(Table13[[#This Row],[Side Result]]=Table13[[#This Row],[Model Predicted Side]], "Y", "N"))</f>
      </c>
      <c r="Q88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8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82" s="24" t="str">
        <f>IF(ISBLANK(Table13[[#This Row],[Side Result]]), "",ABS(Table13[[#This Row],[Difference from Prediction]]))</f>
      </c>
      <c r="T88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82" s="24" t="str">
        <f>IF(ISBLANK(Table13[[#This Row],[Side Result]]), "",ABS(Table13[[#This Row],[Difference from Market]]))</f>
      </c>
      <c r="V882" s="23" t="str">
        <f>IF(OR(ISBLANK(Games!B882),ISBLANK(Table13[[#This Row],[Side Result]])), "",IF(OR(AND('Prediction Log'!D882&lt;0, 'Prediction Log'!I882='Prediction Log'!B882), AND('Prediction Log'!D882&gt;0, 'Prediction Log'!C882='Prediction Log'!I882)),"Y", IF(ISBLANK(Games!$B$2), "","N")))</f>
      </c>
      <c r="W882" s="23" t="str">
        <f>Table13[[#This Row],[Market Side and Spread  Correct]]</f>
      </c>
    </row>
    <row r="883">
      <c r="A883" s="2" t="str">
        <f>IF(ISBLANK(Games!$B883), "",Games!A883)</f>
      </c>
      <c r="B883" s="2" t="str">
        <f>IF(ISBLANK(Games!$B883), "",Games!B883)</f>
      </c>
      <c r="C883" s="2" t="str">
        <f>IF(ISBLANK(Games!$B883), "",Games!C883)</f>
      </c>
      <c r="D883" s="1" t="str">
        <f>IF(ISBLANK(Games!$B883), "",Games!D883)</f>
      </c>
      <c r="E883" s="1" t="str">
        <f>IF(ISBLANK(Games!$B883), "",Games!E883)</f>
      </c>
      <c r="F883" s="2" t="str">
        <f>IF(ISBLANK(Games!$B883), "",Games!F883)</f>
      </c>
      <c r="G883" s="2" t="str">
        <f>IF(ISBLANK(Games!$B883), "",Games!G883)</f>
      </c>
      <c r="H883" s="2" t="str">
        <f>IF(ISBLANK(Games!B883), "", IF(Table13[[#This Row],[Spread]]&lt;0, Table13[[#This Row],[Home]], Table13[[#This Row],[Away]]))</f>
      </c>
      <c r="I883" s="25"/>
      <c r="J883" s="25"/>
      <c r="K883" s="25"/>
      <c r="L883" s="25" t="str">
        <f>IF(ISBLANK(Table13[[#This Row],[Side Result]]), "",(-1*(Table13[[#This Row],[Home Final]]-Table13[[#This Row],[Away Final]])))</f>
      </c>
      <c r="M88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83" s="21" t="str">
        <f>IF(ISBLANK(Games!B883),"",IF(Table13[[#This Row],[Side Result]]=Table13[[#This Row],[Market Predicted Side]], "Y", "N"))</f>
      </c>
      <c r="O883" s="24" t="str">
        <f>IF(ISBLANK(Table13[[#This Row],[Side Result]]),"",IF(AND(Table13[[#This Row],[Market Side Correct (Y/N)]]="Y", Table13[[#This Row],[Market - Winning Team Covered (Y/N)]]="Y"), "Y", "N"))</f>
      </c>
      <c r="P883" s="24" t="str">
        <f>IF(ISBLANK(Games!B883),"",IF(Table13[[#This Row],[Side Result]]=Table13[[#This Row],[Model Predicted Side]], "Y", "N"))</f>
      </c>
      <c r="Q88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8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83" s="24" t="str">
        <f>IF(ISBLANK(Table13[[#This Row],[Side Result]]), "",ABS(Table13[[#This Row],[Difference from Prediction]]))</f>
      </c>
      <c r="T88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83" s="24" t="str">
        <f>IF(ISBLANK(Table13[[#This Row],[Side Result]]), "",ABS(Table13[[#This Row],[Difference from Market]]))</f>
      </c>
      <c r="V883" s="23" t="str">
        <f>IF(OR(ISBLANK(Games!B883),ISBLANK(Table13[[#This Row],[Side Result]])), "",IF(OR(AND('Prediction Log'!D883&lt;0, 'Prediction Log'!I883='Prediction Log'!B883), AND('Prediction Log'!D883&gt;0, 'Prediction Log'!C883='Prediction Log'!I883)),"Y", IF(ISBLANK(Games!$B$2), "","N")))</f>
      </c>
      <c r="W883" s="23" t="str">
        <f>Table13[[#This Row],[Market Side and Spread  Correct]]</f>
      </c>
    </row>
    <row r="884">
      <c r="A884" s="2" t="str">
        <f>IF(ISBLANK(Games!$B884), "",Games!A884)</f>
      </c>
      <c r="B884" s="2" t="str">
        <f>IF(ISBLANK(Games!$B884), "",Games!B884)</f>
      </c>
      <c r="C884" s="2" t="str">
        <f>IF(ISBLANK(Games!$B884), "",Games!C884)</f>
      </c>
      <c r="D884" s="1" t="str">
        <f>IF(ISBLANK(Games!$B884), "",Games!D884)</f>
      </c>
      <c r="E884" s="1" t="str">
        <f>IF(ISBLANK(Games!$B884), "",Games!E884)</f>
      </c>
      <c r="F884" s="2" t="str">
        <f>IF(ISBLANK(Games!$B884), "",Games!F884)</f>
      </c>
      <c r="G884" s="2" t="str">
        <f>IF(ISBLANK(Games!$B884), "",Games!G884)</f>
      </c>
      <c r="H884" s="2" t="str">
        <f>IF(ISBLANK(Games!B884), "", IF(Table13[[#This Row],[Spread]]&lt;0, Table13[[#This Row],[Home]], Table13[[#This Row],[Away]]))</f>
      </c>
      <c r="I884" s="25"/>
      <c r="J884" s="25"/>
      <c r="K884" s="25"/>
      <c r="L884" s="25" t="str">
        <f>IF(ISBLANK(Table13[[#This Row],[Side Result]]), "",(-1*(Table13[[#This Row],[Home Final]]-Table13[[#This Row],[Away Final]])))</f>
      </c>
      <c r="M88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84" s="21" t="str">
        <f>IF(ISBLANK(Games!B884),"",IF(Table13[[#This Row],[Side Result]]=Table13[[#This Row],[Market Predicted Side]], "Y", "N"))</f>
      </c>
      <c r="O884" s="24" t="str">
        <f>IF(ISBLANK(Table13[[#This Row],[Side Result]]),"",IF(AND(Table13[[#This Row],[Market Side Correct (Y/N)]]="Y", Table13[[#This Row],[Market - Winning Team Covered (Y/N)]]="Y"), "Y", "N"))</f>
      </c>
      <c r="P884" s="24" t="str">
        <f>IF(ISBLANK(Games!B884),"",IF(Table13[[#This Row],[Side Result]]=Table13[[#This Row],[Model Predicted Side]], "Y", "N"))</f>
      </c>
      <c r="Q88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8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84" s="24" t="str">
        <f>IF(ISBLANK(Table13[[#This Row],[Side Result]]), "",ABS(Table13[[#This Row],[Difference from Prediction]]))</f>
      </c>
      <c r="T88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84" s="24" t="str">
        <f>IF(ISBLANK(Table13[[#This Row],[Side Result]]), "",ABS(Table13[[#This Row],[Difference from Market]]))</f>
      </c>
      <c r="V884" s="23" t="str">
        <f>IF(OR(ISBLANK(Games!B884),ISBLANK(Table13[[#This Row],[Side Result]])), "",IF(OR(AND('Prediction Log'!D884&lt;0, 'Prediction Log'!I884='Prediction Log'!B884), AND('Prediction Log'!D884&gt;0, 'Prediction Log'!C884='Prediction Log'!I884)),"Y", IF(ISBLANK(Games!$B$2), "","N")))</f>
      </c>
      <c r="W884" s="23" t="str">
        <f>Table13[[#This Row],[Market Side and Spread  Correct]]</f>
      </c>
    </row>
    <row r="885">
      <c r="A885" s="2" t="str">
        <f>IF(ISBLANK(Games!$B885), "",Games!A885)</f>
      </c>
      <c r="B885" s="2" t="str">
        <f>IF(ISBLANK(Games!$B885), "",Games!B885)</f>
      </c>
      <c r="C885" s="2" t="str">
        <f>IF(ISBLANK(Games!$B885), "",Games!C885)</f>
      </c>
      <c r="D885" s="1" t="str">
        <f>IF(ISBLANK(Games!$B885), "",Games!D885)</f>
      </c>
      <c r="E885" s="1" t="str">
        <f>IF(ISBLANK(Games!$B885), "",Games!E885)</f>
      </c>
      <c r="F885" s="2" t="str">
        <f>IF(ISBLANK(Games!$B885), "",Games!F885)</f>
      </c>
      <c r="G885" s="2" t="str">
        <f>IF(ISBLANK(Games!$B885), "",Games!G885)</f>
      </c>
      <c r="H885" s="2" t="str">
        <f>IF(ISBLANK(Games!B885), "", IF(Table13[[#This Row],[Spread]]&lt;0, Table13[[#This Row],[Home]], Table13[[#This Row],[Away]]))</f>
      </c>
      <c r="I885" s="25"/>
      <c r="J885" s="25"/>
      <c r="K885" s="25"/>
      <c r="L885" s="25" t="str">
        <f>IF(ISBLANK(Table13[[#This Row],[Side Result]]), "",(-1*(Table13[[#This Row],[Home Final]]-Table13[[#This Row],[Away Final]])))</f>
      </c>
      <c r="M88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85" s="21" t="str">
        <f>IF(ISBLANK(Games!B885),"",IF(Table13[[#This Row],[Side Result]]=Table13[[#This Row],[Market Predicted Side]], "Y", "N"))</f>
      </c>
      <c r="O885" s="24" t="str">
        <f>IF(ISBLANK(Table13[[#This Row],[Side Result]]),"",IF(AND(Table13[[#This Row],[Market Side Correct (Y/N)]]="Y", Table13[[#This Row],[Market - Winning Team Covered (Y/N)]]="Y"), "Y", "N"))</f>
      </c>
      <c r="P885" s="24" t="str">
        <f>IF(ISBLANK(Games!B885),"",IF(Table13[[#This Row],[Side Result]]=Table13[[#This Row],[Model Predicted Side]], "Y", "N"))</f>
      </c>
      <c r="Q88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8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85" s="24" t="str">
        <f>IF(ISBLANK(Table13[[#This Row],[Side Result]]), "",ABS(Table13[[#This Row],[Difference from Prediction]]))</f>
      </c>
      <c r="T88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85" s="24" t="str">
        <f>IF(ISBLANK(Table13[[#This Row],[Side Result]]), "",ABS(Table13[[#This Row],[Difference from Market]]))</f>
      </c>
      <c r="V885" s="23" t="str">
        <f>IF(OR(ISBLANK(Games!B885),ISBLANK(Table13[[#This Row],[Side Result]])), "",IF(OR(AND('Prediction Log'!D885&lt;0, 'Prediction Log'!I885='Prediction Log'!B885), AND('Prediction Log'!D885&gt;0, 'Prediction Log'!C885='Prediction Log'!I885)),"Y", IF(ISBLANK(Games!$B$2), "","N")))</f>
      </c>
      <c r="W885" s="23" t="str">
        <f>Table13[[#This Row],[Market Side and Spread  Correct]]</f>
      </c>
    </row>
    <row r="886">
      <c r="A886" s="2" t="str">
        <f>IF(ISBLANK(Games!$B886), "",Games!A886)</f>
      </c>
      <c r="B886" s="2" t="str">
        <f>IF(ISBLANK(Games!$B886), "",Games!B886)</f>
      </c>
      <c r="C886" s="2" t="str">
        <f>IF(ISBLANK(Games!$B886), "",Games!C886)</f>
      </c>
      <c r="D886" s="1" t="str">
        <f>IF(ISBLANK(Games!$B886), "",Games!D886)</f>
      </c>
      <c r="E886" s="1" t="str">
        <f>IF(ISBLANK(Games!$B886), "",Games!E886)</f>
      </c>
      <c r="F886" s="2" t="str">
        <f>IF(ISBLANK(Games!$B886), "",Games!F886)</f>
      </c>
      <c r="G886" s="2" t="str">
        <f>IF(ISBLANK(Games!$B886), "",Games!G886)</f>
      </c>
      <c r="H886" s="2" t="str">
        <f>IF(ISBLANK(Games!B886), "", IF(Table13[[#This Row],[Spread]]&lt;0, Table13[[#This Row],[Home]], Table13[[#This Row],[Away]]))</f>
      </c>
      <c r="I886" s="25"/>
      <c r="J886" s="25"/>
      <c r="K886" s="25"/>
      <c r="L886" s="25" t="str">
        <f>IF(ISBLANK(Table13[[#This Row],[Side Result]]), "",(-1*(Table13[[#This Row],[Home Final]]-Table13[[#This Row],[Away Final]])))</f>
      </c>
      <c r="M88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86" s="21" t="str">
        <f>IF(ISBLANK(Games!B886),"",IF(Table13[[#This Row],[Side Result]]=Table13[[#This Row],[Market Predicted Side]], "Y", "N"))</f>
      </c>
      <c r="O886" s="24" t="str">
        <f>IF(ISBLANK(Table13[[#This Row],[Side Result]]),"",IF(AND(Table13[[#This Row],[Market Side Correct (Y/N)]]="Y", Table13[[#This Row],[Market - Winning Team Covered (Y/N)]]="Y"), "Y", "N"))</f>
      </c>
      <c r="P886" s="24" t="str">
        <f>IF(ISBLANK(Games!B886),"",IF(Table13[[#This Row],[Side Result]]=Table13[[#This Row],[Model Predicted Side]], "Y", "N"))</f>
      </c>
      <c r="Q88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8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86" s="24" t="str">
        <f>IF(ISBLANK(Table13[[#This Row],[Side Result]]), "",ABS(Table13[[#This Row],[Difference from Prediction]]))</f>
      </c>
      <c r="T88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86" s="24" t="str">
        <f>IF(ISBLANK(Table13[[#This Row],[Side Result]]), "",ABS(Table13[[#This Row],[Difference from Market]]))</f>
      </c>
      <c r="V886" s="23" t="str">
        <f>IF(OR(ISBLANK(Games!B886),ISBLANK(Table13[[#This Row],[Side Result]])), "",IF(OR(AND('Prediction Log'!D886&lt;0, 'Prediction Log'!I886='Prediction Log'!B886), AND('Prediction Log'!D886&gt;0, 'Prediction Log'!C886='Prediction Log'!I886)),"Y", IF(ISBLANK(Games!$B$2), "","N")))</f>
      </c>
      <c r="W886" s="23" t="str">
        <f>Table13[[#This Row],[Market Side and Spread  Correct]]</f>
      </c>
    </row>
    <row r="887">
      <c r="A887" s="2" t="str">
        <f>IF(ISBLANK(Games!$B887), "",Games!A887)</f>
      </c>
      <c r="B887" s="2" t="str">
        <f>IF(ISBLANK(Games!$B887), "",Games!B887)</f>
      </c>
      <c r="C887" s="2" t="str">
        <f>IF(ISBLANK(Games!$B887), "",Games!C887)</f>
      </c>
      <c r="D887" s="1" t="str">
        <f>IF(ISBLANK(Games!$B887), "",Games!D887)</f>
      </c>
      <c r="E887" s="1" t="str">
        <f>IF(ISBLANK(Games!$B887), "",Games!E887)</f>
      </c>
      <c r="F887" s="2" t="str">
        <f>IF(ISBLANK(Games!$B887), "",Games!F887)</f>
      </c>
      <c r="G887" s="2" t="str">
        <f>IF(ISBLANK(Games!$B887), "",Games!G887)</f>
      </c>
      <c r="H887" s="2" t="str">
        <f>IF(ISBLANK(Games!B887), "", IF(Table13[[#This Row],[Spread]]&lt;0, Table13[[#This Row],[Home]], Table13[[#This Row],[Away]]))</f>
      </c>
      <c r="I887" s="25"/>
      <c r="J887" s="25"/>
      <c r="K887" s="25"/>
      <c r="L887" s="25" t="str">
        <f>IF(ISBLANK(Table13[[#This Row],[Side Result]]), "",(-1*(Table13[[#This Row],[Home Final]]-Table13[[#This Row],[Away Final]])))</f>
      </c>
      <c r="M88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87" s="21" t="str">
        <f>IF(ISBLANK(Games!B887),"",IF(Table13[[#This Row],[Side Result]]=Table13[[#This Row],[Market Predicted Side]], "Y", "N"))</f>
      </c>
      <c r="O887" s="24" t="str">
        <f>IF(ISBLANK(Table13[[#This Row],[Side Result]]),"",IF(AND(Table13[[#This Row],[Market Side Correct (Y/N)]]="Y", Table13[[#This Row],[Market - Winning Team Covered (Y/N)]]="Y"), "Y", "N"))</f>
      </c>
      <c r="P887" s="24" t="str">
        <f>IF(ISBLANK(Games!B887),"",IF(Table13[[#This Row],[Side Result]]=Table13[[#This Row],[Model Predicted Side]], "Y", "N"))</f>
      </c>
      <c r="Q88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8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87" s="24" t="str">
        <f>IF(ISBLANK(Table13[[#This Row],[Side Result]]), "",ABS(Table13[[#This Row],[Difference from Prediction]]))</f>
      </c>
      <c r="T88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87" s="24" t="str">
        <f>IF(ISBLANK(Table13[[#This Row],[Side Result]]), "",ABS(Table13[[#This Row],[Difference from Market]]))</f>
      </c>
      <c r="V887" s="23" t="str">
        <f>IF(OR(ISBLANK(Games!B887),ISBLANK(Table13[[#This Row],[Side Result]])), "",IF(OR(AND('Prediction Log'!D887&lt;0, 'Prediction Log'!I887='Prediction Log'!B887), AND('Prediction Log'!D887&gt;0, 'Prediction Log'!C887='Prediction Log'!I887)),"Y", IF(ISBLANK(Games!$B$2), "","N")))</f>
      </c>
      <c r="W887" s="23" t="str">
        <f>Table13[[#This Row],[Market Side and Spread  Correct]]</f>
      </c>
    </row>
    <row r="888">
      <c r="A888" s="2" t="str">
        <f>IF(ISBLANK(Games!$B888), "",Games!A888)</f>
      </c>
      <c r="B888" s="2" t="str">
        <f>IF(ISBLANK(Games!$B888), "",Games!B888)</f>
      </c>
      <c r="C888" s="2" t="str">
        <f>IF(ISBLANK(Games!$B888), "",Games!C888)</f>
      </c>
      <c r="D888" s="1" t="str">
        <f>IF(ISBLANK(Games!$B888), "",Games!D888)</f>
      </c>
      <c r="E888" s="1" t="str">
        <f>IF(ISBLANK(Games!$B888), "",Games!E888)</f>
      </c>
      <c r="F888" s="2" t="str">
        <f>IF(ISBLANK(Games!$B888), "",Games!F888)</f>
      </c>
      <c r="G888" s="2" t="str">
        <f>IF(ISBLANK(Games!$B888), "",Games!G888)</f>
      </c>
      <c r="H888" s="2" t="str">
        <f>IF(ISBLANK(Games!B888), "", IF(Table13[[#This Row],[Spread]]&lt;0, Table13[[#This Row],[Home]], Table13[[#This Row],[Away]]))</f>
      </c>
      <c r="I888" s="25"/>
      <c r="J888" s="25"/>
      <c r="K888" s="25"/>
      <c r="L888" s="25" t="str">
        <f>IF(ISBLANK(Table13[[#This Row],[Side Result]]), "",(-1*(Table13[[#This Row],[Home Final]]-Table13[[#This Row],[Away Final]])))</f>
      </c>
      <c r="M88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88" s="21" t="str">
        <f>IF(ISBLANK(Games!B888),"",IF(Table13[[#This Row],[Side Result]]=Table13[[#This Row],[Market Predicted Side]], "Y", "N"))</f>
      </c>
      <c r="O888" s="24" t="str">
        <f>IF(ISBLANK(Table13[[#This Row],[Side Result]]),"",IF(AND(Table13[[#This Row],[Market Side Correct (Y/N)]]="Y", Table13[[#This Row],[Market - Winning Team Covered (Y/N)]]="Y"), "Y", "N"))</f>
      </c>
      <c r="P888" s="24" t="str">
        <f>IF(ISBLANK(Games!B888),"",IF(Table13[[#This Row],[Side Result]]=Table13[[#This Row],[Model Predicted Side]], "Y", "N"))</f>
      </c>
      <c r="Q88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8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88" s="24" t="str">
        <f>IF(ISBLANK(Table13[[#This Row],[Side Result]]), "",ABS(Table13[[#This Row],[Difference from Prediction]]))</f>
      </c>
      <c r="T88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88" s="24" t="str">
        <f>IF(ISBLANK(Table13[[#This Row],[Side Result]]), "",ABS(Table13[[#This Row],[Difference from Market]]))</f>
      </c>
      <c r="V888" s="23" t="str">
        <f>IF(OR(ISBLANK(Games!B888),ISBLANK(Table13[[#This Row],[Side Result]])), "",IF(OR(AND('Prediction Log'!D888&lt;0, 'Prediction Log'!I888='Prediction Log'!B888), AND('Prediction Log'!D888&gt;0, 'Prediction Log'!C888='Prediction Log'!I888)),"Y", IF(ISBLANK(Games!$B$2), "","N")))</f>
      </c>
      <c r="W888" s="23" t="str">
        <f>Table13[[#This Row],[Market Side and Spread  Correct]]</f>
      </c>
    </row>
    <row r="889">
      <c r="A889" s="2" t="str">
        <f>IF(ISBLANK(Games!$B889), "",Games!A889)</f>
      </c>
      <c r="B889" s="2" t="str">
        <f>IF(ISBLANK(Games!$B889), "",Games!B889)</f>
      </c>
      <c r="C889" s="2" t="str">
        <f>IF(ISBLANK(Games!$B889), "",Games!C889)</f>
      </c>
      <c r="D889" s="1" t="str">
        <f>IF(ISBLANK(Games!$B889), "",Games!D889)</f>
      </c>
      <c r="E889" s="1" t="str">
        <f>IF(ISBLANK(Games!$B889), "",Games!E889)</f>
      </c>
      <c r="F889" s="2" t="str">
        <f>IF(ISBLANK(Games!$B889), "",Games!F889)</f>
      </c>
      <c r="G889" s="2" t="str">
        <f>IF(ISBLANK(Games!$B889), "",Games!G889)</f>
      </c>
      <c r="H889" s="2" t="str">
        <f>IF(ISBLANK(Games!B889), "", IF(Table13[[#This Row],[Spread]]&lt;0, Table13[[#This Row],[Home]], Table13[[#This Row],[Away]]))</f>
      </c>
      <c r="I889" s="25"/>
      <c r="J889" s="25"/>
      <c r="K889" s="25"/>
      <c r="L889" s="25" t="str">
        <f>IF(ISBLANK(Table13[[#This Row],[Side Result]]), "",(-1*(Table13[[#This Row],[Home Final]]-Table13[[#This Row],[Away Final]])))</f>
      </c>
      <c r="M88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89" s="21" t="str">
        <f>IF(ISBLANK(Games!B889),"",IF(Table13[[#This Row],[Side Result]]=Table13[[#This Row],[Market Predicted Side]], "Y", "N"))</f>
      </c>
      <c r="O889" s="24" t="str">
        <f>IF(ISBLANK(Table13[[#This Row],[Side Result]]),"",IF(AND(Table13[[#This Row],[Market Side Correct (Y/N)]]="Y", Table13[[#This Row],[Market - Winning Team Covered (Y/N)]]="Y"), "Y", "N"))</f>
      </c>
      <c r="P889" s="24" t="str">
        <f>IF(ISBLANK(Games!B889),"",IF(Table13[[#This Row],[Side Result]]=Table13[[#This Row],[Model Predicted Side]], "Y", "N"))</f>
      </c>
      <c r="Q88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8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89" s="24" t="str">
        <f>IF(ISBLANK(Table13[[#This Row],[Side Result]]), "",ABS(Table13[[#This Row],[Difference from Prediction]]))</f>
      </c>
      <c r="T88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89" s="24" t="str">
        <f>IF(ISBLANK(Table13[[#This Row],[Side Result]]), "",ABS(Table13[[#This Row],[Difference from Market]]))</f>
      </c>
      <c r="V889" s="23" t="str">
        <f>IF(OR(ISBLANK(Games!B889),ISBLANK(Table13[[#This Row],[Side Result]])), "",IF(OR(AND('Prediction Log'!D889&lt;0, 'Prediction Log'!I889='Prediction Log'!B889), AND('Prediction Log'!D889&gt;0, 'Prediction Log'!C889='Prediction Log'!I889)),"Y", IF(ISBLANK(Games!$B$2), "","N")))</f>
      </c>
      <c r="W889" s="23" t="str">
        <f>Table13[[#This Row],[Market Side and Spread  Correct]]</f>
      </c>
    </row>
    <row r="890">
      <c r="A890" s="2" t="str">
        <f>IF(ISBLANK(Games!$B890), "",Games!A890)</f>
      </c>
      <c r="B890" s="2" t="str">
        <f>IF(ISBLANK(Games!$B890), "",Games!B890)</f>
      </c>
      <c r="C890" s="2" t="str">
        <f>IF(ISBLANK(Games!$B890), "",Games!C890)</f>
      </c>
      <c r="D890" s="1" t="str">
        <f>IF(ISBLANK(Games!$B890), "",Games!D890)</f>
      </c>
      <c r="E890" s="1" t="str">
        <f>IF(ISBLANK(Games!$B890), "",Games!E890)</f>
      </c>
      <c r="F890" s="2" t="str">
        <f>IF(ISBLANK(Games!$B890), "",Games!F890)</f>
      </c>
      <c r="G890" s="2" t="str">
        <f>IF(ISBLANK(Games!$B890), "",Games!G890)</f>
      </c>
      <c r="H890" s="2" t="str">
        <f>IF(ISBLANK(Games!B890), "", IF(Table13[[#This Row],[Spread]]&lt;0, Table13[[#This Row],[Home]], Table13[[#This Row],[Away]]))</f>
      </c>
      <c r="I890" s="25"/>
      <c r="J890" s="25"/>
      <c r="K890" s="25"/>
      <c r="L890" s="25" t="str">
        <f>IF(ISBLANK(Table13[[#This Row],[Side Result]]), "",(-1*(Table13[[#This Row],[Home Final]]-Table13[[#This Row],[Away Final]])))</f>
      </c>
      <c r="M89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90" s="21" t="str">
        <f>IF(ISBLANK(Games!B890),"",IF(Table13[[#This Row],[Side Result]]=Table13[[#This Row],[Market Predicted Side]], "Y", "N"))</f>
      </c>
      <c r="O890" s="24" t="str">
        <f>IF(ISBLANK(Table13[[#This Row],[Side Result]]),"",IF(AND(Table13[[#This Row],[Market Side Correct (Y/N)]]="Y", Table13[[#This Row],[Market - Winning Team Covered (Y/N)]]="Y"), "Y", "N"))</f>
      </c>
      <c r="P890" s="24" t="str">
        <f>IF(ISBLANK(Games!B890),"",IF(Table13[[#This Row],[Side Result]]=Table13[[#This Row],[Model Predicted Side]], "Y", "N"))</f>
      </c>
      <c r="Q89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9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90" s="24" t="str">
        <f>IF(ISBLANK(Table13[[#This Row],[Side Result]]), "",ABS(Table13[[#This Row],[Difference from Prediction]]))</f>
      </c>
      <c r="T89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90" s="24" t="str">
        <f>IF(ISBLANK(Table13[[#This Row],[Side Result]]), "",ABS(Table13[[#This Row],[Difference from Market]]))</f>
      </c>
      <c r="V890" s="23" t="str">
        <f>IF(OR(ISBLANK(Games!B890),ISBLANK(Table13[[#This Row],[Side Result]])), "",IF(OR(AND('Prediction Log'!D890&lt;0, 'Prediction Log'!I890='Prediction Log'!B890), AND('Prediction Log'!D890&gt;0, 'Prediction Log'!C890='Prediction Log'!I890)),"Y", IF(ISBLANK(Games!$B$2), "","N")))</f>
      </c>
      <c r="W890" s="23" t="str">
        <f>Table13[[#This Row],[Market Side and Spread  Correct]]</f>
      </c>
    </row>
    <row r="891">
      <c r="A891" s="2" t="str">
        <f>IF(ISBLANK(Games!$B891), "",Games!A891)</f>
      </c>
      <c r="B891" s="2" t="str">
        <f>IF(ISBLANK(Games!$B891), "",Games!B891)</f>
      </c>
      <c r="C891" s="2" t="str">
        <f>IF(ISBLANK(Games!$B891), "",Games!C891)</f>
      </c>
      <c r="D891" s="1" t="str">
        <f>IF(ISBLANK(Games!$B891), "",Games!D891)</f>
      </c>
      <c r="E891" s="1" t="str">
        <f>IF(ISBLANK(Games!$B891), "",Games!E891)</f>
      </c>
      <c r="F891" s="2" t="str">
        <f>IF(ISBLANK(Games!$B891), "",Games!F891)</f>
      </c>
      <c r="G891" s="2" t="str">
        <f>IF(ISBLANK(Games!$B891), "",Games!G891)</f>
      </c>
      <c r="H891" s="2" t="str">
        <f>IF(ISBLANK(Games!B891), "", IF(Table13[[#This Row],[Spread]]&lt;0, Table13[[#This Row],[Home]], Table13[[#This Row],[Away]]))</f>
      </c>
      <c r="I891" s="25"/>
      <c r="J891" s="25"/>
      <c r="K891" s="25"/>
      <c r="L891" s="25" t="str">
        <f>IF(ISBLANK(Table13[[#This Row],[Side Result]]), "",(-1*(Table13[[#This Row],[Home Final]]-Table13[[#This Row],[Away Final]])))</f>
      </c>
      <c r="M89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91" s="21" t="str">
        <f>IF(ISBLANK(Games!B891),"",IF(Table13[[#This Row],[Side Result]]=Table13[[#This Row],[Market Predicted Side]], "Y", "N"))</f>
      </c>
      <c r="O891" s="24" t="str">
        <f>IF(ISBLANK(Table13[[#This Row],[Side Result]]),"",IF(AND(Table13[[#This Row],[Market Side Correct (Y/N)]]="Y", Table13[[#This Row],[Market - Winning Team Covered (Y/N)]]="Y"), "Y", "N"))</f>
      </c>
      <c r="P891" s="24" t="str">
        <f>IF(ISBLANK(Games!B891),"",IF(Table13[[#This Row],[Side Result]]=Table13[[#This Row],[Model Predicted Side]], "Y", "N"))</f>
      </c>
      <c r="Q89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9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91" s="24" t="str">
        <f>IF(ISBLANK(Table13[[#This Row],[Side Result]]), "",ABS(Table13[[#This Row],[Difference from Prediction]]))</f>
      </c>
      <c r="T89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91" s="24" t="str">
        <f>IF(ISBLANK(Table13[[#This Row],[Side Result]]), "",ABS(Table13[[#This Row],[Difference from Market]]))</f>
      </c>
      <c r="V891" s="23" t="str">
        <f>IF(OR(ISBLANK(Games!B891),ISBLANK(Table13[[#This Row],[Side Result]])), "",IF(OR(AND('Prediction Log'!D891&lt;0, 'Prediction Log'!I891='Prediction Log'!B891), AND('Prediction Log'!D891&gt;0, 'Prediction Log'!C891='Prediction Log'!I891)),"Y", IF(ISBLANK(Games!$B$2), "","N")))</f>
      </c>
      <c r="W891" s="23" t="str">
        <f>Table13[[#This Row],[Market Side and Spread  Correct]]</f>
      </c>
    </row>
    <row r="892">
      <c r="A892" s="2" t="str">
        <f>IF(ISBLANK(Games!$B892), "",Games!A892)</f>
      </c>
      <c r="B892" s="2" t="str">
        <f>IF(ISBLANK(Games!$B892), "",Games!B892)</f>
      </c>
      <c r="C892" s="2" t="str">
        <f>IF(ISBLANK(Games!$B892), "",Games!C892)</f>
      </c>
      <c r="D892" s="1" t="str">
        <f>IF(ISBLANK(Games!$B892), "",Games!D892)</f>
      </c>
      <c r="E892" s="1" t="str">
        <f>IF(ISBLANK(Games!$B892), "",Games!E892)</f>
      </c>
      <c r="F892" s="2" t="str">
        <f>IF(ISBLANK(Games!$B892), "",Games!F892)</f>
      </c>
      <c r="G892" s="2" t="str">
        <f>IF(ISBLANK(Games!$B892), "",Games!G892)</f>
      </c>
      <c r="H892" s="2" t="str">
        <f>IF(ISBLANK(Games!B892), "", IF(Table13[[#This Row],[Spread]]&lt;0, Table13[[#This Row],[Home]], Table13[[#This Row],[Away]]))</f>
      </c>
      <c r="I892" s="25"/>
      <c r="J892" s="25"/>
      <c r="K892" s="25"/>
      <c r="L892" s="25" t="str">
        <f>IF(ISBLANK(Table13[[#This Row],[Side Result]]), "",(-1*(Table13[[#This Row],[Home Final]]-Table13[[#This Row],[Away Final]])))</f>
      </c>
      <c r="M89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92" s="21" t="str">
        <f>IF(ISBLANK(Games!B892),"",IF(Table13[[#This Row],[Side Result]]=Table13[[#This Row],[Market Predicted Side]], "Y", "N"))</f>
      </c>
      <c r="O892" s="24" t="str">
        <f>IF(ISBLANK(Table13[[#This Row],[Side Result]]),"",IF(AND(Table13[[#This Row],[Market Side Correct (Y/N)]]="Y", Table13[[#This Row],[Market - Winning Team Covered (Y/N)]]="Y"), "Y", "N"))</f>
      </c>
      <c r="P892" s="24" t="str">
        <f>IF(ISBLANK(Games!B892),"",IF(Table13[[#This Row],[Side Result]]=Table13[[#This Row],[Model Predicted Side]], "Y", "N"))</f>
      </c>
      <c r="Q89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9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92" s="24" t="str">
        <f>IF(ISBLANK(Table13[[#This Row],[Side Result]]), "",ABS(Table13[[#This Row],[Difference from Prediction]]))</f>
      </c>
      <c r="T89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92" s="24" t="str">
        <f>IF(ISBLANK(Table13[[#This Row],[Side Result]]), "",ABS(Table13[[#This Row],[Difference from Market]]))</f>
      </c>
      <c r="V892" s="23" t="str">
        <f>IF(OR(ISBLANK(Games!B892),ISBLANK(Table13[[#This Row],[Side Result]])), "",IF(OR(AND('Prediction Log'!D892&lt;0, 'Prediction Log'!I892='Prediction Log'!B892), AND('Prediction Log'!D892&gt;0, 'Prediction Log'!C892='Prediction Log'!I892)),"Y", IF(ISBLANK(Games!$B$2), "","N")))</f>
      </c>
      <c r="W892" s="23" t="str">
        <f>Table13[[#This Row],[Market Side and Spread  Correct]]</f>
      </c>
    </row>
    <row r="893">
      <c r="A893" s="2" t="str">
        <f>IF(ISBLANK(Games!$B893), "",Games!A893)</f>
      </c>
      <c r="B893" s="2" t="str">
        <f>IF(ISBLANK(Games!$B893), "",Games!B893)</f>
      </c>
      <c r="C893" s="2" t="str">
        <f>IF(ISBLANK(Games!$B893), "",Games!C893)</f>
      </c>
      <c r="D893" s="1" t="str">
        <f>IF(ISBLANK(Games!$B893), "",Games!D893)</f>
      </c>
      <c r="E893" s="1" t="str">
        <f>IF(ISBLANK(Games!$B893), "",Games!E893)</f>
      </c>
      <c r="F893" s="2" t="str">
        <f>IF(ISBLANK(Games!$B893), "",Games!F893)</f>
      </c>
      <c r="G893" s="2" t="str">
        <f>IF(ISBLANK(Games!$B893), "",Games!G893)</f>
      </c>
      <c r="H893" s="2" t="str">
        <f>IF(ISBLANK(Games!B893), "", IF(Table13[[#This Row],[Spread]]&lt;0, Table13[[#This Row],[Home]], Table13[[#This Row],[Away]]))</f>
      </c>
      <c r="I893" s="25"/>
      <c r="J893" s="25"/>
      <c r="K893" s="25"/>
      <c r="L893" s="25" t="str">
        <f>IF(ISBLANK(Table13[[#This Row],[Side Result]]), "",(-1*(Table13[[#This Row],[Home Final]]-Table13[[#This Row],[Away Final]])))</f>
      </c>
      <c r="M89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93" s="21" t="str">
        <f>IF(ISBLANK(Games!B893),"",IF(Table13[[#This Row],[Side Result]]=Table13[[#This Row],[Market Predicted Side]], "Y", "N"))</f>
      </c>
      <c r="O893" s="24" t="str">
        <f>IF(ISBLANK(Table13[[#This Row],[Side Result]]),"",IF(AND(Table13[[#This Row],[Market Side Correct (Y/N)]]="Y", Table13[[#This Row],[Market - Winning Team Covered (Y/N)]]="Y"), "Y", "N"))</f>
      </c>
      <c r="P893" s="24" t="str">
        <f>IF(ISBLANK(Games!B893),"",IF(Table13[[#This Row],[Side Result]]=Table13[[#This Row],[Model Predicted Side]], "Y", "N"))</f>
      </c>
      <c r="Q89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9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93" s="24" t="str">
        <f>IF(ISBLANK(Table13[[#This Row],[Side Result]]), "",ABS(Table13[[#This Row],[Difference from Prediction]]))</f>
      </c>
      <c r="T89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93" s="24" t="str">
        <f>IF(ISBLANK(Table13[[#This Row],[Side Result]]), "",ABS(Table13[[#This Row],[Difference from Market]]))</f>
      </c>
      <c r="V893" s="23" t="str">
        <f>IF(OR(ISBLANK(Games!B893),ISBLANK(Table13[[#This Row],[Side Result]])), "",IF(OR(AND('Prediction Log'!D893&lt;0, 'Prediction Log'!I893='Prediction Log'!B893), AND('Prediction Log'!D893&gt;0, 'Prediction Log'!C893='Prediction Log'!I893)),"Y", IF(ISBLANK(Games!$B$2), "","N")))</f>
      </c>
      <c r="W893" s="23" t="str">
        <f>Table13[[#This Row],[Market Side and Spread  Correct]]</f>
      </c>
    </row>
    <row r="894">
      <c r="A894" s="2" t="str">
        <f>IF(ISBLANK(Games!$B894), "",Games!A894)</f>
      </c>
      <c r="B894" s="2" t="str">
        <f>IF(ISBLANK(Games!$B894), "",Games!B894)</f>
      </c>
      <c r="C894" s="2" t="str">
        <f>IF(ISBLANK(Games!$B894), "",Games!C894)</f>
      </c>
      <c r="D894" s="1" t="str">
        <f>IF(ISBLANK(Games!$B894), "",Games!D894)</f>
      </c>
      <c r="E894" s="1" t="str">
        <f>IF(ISBLANK(Games!$B894), "",Games!E894)</f>
      </c>
      <c r="F894" s="2" t="str">
        <f>IF(ISBLANK(Games!$B894), "",Games!F894)</f>
      </c>
      <c r="G894" s="2" t="str">
        <f>IF(ISBLANK(Games!$B894), "",Games!G894)</f>
      </c>
      <c r="H894" s="2" t="str">
        <f>IF(ISBLANK(Games!B894), "", IF(Table13[[#This Row],[Spread]]&lt;0, Table13[[#This Row],[Home]], Table13[[#This Row],[Away]]))</f>
      </c>
      <c r="I894" s="25"/>
      <c r="J894" s="25"/>
      <c r="K894" s="25"/>
      <c r="L894" s="25" t="str">
        <f>IF(ISBLANK(Table13[[#This Row],[Side Result]]), "",(-1*(Table13[[#This Row],[Home Final]]-Table13[[#This Row],[Away Final]])))</f>
      </c>
      <c r="M89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94" s="21" t="str">
        <f>IF(ISBLANK(Games!B894),"",IF(Table13[[#This Row],[Side Result]]=Table13[[#This Row],[Market Predicted Side]], "Y", "N"))</f>
      </c>
      <c r="O894" s="24" t="str">
        <f>IF(ISBLANK(Table13[[#This Row],[Side Result]]),"",IF(AND(Table13[[#This Row],[Market Side Correct (Y/N)]]="Y", Table13[[#This Row],[Market - Winning Team Covered (Y/N)]]="Y"), "Y", "N"))</f>
      </c>
      <c r="P894" s="24" t="str">
        <f>IF(ISBLANK(Games!B894),"",IF(Table13[[#This Row],[Side Result]]=Table13[[#This Row],[Model Predicted Side]], "Y", "N"))</f>
      </c>
      <c r="Q89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9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94" s="24" t="str">
        <f>IF(ISBLANK(Table13[[#This Row],[Side Result]]), "",ABS(Table13[[#This Row],[Difference from Prediction]]))</f>
      </c>
      <c r="T89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94" s="24" t="str">
        <f>IF(ISBLANK(Table13[[#This Row],[Side Result]]), "",ABS(Table13[[#This Row],[Difference from Market]]))</f>
      </c>
      <c r="V894" s="23" t="str">
        <f>IF(OR(ISBLANK(Games!B894),ISBLANK(Table13[[#This Row],[Side Result]])), "",IF(OR(AND('Prediction Log'!D894&lt;0, 'Prediction Log'!I894='Prediction Log'!B894), AND('Prediction Log'!D894&gt;0, 'Prediction Log'!C894='Prediction Log'!I894)),"Y", IF(ISBLANK(Games!$B$2), "","N")))</f>
      </c>
      <c r="W894" s="23" t="str">
        <f>Table13[[#This Row],[Market Side and Spread  Correct]]</f>
      </c>
    </row>
    <row r="895">
      <c r="A895" s="2" t="str">
        <f>IF(ISBLANK(Games!$B895), "",Games!A895)</f>
      </c>
      <c r="B895" s="2" t="str">
        <f>IF(ISBLANK(Games!$B895), "",Games!B895)</f>
      </c>
      <c r="C895" s="2" t="str">
        <f>IF(ISBLANK(Games!$B895), "",Games!C895)</f>
      </c>
      <c r="D895" s="1" t="str">
        <f>IF(ISBLANK(Games!$B895), "",Games!D895)</f>
      </c>
      <c r="E895" s="1" t="str">
        <f>IF(ISBLANK(Games!$B895), "",Games!E895)</f>
      </c>
      <c r="F895" s="2" t="str">
        <f>IF(ISBLANK(Games!$B895), "",Games!F895)</f>
      </c>
      <c r="G895" s="2" t="str">
        <f>IF(ISBLANK(Games!$B895), "",Games!G895)</f>
      </c>
      <c r="H895" s="2" t="str">
        <f>IF(ISBLANK(Games!B895), "", IF(Table13[[#This Row],[Spread]]&lt;0, Table13[[#This Row],[Home]], Table13[[#This Row],[Away]]))</f>
      </c>
      <c r="I895" s="25"/>
      <c r="J895" s="25"/>
      <c r="K895" s="25"/>
      <c r="L895" s="25" t="str">
        <f>IF(ISBLANK(Table13[[#This Row],[Side Result]]), "",(-1*(Table13[[#This Row],[Home Final]]-Table13[[#This Row],[Away Final]])))</f>
      </c>
      <c r="M89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95" s="21" t="str">
        <f>IF(ISBLANK(Games!B895),"",IF(Table13[[#This Row],[Side Result]]=Table13[[#This Row],[Market Predicted Side]], "Y", "N"))</f>
      </c>
      <c r="O895" s="24" t="str">
        <f>IF(ISBLANK(Table13[[#This Row],[Side Result]]),"",IF(AND(Table13[[#This Row],[Market Side Correct (Y/N)]]="Y", Table13[[#This Row],[Market - Winning Team Covered (Y/N)]]="Y"), "Y", "N"))</f>
      </c>
      <c r="P895" s="24" t="str">
        <f>IF(ISBLANK(Games!B895),"",IF(Table13[[#This Row],[Side Result]]=Table13[[#This Row],[Model Predicted Side]], "Y", "N"))</f>
      </c>
      <c r="Q89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9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95" s="24" t="str">
        <f>IF(ISBLANK(Table13[[#This Row],[Side Result]]), "",ABS(Table13[[#This Row],[Difference from Prediction]]))</f>
      </c>
      <c r="T89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95" s="24" t="str">
        <f>IF(ISBLANK(Table13[[#This Row],[Side Result]]), "",ABS(Table13[[#This Row],[Difference from Market]]))</f>
      </c>
      <c r="V895" s="23" t="str">
        <f>IF(OR(ISBLANK(Games!B895),ISBLANK(Table13[[#This Row],[Side Result]])), "",IF(OR(AND('Prediction Log'!D895&lt;0, 'Prediction Log'!I895='Prediction Log'!B895), AND('Prediction Log'!D895&gt;0, 'Prediction Log'!C895='Prediction Log'!I895)),"Y", IF(ISBLANK(Games!$B$2), "","N")))</f>
      </c>
      <c r="W895" s="23" t="str">
        <f>Table13[[#This Row],[Market Side and Spread  Correct]]</f>
      </c>
    </row>
    <row r="896">
      <c r="A896" s="2" t="str">
        <f>IF(ISBLANK(Games!$B896), "",Games!A896)</f>
      </c>
      <c r="B896" s="2" t="str">
        <f>IF(ISBLANK(Games!$B896), "",Games!B896)</f>
      </c>
      <c r="C896" s="2" t="str">
        <f>IF(ISBLANK(Games!$B896), "",Games!C896)</f>
      </c>
      <c r="D896" s="1" t="str">
        <f>IF(ISBLANK(Games!$B896), "",Games!D896)</f>
      </c>
      <c r="E896" s="1" t="str">
        <f>IF(ISBLANK(Games!$B896), "",Games!E896)</f>
      </c>
      <c r="F896" s="2" t="str">
        <f>IF(ISBLANK(Games!$B896), "",Games!F896)</f>
      </c>
      <c r="G896" s="2" t="str">
        <f>IF(ISBLANK(Games!$B896), "",Games!G896)</f>
      </c>
      <c r="H896" s="2" t="str">
        <f>IF(ISBLANK(Games!B896), "", IF(Table13[[#This Row],[Spread]]&lt;0, Table13[[#This Row],[Home]], Table13[[#This Row],[Away]]))</f>
      </c>
      <c r="I896" s="25"/>
      <c r="J896" s="25"/>
      <c r="K896" s="25"/>
      <c r="L896" s="25" t="str">
        <f>IF(ISBLANK(Table13[[#This Row],[Side Result]]), "",(-1*(Table13[[#This Row],[Home Final]]-Table13[[#This Row],[Away Final]])))</f>
      </c>
      <c r="M89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96" s="21" t="str">
        <f>IF(ISBLANK(Games!B896),"",IF(Table13[[#This Row],[Side Result]]=Table13[[#This Row],[Market Predicted Side]], "Y", "N"))</f>
      </c>
      <c r="O896" s="24" t="str">
        <f>IF(ISBLANK(Table13[[#This Row],[Side Result]]),"",IF(AND(Table13[[#This Row],[Market Side Correct (Y/N)]]="Y", Table13[[#This Row],[Market - Winning Team Covered (Y/N)]]="Y"), "Y", "N"))</f>
      </c>
      <c r="P896" s="24" t="str">
        <f>IF(ISBLANK(Games!B896),"",IF(Table13[[#This Row],[Side Result]]=Table13[[#This Row],[Model Predicted Side]], "Y", "N"))</f>
      </c>
      <c r="Q89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9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96" s="24" t="str">
        <f>IF(ISBLANK(Table13[[#This Row],[Side Result]]), "",ABS(Table13[[#This Row],[Difference from Prediction]]))</f>
      </c>
      <c r="T89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96" s="24" t="str">
        <f>IF(ISBLANK(Table13[[#This Row],[Side Result]]), "",ABS(Table13[[#This Row],[Difference from Market]]))</f>
      </c>
      <c r="V896" s="23" t="str">
        <f>IF(OR(ISBLANK(Games!B896),ISBLANK(Table13[[#This Row],[Side Result]])), "",IF(OR(AND('Prediction Log'!D896&lt;0, 'Prediction Log'!I896='Prediction Log'!B896), AND('Prediction Log'!D896&gt;0, 'Prediction Log'!C896='Prediction Log'!I896)),"Y", IF(ISBLANK(Games!$B$2), "","N")))</f>
      </c>
      <c r="W896" s="23" t="str">
        <f>Table13[[#This Row],[Market Side and Spread  Correct]]</f>
      </c>
    </row>
    <row r="897">
      <c r="A897" s="2" t="str">
        <f>IF(ISBLANK(Games!$B897), "",Games!A897)</f>
      </c>
      <c r="B897" s="2" t="str">
        <f>IF(ISBLANK(Games!$B897), "",Games!B897)</f>
      </c>
      <c r="C897" s="2" t="str">
        <f>IF(ISBLANK(Games!$B897), "",Games!C897)</f>
      </c>
      <c r="D897" s="1" t="str">
        <f>IF(ISBLANK(Games!$B897), "",Games!D897)</f>
      </c>
      <c r="E897" s="1" t="str">
        <f>IF(ISBLANK(Games!$B897), "",Games!E897)</f>
      </c>
      <c r="F897" s="2" t="str">
        <f>IF(ISBLANK(Games!$B897), "",Games!F897)</f>
      </c>
      <c r="G897" s="2" t="str">
        <f>IF(ISBLANK(Games!$B897), "",Games!G897)</f>
      </c>
      <c r="H897" s="2" t="str">
        <f>IF(ISBLANK(Games!B897), "", IF(Table13[[#This Row],[Spread]]&lt;0, Table13[[#This Row],[Home]], Table13[[#This Row],[Away]]))</f>
      </c>
      <c r="I897" s="25"/>
      <c r="J897" s="25"/>
      <c r="K897" s="25"/>
      <c r="L897" s="25" t="str">
        <f>IF(ISBLANK(Table13[[#This Row],[Side Result]]), "",(-1*(Table13[[#This Row],[Home Final]]-Table13[[#This Row],[Away Final]])))</f>
      </c>
      <c r="M89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97" s="21" t="str">
        <f>IF(ISBLANK(Games!B897),"",IF(Table13[[#This Row],[Side Result]]=Table13[[#This Row],[Market Predicted Side]], "Y", "N"))</f>
      </c>
      <c r="O897" s="24" t="str">
        <f>IF(ISBLANK(Table13[[#This Row],[Side Result]]),"",IF(AND(Table13[[#This Row],[Market Side Correct (Y/N)]]="Y", Table13[[#This Row],[Market - Winning Team Covered (Y/N)]]="Y"), "Y", "N"))</f>
      </c>
      <c r="P897" s="24" t="str">
        <f>IF(ISBLANK(Games!B897),"",IF(Table13[[#This Row],[Side Result]]=Table13[[#This Row],[Model Predicted Side]], "Y", "N"))</f>
      </c>
      <c r="Q89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9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97" s="24" t="str">
        <f>IF(ISBLANK(Table13[[#This Row],[Side Result]]), "",ABS(Table13[[#This Row],[Difference from Prediction]]))</f>
      </c>
      <c r="T89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97" s="24" t="str">
        <f>IF(ISBLANK(Table13[[#This Row],[Side Result]]), "",ABS(Table13[[#This Row],[Difference from Market]]))</f>
      </c>
      <c r="V897" s="23" t="str">
        <f>IF(OR(ISBLANK(Games!B897),ISBLANK(Table13[[#This Row],[Side Result]])), "",IF(OR(AND('Prediction Log'!D897&lt;0, 'Prediction Log'!I897='Prediction Log'!B897), AND('Prediction Log'!D897&gt;0, 'Prediction Log'!C897='Prediction Log'!I897)),"Y", IF(ISBLANK(Games!$B$2), "","N")))</f>
      </c>
      <c r="W897" s="23" t="str">
        <f>Table13[[#This Row],[Market Side and Spread  Correct]]</f>
      </c>
    </row>
    <row r="898">
      <c r="A898" s="2" t="str">
        <f>IF(ISBLANK(Games!$B898), "",Games!A898)</f>
      </c>
      <c r="B898" s="2" t="str">
        <f>IF(ISBLANK(Games!$B898), "",Games!B898)</f>
      </c>
      <c r="C898" s="2" t="str">
        <f>IF(ISBLANK(Games!$B898), "",Games!C898)</f>
      </c>
      <c r="D898" s="1" t="str">
        <f>IF(ISBLANK(Games!$B898), "",Games!D898)</f>
      </c>
      <c r="E898" s="1" t="str">
        <f>IF(ISBLANK(Games!$B898), "",Games!E898)</f>
      </c>
      <c r="F898" s="2" t="str">
        <f>IF(ISBLANK(Games!$B898), "",Games!F898)</f>
      </c>
      <c r="G898" s="2" t="str">
        <f>IF(ISBLANK(Games!$B898), "",Games!G898)</f>
      </c>
      <c r="H898" s="2" t="str">
        <f>IF(ISBLANK(Games!B898), "", IF(Table13[[#This Row],[Spread]]&lt;0, Table13[[#This Row],[Home]], Table13[[#This Row],[Away]]))</f>
      </c>
      <c r="I898" s="25"/>
      <c r="J898" s="25"/>
      <c r="K898" s="25"/>
      <c r="L898" s="25" t="str">
        <f>IF(ISBLANK(Table13[[#This Row],[Side Result]]), "",(-1*(Table13[[#This Row],[Home Final]]-Table13[[#This Row],[Away Final]])))</f>
      </c>
      <c r="M89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98" s="21" t="str">
        <f>IF(ISBLANK(Games!B898),"",IF(Table13[[#This Row],[Side Result]]=Table13[[#This Row],[Market Predicted Side]], "Y", "N"))</f>
      </c>
      <c r="O898" s="24" t="str">
        <f>IF(ISBLANK(Table13[[#This Row],[Side Result]]),"",IF(AND(Table13[[#This Row],[Market Side Correct (Y/N)]]="Y", Table13[[#This Row],[Market - Winning Team Covered (Y/N)]]="Y"), "Y", "N"))</f>
      </c>
      <c r="P898" s="24" t="str">
        <f>IF(ISBLANK(Games!B898),"",IF(Table13[[#This Row],[Side Result]]=Table13[[#This Row],[Model Predicted Side]], "Y", "N"))</f>
      </c>
      <c r="Q89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9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98" s="24" t="str">
        <f>IF(ISBLANK(Table13[[#This Row],[Side Result]]), "",ABS(Table13[[#This Row],[Difference from Prediction]]))</f>
      </c>
      <c r="T89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98" s="24" t="str">
        <f>IF(ISBLANK(Table13[[#This Row],[Side Result]]), "",ABS(Table13[[#This Row],[Difference from Market]]))</f>
      </c>
      <c r="V898" s="23" t="str">
        <f>IF(OR(ISBLANK(Games!B898),ISBLANK(Table13[[#This Row],[Side Result]])), "",IF(OR(AND('Prediction Log'!D898&lt;0, 'Prediction Log'!I898='Prediction Log'!B898), AND('Prediction Log'!D898&gt;0, 'Prediction Log'!C898='Prediction Log'!I898)),"Y", IF(ISBLANK(Games!$B$2), "","N")))</f>
      </c>
      <c r="W898" s="23" t="str">
        <f>Table13[[#This Row],[Market Side and Spread  Correct]]</f>
      </c>
    </row>
    <row r="899">
      <c r="A899" s="2" t="str">
        <f>IF(ISBLANK(Games!$B899), "",Games!A899)</f>
      </c>
      <c r="B899" s="2" t="str">
        <f>IF(ISBLANK(Games!$B899), "",Games!B899)</f>
      </c>
      <c r="C899" s="2" t="str">
        <f>IF(ISBLANK(Games!$B899), "",Games!C899)</f>
      </c>
      <c r="D899" s="1" t="str">
        <f>IF(ISBLANK(Games!$B899), "",Games!D899)</f>
      </c>
      <c r="E899" s="1" t="str">
        <f>IF(ISBLANK(Games!$B899), "",Games!E899)</f>
      </c>
      <c r="F899" s="2" t="str">
        <f>IF(ISBLANK(Games!$B899), "",Games!F899)</f>
      </c>
      <c r="G899" s="2" t="str">
        <f>IF(ISBLANK(Games!$B899), "",Games!G899)</f>
      </c>
      <c r="H899" s="2" t="str">
        <f>IF(ISBLANK(Games!B899), "", IF(Table13[[#This Row],[Spread]]&lt;0, Table13[[#This Row],[Home]], Table13[[#This Row],[Away]]))</f>
      </c>
      <c r="I899" s="25"/>
      <c r="J899" s="25"/>
      <c r="K899" s="25"/>
      <c r="L899" s="25" t="str">
        <f>IF(ISBLANK(Table13[[#This Row],[Side Result]]), "",(-1*(Table13[[#This Row],[Home Final]]-Table13[[#This Row],[Away Final]])))</f>
      </c>
      <c r="M89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899" s="21" t="str">
        <f>IF(ISBLANK(Games!B899),"",IF(Table13[[#This Row],[Side Result]]=Table13[[#This Row],[Market Predicted Side]], "Y", "N"))</f>
      </c>
      <c r="O899" s="24" t="str">
        <f>IF(ISBLANK(Table13[[#This Row],[Side Result]]),"",IF(AND(Table13[[#This Row],[Market Side Correct (Y/N)]]="Y", Table13[[#This Row],[Market - Winning Team Covered (Y/N)]]="Y"), "Y", "N"))</f>
      </c>
      <c r="P899" s="24" t="str">
        <f>IF(ISBLANK(Games!B899),"",IF(Table13[[#This Row],[Side Result]]=Table13[[#This Row],[Model Predicted Side]], "Y", "N"))</f>
      </c>
      <c r="Q89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89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899" s="24" t="str">
        <f>IF(ISBLANK(Table13[[#This Row],[Side Result]]), "",ABS(Table13[[#This Row],[Difference from Prediction]]))</f>
      </c>
      <c r="T89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899" s="24" t="str">
        <f>IF(ISBLANK(Table13[[#This Row],[Side Result]]), "",ABS(Table13[[#This Row],[Difference from Market]]))</f>
      </c>
      <c r="V899" s="23" t="str">
        <f>IF(OR(ISBLANK(Games!B899),ISBLANK(Table13[[#This Row],[Side Result]])), "",IF(OR(AND('Prediction Log'!D899&lt;0, 'Prediction Log'!I899='Prediction Log'!B899), AND('Prediction Log'!D899&gt;0, 'Prediction Log'!C899='Prediction Log'!I899)),"Y", IF(ISBLANK(Games!$B$2), "","N")))</f>
      </c>
      <c r="W899" s="23" t="str">
        <f>Table13[[#This Row],[Market Side and Spread  Correct]]</f>
      </c>
    </row>
    <row r="900">
      <c r="A900" s="2" t="str">
        <f>IF(ISBLANK(Games!$B900), "",Games!A900)</f>
      </c>
      <c r="B900" s="2" t="str">
        <f>IF(ISBLANK(Games!$B900), "",Games!B900)</f>
      </c>
      <c r="C900" s="2" t="str">
        <f>IF(ISBLANK(Games!$B900), "",Games!C900)</f>
      </c>
      <c r="D900" s="1" t="str">
        <f>IF(ISBLANK(Games!$B900), "",Games!D900)</f>
      </c>
      <c r="E900" s="1" t="str">
        <f>IF(ISBLANK(Games!$B900), "",Games!E900)</f>
      </c>
      <c r="F900" s="2" t="str">
        <f>IF(ISBLANK(Games!$B900), "",Games!F900)</f>
      </c>
      <c r="G900" s="2" t="str">
        <f>IF(ISBLANK(Games!$B900), "",Games!G900)</f>
      </c>
      <c r="H900" s="2" t="str">
        <f>IF(ISBLANK(Games!B900), "", IF(Table13[[#This Row],[Spread]]&lt;0, Table13[[#This Row],[Home]], Table13[[#This Row],[Away]]))</f>
      </c>
      <c r="I900" s="25"/>
      <c r="J900" s="25"/>
      <c r="K900" s="25"/>
      <c r="L900" s="25" t="str">
        <f>IF(ISBLANK(Table13[[#This Row],[Side Result]]), "",(-1*(Table13[[#This Row],[Home Final]]-Table13[[#This Row],[Away Final]])))</f>
      </c>
      <c r="M90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00" s="21" t="str">
        <f>IF(ISBLANK(Games!B900),"",IF(Table13[[#This Row],[Side Result]]=Table13[[#This Row],[Market Predicted Side]], "Y", "N"))</f>
      </c>
      <c r="O900" s="24" t="str">
        <f>IF(ISBLANK(Table13[[#This Row],[Side Result]]),"",IF(AND(Table13[[#This Row],[Market Side Correct (Y/N)]]="Y", Table13[[#This Row],[Market - Winning Team Covered (Y/N)]]="Y"), "Y", "N"))</f>
      </c>
      <c r="P900" s="24" t="str">
        <f>IF(ISBLANK(Games!B900),"",IF(Table13[[#This Row],[Side Result]]=Table13[[#This Row],[Model Predicted Side]], "Y", "N"))</f>
      </c>
      <c r="Q90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0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00" s="24" t="str">
        <f>IF(ISBLANK(Table13[[#This Row],[Side Result]]), "",ABS(Table13[[#This Row],[Difference from Prediction]]))</f>
      </c>
      <c r="T90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00" s="24" t="str">
        <f>IF(ISBLANK(Table13[[#This Row],[Side Result]]), "",ABS(Table13[[#This Row],[Difference from Market]]))</f>
      </c>
      <c r="V900" s="23" t="str">
        <f>IF(OR(ISBLANK(Games!B900),ISBLANK(Table13[[#This Row],[Side Result]])), "",IF(OR(AND('Prediction Log'!D900&lt;0, 'Prediction Log'!I900='Prediction Log'!B900), AND('Prediction Log'!D900&gt;0, 'Prediction Log'!C900='Prediction Log'!I900)),"Y", IF(ISBLANK(Games!$B$2), "","N")))</f>
      </c>
      <c r="W900" s="23" t="str">
        <f>Table13[[#This Row],[Market Side and Spread  Correct]]</f>
      </c>
    </row>
    <row r="901">
      <c r="A901" s="2" t="str">
        <f>IF(ISBLANK(Games!$B901), "",Games!A901)</f>
      </c>
      <c r="B901" s="2" t="str">
        <f>IF(ISBLANK(Games!$B901), "",Games!B901)</f>
      </c>
      <c r="C901" s="2" t="str">
        <f>IF(ISBLANK(Games!$B901), "",Games!C901)</f>
      </c>
      <c r="D901" s="1" t="str">
        <f>IF(ISBLANK(Games!$B901), "",Games!D901)</f>
      </c>
      <c r="E901" s="1" t="str">
        <f>IF(ISBLANK(Games!$B901), "",Games!E901)</f>
      </c>
      <c r="F901" s="2" t="str">
        <f>IF(ISBLANK(Games!$B901), "",Games!F901)</f>
      </c>
      <c r="G901" s="2" t="str">
        <f>IF(ISBLANK(Games!$B901), "",Games!G901)</f>
      </c>
      <c r="H901" s="2" t="str">
        <f>IF(ISBLANK(Games!B901), "", IF(Table13[[#This Row],[Spread]]&lt;0, Table13[[#This Row],[Home]], Table13[[#This Row],[Away]]))</f>
      </c>
      <c r="I901" s="25"/>
      <c r="J901" s="25"/>
      <c r="K901" s="25"/>
      <c r="L901" s="25" t="str">
        <f>IF(ISBLANK(Table13[[#This Row],[Side Result]]), "",(-1*(Table13[[#This Row],[Home Final]]-Table13[[#This Row],[Away Final]])))</f>
      </c>
      <c r="M90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01" s="21" t="str">
        <f>IF(ISBLANK(Games!B901),"",IF(Table13[[#This Row],[Side Result]]=Table13[[#This Row],[Market Predicted Side]], "Y", "N"))</f>
      </c>
      <c r="O901" s="24" t="str">
        <f>IF(ISBLANK(Table13[[#This Row],[Side Result]]),"",IF(AND(Table13[[#This Row],[Market Side Correct (Y/N)]]="Y", Table13[[#This Row],[Market - Winning Team Covered (Y/N)]]="Y"), "Y", "N"))</f>
      </c>
      <c r="P901" s="24" t="str">
        <f>IF(ISBLANK(Games!B901),"",IF(Table13[[#This Row],[Side Result]]=Table13[[#This Row],[Model Predicted Side]], "Y", "N"))</f>
      </c>
      <c r="Q90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0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01" s="24" t="str">
        <f>IF(ISBLANK(Table13[[#This Row],[Side Result]]), "",ABS(Table13[[#This Row],[Difference from Prediction]]))</f>
      </c>
      <c r="T90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01" s="24" t="str">
        <f>IF(ISBLANK(Table13[[#This Row],[Side Result]]), "",ABS(Table13[[#This Row],[Difference from Market]]))</f>
      </c>
      <c r="V901" s="23" t="str">
        <f>IF(OR(ISBLANK(Games!B901),ISBLANK(Table13[[#This Row],[Side Result]])), "",IF(OR(AND('Prediction Log'!D901&lt;0, 'Prediction Log'!I901='Prediction Log'!B901), AND('Prediction Log'!D901&gt;0, 'Prediction Log'!C901='Prediction Log'!I901)),"Y", IF(ISBLANK(Games!$B$2), "","N")))</f>
      </c>
      <c r="W901" s="23" t="str">
        <f>Table13[[#This Row],[Market Side and Spread  Correct]]</f>
      </c>
    </row>
    <row r="902">
      <c r="A902" s="2" t="str">
        <f>IF(ISBLANK(Games!$B902), "",Games!A902)</f>
      </c>
      <c r="B902" s="2" t="str">
        <f>IF(ISBLANK(Games!$B902), "",Games!B902)</f>
      </c>
      <c r="C902" s="2" t="str">
        <f>IF(ISBLANK(Games!$B902), "",Games!C902)</f>
      </c>
      <c r="D902" s="1" t="str">
        <f>IF(ISBLANK(Games!$B902), "",Games!D902)</f>
      </c>
      <c r="E902" s="1" t="str">
        <f>IF(ISBLANK(Games!$B902), "",Games!E902)</f>
      </c>
      <c r="F902" s="2" t="str">
        <f>IF(ISBLANK(Games!$B902), "",Games!F902)</f>
      </c>
      <c r="G902" s="2" t="str">
        <f>IF(ISBLANK(Games!$B902), "",Games!G902)</f>
      </c>
      <c r="H902" s="2" t="str">
        <f>IF(ISBLANK(Games!B902), "", IF(Table13[[#This Row],[Spread]]&lt;0, Table13[[#This Row],[Home]], Table13[[#This Row],[Away]]))</f>
      </c>
      <c r="I902" s="25"/>
      <c r="J902" s="25"/>
      <c r="K902" s="25"/>
      <c r="L902" s="25" t="str">
        <f>IF(ISBLANK(Table13[[#This Row],[Side Result]]), "",(-1*(Table13[[#This Row],[Home Final]]-Table13[[#This Row],[Away Final]])))</f>
      </c>
      <c r="M90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02" s="21" t="str">
        <f>IF(ISBLANK(Games!B902),"",IF(Table13[[#This Row],[Side Result]]=Table13[[#This Row],[Market Predicted Side]], "Y", "N"))</f>
      </c>
      <c r="O902" s="24" t="str">
        <f>IF(ISBLANK(Table13[[#This Row],[Side Result]]),"",IF(AND(Table13[[#This Row],[Market Side Correct (Y/N)]]="Y", Table13[[#This Row],[Market - Winning Team Covered (Y/N)]]="Y"), "Y", "N"))</f>
      </c>
      <c r="P902" s="24" t="str">
        <f>IF(ISBLANK(Games!B902),"",IF(Table13[[#This Row],[Side Result]]=Table13[[#This Row],[Model Predicted Side]], "Y", "N"))</f>
      </c>
      <c r="Q90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0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02" s="24" t="str">
        <f>IF(ISBLANK(Table13[[#This Row],[Side Result]]), "",ABS(Table13[[#This Row],[Difference from Prediction]]))</f>
      </c>
      <c r="T90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02" s="24" t="str">
        <f>IF(ISBLANK(Table13[[#This Row],[Side Result]]), "",ABS(Table13[[#This Row],[Difference from Market]]))</f>
      </c>
      <c r="V902" s="23" t="str">
        <f>IF(OR(ISBLANK(Games!B902),ISBLANK(Table13[[#This Row],[Side Result]])), "",IF(OR(AND('Prediction Log'!D902&lt;0, 'Prediction Log'!I902='Prediction Log'!B902), AND('Prediction Log'!D902&gt;0, 'Prediction Log'!C902='Prediction Log'!I902)),"Y", IF(ISBLANK(Games!$B$2), "","N")))</f>
      </c>
      <c r="W902" s="23" t="str">
        <f>Table13[[#This Row],[Market Side and Spread  Correct]]</f>
      </c>
    </row>
    <row r="903">
      <c r="A903" s="2" t="str">
        <f>IF(ISBLANK(Games!$B903), "",Games!A903)</f>
      </c>
      <c r="B903" s="2" t="str">
        <f>IF(ISBLANK(Games!$B903), "",Games!B903)</f>
      </c>
      <c r="C903" s="2" t="str">
        <f>IF(ISBLANK(Games!$B903), "",Games!C903)</f>
      </c>
      <c r="D903" s="1" t="str">
        <f>IF(ISBLANK(Games!$B903), "",Games!D903)</f>
      </c>
      <c r="E903" s="1" t="str">
        <f>IF(ISBLANK(Games!$B903), "",Games!E903)</f>
      </c>
      <c r="F903" s="2" t="str">
        <f>IF(ISBLANK(Games!$B903), "",Games!F903)</f>
      </c>
      <c r="G903" s="2" t="str">
        <f>IF(ISBLANK(Games!$B903), "",Games!G903)</f>
      </c>
      <c r="H903" s="2" t="str">
        <f>IF(ISBLANK(Games!B903), "", IF(Table13[[#This Row],[Spread]]&lt;0, Table13[[#This Row],[Home]], Table13[[#This Row],[Away]]))</f>
      </c>
      <c r="I903" s="25"/>
      <c r="J903" s="25"/>
      <c r="K903" s="25"/>
      <c r="L903" s="25" t="str">
        <f>IF(ISBLANK(Table13[[#This Row],[Side Result]]), "",(-1*(Table13[[#This Row],[Home Final]]-Table13[[#This Row],[Away Final]])))</f>
      </c>
      <c r="M90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03" s="21" t="str">
        <f>IF(ISBLANK(Games!B903),"",IF(Table13[[#This Row],[Side Result]]=Table13[[#This Row],[Market Predicted Side]], "Y", "N"))</f>
      </c>
      <c r="O903" s="24" t="str">
        <f>IF(ISBLANK(Table13[[#This Row],[Side Result]]),"",IF(AND(Table13[[#This Row],[Market Side Correct (Y/N)]]="Y", Table13[[#This Row],[Market - Winning Team Covered (Y/N)]]="Y"), "Y", "N"))</f>
      </c>
      <c r="P903" s="24" t="str">
        <f>IF(ISBLANK(Games!B903),"",IF(Table13[[#This Row],[Side Result]]=Table13[[#This Row],[Model Predicted Side]], "Y", "N"))</f>
      </c>
      <c r="Q90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0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03" s="24" t="str">
        <f>IF(ISBLANK(Table13[[#This Row],[Side Result]]), "",ABS(Table13[[#This Row],[Difference from Prediction]]))</f>
      </c>
      <c r="T90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03" s="24" t="str">
        <f>IF(ISBLANK(Table13[[#This Row],[Side Result]]), "",ABS(Table13[[#This Row],[Difference from Market]]))</f>
      </c>
      <c r="V903" s="23" t="str">
        <f>IF(OR(ISBLANK(Games!B903),ISBLANK(Table13[[#This Row],[Side Result]])), "",IF(OR(AND('Prediction Log'!D903&lt;0, 'Prediction Log'!I903='Prediction Log'!B903), AND('Prediction Log'!D903&gt;0, 'Prediction Log'!C903='Prediction Log'!I903)),"Y", IF(ISBLANK(Games!$B$2), "","N")))</f>
      </c>
      <c r="W903" s="23" t="str">
        <f>Table13[[#This Row],[Market Side and Spread  Correct]]</f>
      </c>
    </row>
    <row r="904">
      <c r="A904" s="2" t="str">
        <f>IF(ISBLANK(Games!$B904), "",Games!A904)</f>
      </c>
      <c r="B904" s="2" t="str">
        <f>IF(ISBLANK(Games!$B904), "",Games!B904)</f>
      </c>
      <c r="C904" s="2" t="str">
        <f>IF(ISBLANK(Games!$B904), "",Games!C904)</f>
      </c>
      <c r="D904" s="1" t="str">
        <f>IF(ISBLANK(Games!$B904), "",Games!D904)</f>
      </c>
      <c r="E904" s="1" t="str">
        <f>IF(ISBLANK(Games!$B904), "",Games!E904)</f>
      </c>
      <c r="F904" s="2" t="str">
        <f>IF(ISBLANK(Games!$B904), "",Games!F904)</f>
      </c>
      <c r="G904" s="2" t="str">
        <f>IF(ISBLANK(Games!$B904), "",Games!G904)</f>
      </c>
      <c r="H904" s="2" t="str">
        <f>IF(ISBLANK(Games!B904), "", IF(Table13[[#This Row],[Spread]]&lt;0, Table13[[#This Row],[Home]], Table13[[#This Row],[Away]]))</f>
      </c>
      <c r="I904" s="25"/>
      <c r="J904" s="25"/>
      <c r="K904" s="25"/>
      <c r="L904" s="25" t="str">
        <f>IF(ISBLANK(Table13[[#This Row],[Side Result]]), "",(-1*(Table13[[#This Row],[Home Final]]-Table13[[#This Row],[Away Final]])))</f>
      </c>
      <c r="M90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04" s="21" t="str">
        <f>IF(ISBLANK(Games!B904),"",IF(Table13[[#This Row],[Side Result]]=Table13[[#This Row],[Market Predicted Side]], "Y", "N"))</f>
      </c>
      <c r="O904" s="24" t="str">
        <f>IF(ISBLANK(Table13[[#This Row],[Side Result]]),"",IF(AND(Table13[[#This Row],[Market Side Correct (Y/N)]]="Y", Table13[[#This Row],[Market - Winning Team Covered (Y/N)]]="Y"), "Y", "N"))</f>
      </c>
      <c r="P904" s="24" t="str">
        <f>IF(ISBLANK(Games!B904),"",IF(Table13[[#This Row],[Side Result]]=Table13[[#This Row],[Model Predicted Side]], "Y", "N"))</f>
      </c>
      <c r="Q90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0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04" s="24" t="str">
        <f>IF(ISBLANK(Table13[[#This Row],[Side Result]]), "",ABS(Table13[[#This Row],[Difference from Prediction]]))</f>
      </c>
      <c r="T90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04" s="24" t="str">
        <f>IF(ISBLANK(Table13[[#This Row],[Side Result]]), "",ABS(Table13[[#This Row],[Difference from Market]]))</f>
      </c>
      <c r="V904" s="23" t="str">
        <f>IF(OR(ISBLANK(Games!B904),ISBLANK(Table13[[#This Row],[Side Result]])), "",IF(OR(AND('Prediction Log'!D904&lt;0, 'Prediction Log'!I904='Prediction Log'!B904), AND('Prediction Log'!D904&gt;0, 'Prediction Log'!C904='Prediction Log'!I904)),"Y", IF(ISBLANK(Games!$B$2), "","N")))</f>
      </c>
      <c r="W904" s="23" t="str">
        <f>Table13[[#This Row],[Market Side and Spread  Correct]]</f>
      </c>
    </row>
    <row r="905">
      <c r="A905" s="2" t="str">
        <f>IF(ISBLANK(Games!$B905), "",Games!A905)</f>
      </c>
      <c r="B905" s="2" t="str">
        <f>IF(ISBLANK(Games!$B905), "",Games!B905)</f>
      </c>
      <c r="C905" s="2" t="str">
        <f>IF(ISBLANK(Games!$B905), "",Games!C905)</f>
      </c>
      <c r="D905" s="1" t="str">
        <f>IF(ISBLANK(Games!$B905), "",Games!D905)</f>
      </c>
      <c r="E905" s="1" t="str">
        <f>IF(ISBLANK(Games!$B905), "",Games!E905)</f>
      </c>
      <c r="F905" s="2" t="str">
        <f>IF(ISBLANK(Games!$B905), "",Games!F905)</f>
      </c>
      <c r="G905" s="2" t="str">
        <f>IF(ISBLANK(Games!$B905), "",Games!G905)</f>
      </c>
      <c r="H905" s="2" t="str">
        <f>IF(ISBLANK(Games!B905), "", IF(Table13[[#This Row],[Spread]]&lt;0, Table13[[#This Row],[Home]], Table13[[#This Row],[Away]]))</f>
      </c>
      <c r="I905" s="25"/>
      <c r="J905" s="25"/>
      <c r="K905" s="25"/>
      <c r="L905" s="25" t="str">
        <f>IF(ISBLANK(Table13[[#This Row],[Side Result]]), "",(-1*(Table13[[#This Row],[Home Final]]-Table13[[#This Row],[Away Final]])))</f>
      </c>
      <c r="M90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05" s="21" t="str">
        <f>IF(ISBLANK(Games!B905),"",IF(Table13[[#This Row],[Side Result]]=Table13[[#This Row],[Market Predicted Side]], "Y", "N"))</f>
      </c>
      <c r="O905" s="24" t="str">
        <f>IF(ISBLANK(Table13[[#This Row],[Side Result]]),"",IF(AND(Table13[[#This Row],[Market Side Correct (Y/N)]]="Y", Table13[[#This Row],[Market - Winning Team Covered (Y/N)]]="Y"), "Y", "N"))</f>
      </c>
      <c r="P905" s="24" t="str">
        <f>IF(ISBLANK(Games!B905),"",IF(Table13[[#This Row],[Side Result]]=Table13[[#This Row],[Model Predicted Side]], "Y", "N"))</f>
      </c>
      <c r="Q90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0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05" s="24" t="str">
        <f>IF(ISBLANK(Table13[[#This Row],[Side Result]]), "",ABS(Table13[[#This Row],[Difference from Prediction]]))</f>
      </c>
      <c r="T90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05" s="24" t="str">
        <f>IF(ISBLANK(Table13[[#This Row],[Side Result]]), "",ABS(Table13[[#This Row],[Difference from Market]]))</f>
      </c>
      <c r="V905" s="23" t="str">
        <f>IF(OR(ISBLANK(Games!B905),ISBLANK(Table13[[#This Row],[Side Result]])), "",IF(OR(AND('Prediction Log'!D905&lt;0, 'Prediction Log'!I905='Prediction Log'!B905), AND('Prediction Log'!D905&gt;0, 'Prediction Log'!C905='Prediction Log'!I905)),"Y", IF(ISBLANK(Games!$B$2), "","N")))</f>
      </c>
      <c r="W905" s="23" t="str">
        <f>Table13[[#This Row],[Market Side and Spread  Correct]]</f>
      </c>
    </row>
    <row r="906">
      <c r="A906" s="2" t="str">
        <f>IF(ISBLANK(Games!$B906), "",Games!A906)</f>
      </c>
      <c r="B906" s="2" t="str">
        <f>IF(ISBLANK(Games!$B906), "",Games!B906)</f>
      </c>
      <c r="C906" s="2" t="str">
        <f>IF(ISBLANK(Games!$B906), "",Games!C906)</f>
      </c>
      <c r="D906" s="1" t="str">
        <f>IF(ISBLANK(Games!$B906), "",Games!D906)</f>
      </c>
      <c r="E906" s="1" t="str">
        <f>IF(ISBLANK(Games!$B906), "",Games!E906)</f>
      </c>
      <c r="F906" s="2" t="str">
        <f>IF(ISBLANK(Games!$B906), "",Games!F906)</f>
      </c>
      <c r="G906" s="2" t="str">
        <f>IF(ISBLANK(Games!$B906), "",Games!G906)</f>
      </c>
      <c r="H906" s="2" t="str">
        <f>IF(ISBLANK(Games!B906), "", IF(Table13[[#This Row],[Spread]]&lt;0, Table13[[#This Row],[Home]], Table13[[#This Row],[Away]]))</f>
      </c>
      <c r="I906" s="25"/>
      <c r="J906" s="25"/>
      <c r="K906" s="25"/>
      <c r="L906" s="25" t="str">
        <f>IF(ISBLANK(Table13[[#This Row],[Side Result]]), "",(-1*(Table13[[#This Row],[Home Final]]-Table13[[#This Row],[Away Final]])))</f>
      </c>
      <c r="M90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06" s="21" t="str">
        <f>IF(ISBLANK(Games!B906),"",IF(Table13[[#This Row],[Side Result]]=Table13[[#This Row],[Market Predicted Side]], "Y", "N"))</f>
      </c>
      <c r="O906" s="24" t="str">
        <f>IF(ISBLANK(Table13[[#This Row],[Side Result]]),"",IF(AND(Table13[[#This Row],[Market Side Correct (Y/N)]]="Y", Table13[[#This Row],[Market - Winning Team Covered (Y/N)]]="Y"), "Y", "N"))</f>
      </c>
      <c r="P906" s="24" t="str">
        <f>IF(ISBLANK(Games!B906),"",IF(Table13[[#This Row],[Side Result]]=Table13[[#This Row],[Model Predicted Side]], "Y", "N"))</f>
      </c>
      <c r="Q90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0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06" s="24" t="str">
        <f>IF(ISBLANK(Table13[[#This Row],[Side Result]]), "",ABS(Table13[[#This Row],[Difference from Prediction]]))</f>
      </c>
      <c r="T90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06" s="24" t="str">
        <f>IF(ISBLANK(Table13[[#This Row],[Side Result]]), "",ABS(Table13[[#This Row],[Difference from Market]]))</f>
      </c>
      <c r="V906" s="23" t="str">
        <f>IF(OR(ISBLANK(Games!B906),ISBLANK(Table13[[#This Row],[Side Result]])), "",IF(OR(AND('Prediction Log'!D906&lt;0, 'Prediction Log'!I906='Prediction Log'!B906), AND('Prediction Log'!D906&gt;0, 'Prediction Log'!C906='Prediction Log'!I906)),"Y", IF(ISBLANK(Games!$B$2), "","N")))</f>
      </c>
      <c r="W906" s="23" t="str">
        <f>Table13[[#This Row],[Market Side and Spread  Correct]]</f>
      </c>
    </row>
    <row r="907">
      <c r="A907" s="2" t="str">
        <f>IF(ISBLANK(Games!$B907), "",Games!A907)</f>
      </c>
      <c r="B907" s="2" t="str">
        <f>IF(ISBLANK(Games!$B907), "",Games!B907)</f>
      </c>
      <c r="C907" s="2" t="str">
        <f>IF(ISBLANK(Games!$B907), "",Games!C907)</f>
      </c>
      <c r="D907" s="1" t="str">
        <f>IF(ISBLANK(Games!$B907), "",Games!D907)</f>
      </c>
      <c r="E907" s="1" t="str">
        <f>IF(ISBLANK(Games!$B907), "",Games!E907)</f>
      </c>
      <c r="F907" s="2" t="str">
        <f>IF(ISBLANK(Games!$B907), "",Games!F907)</f>
      </c>
      <c r="G907" s="2" t="str">
        <f>IF(ISBLANK(Games!$B907), "",Games!G907)</f>
      </c>
      <c r="H907" s="2" t="str">
        <f>IF(ISBLANK(Games!B907), "", IF(Table13[[#This Row],[Spread]]&lt;0, Table13[[#This Row],[Home]], Table13[[#This Row],[Away]]))</f>
      </c>
      <c r="I907" s="25"/>
      <c r="J907" s="25"/>
      <c r="K907" s="25"/>
      <c r="L907" s="25" t="str">
        <f>IF(ISBLANK(Table13[[#This Row],[Side Result]]), "",(-1*(Table13[[#This Row],[Home Final]]-Table13[[#This Row],[Away Final]])))</f>
      </c>
      <c r="M90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07" s="21" t="str">
        <f>IF(ISBLANK(Games!B907),"",IF(Table13[[#This Row],[Side Result]]=Table13[[#This Row],[Market Predicted Side]], "Y", "N"))</f>
      </c>
      <c r="O907" s="24" t="str">
        <f>IF(ISBLANK(Table13[[#This Row],[Side Result]]),"",IF(AND(Table13[[#This Row],[Market Side Correct (Y/N)]]="Y", Table13[[#This Row],[Market - Winning Team Covered (Y/N)]]="Y"), "Y", "N"))</f>
      </c>
      <c r="P907" s="24" t="str">
        <f>IF(ISBLANK(Games!B907),"",IF(Table13[[#This Row],[Side Result]]=Table13[[#This Row],[Model Predicted Side]], "Y", "N"))</f>
      </c>
      <c r="Q90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0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07" s="24" t="str">
        <f>IF(ISBLANK(Table13[[#This Row],[Side Result]]), "",ABS(Table13[[#This Row],[Difference from Prediction]]))</f>
      </c>
      <c r="T90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07" s="24" t="str">
        <f>IF(ISBLANK(Table13[[#This Row],[Side Result]]), "",ABS(Table13[[#This Row],[Difference from Market]]))</f>
      </c>
      <c r="V907" s="23" t="str">
        <f>IF(OR(ISBLANK(Games!B907),ISBLANK(Table13[[#This Row],[Side Result]])), "",IF(OR(AND('Prediction Log'!D907&lt;0, 'Prediction Log'!I907='Prediction Log'!B907), AND('Prediction Log'!D907&gt;0, 'Prediction Log'!C907='Prediction Log'!I907)),"Y", IF(ISBLANK(Games!$B$2), "","N")))</f>
      </c>
      <c r="W907" s="23" t="str">
        <f>Table13[[#This Row],[Market Side and Spread  Correct]]</f>
      </c>
    </row>
    <row r="908">
      <c r="A908" s="2" t="str">
        <f>IF(ISBLANK(Games!$B908), "",Games!A908)</f>
      </c>
      <c r="B908" s="2" t="str">
        <f>IF(ISBLANK(Games!$B908), "",Games!B908)</f>
      </c>
      <c r="C908" s="2" t="str">
        <f>IF(ISBLANK(Games!$B908), "",Games!C908)</f>
      </c>
      <c r="D908" s="1" t="str">
        <f>IF(ISBLANK(Games!$B908), "",Games!D908)</f>
      </c>
      <c r="E908" s="1" t="str">
        <f>IF(ISBLANK(Games!$B908), "",Games!E908)</f>
      </c>
      <c r="F908" s="2" t="str">
        <f>IF(ISBLANK(Games!$B908), "",Games!F908)</f>
      </c>
      <c r="G908" s="2" t="str">
        <f>IF(ISBLANK(Games!$B908), "",Games!G908)</f>
      </c>
      <c r="H908" s="2" t="str">
        <f>IF(ISBLANK(Games!B908), "", IF(Table13[[#This Row],[Spread]]&lt;0, Table13[[#This Row],[Home]], Table13[[#This Row],[Away]]))</f>
      </c>
      <c r="I908" s="25"/>
      <c r="J908" s="25"/>
      <c r="K908" s="25"/>
      <c r="L908" s="25" t="str">
        <f>IF(ISBLANK(Table13[[#This Row],[Side Result]]), "",(-1*(Table13[[#This Row],[Home Final]]-Table13[[#This Row],[Away Final]])))</f>
      </c>
      <c r="M90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08" s="21" t="str">
        <f>IF(ISBLANK(Games!B908),"",IF(Table13[[#This Row],[Side Result]]=Table13[[#This Row],[Market Predicted Side]], "Y", "N"))</f>
      </c>
      <c r="O908" s="24" t="str">
        <f>IF(ISBLANK(Table13[[#This Row],[Side Result]]),"",IF(AND(Table13[[#This Row],[Market Side Correct (Y/N)]]="Y", Table13[[#This Row],[Market - Winning Team Covered (Y/N)]]="Y"), "Y", "N"))</f>
      </c>
      <c r="P908" s="24" t="str">
        <f>IF(ISBLANK(Games!B908),"",IF(Table13[[#This Row],[Side Result]]=Table13[[#This Row],[Model Predicted Side]], "Y", "N"))</f>
      </c>
      <c r="Q90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0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08" s="24" t="str">
        <f>IF(ISBLANK(Table13[[#This Row],[Side Result]]), "",ABS(Table13[[#This Row],[Difference from Prediction]]))</f>
      </c>
      <c r="T90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08" s="24" t="str">
        <f>IF(ISBLANK(Table13[[#This Row],[Side Result]]), "",ABS(Table13[[#This Row],[Difference from Market]]))</f>
      </c>
      <c r="V908" s="23" t="str">
        <f>IF(OR(ISBLANK(Games!B908),ISBLANK(Table13[[#This Row],[Side Result]])), "",IF(OR(AND('Prediction Log'!D908&lt;0, 'Prediction Log'!I908='Prediction Log'!B908), AND('Prediction Log'!D908&gt;0, 'Prediction Log'!C908='Prediction Log'!I908)),"Y", IF(ISBLANK(Games!$B$2), "","N")))</f>
      </c>
      <c r="W908" s="23" t="str">
        <f>Table13[[#This Row],[Market Side and Spread  Correct]]</f>
      </c>
    </row>
    <row r="909">
      <c r="A909" s="2" t="str">
        <f>IF(ISBLANK(Games!$B909), "",Games!A909)</f>
      </c>
      <c r="B909" s="2" t="str">
        <f>IF(ISBLANK(Games!$B909), "",Games!B909)</f>
      </c>
      <c r="C909" s="2" t="str">
        <f>IF(ISBLANK(Games!$B909), "",Games!C909)</f>
      </c>
      <c r="D909" s="1" t="str">
        <f>IF(ISBLANK(Games!$B909), "",Games!D909)</f>
      </c>
      <c r="E909" s="1" t="str">
        <f>IF(ISBLANK(Games!$B909), "",Games!E909)</f>
      </c>
      <c r="F909" s="2" t="str">
        <f>IF(ISBLANK(Games!$B909), "",Games!F909)</f>
      </c>
      <c r="G909" s="2" t="str">
        <f>IF(ISBLANK(Games!$B909), "",Games!G909)</f>
      </c>
      <c r="H909" s="2" t="str">
        <f>IF(ISBLANK(Games!B909), "", IF(Table13[[#This Row],[Spread]]&lt;0, Table13[[#This Row],[Home]], Table13[[#This Row],[Away]]))</f>
      </c>
      <c r="I909" s="25"/>
      <c r="J909" s="25"/>
      <c r="K909" s="25"/>
      <c r="L909" s="25" t="str">
        <f>IF(ISBLANK(Table13[[#This Row],[Side Result]]), "",(-1*(Table13[[#This Row],[Home Final]]-Table13[[#This Row],[Away Final]])))</f>
      </c>
      <c r="M90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09" s="21" t="str">
        <f>IF(ISBLANK(Games!B909),"",IF(Table13[[#This Row],[Side Result]]=Table13[[#This Row],[Market Predicted Side]], "Y", "N"))</f>
      </c>
      <c r="O909" s="24" t="str">
        <f>IF(ISBLANK(Table13[[#This Row],[Side Result]]),"",IF(AND(Table13[[#This Row],[Market Side Correct (Y/N)]]="Y", Table13[[#This Row],[Market - Winning Team Covered (Y/N)]]="Y"), "Y", "N"))</f>
      </c>
      <c r="P909" s="24" t="str">
        <f>IF(ISBLANK(Games!B909),"",IF(Table13[[#This Row],[Side Result]]=Table13[[#This Row],[Model Predicted Side]], "Y", "N"))</f>
      </c>
      <c r="Q90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0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09" s="24" t="str">
        <f>IF(ISBLANK(Table13[[#This Row],[Side Result]]), "",ABS(Table13[[#This Row],[Difference from Prediction]]))</f>
      </c>
      <c r="T90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09" s="24" t="str">
        <f>IF(ISBLANK(Table13[[#This Row],[Side Result]]), "",ABS(Table13[[#This Row],[Difference from Market]]))</f>
      </c>
      <c r="V909" s="23" t="str">
        <f>IF(OR(ISBLANK(Games!B909),ISBLANK(Table13[[#This Row],[Side Result]])), "",IF(OR(AND('Prediction Log'!D909&lt;0, 'Prediction Log'!I909='Prediction Log'!B909), AND('Prediction Log'!D909&gt;0, 'Prediction Log'!C909='Prediction Log'!I909)),"Y", IF(ISBLANK(Games!$B$2), "","N")))</f>
      </c>
      <c r="W909" s="23" t="str">
        <f>Table13[[#This Row],[Market Side and Spread  Correct]]</f>
      </c>
    </row>
    <row r="910">
      <c r="A910" s="2" t="str">
        <f>IF(ISBLANK(Games!$B910), "",Games!A910)</f>
      </c>
      <c r="B910" s="2" t="str">
        <f>IF(ISBLANK(Games!$B910), "",Games!B910)</f>
      </c>
      <c r="C910" s="2" t="str">
        <f>IF(ISBLANK(Games!$B910), "",Games!C910)</f>
      </c>
      <c r="D910" s="1" t="str">
        <f>IF(ISBLANK(Games!$B910), "",Games!D910)</f>
      </c>
      <c r="E910" s="1" t="str">
        <f>IF(ISBLANK(Games!$B910), "",Games!E910)</f>
      </c>
      <c r="F910" s="2" t="str">
        <f>IF(ISBLANK(Games!$B910), "",Games!F910)</f>
      </c>
      <c r="G910" s="2" t="str">
        <f>IF(ISBLANK(Games!$B910), "",Games!G910)</f>
      </c>
      <c r="H910" s="2" t="str">
        <f>IF(ISBLANK(Games!B910), "", IF(Table13[[#This Row],[Spread]]&lt;0, Table13[[#This Row],[Home]], Table13[[#This Row],[Away]]))</f>
      </c>
      <c r="I910" s="25"/>
      <c r="J910" s="25"/>
      <c r="K910" s="25"/>
      <c r="L910" s="25" t="str">
        <f>IF(ISBLANK(Table13[[#This Row],[Side Result]]), "",(-1*(Table13[[#This Row],[Home Final]]-Table13[[#This Row],[Away Final]])))</f>
      </c>
      <c r="M91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10" s="21" t="str">
        <f>IF(ISBLANK(Games!B910),"",IF(Table13[[#This Row],[Side Result]]=Table13[[#This Row],[Market Predicted Side]], "Y", "N"))</f>
      </c>
      <c r="O910" s="24" t="str">
        <f>IF(ISBLANK(Table13[[#This Row],[Side Result]]),"",IF(AND(Table13[[#This Row],[Market Side Correct (Y/N)]]="Y", Table13[[#This Row],[Market - Winning Team Covered (Y/N)]]="Y"), "Y", "N"))</f>
      </c>
      <c r="P910" s="24" t="str">
        <f>IF(ISBLANK(Games!B910),"",IF(Table13[[#This Row],[Side Result]]=Table13[[#This Row],[Model Predicted Side]], "Y", "N"))</f>
      </c>
      <c r="Q91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1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10" s="24" t="str">
        <f>IF(ISBLANK(Table13[[#This Row],[Side Result]]), "",ABS(Table13[[#This Row],[Difference from Prediction]]))</f>
      </c>
      <c r="T91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10" s="24" t="str">
        <f>IF(ISBLANK(Table13[[#This Row],[Side Result]]), "",ABS(Table13[[#This Row],[Difference from Market]]))</f>
      </c>
      <c r="V910" s="23" t="str">
        <f>IF(OR(ISBLANK(Games!B910),ISBLANK(Table13[[#This Row],[Side Result]])), "",IF(OR(AND('Prediction Log'!D910&lt;0, 'Prediction Log'!I910='Prediction Log'!B910), AND('Prediction Log'!D910&gt;0, 'Prediction Log'!C910='Prediction Log'!I910)),"Y", IF(ISBLANK(Games!$B$2), "","N")))</f>
      </c>
      <c r="W910" s="23" t="str">
        <f>Table13[[#This Row],[Market Side and Spread  Correct]]</f>
      </c>
    </row>
    <row r="911">
      <c r="A911" s="2" t="str">
        <f>IF(ISBLANK(Games!$B911), "",Games!A911)</f>
      </c>
      <c r="B911" s="2" t="str">
        <f>IF(ISBLANK(Games!$B911), "",Games!B911)</f>
      </c>
      <c r="C911" s="2" t="str">
        <f>IF(ISBLANK(Games!$B911), "",Games!C911)</f>
      </c>
      <c r="D911" s="1" t="str">
        <f>IF(ISBLANK(Games!$B911), "",Games!D911)</f>
      </c>
      <c r="E911" s="1" t="str">
        <f>IF(ISBLANK(Games!$B911), "",Games!E911)</f>
      </c>
      <c r="F911" s="2" t="str">
        <f>IF(ISBLANK(Games!$B911), "",Games!F911)</f>
      </c>
      <c r="G911" s="2" t="str">
        <f>IF(ISBLANK(Games!$B911), "",Games!G911)</f>
      </c>
      <c r="H911" s="2" t="str">
        <f>IF(ISBLANK(Games!B911), "", IF(Table13[[#This Row],[Spread]]&lt;0, Table13[[#This Row],[Home]], Table13[[#This Row],[Away]]))</f>
      </c>
      <c r="I911" s="25"/>
      <c r="J911" s="25"/>
      <c r="K911" s="25"/>
      <c r="L911" s="25" t="str">
        <f>IF(ISBLANK(Table13[[#This Row],[Side Result]]), "",(-1*(Table13[[#This Row],[Home Final]]-Table13[[#This Row],[Away Final]])))</f>
      </c>
      <c r="M91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11" s="21" t="str">
        <f>IF(ISBLANK(Games!B911),"",IF(Table13[[#This Row],[Side Result]]=Table13[[#This Row],[Market Predicted Side]], "Y", "N"))</f>
      </c>
      <c r="O911" s="24" t="str">
        <f>IF(ISBLANK(Table13[[#This Row],[Side Result]]),"",IF(AND(Table13[[#This Row],[Market Side Correct (Y/N)]]="Y", Table13[[#This Row],[Market - Winning Team Covered (Y/N)]]="Y"), "Y", "N"))</f>
      </c>
      <c r="P911" s="24" t="str">
        <f>IF(ISBLANK(Games!B911),"",IF(Table13[[#This Row],[Side Result]]=Table13[[#This Row],[Model Predicted Side]], "Y", "N"))</f>
      </c>
      <c r="Q91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1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11" s="24" t="str">
        <f>IF(ISBLANK(Table13[[#This Row],[Side Result]]), "",ABS(Table13[[#This Row],[Difference from Prediction]]))</f>
      </c>
      <c r="T91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11" s="24" t="str">
        <f>IF(ISBLANK(Table13[[#This Row],[Side Result]]), "",ABS(Table13[[#This Row],[Difference from Market]]))</f>
      </c>
      <c r="V911" s="23" t="str">
        <f>IF(OR(ISBLANK(Games!B911),ISBLANK(Table13[[#This Row],[Side Result]])), "",IF(OR(AND('Prediction Log'!D911&lt;0, 'Prediction Log'!I911='Prediction Log'!B911), AND('Prediction Log'!D911&gt;0, 'Prediction Log'!C911='Prediction Log'!I911)),"Y", IF(ISBLANK(Games!$B$2), "","N")))</f>
      </c>
      <c r="W911" s="23" t="str">
        <f>Table13[[#This Row],[Market Side and Spread  Correct]]</f>
      </c>
    </row>
    <row r="912">
      <c r="A912" s="2" t="str">
        <f>IF(ISBLANK(Games!$B912), "",Games!A912)</f>
      </c>
      <c r="B912" s="2" t="str">
        <f>IF(ISBLANK(Games!$B912), "",Games!B912)</f>
      </c>
      <c r="C912" s="2" t="str">
        <f>IF(ISBLANK(Games!$B912), "",Games!C912)</f>
      </c>
      <c r="D912" s="1" t="str">
        <f>IF(ISBLANK(Games!$B912), "",Games!D912)</f>
      </c>
      <c r="E912" s="1" t="str">
        <f>IF(ISBLANK(Games!$B912), "",Games!E912)</f>
      </c>
      <c r="F912" s="2" t="str">
        <f>IF(ISBLANK(Games!$B912), "",Games!F912)</f>
      </c>
      <c r="G912" s="2" t="str">
        <f>IF(ISBLANK(Games!$B912), "",Games!G912)</f>
      </c>
      <c r="H912" s="2" t="str">
        <f>IF(ISBLANK(Games!B912), "", IF(Table13[[#This Row],[Spread]]&lt;0, Table13[[#This Row],[Home]], Table13[[#This Row],[Away]]))</f>
      </c>
      <c r="I912" s="25"/>
      <c r="J912" s="25"/>
      <c r="K912" s="25"/>
      <c r="L912" s="25" t="str">
        <f>IF(ISBLANK(Table13[[#This Row],[Side Result]]), "",(-1*(Table13[[#This Row],[Home Final]]-Table13[[#This Row],[Away Final]])))</f>
      </c>
      <c r="M91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12" s="21" t="str">
        <f>IF(ISBLANK(Games!B912),"",IF(Table13[[#This Row],[Side Result]]=Table13[[#This Row],[Market Predicted Side]], "Y", "N"))</f>
      </c>
      <c r="O912" s="24" t="str">
        <f>IF(ISBLANK(Table13[[#This Row],[Side Result]]),"",IF(AND(Table13[[#This Row],[Market Side Correct (Y/N)]]="Y", Table13[[#This Row],[Market - Winning Team Covered (Y/N)]]="Y"), "Y", "N"))</f>
      </c>
      <c r="P912" s="24" t="str">
        <f>IF(ISBLANK(Games!B912),"",IF(Table13[[#This Row],[Side Result]]=Table13[[#This Row],[Model Predicted Side]], "Y", "N"))</f>
      </c>
      <c r="Q91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1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12" s="24" t="str">
        <f>IF(ISBLANK(Table13[[#This Row],[Side Result]]), "",ABS(Table13[[#This Row],[Difference from Prediction]]))</f>
      </c>
      <c r="T91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12" s="24" t="str">
        <f>IF(ISBLANK(Table13[[#This Row],[Side Result]]), "",ABS(Table13[[#This Row],[Difference from Market]]))</f>
      </c>
      <c r="V912" s="23" t="str">
        <f>IF(OR(ISBLANK(Games!B912),ISBLANK(Table13[[#This Row],[Side Result]])), "",IF(OR(AND('Prediction Log'!D912&lt;0, 'Prediction Log'!I912='Prediction Log'!B912), AND('Prediction Log'!D912&gt;0, 'Prediction Log'!C912='Prediction Log'!I912)),"Y", IF(ISBLANK(Games!$B$2), "","N")))</f>
      </c>
      <c r="W912" s="23" t="str">
        <f>Table13[[#This Row],[Market Side and Spread  Correct]]</f>
      </c>
    </row>
    <row r="913">
      <c r="A913" s="2" t="str">
        <f>IF(ISBLANK(Games!$B913), "",Games!A913)</f>
      </c>
      <c r="B913" s="2" t="str">
        <f>IF(ISBLANK(Games!$B913), "",Games!B913)</f>
      </c>
      <c r="C913" s="2" t="str">
        <f>IF(ISBLANK(Games!$B913), "",Games!C913)</f>
      </c>
      <c r="D913" s="1" t="str">
        <f>IF(ISBLANK(Games!$B913), "",Games!D913)</f>
      </c>
      <c r="E913" s="1" t="str">
        <f>IF(ISBLANK(Games!$B913), "",Games!E913)</f>
      </c>
      <c r="F913" s="2" t="str">
        <f>IF(ISBLANK(Games!$B913), "",Games!F913)</f>
      </c>
      <c r="G913" s="2" t="str">
        <f>IF(ISBLANK(Games!$B913), "",Games!G913)</f>
      </c>
      <c r="H913" s="2" t="str">
        <f>IF(ISBLANK(Games!B913), "", IF(Table13[[#This Row],[Spread]]&lt;0, Table13[[#This Row],[Home]], Table13[[#This Row],[Away]]))</f>
      </c>
      <c r="I913" s="25"/>
      <c r="J913" s="25"/>
      <c r="K913" s="25"/>
      <c r="L913" s="25" t="str">
        <f>IF(ISBLANK(Table13[[#This Row],[Side Result]]), "",(-1*(Table13[[#This Row],[Home Final]]-Table13[[#This Row],[Away Final]])))</f>
      </c>
      <c r="M91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13" s="21" t="str">
        <f>IF(ISBLANK(Games!B913),"",IF(Table13[[#This Row],[Side Result]]=Table13[[#This Row],[Market Predicted Side]], "Y", "N"))</f>
      </c>
      <c r="O913" s="24" t="str">
        <f>IF(ISBLANK(Table13[[#This Row],[Side Result]]),"",IF(AND(Table13[[#This Row],[Market Side Correct (Y/N)]]="Y", Table13[[#This Row],[Market - Winning Team Covered (Y/N)]]="Y"), "Y", "N"))</f>
      </c>
      <c r="P913" s="24" t="str">
        <f>IF(ISBLANK(Games!B913),"",IF(Table13[[#This Row],[Side Result]]=Table13[[#This Row],[Model Predicted Side]], "Y", "N"))</f>
      </c>
      <c r="Q91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1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13" s="24" t="str">
        <f>IF(ISBLANK(Table13[[#This Row],[Side Result]]), "",ABS(Table13[[#This Row],[Difference from Prediction]]))</f>
      </c>
      <c r="T91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13" s="24" t="str">
        <f>IF(ISBLANK(Table13[[#This Row],[Side Result]]), "",ABS(Table13[[#This Row],[Difference from Market]]))</f>
      </c>
      <c r="V913" s="23" t="str">
        <f>IF(OR(ISBLANK(Games!B913),ISBLANK(Table13[[#This Row],[Side Result]])), "",IF(OR(AND('Prediction Log'!D913&lt;0, 'Prediction Log'!I913='Prediction Log'!B913), AND('Prediction Log'!D913&gt;0, 'Prediction Log'!C913='Prediction Log'!I913)),"Y", IF(ISBLANK(Games!$B$2), "","N")))</f>
      </c>
      <c r="W913" s="23" t="str">
        <f>Table13[[#This Row],[Market Side and Spread  Correct]]</f>
      </c>
    </row>
    <row r="914">
      <c r="A914" s="2" t="str">
        <f>IF(ISBLANK(Games!$B914), "",Games!A914)</f>
      </c>
      <c r="B914" s="2" t="str">
        <f>IF(ISBLANK(Games!$B914), "",Games!B914)</f>
      </c>
      <c r="C914" s="2" t="str">
        <f>IF(ISBLANK(Games!$B914), "",Games!C914)</f>
      </c>
      <c r="D914" s="1" t="str">
        <f>IF(ISBLANK(Games!$B914), "",Games!D914)</f>
      </c>
      <c r="E914" s="1" t="str">
        <f>IF(ISBLANK(Games!$B914), "",Games!E914)</f>
      </c>
      <c r="F914" s="2" t="str">
        <f>IF(ISBLANK(Games!$B914), "",Games!F914)</f>
      </c>
      <c r="G914" s="2" t="str">
        <f>IF(ISBLANK(Games!$B914), "",Games!G914)</f>
      </c>
      <c r="H914" s="2" t="str">
        <f>IF(ISBLANK(Games!B914), "", IF(Table13[[#This Row],[Spread]]&lt;0, Table13[[#This Row],[Home]], Table13[[#This Row],[Away]]))</f>
      </c>
      <c r="I914" s="25"/>
      <c r="J914" s="25"/>
      <c r="K914" s="25"/>
      <c r="L914" s="25" t="str">
        <f>IF(ISBLANK(Table13[[#This Row],[Side Result]]), "",(-1*(Table13[[#This Row],[Home Final]]-Table13[[#This Row],[Away Final]])))</f>
      </c>
      <c r="M91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14" s="21" t="str">
        <f>IF(ISBLANK(Games!B914),"",IF(Table13[[#This Row],[Side Result]]=Table13[[#This Row],[Market Predicted Side]], "Y", "N"))</f>
      </c>
      <c r="O914" s="24" t="str">
        <f>IF(ISBLANK(Table13[[#This Row],[Side Result]]),"",IF(AND(Table13[[#This Row],[Market Side Correct (Y/N)]]="Y", Table13[[#This Row],[Market - Winning Team Covered (Y/N)]]="Y"), "Y", "N"))</f>
      </c>
      <c r="P914" s="24" t="str">
        <f>IF(ISBLANK(Games!B914),"",IF(Table13[[#This Row],[Side Result]]=Table13[[#This Row],[Model Predicted Side]], "Y", "N"))</f>
      </c>
      <c r="Q91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1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14" s="24" t="str">
        <f>IF(ISBLANK(Table13[[#This Row],[Side Result]]), "",ABS(Table13[[#This Row],[Difference from Prediction]]))</f>
      </c>
      <c r="T91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14" s="24" t="str">
        <f>IF(ISBLANK(Table13[[#This Row],[Side Result]]), "",ABS(Table13[[#This Row],[Difference from Market]]))</f>
      </c>
      <c r="V914" s="23" t="str">
        <f>IF(OR(ISBLANK(Games!B914),ISBLANK(Table13[[#This Row],[Side Result]])), "",IF(OR(AND('Prediction Log'!D914&lt;0, 'Prediction Log'!I914='Prediction Log'!B914), AND('Prediction Log'!D914&gt;0, 'Prediction Log'!C914='Prediction Log'!I914)),"Y", IF(ISBLANK(Games!$B$2), "","N")))</f>
      </c>
      <c r="W914" s="23" t="str">
        <f>Table13[[#This Row],[Market Side and Spread  Correct]]</f>
      </c>
    </row>
    <row r="915">
      <c r="A915" s="2" t="str">
        <f>IF(ISBLANK(Games!$B915), "",Games!A915)</f>
      </c>
      <c r="B915" s="2" t="str">
        <f>IF(ISBLANK(Games!$B915), "",Games!B915)</f>
      </c>
      <c r="C915" s="2" t="str">
        <f>IF(ISBLANK(Games!$B915), "",Games!C915)</f>
      </c>
      <c r="D915" s="1" t="str">
        <f>IF(ISBLANK(Games!$B915), "",Games!D915)</f>
      </c>
      <c r="E915" s="1" t="str">
        <f>IF(ISBLANK(Games!$B915), "",Games!E915)</f>
      </c>
      <c r="F915" s="2" t="str">
        <f>IF(ISBLANK(Games!$B915), "",Games!F915)</f>
      </c>
      <c r="G915" s="2" t="str">
        <f>IF(ISBLANK(Games!$B915), "",Games!G915)</f>
      </c>
      <c r="H915" s="2" t="str">
        <f>IF(ISBLANK(Games!B915), "", IF(Table13[[#This Row],[Spread]]&lt;0, Table13[[#This Row],[Home]], Table13[[#This Row],[Away]]))</f>
      </c>
      <c r="I915" s="25"/>
      <c r="J915" s="25"/>
      <c r="K915" s="25"/>
      <c r="L915" s="25" t="str">
        <f>IF(ISBLANK(Table13[[#This Row],[Side Result]]), "",(-1*(Table13[[#This Row],[Home Final]]-Table13[[#This Row],[Away Final]])))</f>
      </c>
      <c r="M91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15" s="21" t="str">
        <f>IF(ISBLANK(Games!B915),"",IF(Table13[[#This Row],[Side Result]]=Table13[[#This Row],[Market Predicted Side]], "Y", "N"))</f>
      </c>
      <c r="O915" s="24" t="str">
        <f>IF(ISBLANK(Table13[[#This Row],[Side Result]]),"",IF(AND(Table13[[#This Row],[Market Side Correct (Y/N)]]="Y", Table13[[#This Row],[Market - Winning Team Covered (Y/N)]]="Y"), "Y", "N"))</f>
      </c>
      <c r="P915" s="24" t="str">
        <f>IF(ISBLANK(Games!B915),"",IF(Table13[[#This Row],[Side Result]]=Table13[[#This Row],[Model Predicted Side]], "Y", "N"))</f>
      </c>
      <c r="Q91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1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15" s="24" t="str">
        <f>IF(ISBLANK(Table13[[#This Row],[Side Result]]), "",ABS(Table13[[#This Row],[Difference from Prediction]]))</f>
      </c>
      <c r="T91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15" s="24" t="str">
        <f>IF(ISBLANK(Table13[[#This Row],[Side Result]]), "",ABS(Table13[[#This Row],[Difference from Market]]))</f>
      </c>
      <c r="V915" s="23" t="str">
        <f>IF(OR(ISBLANK(Games!B915),ISBLANK(Table13[[#This Row],[Side Result]])), "",IF(OR(AND('Prediction Log'!D915&lt;0, 'Prediction Log'!I915='Prediction Log'!B915), AND('Prediction Log'!D915&gt;0, 'Prediction Log'!C915='Prediction Log'!I915)),"Y", IF(ISBLANK(Games!$B$2), "","N")))</f>
      </c>
      <c r="W915" s="23" t="str">
        <f>Table13[[#This Row],[Market Side and Spread  Correct]]</f>
      </c>
    </row>
    <row r="916">
      <c r="A916" s="2" t="str">
        <f>IF(ISBLANK(Games!$B916), "",Games!A916)</f>
      </c>
      <c r="B916" s="2" t="str">
        <f>IF(ISBLANK(Games!$B916), "",Games!B916)</f>
      </c>
      <c r="C916" s="2" t="str">
        <f>IF(ISBLANK(Games!$B916), "",Games!C916)</f>
      </c>
      <c r="D916" s="1" t="str">
        <f>IF(ISBLANK(Games!$B916), "",Games!D916)</f>
      </c>
      <c r="E916" s="1" t="str">
        <f>IF(ISBLANK(Games!$B916), "",Games!E916)</f>
      </c>
      <c r="F916" s="2" t="str">
        <f>IF(ISBLANK(Games!$B916), "",Games!F916)</f>
      </c>
      <c r="G916" s="2" t="str">
        <f>IF(ISBLANK(Games!$B916), "",Games!G916)</f>
      </c>
      <c r="H916" s="2" t="str">
        <f>IF(ISBLANK(Games!B916), "", IF(Table13[[#This Row],[Spread]]&lt;0, Table13[[#This Row],[Home]], Table13[[#This Row],[Away]]))</f>
      </c>
      <c r="I916" s="25"/>
      <c r="J916" s="25"/>
      <c r="K916" s="25"/>
      <c r="L916" s="25" t="str">
        <f>IF(ISBLANK(Table13[[#This Row],[Side Result]]), "",(-1*(Table13[[#This Row],[Home Final]]-Table13[[#This Row],[Away Final]])))</f>
      </c>
      <c r="M91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16" s="21" t="str">
        <f>IF(ISBLANK(Games!B916),"",IF(Table13[[#This Row],[Side Result]]=Table13[[#This Row],[Market Predicted Side]], "Y", "N"))</f>
      </c>
      <c r="O916" s="24" t="str">
        <f>IF(ISBLANK(Table13[[#This Row],[Side Result]]),"",IF(AND(Table13[[#This Row],[Market Side Correct (Y/N)]]="Y", Table13[[#This Row],[Market - Winning Team Covered (Y/N)]]="Y"), "Y", "N"))</f>
      </c>
      <c r="P916" s="24" t="str">
        <f>IF(ISBLANK(Games!B916),"",IF(Table13[[#This Row],[Side Result]]=Table13[[#This Row],[Model Predicted Side]], "Y", "N"))</f>
      </c>
      <c r="Q91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1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16" s="24" t="str">
        <f>IF(ISBLANK(Table13[[#This Row],[Side Result]]), "",ABS(Table13[[#This Row],[Difference from Prediction]]))</f>
      </c>
      <c r="T91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16" s="24" t="str">
        <f>IF(ISBLANK(Table13[[#This Row],[Side Result]]), "",ABS(Table13[[#This Row],[Difference from Market]]))</f>
      </c>
      <c r="V916" s="23" t="str">
        <f>IF(OR(ISBLANK(Games!B916),ISBLANK(Table13[[#This Row],[Side Result]])), "",IF(OR(AND('Prediction Log'!D916&lt;0, 'Prediction Log'!I916='Prediction Log'!B916), AND('Prediction Log'!D916&gt;0, 'Prediction Log'!C916='Prediction Log'!I916)),"Y", IF(ISBLANK(Games!$B$2), "","N")))</f>
      </c>
      <c r="W916" s="23" t="str">
        <f>Table13[[#This Row],[Market Side and Spread  Correct]]</f>
      </c>
    </row>
    <row r="917">
      <c r="A917" s="2" t="str">
        <f>IF(ISBLANK(Games!$B917), "",Games!A917)</f>
      </c>
      <c r="B917" s="2" t="str">
        <f>IF(ISBLANK(Games!$B917), "",Games!B917)</f>
      </c>
      <c r="C917" s="2" t="str">
        <f>IF(ISBLANK(Games!$B917), "",Games!C917)</f>
      </c>
      <c r="D917" s="1" t="str">
        <f>IF(ISBLANK(Games!$B917), "",Games!D917)</f>
      </c>
      <c r="E917" s="1" t="str">
        <f>IF(ISBLANK(Games!$B917), "",Games!E917)</f>
      </c>
      <c r="F917" s="2" t="str">
        <f>IF(ISBLANK(Games!$B917), "",Games!F917)</f>
      </c>
      <c r="G917" s="2" t="str">
        <f>IF(ISBLANK(Games!$B917), "",Games!G917)</f>
      </c>
      <c r="H917" s="2" t="str">
        <f>IF(ISBLANK(Games!B917), "", IF(Table13[[#This Row],[Spread]]&lt;0, Table13[[#This Row],[Home]], Table13[[#This Row],[Away]]))</f>
      </c>
      <c r="I917" s="25"/>
      <c r="J917" s="25"/>
      <c r="K917" s="25"/>
      <c r="L917" s="25" t="str">
        <f>IF(ISBLANK(Table13[[#This Row],[Side Result]]), "",(-1*(Table13[[#This Row],[Home Final]]-Table13[[#This Row],[Away Final]])))</f>
      </c>
      <c r="M91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17" s="21" t="str">
        <f>IF(ISBLANK(Games!B917),"",IF(Table13[[#This Row],[Side Result]]=Table13[[#This Row],[Market Predicted Side]], "Y", "N"))</f>
      </c>
      <c r="O917" s="24" t="str">
        <f>IF(ISBLANK(Table13[[#This Row],[Side Result]]),"",IF(AND(Table13[[#This Row],[Market Side Correct (Y/N)]]="Y", Table13[[#This Row],[Market - Winning Team Covered (Y/N)]]="Y"), "Y", "N"))</f>
      </c>
      <c r="P917" s="24" t="str">
        <f>IF(ISBLANK(Games!B917),"",IF(Table13[[#This Row],[Side Result]]=Table13[[#This Row],[Model Predicted Side]], "Y", "N"))</f>
      </c>
      <c r="Q91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1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17" s="24" t="str">
        <f>IF(ISBLANK(Table13[[#This Row],[Side Result]]), "",ABS(Table13[[#This Row],[Difference from Prediction]]))</f>
      </c>
      <c r="T91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17" s="24" t="str">
        <f>IF(ISBLANK(Table13[[#This Row],[Side Result]]), "",ABS(Table13[[#This Row],[Difference from Market]]))</f>
      </c>
      <c r="V917" s="23" t="str">
        <f>IF(OR(ISBLANK(Games!B917),ISBLANK(Table13[[#This Row],[Side Result]])), "",IF(OR(AND('Prediction Log'!D917&lt;0, 'Prediction Log'!I917='Prediction Log'!B917), AND('Prediction Log'!D917&gt;0, 'Prediction Log'!C917='Prediction Log'!I917)),"Y", IF(ISBLANK(Games!$B$2), "","N")))</f>
      </c>
      <c r="W917" s="23" t="str">
        <f>Table13[[#This Row],[Market Side and Spread  Correct]]</f>
      </c>
    </row>
    <row r="918">
      <c r="A918" s="2" t="str">
        <f>IF(ISBLANK(Games!$B918), "",Games!A918)</f>
      </c>
      <c r="B918" s="2" t="str">
        <f>IF(ISBLANK(Games!$B918), "",Games!B918)</f>
      </c>
      <c r="C918" s="2" t="str">
        <f>IF(ISBLANK(Games!$B918), "",Games!C918)</f>
      </c>
      <c r="D918" s="1" t="str">
        <f>IF(ISBLANK(Games!$B918), "",Games!D918)</f>
      </c>
      <c r="E918" s="1" t="str">
        <f>IF(ISBLANK(Games!$B918), "",Games!E918)</f>
      </c>
      <c r="F918" s="2" t="str">
        <f>IF(ISBLANK(Games!$B918), "",Games!F918)</f>
      </c>
      <c r="G918" s="2" t="str">
        <f>IF(ISBLANK(Games!$B918), "",Games!G918)</f>
      </c>
      <c r="H918" s="2" t="str">
        <f>IF(ISBLANK(Games!B918), "", IF(Table13[[#This Row],[Spread]]&lt;0, Table13[[#This Row],[Home]], Table13[[#This Row],[Away]]))</f>
      </c>
      <c r="I918" s="25"/>
      <c r="J918" s="25"/>
      <c r="K918" s="25"/>
      <c r="L918" s="25" t="str">
        <f>IF(ISBLANK(Table13[[#This Row],[Side Result]]), "",(-1*(Table13[[#This Row],[Home Final]]-Table13[[#This Row],[Away Final]])))</f>
      </c>
      <c r="M91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18" s="21" t="str">
        <f>IF(ISBLANK(Games!B918),"",IF(Table13[[#This Row],[Side Result]]=Table13[[#This Row],[Market Predicted Side]], "Y", "N"))</f>
      </c>
      <c r="O918" s="24" t="str">
        <f>IF(ISBLANK(Table13[[#This Row],[Side Result]]),"",IF(AND(Table13[[#This Row],[Market Side Correct (Y/N)]]="Y", Table13[[#This Row],[Market - Winning Team Covered (Y/N)]]="Y"), "Y", "N"))</f>
      </c>
      <c r="P918" s="24" t="str">
        <f>IF(ISBLANK(Games!B918),"",IF(Table13[[#This Row],[Side Result]]=Table13[[#This Row],[Model Predicted Side]], "Y", "N"))</f>
      </c>
      <c r="Q91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1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18" s="24" t="str">
        <f>IF(ISBLANK(Table13[[#This Row],[Side Result]]), "",ABS(Table13[[#This Row],[Difference from Prediction]]))</f>
      </c>
      <c r="T91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18" s="24" t="str">
        <f>IF(ISBLANK(Table13[[#This Row],[Side Result]]), "",ABS(Table13[[#This Row],[Difference from Market]]))</f>
      </c>
      <c r="V918" s="23" t="str">
        <f>IF(OR(ISBLANK(Games!B918),ISBLANK(Table13[[#This Row],[Side Result]])), "",IF(OR(AND('Prediction Log'!D918&lt;0, 'Prediction Log'!I918='Prediction Log'!B918), AND('Prediction Log'!D918&gt;0, 'Prediction Log'!C918='Prediction Log'!I918)),"Y", IF(ISBLANK(Games!$B$2), "","N")))</f>
      </c>
      <c r="W918" s="23" t="str">
        <f>Table13[[#This Row],[Market Side and Spread  Correct]]</f>
      </c>
    </row>
    <row r="919">
      <c r="A919" s="2" t="str">
        <f>IF(ISBLANK(Games!$B919), "",Games!A919)</f>
      </c>
      <c r="B919" s="2" t="str">
        <f>IF(ISBLANK(Games!$B919), "",Games!B919)</f>
      </c>
      <c r="C919" s="2" t="str">
        <f>IF(ISBLANK(Games!$B919), "",Games!C919)</f>
      </c>
      <c r="D919" s="1" t="str">
        <f>IF(ISBLANK(Games!$B919), "",Games!D919)</f>
      </c>
      <c r="E919" s="1" t="str">
        <f>IF(ISBLANK(Games!$B919), "",Games!E919)</f>
      </c>
      <c r="F919" s="2" t="str">
        <f>IF(ISBLANK(Games!$B919), "",Games!F919)</f>
      </c>
      <c r="G919" s="2" t="str">
        <f>IF(ISBLANK(Games!$B919), "",Games!G919)</f>
      </c>
      <c r="H919" s="2" t="str">
        <f>IF(ISBLANK(Games!B919), "", IF(Table13[[#This Row],[Spread]]&lt;0, Table13[[#This Row],[Home]], Table13[[#This Row],[Away]]))</f>
      </c>
      <c r="I919" s="25"/>
      <c r="J919" s="25"/>
      <c r="K919" s="25"/>
      <c r="L919" s="25" t="str">
        <f>IF(ISBLANK(Table13[[#This Row],[Side Result]]), "",(-1*(Table13[[#This Row],[Home Final]]-Table13[[#This Row],[Away Final]])))</f>
      </c>
      <c r="M91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19" s="21" t="str">
        <f>IF(ISBLANK(Games!B919),"",IF(Table13[[#This Row],[Side Result]]=Table13[[#This Row],[Market Predicted Side]], "Y", "N"))</f>
      </c>
      <c r="O919" s="24" t="str">
        <f>IF(ISBLANK(Table13[[#This Row],[Side Result]]),"",IF(AND(Table13[[#This Row],[Market Side Correct (Y/N)]]="Y", Table13[[#This Row],[Market - Winning Team Covered (Y/N)]]="Y"), "Y", "N"))</f>
      </c>
      <c r="P919" s="24" t="str">
        <f>IF(ISBLANK(Games!B919),"",IF(Table13[[#This Row],[Side Result]]=Table13[[#This Row],[Model Predicted Side]], "Y", "N"))</f>
      </c>
      <c r="Q91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1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19" s="24" t="str">
        <f>IF(ISBLANK(Table13[[#This Row],[Side Result]]), "",ABS(Table13[[#This Row],[Difference from Prediction]]))</f>
      </c>
      <c r="T91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19" s="24" t="str">
        <f>IF(ISBLANK(Table13[[#This Row],[Side Result]]), "",ABS(Table13[[#This Row],[Difference from Market]]))</f>
      </c>
      <c r="V919" s="23" t="str">
        <f>IF(OR(ISBLANK(Games!B919),ISBLANK(Table13[[#This Row],[Side Result]])), "",IF(OR(AND('Prediction Log'!D919&lt;0, 'Prediction Log'!I919='Prediction Log'!B919), AND('Prediction Log'!D919&gt;0, 'Prediction Log'!C919='Prediction Log'!I919)),"Y", IF(ISBLANK(Games!$B$2), "","N")))</f>
      </c>
      <c r="W919" s="23" t="str">
        <f>Table13[[#This Row],[Market Side and Spread  Correct]]</f>
      </c>
    </row>
    <row r="920">
      <c r="A920" s="2" t="str">
        <f>IF(ISBLANK(Games!$B920), "",Games!A920)</f>
      </c>
      <c r="B920" s="2" t="str">
        <f>IF(ISBLANK(Games!$B920), "",Games!B920)</f>
      </c>
      <c r="C920" s="2" t="str">
        <f>IF(ISBLANK(Games!$B920), "",Games!C920)</f>
      </c>
      <c r="D920" s="1" t="str">
        <f>IF(ISBLANK(Games!$B920), "",Games!D920)</f>
      </c>
      <c r="E920" s="1" t="str">
        <f>IF(ISBLANK(Games!$B920), "",Games!E920)</f>
      </c>
      <c r="F920" s="2" t="str">
        <f>IF(ISBLANK(Games!$B920), "",Games!F920)</f>
      </c>
      <c r="G920" s="2" t="str">
        <f>IF(ISBLANK(Games!$B920), "",Games!G920)</f>
      </c>
      <c r="H920" s="2" t="str">
        <f>IF(ISBLANK(Games!B920), "", IF(Table13[[#This Row],[Spread]]&lt;0, Table13[[#This Row],[Home]], Table13[[#This Row],[Away]]))</f>
      </c>
      <c r="I920" s="25"/>
      <c r="J920" s="25"/>
      <c r="K920" s="25"/>
      <c r="L920" s="25" t="str">
        <f>IF(ISBLANK(Table13[[#This Row],[Side Result]]), "",(-1*(Table13[[#This Row],[Home Final]]-Table13[[#This Row],[Away Final]])))</f>
      </c>
      <c r="M92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20" s="21" t="str">
        <f>IF(ISBLANK(Games!B920),"",IF(Table13[[#This Row],[Side Result]]=Table13[[#This Row],[Market Predicted Side]], "Y", "N"))</f>
      </c>
      <c r="O920" s="24" t="str">
        <f>IF(ISBLANK(Table13[[#This Row],[Side Result]]),"",IF(AND(Table13[[#This Row],[Market Side Correct (Y/N)]]="Y", Table13[[#This Row],[Market - Winning Team Covered (Y/N)]]="Y"), "Y", "N"))</f>
      </c>
      <c r="P920" s="24" t="str">
        <f>IF(ISBLANK(Games!B920),"",IF(Table13[[#This Row],[Side Result]]=Table13[[#This Row],[Model Predicted Side]], "Y", "N"))</f>
      </c>
      <c r="Q92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2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20" s="24" t="str">
        <f>IF(ISBLANK(Table13[[#This Row],[Side Result]]), "",ABS(Table13[[#This Row],[Difference from Prediction]]))</f>
      </c>
      <c r="T92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20" s="24" t="str">
        <f>IF(ISBLANK(Table13[[#This Row],[Side Result]]), "",ABS(Table13[[#This Row],[Difference from Market]]))</f>
      </c>
      <c r="V920" s="23" t="str">
        <f>IF(OR(ISBLANK(Games!B920),ISBLANK(Table13[[#This Row],[Side Result]])), "",IF(OR(AND('Prediction Log'!D920&lt;0, 'Prediction Log'!I920='Prediction Log'!B920), AND('Prediction Log'!D920&gt;0, 'Prediction Log'!C920='Prediction Log'!I920)),"Y", IF(ISBLANK(Games!$B$2), "","N")))</f>
      </c>
      <c r="W920" s="23" t="str">
        <f>Table13[[#This Row],[Market Side and Spread  Correct]]</f>
      </c>
    </row>
    <row r="921">
      <c r="A921" s="2" t="str">
        <f>IF(ISBLANK(Games!$B921), "",Games!A921)</f>
      </c>
      <c r="B921" s="2" t="str">
        <f>IF(ISBLANK(Games!$B921), "",Games!B921)</f>
      </c>
      <c r="C921" s="2" t="str">
        <f>IF(ISBLANK(Games!$B921), "",Games!C921)</f>
      </c>
      <c r="D921" s="1" t="str">
        <f>IF(ISBLANK(Games!$B921), "",Games!D921)</f>
      </c>
      <c r="E921" s="1" t="str">
        <f>IF(ISBLANK(Games!$B921), "",Games!E921)</f>
      </c>
      <c r="F921" s="2" t="str">
        <f>IF(ISBLANK(Games!$B921), "",Games!F921)</f>
      </c>
      <c r="G921" s="2" t="str">
        <f>IF(ISBLANK(Games!$B921), "",Games!G921)</f>
      </c>
      <c r="H921" s="2" t="str">
        <f>IF(ISBLANK(Games!B921), "", IF(Table13[[#This Row],[Spread]]&lt;0, Table13[[#This Row],[Home]], Table13[[#This Row],[Away]]))</f>
      </c>
      <c r="I921" s="25"/>
      <c r="J921" s="25"/>
      <c r="K921" s="25"/>
      <c r="L921" s="25" t="str">
        <f>IF(ISBLANK(Table13[[#This Row],[Side Result]]), "",(-1*(Table13[[#This Row],[Home Final]]-Table13[[#This Row],[Away Final]])))</f>
      </c>
      <c r="M92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21" s="21" t="str">
        <f>IF(ISBLANK(Games!B921),"",IF(Table13[[#This Row],[Side Result]]=Table13[[#This Row],[Market Predicted Side]], "Y", "N"))</f>
      </c>
      <c r="O921" s="24" t="str">
        <f>IF(ISBLANK(Table13[[#This Row],[Side Result]]),"",IF(AND(Table13[[#This Row],[Market Side Correct (Y/N)]]="Y", Table13[[#This Row],[Market - Winning Team Covered (Y/N)]]="Y"), "Y", "N"))</f>
      </c>
      <c r="P921" s="24" t="str">
        <f>IF(ISBLANK(Games!B921),"",IF(Table13[[#This Row],[Side Result]]=Table13[[#This Row],[Model Predicted Side]], "Y", "N"))</f>
      </c>
      <c r="Q92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2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21" s="24" t="str">
        <f>IF(ISBLANK(Table13[[#This Row],[Side Result]]), "",ABS(Table13[[#This Row],[Difference from Prediction]]))</f>
      </c>
      <c r="T92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21" s="24" t="str">
        <f>IF(ISBLANK(Table13[[#This Row],[Side Result]]), "",ABS(Table13[[#This Row],[Difference from Market]]))</f>
      </c>
      <c r="V921" s="23" t="str">
        <f>IF(OR(ISBLANK(Games!B921),ISBLANK(Table13[[#This Row],[Side Result]])), "",IF(OR(AND('Prediction Log'!D921&lt;0, 'Prediction Log'!I921='Prediction Log'!B921), AND('Prediction Log'!D921&gt;0, 'Prediction Log'!C921='Prediction Log'!I921)),"Y", IF(ISBLANK(Games!$B$2), "","N")))</f>
      </c>
      <c r="W921" s="23" t="str">
        <f>Table13[[#This Row],[Market Side and Spread  Correct]]</f>
      </c>
    </row>
    <row r="922">
      <c r="A922" s="2" t="str">
        <f>IF(ISBLANK(Games!$B922), "",Games!A922)</f>
      </c>
      <c r="B922" s="2" t="str">
        <f>IF(ISBLANK(Games!$B922), "",Games!B922)</f>
      </c>
      <c r="C922" s="2" t="str">
        <f>IF(ISBLANK(Games!$B922), "",Games!C922)</f>
      </c>
      <c r="D922" s="1" t="str">
        <f>IF(ISBLANK(Games!$B922), "",Games!D922)</f>
      </c>
      <c r="E922" s="1" t="str">
        <f>IF(ISBLANK(Games!$B922), "",Games!E922)</f>
      </c>
      <c r="F922" s="2" t="str">
        <f>IF(ISBLANK(Games!$B922), "",Games!F922)</f>
      </c>
      <c r="G922" s="2" t="str">
        <f>IF(ISBLANK(Games!$B922), "",Games!G922)</f>
      </c>
      <c r="H922" s="2" t="str">
        <f>IF(ISBLANK(Games!B922), "", IF(Table13[[#This Row],[Spread]]&lt;0, Table13[[#This Row],[Home]], Table13[[#This Row],[Away]]))</f>
      </c>
      <c r="I922" s="25"/>
      <c r="J922" s="25"/>
      <c r="K922" s="25"/>
      <c r="L922" s="25" t="str">
        <f>IF(ISBLANK(Table13[[#This Row],[Side Result]]), "",(-1*(Table13[[#This Row],[Home Final]]-Table13[[#This Row],[Away Final]])))</f>
      </c>
      <c r="M92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22" s="21" t="str">
        <f>IF(ISBLANK(Games!B922),"",IF(Table13[[#This Row],[Side Result]]=Table13[[#This Row],[Market Predicted Side]], "Y", "N"))</f>
      </c>
      <c r="O922" s="24" t="str">
        <f>IF(ISBLANK(Table13[[#This Row],[Side Result]]),"",IF(AND(Table13[[#This Row],[Market Side Correct (Y/N)]]="Y", Table13[[#This Row],[Market - Winning Team Covered (Y/N)]]="Y"), "Y", "N"))</f>
      </c>
      <c r="P922" s="24" t="str">
        <f>IF(ISBLANK(Games!B922),"",IF(Table13[[#This Row],[Side Result]]=Table13[[#This Row],[Model Predicted Side]], "Y", "N"))</f>
      </c>
      <c r="Q92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2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22" s="24" t="str">
        <f>IF(ISBLANK(Table13[[#This Row],[Side Result]]), "",ABS(Table13[[#This Row],[Difference from Prediction]]))</f>
      </c>
      <c r="T92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22" s="24" t="str">
        <f>IF(ISBLANK(Table13[[#This Row],[Side Result]]), "",ABS(Table13[[#This Row],[Difference from Market]]))</f>
      </c>
      <c r="V922" s="23" t="str">
        <f>IF(OR(ISBLANK(Games!B922),ISBLANK(Table13[[#This Row],[Side Result]])), "",IF(OR(AND('Prediction Log'!D922&lt;0, 'Prediction Log'!I922='Prediction Log'!B922), AND('Prediction Log'!D922&gt;0, 'Prediction Log'!C922='Prediction Log'!I922)),"Y", IF(ISBLANK(Games!$B$2), "","N")))</f>
      </c>
      <c r="W922" s="23" t="str">
        <f>Table13[[#This Row],[Market Side and Spread  Correct]]</f>
      </c>
    </row>
    <row r="923">
      <c r="A923" s="2" t="str">
        <f>IF(ISBLANK(Games!$B923), "",Games!A923)</f>
      </c>
      <c r="B923" s="2" t="str">
        <f>IF(ISBLANK(Games!$B923), "",Games!B923)</f>
      </c>
      <c r="C923" s="2" t="str">
        <f>IF(ISBLANK(Games!$B923), "",Games!C923)</f>
      </c>
      <c r="D923" s="1" t="str">
        <f>IF(ISBLANK(Games!$B923), "",Games!D923)</f>
      </c>
      <c r="E923" s="1" t="str">
        <f>IF(ISBLANK(Games!$B923), "",Games!E923)</f>
      </c>
      <c r="F923" s="2" t="str">
        <f>IF(ISBLANK(Games!$B923), "",Games!F923)</f>
      </c>
      <c r="G923" s="2" t="str">
        <f>IF(ISBLANK(Games!$B923), "",Games!G923)</f>
      </c>
      <c r="H923" s="2" t="str">
        <f>IF(ISBLANK(Games!B923), "", IF(Table13[[#This Row],[Spread]]&lt;0, Table13[[#This Row],[Home]], Table13[[#This Row],[Away]]))</f>
      </c>
      <c r="I923" s="25"/>
      <c r="J923" s="25"/>
      <c r="K923" s="25"/>
      <c r="L923" s="25" t="str">
        <f>IF(ISBLANK(Table13[[#This Row],[Side Result]]), "",(-1*(Table13[[#This Row],[Home Final]]-Table13[[#This Row],[Away Final]])))</f>
      </c>
      <c r="M92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23" s="21" t="str">
        <f>IF(ISBLANK(Games!B923),"",IF(Table13[[#This Row],[Side Result]]=Table13[[#This Row],[Market Predicted Side]], "Y", "N"))</f>
      </c>
      <c r="O923" s="24" t="str">
        <f>IF(ISBLANK(Table13[[#This Row],[Side Result]]),"",IF(AND(Table13[[#This Row],[Market Side Correct (Y/N)]]="Y", Table13[[#This Row],[Market - Winning Team Covered (Y/N)]]="Y"), "Y", "N"))</f>
      </c>
      <c r="P923" s="24" t="str">
        <f>IF(ISBLANK(Games!B923),"",IF(Table13[[#This Row],[Side Result]]=Table13[[#This Row],[Model Predicted Side]], "Y", "N"))</f>
      </c>
      <c r="Q92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2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23" s="24" t="str">
        <f>IF(ISBLANK(Table13[[#This Row],[Side Result]]), "",ABS(Table13[[#This Row],[Difference from Prediction]]))</f>
      </c>
      <c r="T92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23" s="24" t="str">
        <f>IF(ISBLANK(Table13[[#This Row],[Side Result]]), "",ABS(Table13[[#This Row],[Difference from Market]]))</f>
      </c>
      <c r="V923" s="23" t="str">
        <f>IF(OR(ISBLANK(Games!B923),ISBLANK(Table13[[#This Row],[Side Result]])), "",IF(OR(AND('Prediction Log'!D923&lt;0, 'Prediction Log'!I923='Prediction Log'!B923), AND('Prediction Log'!D923&gt;0, 'Prediction Log'!C923='Prediction Log'!I923)),"Y", IF(ISBLANK(Games!$B$2), "","N")))</f>
      </c>
      <c r="W923" s="23" t="str">
        <f>Table13[[#This Row],[Market Side and Spread  Correct]]</f>
      </c>
    </row>
    <row r="924">
      <c r="A924" s="2" t="str">
        <f>IF(ISBLANK(Games!$B924), "",Games!A924)</f>
      </c>
      <c r="B924" s="2" t="str">
        <f>IF(ISBLANK(Games!$B924), "",Games!B924)</f>
      </c>
      <c r="C924" s="2" t="str">
        <f>IF(ISBLANK(Games!$B924), "",Games!C924)</f>
      </c>
      <c r="D924" s="1" t="str">
        <f>IF(ISBLANK(Games!$B924), "",Games!D924)</f>
      </c>
      <c r="E924" s="1" t="str">
        <f>IF(ISBLANK(Games!$B924), "",Games!E924)</f>
      </c>
      <c r="F924" s="2" t="str">
        <f>IF(ISBLANK(Games!$B924), "",Games!F924)</f>
      </c>
      <c r="G924" s="2" t="str">
        <f>IF(ISBLANK(Games!$B924), "",Games!G924)</f>
      </c>
      <c r="H924" s="2" t="str">
        <f>IF(ISBLANK(Games!B924), "", IF(Table13[[#This Row],[Spread]]&lt;0, Table13[[#This Row],[Home]], Table13[[#This Row],[Away]]))</f>
      </c>
      <c r="I924" s="25"/>
      <c r="J924" s="25"/>
      <c r="K924" s="25"/>
      <c r="L924" s="25" t="str">
        <f>IF(ISBLANK(Table13[[#This Row],[Side Result]]), "",(-1*(Table13[[#This Row],[Home Final]]-Table13[[#This Row],[Away Final]])))</f>
      </c>
      <c r="M92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24" s="21" t="str">
        <f>IF(ISBLANK(Games!B924),"",IF(Table13[[#This Row],[Side Result]]=Table13[[#This Row],[Market Predicted Side]], "Y", "N"))</f>
      </c>
      <c r="O924" s="24" t="str">
        <f>IF(ISBLANK(Table13[[#This Row],[Side Result]]),"",IF(AND(Table13[[#This Row],[Market Side Correct (Y/N)]]="Y", Table13[[#This Row],[Market - Winning Team Covered (Y/N)]]="Y"), "Y", "N"))</f>
      </c>
      <c r="P924" s="24" t="str">
        <f>IF(ISBLANK(Games!B924),"",IF(Table13[[#This Row],[Side Result]]=Table13[[#This Row],[Model Predicted Side]], "Y", "N"))</f>
      </c>
      <c r="Q92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2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24" s="24" t="str">
        <f>IF(ISBLANK(Table13[[#This Row],[Side Result]]), "",ABS(Table13[[#This Row],[Difference from Prediction]]))</f>
      </c>
      <c r="T92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24" s="24" t="str">
        <f>IF(ISBLANK(Table13[[#This Row],[Side Result]]), "",ABS(Table13[[#This Row],[Difference from Market]]))</f>
      </c>
      <c r="V924" s="23" t="str">
        <f>IF(OR(ISBLANK(Games!B924),ISBLANK(Table13[[#This Row],[Side Result]])), "",IF(OR(AND('Prediction Log'!D924&lt;0, 'Prediction Log'!I924='Prediction Log'!B924), AND('Prediction Log'!D924&gt;0, 'Prediction Log'!C924='Prediction Log'!I924)),"Y", IF(ISBLANK(Games!$B$2), "","N")))</f>
      </c>
      <c r="W924" s="23" t="str">
        <f>Table13[[#This Row],[Market Side and Spread  Correct]]</f>
      </c>
    </row>
    <row r="925">
      <c r="A925" s="2" t="str">
        <f>IF(ISBLANK(Games!$B925), "",Games!A925)</f>
      </c>
      <c r="B925" s="2" t="str">
        <f>IF(ISBLANK(Games!$B925), "",Games!B925)</f>
      </c>
      <c r="C925" s="2" t="str">
        <f>IF(ISBLANK(Games!$B925), "",Games!C925)</f>
      </c>
      <c r="D925" s="1" t="str">
        <f>IF(ISBLANK(Games!$B925), "",Games!D925)</f>
      </c>
      <c r="E925" s="1" t="str">
        <f>IF(ISBLANK(Games!$B925), "",Games!E925)</f>
      </c>
      <c r="F925" s="2" t="str">
        <f>IF(ISBLANK(Games!$B925), "",Games!F925)</f>
      </c>
      <c r="G925" s="2" t="str">
        <f>IF(ISBLANK(Games!$B925), "",Games!G925)</f>
      </c>
      <c r="H925" s="2" t="str">
        <f>IF(ISBLANK(Games!B925), "", IF(Table13[[#This Row],[Spread]]&lt;0, Table13[[#This Row],[Home]], Table13[[#This Row],[Away]]))</f>
      </c>
      <c r="I925" s="25"/>
      <c r="J925" s="25"/>
      <c r="K925" s="25"/>
      <c r="L925" s="25" t="str">
        <f>IF(ISBLANK(Table13[[#This Row],[Side Result]]), "",(-1*(Table13[[#This Row],[Home Final]]-Table13[[#This Row],[Away Final]])))</f>
      </c>
      <c r="M92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25" s="21" t="str">
        <f>IF(ISBLANK(Games!B925),"",IF(Table13[[#This Row],[Side Result]]=Table13[[#This Row],[Market Predicted Side]], "Y", "N"))</f>
      </c>
      <c r="O925" s="24" t="str">
        <f>IF(ISBLANK(Table13[[#This Row],[Side Result]]),"",IF(AND(Table13[[#This Row],[Market Side Correct (Y/N)]]="Y", Table13[[#This Row],[Market - Winning Team Covered (Y/N)]]="Y"), "Y", "N"))</f>
      </c>
      <c r="P925" s="24" t="str">
        <f>IF(ISBLANK(Games!B925),"",IF(Table13[[#This Row],[Side Result]]=Table13[[#This Row],[Model Predicted Side]], "Y", "N"))</f>
      </c>
      <c r="Q92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2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25" s="24" t="str">
        <f>IF(ISBLANK(Table13[[#This Row],[Side Result]]), "",ABS(Table13[[#This Row],[Difference from Prediction]]))</f>
      </c>
      <c r="T92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25" s="24" t="str">
        <f>IF(ISBLANK(Table13[[#This Row],[Side Result]]), "",ABS(Table13[[#This Row],[Difference from Market]]))</f>
      </c>
      <c r="V925" s="23" t="str">
        <f>IF(OR(ISBLANK(Games!B925),ISBLANK(Table13[[#This Row],[Side Result]])), "",IF(OR(AND('Prediction Log'!D925&lt;0, 'Prediction Log'!I925='Prediction Log'!B925), AND('Prediction Log'!D925&gt;0, 'Prediction Log'!C925='Prediction Log'!I925)),"Y", IF(ISBLANK(Games!$B$2), "","N")))</f>
      </c>
      <c r="W925" s="23" t="str">
        <f>Table13[[#This Row],[Market Side and Spread  Correct]]</f>
      </c>
    </row>
    <row r="926">
      <c r="A926" s="2" t="str">
        <f>IF(ISBLANK(Games!$B926), "",Games!A926)</f>
      </c>
      <c r="B926" s="2" t="str">
        <f>IF(ISBLANK(Games!$B926), "",Games!B926)</f>
      </c>
      <c r="C926" s="2" t="str">
        <f>IF(ISBLANK(Games!$B926), "",Games!C926)</f>
      </c>
      <c r="D926" s="1" t="str">
        <f>IF(ISBLANK(Games!$B926), "",Games!D926)</f>
      </c>
      <c r="E926" s="1" t="str">
        <f>IF(ISBLANK(Games!$B926), "",Games!E926)</f>
      </c>
      <c r="F926" s="2" t="str">
        <f>IF(ISBLANK(Games!$B926), "",Games!F926)</f>
      </c>
      <c r="G926" s="2" t="str">
        <f>IF(ISBLANK(Games!$B926), "",Games!G926)</f>
      </c>
      <c r="H926" s="2" t="str">
        <f>IF(ISBLANK(Games!B926), "", IF(Table13[[#This Row],[Spread]]&lt;0, Table13[[#This Row],[Home]], Table13[[#This Row],[Away]]))</f>
      </c>
      <c r="I926" s="25"/>
      <c r="J926" s="25"/>
      <c r="K926" s="25"/>
      <c r="L926" s="25" t="str">
        <f>IF(ISBLANK(Table13[[#This Row],[Side Result]]), "",(-1*(Table13[[#This Row],[Home Final]]-Table13[[#This Row],[Away Final]])))</f>
      </c>
      <c r="M92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26" s="21" t="str">
        <f>IF(ISBLANK(Games!B926),"",IF(Table13[[#This Row],[Side Result]]=Table13[[#This Row],[Market Predicted Side]], "Y", "N"))</f>
      </c>
      <c r="O926" s="24" t="str">
        <f>IF(ISBLANK(Table13[[#This Row],[Side Result]]),"",IF(AND(Table13[[#This Row],[Market Side Correct (Y/N)]]="Y", Table13[[#This Row],[Market - Winning Team Covered (Y/N)]]="Y"), "Y", "N"))</f>
      </c>
      <c r="P926" s="24" t="str">
        <f>IF(ISBLANK(Games!B926),"",IF(Table13[[#This Row],[Side Result]]=Table13[[#This Row],[Model Predicted Side]], "Y", "N"))</f>
      </c>
      <c r="Q92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2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26" s="24" t="str">
        <f>IF(ISBLANK(Table13[[#This Row],[Side Result]]), "",ABS(Table13[[#This Row],[Difference from Prediction]]))</f>
      </c>
      <c r="T92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26" s="24" t="str">
        <f>IF(ISBLANK(Table13[[#This Row],[Side Result]]), "",ABS(Table13[[#This Row],[Difference from Market]]))</f>
      </c>
      <c r="V926" s="23" t="str">
        <f>IF(OR(ISBLANK(Games!B926),ISBLANK(Table13[[#This Row],[Side Result]])), "",IF(OR(AND('Prediction Log'!D926&lt;0, 'Prediction Log'!I926='Prediction Log'!B926), AND('Prediction Log'!D926&gt;0, 'Prediction Log'!C926='Prediction Log'!I926)),"Y", IF(ISBLANK(Games!$B$2), "","N")))</f>
      </c>
      <c r="W926" s="23" t="str">
        <f>Table13[[#This Row],[Market Side and Spread  Correct]]</f>
      </c>
    </row>
    <row r="927">
      <c r="A927" s="2" t="str">
        <f>IF(ISBLANK(Games!$B927), "",Games!A927)</f>
      </c>
      <c r="B927" s="2" t="str">
        <f>IF(ISBLANK(Games!$B927), "",Games!B927)</f>
      </c>
      <c r="C927" s="2" t="str">
        <f>IF(ISBLANK(Games!$B927), "",Games!C927)</f>
      </c>
      <c r="D927" s="1" t="str">
        <f>IF(ISBLANK(Games!$B927), "",Games!D927)</f>
      </c>
      <c r="E927" s="1" t="str">
        <f>IF(ISBLANK(Games!$B927), "",Games!E927)</f>
      </c>
      <c r="F927" s="2" t="str">
        <f>IF(ISBLANK(Games!$B927), "",Games!F927)</f>
      </c>
      <c r="G927" s="2" t="str">
        <f>IF(ISBLANK(Games!$B927), "",Games!G927)</f>
      </c>
      <c r="H927" s="2" t="str">
        <f>IF(ISBLANK(Games!B927), "", IF(Table13[[#This Row],[Spread]]&lt;0, Table13[[#This Row],[Home]], Table13[[#This Row],[Away]]))</f>
      </c>
      <c r="I927" s="25"/>
      <c r="J927" s="25"/>
      <c r="K927" s="25"/>
      <c r="L927" s="25" t="str">
        <f>IF(ISBLANK(Table13[[#This Row],[Side Result]]), "",(-1*(Table13[[#This Row],[Home Final]]-Table13[[#This Row],[Away Final]])))</f>
      </c>
      <c r="M92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27" s="21" t="str">
        <f>IF(ISBLANK(Games!B927),"",IF(Table13[[#This Row],[Side Result]]=Table13[[#This Row],[Market Predicted Side]], "Y", "N"))</f>
      </c>
      <c r="O927" s="24" t="str">
        <f>IF(ISBLANK(Table13[[#This Row],[Side Result]]),"",IF(AND(Table13[[#This Row],[Market Side Correct (Y/N)]]="Y", Table13[[#This Row],[Market - Winning Team Covered (Y/N)]]="Y"), "Y", "N"))</f>
      </c>
      <c r="P927" s="24" t="str">
        <f>IF(ISBLANK(Games!B927),"",IF(Table13[[#This Row],[Side Result]]=Table13[[#This Row],[Model Predicted Side]], "Y", "N"))</f>
      </c>
      <c r="Q92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2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27" s="24" t="str">
        <f>IF(ISBLANK(Table13[[#This Row],[Side Result]]), "",ABS(Table13[[#This Row],[Difference from Prediction]]))</f>
      </c>
      <c r="T92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27" s="24" t="str">
        <f>IF(ISBLANK(Table13[[#This Row],[Side Result]]), "",ABS(Table13[[#This Row],[Difference from Market]]))</f>
      </c>
      <c r="V927" s="23" t="str">
        <f>IF(OR(ISBLANK(Games!B927),ISBLANK(Table13[[#This Row],[Side Result]])), "",IF(OR(AND('Prediction Log'!D927&lt;0, 'Prediction Log'!I927='Prediction Log'!B927), AND('Prediction Log'!D927&gt;0, 'Prediction Log'!C927='Prediction Log'!I927)),"Y", IF(ISBLANK(Games!$B$2), "","N")))</f>
      </c>
      <c r="W927" s="23" t="str">
        <f>Table13[[#This Row],[Market Side and Spread  Correct]]</f>
      </c>
    </row>
    <row r="928">
      <c r="A928" s="2" t="str">
        <f>IF(ISBLANK(Games!$B928), "",Games!A928)</f>
      </c>
      <c r="B928" s="2" t="str">
        <f>IF(ISBLANK(Games!$B928), "",Games!B928)</f>
      </c>
      <c r="C928" s="2" t="str">
        <f>IF(ISBLANK(Games!$B928), "",Games!C928)</f>
      </c>
      <c r="D928" s="1" t="str">
        <f>IF(ISBLANK(Games!$B928), "",Games!D928)</f>
      </c>
      <c r="E928" s="1" t="str">
        <f>IF(ISBLANK(Games!$B928), "",Games!E928)</f>
      </c>
      <c r="F928" s="2" t="str">
        <f>IF(ISBLANK(Games!$B928), "",Games!F928)</f>
      </c>
      <c r="G928" s="2" t="str">
        <f>IF(ISBLANK(Games!$B928), "",Games!G928)</f>
      </c>
      <c r="H928" s="2" t="str">
        <f>IF(ISBLANK(Games!B928), "", IF(Table13[[#This Row],[Spread]]&lt;0, Table13[[#This Row],[Home]], Table13[[#This Row],[Away]]))</f>
      </c>
      <c r="I928" s="25"/>
      <c r="J928" s="25"/>
      <c r="K928" s="25"/>
      <c r="L928" s="25" t="str">
        <f>IF(ISBLANK(Table13[[#This Row],[Side Result]]), "",(-1*(Table13[[#This Row],[Home Final]]-Table13[[#This Row],[Away Final]])))</f>
      </c>
      <c r="M92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28" s="21" t="str">
        <f>IF(ISBLANK(Games!B928),"",IF(Table13[[#This Row],[Side Result]]=Table13[[#This Row],[Market Predicted Side]], "Y", "N"))</f>
      </c>
      <c r="O928" s="24" t="str">
        <f>IF(ISBLANK(Table13[[#This Row],[Side Result]]),"",IF(AND(Table13[[#This Row],[Market Side Correct (Y/N)]]="Y", Table13[[#This Row],[Market - Winning Team Covered (Y/N)]]="Y"), "Y", "N"))</f>
      </c>
      <c r="P928" s="24" t="str">
        <f>IF(ISBLANK(Games!B928),"",IF(Table13[[#This Row],[Side Result]]=Table13[[#This Row],[Model Predicted Side]], "Y", "N"))</f>
      </c>
      <c r="Q92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2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28" s="24" t="str">
        <f>IF(ISBLANK(Table13[[#This Row],[Side Result]]), "",ABS(Table13[[#This Row],[Difference from Prediction]]))</f>
      </c>
      <c r="T92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28" s="24" t="str">
        <f>IF(ISBLANK(Table13[[#This Row],[Side Result]]), "",ABS(Table13[[#This Row],[Difference from Market]]))</f>
      </c>
      <c r="V928" s="23" t="str">
        <f>IF(OR(ISBLANK(Games!B928),ISBLANK(Table13[[#This Row],[Side Result]])), "",IF(OR(AND('Prediction Log'!D928&lt;0, 'Prediction Log'!I928='Prediction Log'!B928), AND('Prediction Log'!D928&gt;0, 'Prediction Log'!C928='Prediction Log'!I928)),"Y", IF(ISBLANK(Games!$B$2), "","N")))</f>
      </c>
      <c r="W928" s="23" t="str">
        <f>Table13[[#This Row],[Market Side and Spread  Correct]]</f>
      </c>
    </row>
    <row r="929">
      <c r="A929" s="2" t="str">
        <f>IF(ISBLANK(Games!$B929), "",Games!A929)</f>
      </c>
      <c r="B929" s="2" t="str">
        <f>IF(ISBLANK(Games!$B929), "",Games!B929)</f>
      </c>
      <c r="C929" s="2" t="str">
        <f>IF(ISBLANK(Games!$B929), "",Games!C929)</f>
      </c>
      <c r="D929" s="1" t="str">
        <f>IF(ISBLANK(Games!$B929), "",Games!D929)</f>
      </c>
      <c r="E929" s="1" t="str">
        <f>IF(ISBLANK(Games!$B929), "",Games!E929)</f>
      </c>
      <c r="F929" s="2" t="str">
        <f>IF(ISBLANK(Games!$B929), "",Games!F929)</f>
      </c>
      <c r="G929" s="2" t="str">
        <f>IF(ISBLANK(Games!$B929), "",Games!G929)</f>
      </c>
      <c r="H929" s="2" t="str">
        <f>IF(ISBLANK(Games!B929), "", IF(Table13[[#This Row],[Spread]]&lt;0, Table13[[#This Row],[Home]], Table13[[#This Row],[Away]]))</f>
      </c>
      <c r="I929" s="25"/>
      <c r="J929" s="25"/>
      <c r="K929" s="25"/>
      <c r="L929" s="25" t="str">
        <f>IF(ISBLANK(Table13[[#This Row],[Side Result]]), "",(-1*(Table13[[#This Row],[Home Final]]-Table13[[#This Row],[Away Final]])))</f>
      </c>
      <c r="M92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29" s="21" t="str">
        <f>IF(ISBLANK(Games!B929),"",IF(Table13[[#This Row],[Side Result]]=Table13[[#This Row],[Market Predicted Side]], "Y", "N"))</f>
      </c>
      <c r="O929" s="24" t="str">
        <f>IF(ISBLANK(Table13[[#This Row],[Side Result]]),"",IF(AND(Table13[[#This Row],[Market Side Correct (Y/N)]]="Y", Table13[[#This Row],[Market - Winning Team Covered (Y/N)]]="Y"), "Y", "N"))</f>
      </c>
      <c r="P929" s="24" t="str">
        <f>IF(ISBLANK(Games!B929),"",IF(Table13[[#This Row],[Side Result]]=Table13[[#This Row],[Model Predicted Side]], "Y", "N"))</f>
      </c>
      <c r="Q92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2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29" s="24" t="str">
        <f>IF(ISBLANK(Table13[[#This Row],[Side Result]]), "",ABS(Table13[[#This Row],[Difference from Prediction]]))</f>
      </c>
      <c r="T92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29" s="24" t="str">
        <f>IF(ISBLANK(Table13[[#This Row],[Side Result]]), "",ABS(Table13[[#This Row],[Difference from Market]]))</f>
      </c>
      <c r="V929" s="23" t="str">
        <f>IF(OR(ISBLANK(Games!B929),ISBLANK(Table13[[#This Row],[Side Result]])), "",IF(OR(AND('Prediction Log'!D929&lt;0, 'Prediction Log'!I929='Prediction Log'!B929), AND('Prediction Log'!D929&gt;0, 'Prediction Log'!C929='Prediction Log'!I929)),"Y", IF(ISBLANK(Games!$B$2), "","N")))</f>
      </c>
      <c r="W929" s="23" t="str">
        <f>Table13[[#This Row],[Market Side and Spread  Correct]]</f>
      </c>
    </row>
    <row r="930">
      <c r="A930" s="2" t="str">
        <f>IF(ISBLANK(Games!$B930), "",Games!A930)</f>
      </c>
      <c r="B930" s="2" t="str">
        <f>IF(ISBLANK(Games!$B930), "",Games!B930)</f>
      </c>
      <c r="C930" s="2" t="str">
        <f>IF(ISBLANK(Games!$B930), "",Games!C930)</f>
      </c>
      <c r="D930" s="1" t="str">
        <f>IF(ISBLANK(Games!$B930), "",Games!D930)</f>
      </c>
      <c r="E930" s="1" t="str">
        <f>IF(ISBLANK(Games!$B930), "",Games!E930)</f>
      </c>
      <c r="F930" s="2" t="str">
        <f>IF(ISBLANK(Games!$B930), "",Games!F930)</f>
      </c>
      <c r="G930" s="2" t="str">
        <f>IF(ISBLANK(Games!$B930), "",Games!G930)</f>
      </c>
      <c r="H930" s="2" t="str">
        <f>IF(ISBLANK(Games!B930), "", IF(Table13[[#This Row],[Spread]]&lt;0, Table13[[#This Row],[Home]], Table13[[#This Row],[Away]]))</f>
      </c>
      <c r="I930" s="25"/>
      <c r="J930" s="25"/>
      <c r="K930" s="25"/>
      <c r="L930" s="25" t="str">
        <f>IF(ISBLANK(Table13[[#This Row],[Side Result]]), "",(-1*(Table13[[#This Row],[Home Final]]-Table13[[#This Row],[Away Final]])))</f>
      </c>
      <c r="M93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30" s="21" t="str">
        <f>IF(ISBLANK(Games!B930),"",IF(Table13[[#This Row],[Side Result]]=Table13[[#This Row],[Market Predicted Side]], "Y", "N"))</f>
      </c>
      <c r="O930" s="24" t="str">
        <f>IF(ISBLANK(Table13[[#This Row],[Side Result]]),"",IF(AND(Table13[[#This Row],[Market Side Correct (Y/N)]]="Y", Table13[[#This Row],[Market - Winning Team Covered (Y/N)]]="Y"), "Y", "N"))</f>
      </c>
      <c r="P930" s="24" t="str">
        <f>IF(ISBLANK(Games!B930),"",IF(Table13[[#This Row],[Side Result]]=Table13[[#This Row],[Model Predicted Side]], "Y", "N"))</f>
      </c>
      <c r="Q93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3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30" s="24" t="str">
        <f>IF(ISBLANK(Table13[[#This Row],[Side Result]]), "",ABS(Table13[[#This Row],[Difference from Prediction]]))</f>
      </c>
      <c r="T93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30" s="24" t="str">
        <f>IF(ISBLANK(Table13[[#This Row],[Side Result]]), "",ABS(Table13[[#This Row],[Difference from Market]]))</f>
      </c>
      <c r="V930" s="23" t="str">
        <f>IF(OR(ISBLANK(Games!B930),ISBLANK(Table13[[#This Row],[Side Result]])), "",IF(OR(AND('Prediction Log'!D930&lt;0, 'Prediction Log'!I930='Prediction Log'!B930), AND('Prediction Log'!D930&gt;0, 'Prediction Log'!C930='Prediction Log'!I930)),"Y", IF(ISBLANK(Games!$B$2), "","N")))</f>
      </c>
      <c r="W930" s="23" t="str">
        <f>Table13[[#This Row],[Market Side and Spread  Correct]]</f>
      </c>
    </row>
    <row r="931">
      <c r="A931" s="2" t="str">
        <f>IF(ISBLANK(Games!$B931), "",Games!A931)</f>
      </c>
      <c r="B931" s="2" t="str">
        <f>IF(ISBLANK(Games!$B931), "",Games!B931)</f>
      </c>
      <c r="C931" s="2" t="str">
        <f>IF(ISBLANK(Games!$B931), "",Games!C931)</f>
      </c>
      <c r="D931" s="1" t="str">
        <f>IF(ISBLANK(Games!$B931), "",Games!D931)</f>
      </c>
      <c r="E931" s="1" t="str">
        <f>IF(ISBLANK(Games!$B931), "",Games!E931)</f>
      </c>
      <c r="F931" s="2" t="str">
        <f>IF(ISBLANK(Games!$B931), "",Games!F931)</f>
      </c>
      <c r="G931" s="2" t="str">
        <f>IF(ISBLANK(Games!$B931), "",Games!G931)</f>
      </c>
      <c r="H931" s="2" t="str">
        <f>IF(ISBLANK(Games!B931), "", IF(Table13[[#This Row],[Spread]]&lt;0, Table13[[#This Row],[Home]], Table13[[#This Row],[Away]]))</f>
      </c>
      <c r="I931" s="25"/>
      <c r="J931" s="25"/>
      <c r="K931" s="25"/>
      <c r="L931" s="25" t="str">
        <f>IF(ISBLANK(Table13[[#This Row],[Side Result]]), "",(-1*(Table13[[#This Row],[Home Final]]-Table13[[#This Row],[Away Final]])))</f>
      </c>
      <c r="M93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31" s="21" t="str">
        <f>IF(ISBLANK(Games!B931),"",IF(Table13[[#This Row],[Side Result]]=Table13[[#This Row],[Market Predicted Side]], "Y", "N"))</f>
      </c>
      <c r="O931" s="24" t="str">
        <f>IF(ISBLANK(Table13[[#This Row],[Side Result]]),"",IF(AND(Table13[[#This Row],[Market Side Correct (Y/N)]]="Y", Table13[[#This Row],[Market - Winning Team Covered (Y/N)]]="Y"), "Y", "N"))</f>
      </c>
      <c r="P931" s="24" t="str">
        <f>IF(ISBLANK(Games!B931),"",IF(Table13[[#This Row],[Side Result]]=Table13[[#This Row],[Model Predicted Side]], "Y", "N"))</f>
      </c>
      <c r="Q93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3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31" s="24" t="str">
        <f>IF(ISBLANK(Table13[[#This Row],[Side Result]]), "",ABS(Table13[[#This Row],[Difference from Prediction]]))</f>
      </c>
      <c r="T93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31" s="24" t="str">
        <f>IF(ISBLANK(Table13[[#This Row],[Side Result]]), "",ABS(Table13[[#This Row],[Difference from Market]]))</f>
      </c>
      <c r="V931" s="23" t="str">
        <f>IF(OR(ISBLANK(Games!B931),ISBLANK(Table13[[#This Row],[Side Result]])), "",IF(OR(AND('Prediction Log'!D931&lt;0, 'Prediction Log'!I931='Prediction Log'!B931), AND('Prediction Log'!D931&gt;0, 'Prediction Log'!C931='Prediction Log'!I931)),"Y", IF(ISBLANK(Games!$B$2), "","N")))</f>
      </c>
      <c r="W931" s="23" t="str">
        <f>Table13[[#This Row],[Market Side and Spread  Correct]]</f>
      </c>
    </row>
    <row r="932">
      <c r="A932" s="2" t="str">
        <f>IF(ISBLANK(Games!$B932), "",Games!A932)</f>
      </c>
      <c r="B932" s="2" t="str">
        <f>IF(ISBLANK(Games!$B932), "",Games!B932)</f>
      </c>
      <c r="C932" s="2" t="str">
        <f>IF(ISBLANK(Games!$B932), "",Games!C932)</f>
      </c>
      <c r="D932" s="1" t="str">
        <f>IF(ISBLANK(Games!$B932), "",Games!D932)</f>
      </c>
      <c r="E932" s="1" t="str">
        <f>IF(ISBLANK(Games!$B932), "",Games!E932)</f>
      </c>
      <c r="F932" s="2" t="str">
        <f>IF(ISBLANK(Games!$B932), "",Games!F932)</f>
      </c>
      <c r="G932" s="2" t="str">
        <f>IF(ISBLANK(Games!$B932), "",Games!G932)</f>
      </c>
      <c r="H932" s="2" t="str">
        <f>IF(ISBLANK(Games!B932), "", IF(Table13[[#This Row],[Spread]]&lt;0, Table13[[#This Row],[Home]], Table13[[#This Row],[Away]]))</f>
      </c>
      <c r="I932" s="25"/>
      <c r="J932" s="25"/>
      <c r="K932" s="25"/>
      <c r="L932" s="25" t="str">
        <f>IF(ISBLANK(Table13[[#This Row],[Side Result]]), "",(-1*(Table13[[#This Row],[Home Final]]-Table13[[#This Row],[Away Final]])))</f>
      </c>
      <c r="M93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32" s="21" t="str">
        <f>IF(ISBLANK(Games!B932),"",IF(Table13[[#This Row],[Side Result]]=Table13[[#This Row],[Market Predicted Side]], "Y", "N"))</f>
      </c>
      <c r="O932" s="24" t="str">
        <f>IF(ISBLANK(Table13[[#This Row],[Side Result]]),"",IF(AND(Table13[[#This Row],[Market Side Correct (Y/N)]]="Y", Table13[[#This Row],[Market - Winning Team Covered (Y/N)]]="Y"), "Y", "N"))</f>
      </c>
      <c r="P932" s="24" t="str">
        <f>IF(ISBLANK(Games!B932),"",IF(Table13[[#This Row],[Side Result]]=Table13[[#This Row],[Model Predicted Side]], "Y", "N"))</f>
      </c>
      <c r="Q93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3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32" s="24" t="str">
        <f>IF(ISBLANK(Table13[[#This Row],[Side Result]]), "",ABS(Table13[[#This Row],[Difference from Prediction]]))</f>
      </c>
      <c r="T93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32" s="24" t="str">
        <f>IF(ISBLANK(Table13[[#This Row],[Side Result]]), "",ABS(Table13[[#This Row],[Difference from Market]]))</f>
      </c>
      <c r="V932" s="23" t="str">
        <f>IF(OR(ISBLANK(Games!B932),ISBLANK(Table13[[#This Row],[Side Result]])), "",IF(OR(AND('Prediction Log'!D932&lt;0, 'Prediction Log'!I932='Prediction Log'!B932), AND('Prediction Log'!D932&gt;0, 'Prediction Log'!C932='Prediction Log'!I932)),"Y", IF(ISBLANK(Games!$B$2), "","N")))</f>
      </c>
      <c r="W932" s="23" t="str">
        <f>Table13[[#This Row],[Market Side and Spread  Correct]]</f>
      </c>
    </row>
    <row r="933">
      <c r="A933" s="2" t="str">
        <f>IF(ISBLANK(Games!$B933), "",Games!A933)</f>
      </c>
      <c r="B933" s="2" t="str">
        <f>IF(ISBLANK(Games!$B933), "",Games!B933)</f>
      </c>
      <c r="C933" s="2" t="str">
        <f>IF(ISBLANK(Games!$B933), "",Games!C933)</f>
      </c>
      <c r="D933" s="1" t="str">
        <f>IF(ISBLANK(Games!$B933), "",Games!D933)</f>
      </c>
      <c r="E933" s="1" t="str">
        <f>IF(ISBLANK(Games!$B933), "",Games!E933)</f>
      </c>
      <c r="F933" s="2" t="str">
        <f>IF(ISBLANK(Games!$B933), "",Games!F933)</f>
      </c>
      <c r="G933" s="2" t="str">
        <f>IF(ISBLANK(Games!$B933), "",Games!G933)</f>
      </c>
      <c r="H933" s="2" t="str">
        <f>IF(ISBLANK(Games!B933), "", IF(Table13[[#This Row],[Spread]]&lt;0, Table13[[#This Row],[Home]], Table13[[#This Row],[Away]]))</f>
      </c>
      <c r="I933" s="25"/>
      <c r="J933" s="25"/>
      <c r="K933" s="25"/>
      <c r="L933" s="25" t="str">
        <f>IF(ISBLANK(Table13[[#This Row],[Side Result]]), "",(-1*(Table13[[#This Row],[Home Final]]-Table13[[#This Row],[Away Final]])))</f>
      </c>
      <c r="M93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33" s="21" t="str">
        <f>IF(ISBLANK(Games!B933),"",IF(Table13[[#This Row],[Side Result]]=Table13[[#This Row],[Market Predicted Side]], "Y", "N"))</f>
      </c>
      <c r="O933" s="24" t="str">
        <f>IF(ISBLANK(Table13[[#This Row],[Side Result]]),"",IF(AND(Table13[[#This Row],[Market Side Correct (Y/N)]]="Y", Table13[[#This Row],[Market - Winning Team Covered (Y/N)]]="Y"), "Y", "N"))</f>
      </c>
      <c r="P933" s="24" t="str">
        <f>IF(ISBLANK(Games!B933),"",IF(Table13[[#This Row],[Side Result]]=Table13[[#This Row],[Model Predicted Side]], "Y", "N"))</f>
      </c>
      <c r="Q93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3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33" s="24" t="str">
        <f>IF(ISBLANK(Table13[[#This Row],[Side Result]]), "",ABS(Table13[[#This Row],[Difference from Prediction]]))</f>
      </c>
      <c r="T93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33" s="24" t="str">
        <f>IF(ISBLANK(Table13[[#This Row],[Side Result]]), "",ABS(Table13[[#This Row],[Difference from Market]]))</f>
      </c>
      <c r="V933" s="23" t="str">
        <f>IF(OR(ISBLANK(Games!B933),ISBLANK(Table13[[#This Row],[Side Result]])), "",IF(OR(AND('Prediction Log'!D933&lt;0, 'Prediction Log'!I933='Prediction Log'!B933), AND('Prediction Log'!D933&gt;0, 'Prediction Log'!C933='Prediction Log'!I933)),"Y", IF(ISBLANK(Games!$B$2), "","N")))</f>
      </c>
      <c r="W933" s="23" t="str">
        <f>Table13[[#This Row],[Market Side and Spread  Correct]]</f>
      </c>
    </row>
    <row r="934">
      <c r="A934" s="2" t="str">
        <f>IF(ISBLANK(Games!$B934), "",Games!A934)</f>
      </c>
      <c r="B934" s="2" t="str">
        <f>IF(ISBLANK(Games!$B934), "",Games!B934)</f>
      </c>
      <c r="C934" s="2" t="str">
        <f>IF(ISBLANK(Games!$B934), "",Games!C934)</f>
      </c>
      <c r="D934" s="1" t="str">
        <f>IF(ISBLANK(Games!$B934), "",Games!D934)</f>
      </c>
      <c r="E934" s="1" t="str">
        <f>IF(ISBLANK(Games!$B934), "",Games!E934)</f>
      </c>
      <c r="F934" s="2" t="str">
        <f>IF(ISBLANK(Games!$B934), "",Games!F934)</f>
      </c>
      <c r="G934" s="2" t="str">
        <f>IF(ISBLANK(Games!$B934), "",Games!G934)</f>
      </c>
      <c r="H934" s="2" t="str">
        <f>IF(ISBLANK(Games!B934), "", IF(Table13[[#This Row],[Spread]]&lt;0, Table13[[#This Row],[Home]], Table13[[#This Row],[Away]]))</f>
      </c>
      <c r="I934" s="25"/>
      <c r="J934" s="25"/>
      <c r="K934" s="25"/>
      <c r="L934" s="25" t="str">
        <f>IF(ISBLANK(Table13[[#This Row],[Side Result]]), "",(-1*(Table13[[#This Row],[Home Final]]-Table13[[#This Row],[Away Final]])))</f>
      </c>
      <c r="M93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34" s="21" t="str">
        <f>IF(ISBLANK(Games!B934),"",IF(Table13[[#This Row],[Side Result]]=Table13[[#This Row],[Market Predicted Side]], "Y", "N"))</f>
      </c>
      <c r="O934" s="24" t="str">
        <f>IF(ISBLANK(Table13[[#This Row],[Side Result]]),"",IF(AND(Table13[[#This Row],[Market Side Correct (Y/N)]]="Y", Table13[[#This Row],[Market - Winning Team Covered (Y/N)]]="Y"), "Y", "N"))</f>
      </c>
      <c r="P934" s="24" t="str">
        <f>IF(ISBLANK(Games!B934),"",IF(Table13[[#This Row],[Side Result]]=Table13[[#This Row],[Model Predicted Side]], "Y", "N"))</f>
      </c>
      <c r="Q93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3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34" s="24" t="str">
        <f>IF(ISBLANK(Table13[[#This Row],[Side Result]]), "",ABS(Table13[[#This Row],[Difference from Prediction]]))</f>
      </c>
      <c r="T93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34" s="24" t="str">
        <f>IF(ISBLANK(Table13[[#This Row],[Side Result]]), "",ABS(Table13[[#This Row],[Difference from Market]]))</f>
      </c>
      <c r="V934" s="23" t="str">
        <f>IF(OR(ISBLANK(Games!B934),ISBLANK(Table13[[#This Row],[Side Result]])), "",IF(OR(AND('Prediction Log'!D934&lt;0, 'Prediction Log'!I934='Prediction Log'!B934), AND('Prediction Log'!D934&gt;0, 'Prediction Log'!C934='Prediction Log'!I934)),"Y", IF(ISBLANK(Games!$B$2), "","N")))</f>
      </c>
      <c r="W934" s="23" t="str">
        <f>Table13[[#This Row],[Market Side and Spread  Correct]]</f>
      </c>
    </row>
    <row r="935">
      <c r="A935" s="2" t="str">
        <f>IF(ISBLANK(Games!$B935), "",Games!A935)</f>
      </c>
      <c r="B935" s="2" t="str">
        <f>IF(ISBLANK(Games!$B935), "",Games!B935)</f>
      </c>
      <c r="C935" s="2" t="str">
        <f>IF(ISBLANK(Games!$B935), "",Games!C935)</f>
      </c>
      <c r="D935" s="1" t="str">
        <f>IF(ISBLANK(Games!$B935), "",Games!D935)</f>
      </c>
      <c r="E935" s="1" t="str">
        <f>IF(ISBLANK(Games!$B935), "",Games!E935)</f>
      </c>
      <c r="F935" s="2" t="str">
        <f>IF(ISBLANK(Games!$B935), "",Games!F935)</f>
      </c>
      <c r="G935" s="2" t="str">
        <f>IF(ISBLANK(Games!$B935), "",Games!G935)</f>
      </c>
      <c r="H935" s="2" t="str">
        <f>IF(ISBLANK(Games!B935), "", IF(Table13[[#This Row],[Spread]]&lt;0, Table13[[#This Row],[Home]], Table13[[#This Row],[Away]]))</f>
      </c>
      <c r="I935" s="25"/>
      <c r="J935" s="25"/>
      <c r="K935" s="25"/>
      <c r="L935" s="25" t="str">
        <f>IF(ISBLANK(Table13[[#This Row],[Side Result]]), "",(-1*(Table13[[#This Row],[Home Final]]-Table13[[#This Row],[Away Final]])))</f>
      </c>
      <c r="M93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35" s="21" t="str">
        <f>IF(ISBLANK(Games!B935),"",IF(Table13[[#This Row],[Side Result]]=Table13[[#This Row],[Market Predicted Side]], "Y", "N"))</f>
      </c>
      <c r="O935" s="24" t="str">
        <f>IF(ISBLANK(Table13[[#This Row],[Side Result]]),"",IF(AND(Table13[[#This Row],[Market Side Correct (Y/N)]]="Y", Table13[[#This Row],[Market - Winning Team Covered (Y/N)]]="Y"), "Y", "N"))</f>
      </c>
      <c r="P935" s="24" t="str">
        <f>IF(ISBLANK(Games!B935),"",IF(Table13[[#This Row],[Side Result]]=Table13[[#This Row],[Model Predicted Side]], "Y", "N"))</f>
      </c>
      <c r="Q93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3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35" s="24" t="str">
        <f>IF(ISBLANK(Table13[[#This Row],[Side Result]]), "",ABS(Table13[[#This Row],[Difference from Prediction]]))</f>
      </c>
      <c r="T93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35" s="24" t="str">
        <f>IF(ISBLANK(Table13[[#This Row],[Side Result]]), "",ABS(Table13[[#This Row],[Difference from Market]]))</f>
      </c>
      <c r="V935" s="23" t="str">
        <f>IF(OR(ISBLANK(Games!B935),ISBLANK(Table13[[#This Row],[Side Result]])), "",IF(OR(AND('Prediction Log'!D935&lt;0, 'Prediction Log'!I935='Prediction Log'!B935), AND('Prediction Log'!D935&gt;0, 'Prediction Log'!C935='Prediction Log'!I935)),"Y", IF(ISBLANK(Games!$B$2), "","N")))</f>
      </c>
      <c r="W935" s="23" t="str">
        <f>Table13[[#This Row],[Market Side and Spread  Correct]]</f>
      </c>
    </row>
    <row r="936">
      <c r="A936" s="2" t="str">
        <f>IF(ISBLANK(Games!$B936), "",Games!A936)</f>
      </c>
      <c r="B936" s="2" t="str">
        <f>IF(ISBLANK(Games!$B936), "",Games!B936)</f>
      </c>
      <c r="C936" s="2" t="str">
        <f>IF(ISBLANK(Games!$B936), "",Games!C936)</f>
      </c>
      <c r="D936" s="1" t="str">
        <f>IF(ISBLANK(Games!$B936), "",Games!D936)</f>
      </c>
      <c r="E936" s="1" t="str">
        <f>IF(ISBLANK(Games!$B936), "",Games!E936)</f>
      </c>
      <c r="F936" s="2" t="str">
        <f>IF(ISBLANK(Games!$B936), "",Games!F936)</f>
      </c>
      <c r="G936" s="2" t="str">
        <f>IF(ISBLANK(Games!$B936), "",Games!G936)</f>
      </c>
      <c r="H936" s="2" t="str">
        <f>IF(ISBLANK(Games!B936), "", IF(Table13[[#This Row],[Spread]]&lt;0, Table13[[#This Row],[Home]], Table13[[#This Row],[Away]]))</f>
      </c>
      <c r="I936" s="25"/>
      <c r="J936" s="25"/>
      <c r="K936" s="25"/>
      <c r="L936" s="25" t="str">
        <f>IF(ISBLANK(Table13[[#This Row],[Side Result]]), "",(-1*(Table13[[#This Row],[Home Final]]-Table13[[#This Row],[Away Final]])))</f>
      </c>
      <c r="M93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36" s="21" t="str">
        <f>IF(ISBLANK(Games!B936),"",IF(Table13[[#This Row],[Side Result]]=Table13[[#This Row],[Market Predicted Side]], "Y", "N"))</f>
      </c>
      <c r="O936" s="24" t="str">
        <f>IF(ISBLANK(Table13[[#This Row],[Side Result]]),"",IF(AND(Table13[[#This Row],[Market Side Correct (Y/N)]]="Y", Table13[[#This Row],[Market - Winning Team Covered (Y/N)]]="Y"), "Y", "N"))</f>
      </c>
      <c r="P936" s="24" t="str">
        <f>IF(ISBLANK(Games!B936),"",IF(Table13[[#This Row],[Side Result]]=Table13[[#This Row],[Model Predicted Side]], "Y", "N"))</f>
      </c>
      <c r="Q93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3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36" s="24" t="str">
        <f>IF(ISBLANK(Table13[[#This Row],[Side Result]]), "",ABS(Table13[[#This Row],[Difference from Prediction]]))</f>
      </c>
      <c r="T93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36" s="24" t="str">
        <f>IF(ISBLANK(Table13[[#This Row],[Side Result]]), "",ABS(Table13[[#This Row],[Difference from Market]]))</f>
      </c>
      <c r="V936" s="23" t="str">
        <f>IF(OR(ISBLANK(Games!B936),ISBLANK(Table13[[#This Row],[Side Result]])), "",IF(OR(AND('Prediction Log'!D936&lt;0, 'Prediction Log'!I936='Prediction Log'!B936), AND('Prediction Log'!D936&gt;0, 'Prediction Log'!C936='Prediction Log'!I936)),"Y", IF(ISBLANK(Games!$B$2), "","N")))</f>
      </c>
      <c r="W936" s="23" t="str">
        <f>Table13[[#This Row],[Market Side and Spread  Correct]]</f>
      </c>
    </row>
    <row r="937">
      <c r="A937" s="2" t="str">
        <f>IF(ISBLANK(Games!$B937), "",Games!A937)</f>
      </c>
      <c r="B937" s="2" t="str">
        <f>IF(ISBLANK(Games!$B937), "",Games!B937)</f>
      </c>
      <c r="C937" s="2" t="str">
        <f>IF(ISBLANK(Games!$B937), "",Games!C937)</f>
      </c>
      <c r="D937" s="1" t="str">
        <f>IF(ISBLANK(Games!$B937), "",Games!D937)</f>
      </c>
      <c r="E937" s="1" t="str">
        <f>IF(ISBLANK(Games!$B937), "",Games!E937)</f>
      </c>
      <c r="F937" s="2" t="str">
        <f>IF(ISBLANK(Games!$B937), "",Games!F937)</f>
      </c>
      <c r="G937" s="2" t="str">
        <f>IF(ISBLANK(Games!$B937), "",Games!G937)</f>
      </c>
      <c r="H937" s="2" t="str">
        <f>IF(ISBLANK(Games!B937), "", IF(Table13[[#This Row],[Spread]]&lt;0, Table13[[#This Row],[Home]], Table13[[#This Row],[Away]]))</f>
      </c>
      <c r="I937" s="25"/>
      <c r="J937" s="25"/>
      <c r="K937" s="25"/>
      <c r="L937" s="25" t="str">
        <f>IF(ISBLANK(Table13[[#This Row],[Side Result]]), "",(-1*(Table13[[#This Row],[Home Final]]-Table13[[#This Row],[Away Final]])))</f>
      </c>
      <c r="M93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37" s="21" t="str">
        <f>IF(ISBLANK(Games!B937),"",IF(Table13[[#This Row],[Side Result]]=Table13[[#This Row],[Market Predicted Side]], "Y", "N"))</f>
      </c>
      <c r="O937" s="24" t="str">
        <f>IF(ISBLANK(Table13[[#This Row],[Side Result]]),"",IF(AND(Table13[[#This Row],[Market Side Correct (Y/N)]]="Y", Table13[[#This Row],[Market - Winning Team Covered (Y/N)]]="Y"), "Y", "N"))</f>
      </c>
      <c r="P937" s="24" t="str">
        <f>IF(ISBLANK(Games!B937),"",IF(Table13[[#This Row],[Side Result]]=Table13[[#This Row],[Model Predicted Side]], "Y", "N"))</f>
      </c>
      <c r="Q93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3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37" s="24" t="str">
        <f>IF(ISBLANK(Table13[[#This Row],[Side Result]]), "",ABS(Table13[[#This Row],[Difference from Prediction]]))</f>
      </c>
      <c r="T93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37" s="24" t="str">
        <f>IF(ISBLANK(Table13[[#This Row],[Side Result]]), "",ABS(Table13[[#This Row],[Difference from Market]]))</f>
      </c>
      <c r="V937" s="23" t="str">
        <f>IF(OR(ISBLANK(Games!B937),ISBLANK(Table13[[#This Row],[Side Result]])), "",IF(OR(AND('Prediction Log'!D937&lt;0, 'Prediction Log'!I937='Prediction Log'!B937), AND('Prediction Log'!D937&gt;0, 'Prediction Log'!C937='Prediction Log'!I937)),"Y", IF(ISBLANK(Games!$B$2), "","N")))</f>
      </c>
      <c r="W937" s="23" t="str">
        <f>Table13[[#This Row],[Market Side and Spread  Correct]]</f>
      </c>
    </row>
    <row r="938">
      <c r="A938" s="2" t="str">
        <f>IF(ISBLANK(Games!$B938), "",Games!A938)</f>
      </c>
      <c r="B938" s="2" t="str">
        <f>IF(ISBLANK(Games!$B938), "",Games!B938)</f>
      </c>
      <c r="C938" s="2" t="str">
        <f>IF(ISBLANK(Games!$B938), "",Games!C938)</f>
      </c>
      <c r="D938" s="1" t="str">
        <f>IF(ISBLANK(Games!$B938), "",Games!D938)</f>
      </c>
      <c r="E938" s="1" t="str">
        <f>IF(ISBLANK(Games!$B938), "",Games!E938)</f>
      </c>
      <c r="F938" s="2" t="str">
        <f>IF(ISBLANK(Games!$B938), "",Games!F938)</f>
      </c>
      <c r="G938" s="2" t="str">
        <f>IF(ISBLANK(Games!$B938), "",Games!G938)</f>
      </c>
      <c r="H938" s="2" t="str">
        <f>IF(ISBLANK(Games!B938), "", IF(Table13[[#This Row],[Spread]]&lt;0, Table13[[#This Row],[Home]], Table13[[#This Row],[Away]]))</f>
      </c>
      <c r="I938" s="25"/>
      <c r="J938" s="25"/>
      <c r="K938" s="25"/>
      <c r="L938" s="25" t="str">
        <f>IF(ISBLANK(Table13[[#This Row],[Side Result]]), "",(-1*(Table13[[#This Row],[Home Final]]-Table13[[#This Row],[Away Final]])))</f>
      </c>
      <c r="M93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38" s="21" t="str">
        <f>IF(ISBLANK(Games!B938),"",IF(Table13[[#This Row],[Side Result]]=Table13[[#This Row],[Market Predicted Side]], "Y", "N"))</f>
      </c>
      <c r="O938" s="24" t="str">
        <f>IF(ISBLANK(Table13[[#This Row],[Side Result]]),"",IF(AND(Table13[[#This Row],[Market Side Correct (Y/N)]]="Y", Table13[[#This Row],[Market - Winning Team Covered (Y/N)]]="Y"), "Y", "N"))</f>
      </c>
      <c r="P938" s="24" t="str">
        <f>IF(ISBLANK(Games!B938),"",IF(Table13[[#This Row],[Side Result]]=Table13[[#This Row],[Model Predicted Side]], "Y", "N"))</f>
      </c>
      <c r="Q93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3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38" s="24" t="str">
        <f>IF(ISBLANK(Table13[[#This Row],[Side Result]]), "",ABS(Table13[[#This Row],[Difference from Prediction]]))</f>
      </c>
      <c r="T93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38" s="24" t="str">
        <f>IF(ISBLANK(Table13[[#This Row],[Side Result]]), "",ABS(Table13[[#This Row],[Difference from Market]]))</f>
      </c>
      <c r="V938" s="23" t="str">
        <f>IF(OR(ISBLANK(Games!B938),ISBLANK(Table13[[#This Row],[Side Result]])), "",IF(OR(AND('Prediction Log'!D938&lt;0, 'Prediction Log'!I938='Prediction Log'!B938), AND('Prediction Log'!D938&gt;0, 'Prediction Log'!C938='Prediction Log'!I938)),"Y", IF(ISBLANK(Games!$B$2), "","N")))</f>
      </c>
      <c r="W938" s="23" t="str">
        <f>Table13[[#This Row],[Market Side and Spread  Correct]]</f>
      </c>
    </row>
    <row r="939">
      <c r="A939" s="2" t="str">
        <f>IF(ISBLANK(Games!$B939), "",Games!A939)</f>
      </c>
      <c r="B939" s="2" t="str">
        <f>IF(ISBLANK(Games!$B939), "",Games!B939)</f>
      </c>
      <c r="C939" s="2" t="str">
        <f>IF(ISBLANK(Games!$B939), "",Games!C939)</f>
      </c>
      <c r="D939" s="1" t="str">
        <f>IF(ISBLANK(Games!$B939), "",Games!D939)</f>
      </c>
      <c r="E939" s="1" t="str">
        <f>IF(ISBLANK(Games!$B939), "",Games!E939)</f>
      </c>
      <c r="F939" s="2" t="str">
        <f>IF(ISBLANK(Games!$B939), "",Games!F939)</f>
      </c>
      <c r="G939" s="2" t="str">
        <f>IF(ISBLANK(Games!$B939), "",Games!G939)</f>
      </c>
      <c r="H939" s="2" t="str">
        <f>IF(ISBLANK(Games!B939), "", IF(Table13[[#This Row],[Spread]]&lt;0, Table13[[#This Row],[Home]], Table13[[#This Row],[Away]]))</f>
      </c>
      <c r="I939" s="25"/>
      <c r="J939" s="25"/>
      <c r="K939" s="25"/>
      <c r="L939" s="25" t="str">
        <f>IF(ISBLANK(Table13[[#This Row],[Side Result]]), "",(-1*(Table13[[#This Row],[Home Final]]-Table13[[#This Row],[Away Final]])))</f>
      </c>
      <c r="M93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39" s="21" t="str">
        <f>IF(ISBLANK(Games!B939),"",IF(Table13[[#This Row],[Side Result]]=Table13[[#This Row],[Market Predicted Side]], "Y", "N"))</f>
      </c>
      <c r="O939" s="24" t="str">
        <f>IF(ISBLANK(Table13[[#This Row],[Side Result]]),"",IF(AND(Table13[[#This Row],[Market Side Correct (Y/N)]]="Y", Table13[[#This Row],[Market - Winning Team Covered (Y/N)]]="Y"), "Y", "N"))</f>
      </c>
      <c r="P939" s="24" t="str">
        <f>IF(ISBLANK(Games!B939),"",IF(Table13[[#This Row],[Side Result]]=Table13[[#This Row],[Model Predicted Side]], "Y", "N"))</f>
      </c>
      <c r="Q93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3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39" s="24" t="str">
        <f>IF(ISBLANK(Table13[[#This Row],[Side Result]]), "",ABS(Table13[[#This Row],[Difference from Prediction]]))</f>
      </c>
      <c r="T93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39" s="24" t="str">
        <f>IF(ISBLANK(Table13[[#This Row],[Side Result]]), "",ABS(Table13[[#This Row],[Difference from Market]]))</f>
      </c>
      <c r="V939" s="23" t="str">
        <f>IF(OR(ISBLANK(Games!B939),ISBLANK(Table13[[#This Row],[Side Result]])), "",IF(OR(AND('Prediction Log'!D939&lt;0, 'Prediction Log'!I939='Prediction Log'!B939), AND('Prediction Log'!D939&gt;0, 'Prediction Log'!C939='Prediction Log'!I939)),"Y", IF(ISBLANK(Games!$B$2), "","N")))</f>
      </c>
      <c r="W939" s="23" t="str">
        <f>Table13[[#This Row],[Market Side and Spread  Correct]]</f>
      </c>
    </row>
    <row r="940">
      <c r="A940" s="2" t="str">
        <f>IF(ISBLANK(Games!$B940), "",Games!A940)</f>
      </c>
      <c r="B940" s="2" t="str">
        <f>IF(ISBLANK(Games!$B940), "",Games!B940)</f>
      </c>
      <c r="C940" s="2" t="str">
        <f>IF(ISBLANK(Games!$B940), "",Games!C940)</f>
      </c>
      <c r="D940" s="1" t="str">
        <f>IF(ISBLANK(Games!$B940), "",Games!D940)</f>
      </c>
      <c r="E940" s="1" t="str">
        <f>IF(ISBLANK(Games!$B940), "",Games!E940)</f>
      </c>
      <c r="F940" s="2" t="str">
        <f>IF(ISBLANK(Games!$B940), "",Games!F940)</f>
      </c>
      <c r="G940" s="2" t="str">
        <f>IF(ISBLANK(Games!$B940), "",Games!G940)</f>
      </c>
      <c r="H940" s="2" t="str">
        <f>IF(ISBLANK(Games!B940), "", IF(Table13[[#This Row],[Spread]]&lt;0, Table13[[#This Row],[Home]], Table13[[#This Row],[Away]]))</f>
      </c>
      <c r="I940" s="25"/>
      <c r="J940" s="25"/>
      <c r="K940" s="25"/>
      <c r="L940" s="25" t="str">
        <f>IF(ISBLANK(Table13[[#This Row],[Side Result]]), "",(-1*(Table13[[#This Row],[Home Final]]-Table13[[#This Row],[Away Final]])))</f>
      </c>
      <c r="M94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40" s="21" t="str">
        <f>IF(ISBLANK(Games!B940),"",IF(Table13[[#This Row],[Side Result]]=Table13[[#This Row],[Market Predicted Side]], "Y", "N"))</f>
      </c>
      <c r="O940" s="24" t="str">
        <f>IF(ISBLANK(Table13[[#This Row],[Side Result]]),"",IF(AND(Table13[[#This Row],[Market Side Correct (Y/N)]]="Y", Table13[[#This Row],[Market - Winning Team Covered (Y/N)]]="Y"), "Y", "N"))</f>
      </c>
      <c r="P940" s="24" t="str">
        <f>IF(ISBLANK(Games!B940),"",IF(Table13[[#This Row],[Side Result]]=Table13[[#This Row],[Model Predicted Side]], "Y", "N"))</f>
      </c>
      <c r="Q94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4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40" s="24" t="str">
        <f>IF(ISBLANK(Table13[[#This Row],[Side Result]]), "",ABS(Table13[[#This Row],[Difference from Prediction]]))</f>
      </c>
      <c r="T94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40" s="24" t="str">
        <f>IF(ISBLANK(Table13[[#This Row],[Side Result]]), "",ABS(Table13[[#This Row],[Difference from Market]]))</f>
      </c>
      <c r="V940" s="23" t="str">
        <f>IF(OR(ISBLANK(Games!B940),ISBLANK(Table13[[#This Row],[Side Result]])), "",IF(OR(AND('Prediction Log'!D940&lt;0, 'Prediction Log'!I940='Prediction Log'!B940), AND('Prediction Log'!D940&gt;0, 'Prediction Log'!C940='Prediction Log'!I940)),"Y", IF(ISBLANK(Games!$B$2), "","N")))</f>
      </c>
      <c r="W940" s="23" t="str">
        <f>Table13[[#This Row],[Market Side and Spread  Correct]]</f>
      </c>
    </row>
    <row r="941">
      <c r="A941" s="2" t="str">
        <f>IF(ISBLANK(Games!$B941), "",Games!A941)</f>
      </c>
      <c r="B941" s="2" t="str">
        <f>IF(ISBLANK(Games!$B941), "",Games!B941)</f>
      </c>
      <c r="C941" s="2" t="str">
        <f>IF(ISBLANK(Games!$B941), "",Games!C941)</f>
      </c>
      <c r="D941" s="1" t="str">
        <f>IF(ISBLANK(Games!$B941), "",Games!D941)</f>
      </c>
      <c r="E941" s="1" t="str">
        <f>IF(ISBLANK(Games!$B941), "",Games!E941)</f>
      </c>
      <c r="F941" s="2" t="str">
        <f>IF(ISBLANK(Games!$B941), "",Games!F941)</f>
      </c>
      <c r="G941" s="2" t="str">
        <f>IF(ISBLANK(Games!$B941), "",Games!G941)</f>
      </c>
      <c r="H941" s="2" t="str">
        <f>IF(ISBLANK(Games!B941), "", IF(Table13[[#This Row],[Spread]]&lt;0, Table13[[#This Row],[Home]], Table13[[#This Row],[Away]]))</f>
      </c>
      <c r="I941" s="25"/>
      <c r="J941" s="25"/>
      <c r="K941" s="25"/>
      <c r="L941" s="25" t="str">
        <f>IF(ISBLANK(Table13[[#This Row],[Side Result]]), "",(-1*(Table13[[#This Row],[Home Final]]-Table13[[#This Row],[Away Final]])))</f>
      </c>
      <c r="M94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41" s="21" t="str">
        <f>IF(ISBLANK(Games!B941),"",IF(Table13[[#This Row],[Side Result]]=Table13[[#This Row],[Market Predicted Side]], "Y", "N"))</f>
      </c>
      <c r="O941" s="24" t="str">
        <f>IF(ISBLANK(Table13[[#This Row],[Side Result]]),"",IF(AND(Table13[[#This Row],[Market Side Correct (Y/N)]]="Y", Table13[[#This Row],[Market - Winning Team Covered (Y/N)]]="Y"), "Y", "N"))</f>
      </c>
      <c r="P941" s="24" t="str">
        <f>IF(ISBLANK(Games!B941),"",IF(Table13[[#This Row],[Side Result]]=Table13[[#This Row],[Model Predicted Side]], "Y", "N"))</f>
      </c>
      <c r="Q94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4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41" s="24" t="str">
        <f>IF(ISBLANK(Table13[[#This Row],[Side Result]]), "",ABS(Table13[[#This Row],[Difference from Prediction]]))</f>
      </c>
      <c r="T94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41" s="24" t="str">
        <f>IF(ISBLANK(Table13[[#This Row],[Side Result]]), "",ABS(Table13[[#This Row],[Difference from Market]]))</f>
      </c>
      <c r="V941" s="23" t="str">
        <f>IF(OR(ISBLANK(Games!B941),ISBLANK(Table13[[#This Row],[Side Result]])), "",IF(OR(AND('Prediction Log'!D941&lt;0, 'Prediction Log'!I941='Prediction Log'!B941), AND('Prediction Log'!D941&gt;0, 'Prediction Log'!C941='Prediction Log'!I941)),"Y", IF(ISBLANK(Games!$B$2), "","N")))</f>
      </c>
      <c r="W941" s="23" t="str">
        <f>Table13[[#This Row],[Market Side and Spread  Correct]]</f>
      </c>
    </row>
    <row r="942">
      <c r="A942" s="2" t="str">
        <f>IF(ISBLANK(Games!$B942), "",Games!A942)</f>
      </c>
      <c r="B942" s="2" t="str">
        <f>IF(ISBLANK(Games!$B942), "",Games!B942)</f>
      </c>
      <c r="C942" s="2" t="str">
        <f>IF(ISBLANK(Games!$B942), "",Games!C942)</f>
      </c>
      <c r="D942" s="1" t="str">
        <f>IF(ISBLANK(Games!$B942), "",Games!D942)</f>
      </c>
      <c r="E942" s="1" t="str">
        <f>IF(ISBLANK(Games!$B942), "",Games!E942)</f>
      </c>
      <c r="F942" s="2" t="str">
        <f>IF(ISBLANK(Games!$B942), "",Games!F942)</f>
      </c>
      <c r="G942" s="2" t="str">
        <f>IF(ISBLANK(Games!$B942), "",Games!G942)</f>
      </c>
      <c r="H942" s="2" t="str">
        <f>IF(ISBLANK(Games!B942), "", IF(Table13[[#This Row],[Spread]]&lt;0, Table13[[#This Row],[Home]], Table13[[#This Row],[Away]]))</f>
      </c>
      <c r="I942" s="25"/>
      <c r="J942" s="25"/>
      <c r="K942" s="25"/>
      <c r="L942" s="25" t="str">
        <f>IF(ISBLANK(Table13[[#This Row],[Side Result]]), "",(-1*(Table13[[#This Row],[Home Final]]-Table13[[#This Row],[Away Final]])))</f>
      </c>
      <c r="M94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42" s="21" t="str">
        <f>IF(ISBLANK(Games!B942),"",IF(Table13[[#This Row],[Side Result]]=Table13[[#This Row],[Market Predicted Side]], "Y", "N"))</f>
      </c>
      <c r="O942" s="24" t="str">
        <f>IF(ISBLANK(Table13[[#This Row],[Side Result]]),"",IF(AND(Table13[[#This Row],[Market Side Correct (Y/N)]]="Y", Table13[[#This Row],[Market - Winning Team Covered (Y/N)]]="Y"), "Y", "N"))</f>
      </c>
      <c r="P942" s="24" t="str">
        <f>IF(ISBLANK(Games!B942),"",IF(Table13[[#This Row],[Side Result]]=Table13[[#This Row],[Model Predicted Side]], "Y", "N"))</f>
      </c>
      <c r="Q94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4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42" s="24" t="str">
        <f>IF(ISBLANK(Table13[[#This Row],[Side Result]]), "",ABS(Table13[[#This Row],[Difference from Prediction]]))</f>
      </c>
      <c r="T94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42" s="24" t="str">
        <f>IF(ISBLANK(Table13[[#This Row],[Side Result]]), "",ABS(Table13[[#This Row],[Difference from Market]]))</f>
      </c>
      <c r="V942" s="23" t="str">
        <f>IF(OR(ISBLANK(Games!B942),ISBLANK(Table13[[#This Row],[Side Result]])), "",IF(OR(AND('Prediction Log'!D942&lt;0, 'Prediction Log'!I942='Prediction Log'!B942), AND('Prediction Log'!D942&gt;0, 'Prediction Log'!C942='Prediction Log'!I942)),"Y", IF(ISBLANK(Games!$B$2), "","N")))</f>
      </c>
      <c r="W942" s="23" t="str">
        <f>Table13[[#This Row],[Market Side and Spread  Correct]]</f>
      </c>
    </row>
    <row r="943">
      <c r="A943" s="2" t="str">
        <f>IF(ISBLANK(Games!$B943), "",Games!A943)</f>
      </c>
      <c r="B943" s="2" t="str">
        <f>IF(ISBLANK(Games!$B943), "",Games!B943)</f>
      </c>
      <c r="C943" s="2" t="str">
        <f>IF(ISBLANK(Games!$B943), "",Games!C943)</f>
      </c>
      <c r="D943" s="1" t="str">
        <f>IF(ISBLANK(Games!$B943), "",Games!D943)</f>
      </c>
      <c r="E943" s="1" t="str">
        <f>IF(ISBLANK(Games!$B943), "",Games!E943)</f>
      </c>
      <c r="F943" s="2" t="str">
        <f>IF(ISBLANK(Games!$B943), "",Games!F943)</f>
      </c>
      <c r="G943" s="2" t="str">
        <f>IF(ISBLANK(Games!$B943), "",Games!G943)</f>
      </c>
      <c r="H943" s="2" t="str">
        <f>IF(ISBLANK(Games!B943), "", IF(Table13[[#This Row],[Spread]]&lt;0, Table13[[#This Row],[Home]], Table13[[#This Row],[Away]]))</f>
      </c>
      <c r="I943" s="25"/>
      <c r="J943" s="25"/>
      <c r="K943" s="25"/>
      <c r="L943" s="25" t="str">
        <f>IF(ISBLANK(Table13[[#This Row],[Side Result]]), "",(-1*(Table13[[#This Row],[Home Final]]-Table13[[#This Row],[Away Final]])))</f>
      </c>
      <c r="M94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43" s="21" t="str">
        <f>IF(ISBLANK(Games!B943),"",IF(Table13[[#This Row],[Side Result]]=Table13[[#This Row],[Market Predicted Side]], "Y", "N"))</f>
      </c>
      <c r="O943" s="24" t="str">
        <f>IF(ISBLANK(Table13[[#This Row],[Side Result]]),"",IF(AND(Table13[[#This Row],[Market Side Correct (Y/N)]]="Y", Table13[[#This Row],[Market - Winning Team Covered (Y/N)]]="Y"), "Y", "N"))</f>
      </c>
      <c r="P943" s="24" t="str">
        <f>IF(ISBLANK(Games!B943),"",IF(Table13[[#This Row],[Side Result]]=Table13[[#This Row],[Model Predicted Side]], "Y", "N"))</f>
      </c>
      <c r="Q94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4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43" s="24" t="str">
        <f>IF(ISBLANK(Table13[[#This Row],[Side Result]]), "",ABS(Table13[[#This Row],[Difference from Prediction]]))</f>
      </c>
      <c r="T94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43" s="24" t="str">
        <f>IF(ISBLANK(Table13[[#This Row],[Side Result]]), "",ABS(Table13[[#This Row],[Difference from Market]]))</f>
      </c>
      <c r="V943" s="23" t="str">
        <f>IF(OR(ISBLANK(Games!B943),ISBLANK(Table13[[#This Row],[Side Result]])), "",IF(OR(AND('Prediction Log'!D943&lt;0, 'Prediction Log'!I943='Prediction Log'!B943), AND('Prediction Log'!D943&gt;0, 'Prediction Log'!C943='Prediction Log'!I943)),"Y", IF(ISBLANK(Games!$B$2), "","N")))</f>
      </c>
      <c r="W943" s="23" t="str">
        <f>Table13[[#This Row],[Market Side and Spread  Correct]]</f>
      </c>
    </row>
    <row r="944">
      <c r="A944" s="2" t="str">
        <f>IF(ISBLANK(Games!$B944), "",Games!A944)</f>
      </c>
      <c r="B944" s="2" t="str">
        <f>IF(ISBLANK(Games!$B944), "",Games!B944)</f>
      </c>
      <c r="C944" s="2" t="str">
        <f>IF(ISBLANK(Games!$B944), "",Games!C944)</f>
      </c>
      <c r="D944" s="1" t="str">
        <f>IF(ISBLANK(Games!$B944), "",Games!D944)</f>
      </c>
      <c r="E944" s="1" t="str">
        <f>IF(ISBLANK(Games!$B944), "",Games!E944)</f>
      </c>
      <c r="F944" s="2" t="str">
        <f>IF(ISBLANK(Games!$B944), "",Games!F944)</f>
      </c>
      <c r="G944" s="2" t="str">
        <f>IF(ISBLANK(Games!$B944), "",Games!G944)</f>
      </c>
      <c r="H944" s="2" t="str">
        <f>IF(ISBLANK(Games!B944), "", IF(Table13[[#This Row],[Spread]]&lt;0, Table13[[#This Row],[Home]], Table13[[#This Row],[Away]]))</f>
      </c>
      <c r="I944" s="25"/>
      <c r="J944" s="25"/>
      <c r="K944" s="25"/>
      <c r="L944" s="25" t="str">
        <f>IF(ISBLANK(Table13[[#This Row],[Side Result]]), "",(-1*(Table13[[#This Row],[Home Final]]-Table13[[#This Row],[Away Final]])))</f>
      </c>
      <c r="M944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44" s="21" t="str">
        <f>IF(ISBLANK(Games!B944),"",IF(Table13[[#This Row],[Side Result]]=Table13[[#This Row],[Market Predicted Side]], "Y", "N"))</f>
      </c>
      <c r="O944" s="24" t="str">
        <f>IF(ISBLANK(Table13[[#This Row],[Side Result]]),"",IF(AND(Table13[[#This Row],[Market Side Correct (Y/N)]]="Y", Table13[[#This Row],[Market - Winning Team Covered (Y/N)]]="Y"), "Y", "N"))</f>
      </c>
      <c r="P944" s="24" t="str">
        <f>IF(ISBLANK(Games!B944),"",IF(Table13[[#This Row],[Side Result]]=Table13[[#This Row],[Model Predicted Side]], "Y", "N"))</f>
      </c>
      <c r="Q944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44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44" s="24" t="str">
        <f>IF(ISBLANK(Table13[[#This Row],[Side Result]]), "",ABS(Table13[[#This Row],[Difference from Prediction]]))</f>
      </c>
      <c r="T944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44" s="24" t="str">
        <f>IF(ISBLANK(Table13[[#This Row],[Side Result]]), "",ABS(Table13[[#This Row],[Difference from Market]]))</f>
      </c>
      <c r="V944" s="23" t="str">
        <f>IF(OR(ISBLANK(Games!B944),ISBLANK(Table13[[#This Row],[Side Result]])), "",IF(OR(AND('Prediction Log'!D944&lt;0, 'Prediction Log'!I944='Prediction Log'!B944), AND('Prediction Log'!D944&gt;0, 'Prediction Log'!C944='Prediction Log'!I944)),"Y", IF(ISBLANK(Games!$B$2), "","N")))</f>
      </c>
      <c r="W944" s="23" t="str">
        <f>Table13[[#This Row],[Market Side and Spread  Correct]]</f>
      </c>
    </row>
    <row r="945">
      <c r="A945" s="2" t="str">
        <f>IF(ISBLANK(Games!$B945), "",Games!A945)</f>
      </c>
      <c r="B945" s="2" t="str">
        <f>IF(ISBLANK(Games!$B945), "",Games!B945)</f>
      </c>
      <c r="C945" s="2" t="str">
        <f>IF(ISBLANK(Games!$B945), "",Games!C945)</f>
      </c>
      <c r="D945" s="1" t="str">
        <f>IF(ISBLANK(Games!$B945), "",Games!D945)</f>
      </c>
      <c r="E945" s="1" t="str">
        <f>IF(ISBLANK(Games!$B945), "",Games!E945)</f>
      </c>
      <c r="F945" s="2" t="str">
        <f>IF(ISBLANK(Games!$B945), "",Games!F945)</f>
      </c>
      <c r="G945" s="2" t="str">
        <f>IF(ISBLANK(Games!$B945), "",Games!G945)</f>
      </c>
      <c r="H945" s="2" t="str">
        <f>IF(ISBLANK(Games!B945), "", IF(Table13[[#This Row],[Spread]]&lt;0, Table13[[#This Row],[Home]], Table13[[#This Row],[Away]]))</f>
      </c>
      <c r="I945" s="25"/>
      <c r="J945" s="25"/>
      <c r="K945" s="25"/>
      <c r="L945" s="25" t="str">
        <f>IF(ISBLANK(Table13[[#This Row],[Side Result]]), "",(-1*(Table13[[#This Row],[Home Final]]-Table13[[#This Row],[Away Final]])))</f>
      </c>
      <c r="M945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45" s="21" t="str">
        <f>IF(ISBLANK(Games!B945),"",IF(Table13[[#This Row],[Side Result]]=Table13[[#This Row],[Market Predicted Side]], "Y", "N"))</f>
      </c>
      <c r="O945" s="24" t="str">
        <f>IF(ISBLANK(Table13[[#This Row],[Side Result]]),"",IF(AND(Table13[[#This Row],[Market Side Correct (Y/N)]]="Y", Table13[[#This Row],[Market - Winning Team Covered (Y/N)]]="Y"), "Y", "N"))</f>
      </c>
      <c r="P945" s="24" t="str">
        <f>IF(ISBLANK(Games!B945),"",IF(Table13[[#This Row],[Side Result]]=Table13[[#This Row],[Model Predicted Side]], "Y", "N"))</f>
      </c>
      <c r="Q945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45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45" s="24" t="str">
        <f>IF(ISBLANK(Table13[[#This Row],[Side Result]]), "",ABS(Table13[[#This Row],[Difference from Prediction]]))</f>
      </c>
      <c r="T945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45" s="24" t="str">
        <f>IF(ISBLANK(Table13[[#This Row],[Side Result]]), "",ABS(Table13[[#This Row],[Difference from Market]]))</f>
      </c>
      <c r="V945" s="23" t="str">
        <f>IF(OR(ISBLANK(Games!B945),ISBLANK(Table13[[#This Row],[Side Result]])), "",IF(OR(AND('Prediction Log'!D945&lt;0, 'Prediction Log'!I945='Prediction Log'!B945), AND('Prediction Log'!D945&gt;0, 'Prediction Log'!C945='Prediction Log'!I945)),"Y", IF(ISBLANK(Games!$B$2), "","N")))</f>
      </c>
      <c r="W945" s="23" t="str">
        <f>Table13[[#This Row],[Market Side and Spread  Correct]]</f>
      </c>
    </row>
    <row r="946">
      <c r="A946" s="2" t="str">
        <f>IF(ISBLANK(Games!$B946), "",Games!A946)</f>
      </c>
      <c r="B946" s="2" t="str">
        <f>IF(ISBLANK(Games!$B946), "",Games!B946)</f>
      </c>
      <c r="C946" s="2" t="str">
        <f>IF(ISBLANK(Games!$B946), "",Games!C946)</f>
      </c>
      <c r="D946" s="1" t="str">
        <f>IF(ISBLANK(Games!$B946), "",Games!D946)</f>
      </c>
      <c r="E946" s="1" t="str">
        <f>IF(ISBLANK(Games!$B946), "",Games!E946)</f>
      </c>
      <c r="F946" s="2" t="str">
        <f>IF(ISBLANK(Games!$B946), "",Games!F946)</f>
      </c>
      <c r="G946" s="2" t="str">
        <f>IF(ISBLANK(Games!$B946), "",Games!G946)</f>
      </c>
      <c r="H946" s="2" t="str">
        <f>IF(ISBLANK(Games!B946), "", IF(Table13[[#This Row],[Spread]]&lt;0, Table13[[#This Row],[Home]], Table13[[#This Row],[Away]]))</f>
      </c>
      <c r="I946" s="25"/>
      <c r="J946" s="25"/>
      <c r="K946" s="25"/>
      <c r="L946" s="25" t="str">
        <f>IF(ISBLANK(Table13[[#This Row],[Side Result]]), "",(-1*(Table13[[#This Row],[Home Final]]-Table13[[#This Row],[Away Final]])))</f>
      </c>
      <c r="M946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46" s="21" t="str">
        <f>IF(ISBLANK(Games!B946),"",IF(Table13[[#This Row],[Side Result]]=Table13[[#This Row],[Market Predicted Side]], "Y", "N"))</f>
      </c>
      <c r="O946" s="24" t="str">
        <f>IF(ISBLANK(Table13[[#This Row],[Side Result]]),"",IF(AND(Table13[[#This Row],[Market Side Correct (Y/N)]]="Y", Table13[[#This Row],[Market - Winning Team Covered (Y/N)]]="Y"), "Y", "N"))</f>
      </c>
      <c r="P946" s="24" t="str">
        <f>IF(ISBLANK(Games!B946),"",IF(Table13[[#This Row],[Side Result]]=Table13[[#This Row],[Model Predicted Side]], "Y", "N"))</f>
      </c>
      <c r="Q946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46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46" s="24" t="str">
        <f>IF(ISBLANK(Table13[[#This Row],[Side Result]]), "",ABS(Table13[[#This Row],[Difference from Prediction]]))</f>
      </c>
      <c r="T946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46" s="24" t="str">
        <f>IF(ISBLANK(Table13[[#This Row],[Side Result]]), "",ABS(Table13[[#This Row],[Difference from Market]]))</f>
      </c>
      <c r="V946" s="23" t="str">
        <f>IF(OR(ISBLANK(Games!B946),ISBLANK(Table13[[#This Row],[Side Result]])), "",IF(OR(AND('Prediction Log'!D946&lt;0, 'Prediction Log'!I946='Prediction Log'!B946), AND('Prediction Log'!D946&gt;0, 'Prediction Log'!C946='Prediction Log'!I946)),"Y", IF(ISBLANK(Games!$B$2), "","N")))</f>
      </c>
      <c r="W946" s="23" t="str">
        <f>Table13[[#This Row],[Market Side and Spread  Correct]]</f>
      </c>
    </row>
    <row r="947">
      <c r="A947" s="2" t="str">
        <f>IF(ISBLANK(Games!$B947), "",Games!A947)</f>
      </c>
      <c r="B947" s="2" t="str">
        <f>IF(ISBLANK(Games!$B947), "",Games!B947)</f>
      </c>
      <c r="C947" s="2" t="str">
        <f>IF(ISBLANK(Games!$B947), "",Games!C947)</f>
      </c>
      <c r="D947" s="1" t="str">
        <f>IF(ISBLANK(Games!$B947), "",Games!D947)</f>
      </c>
      <c r="E947" s="1" t="str">
        <f>IF(ISBLANK(Games!$B947), "",Games!E947)</f>
      </c>
      <c r="F947" s="2" t="str">
        <f>IF(ISBLANK(Games!$B947), "",Games!F947)</f>
      </c>
      <c r="G947" s="2" t="str">
        <f>IF(ISBLANK(Games!$B947), "",Games!G947)</f>
      </c>
      <c r="H947" s="2" t="str">
        <f>IF(ISBLANK(Games!B947), "", IF(Table13[[#This Row],[Spread]]&lt;0, Table13[[#This Row],[Home]], Table13[[#This Row],[Away]]))</f>
      </c>
      <c r="I947" s="25"/>
      <c r="J947" s="25"/>
      <c r="K947" s="25"/>
      <c r="L947" s="25" t="str">
        <f>IF(ISBLANK(Table13[[#This Row],[Side Result]]), "",(-1*(Table13[[#This Row],[Home Final]]-Table13[[#This Row],[Away Final]])))</f>
      </c>
      <c r="M947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47" s="21" t="str">
        <f>IF(ISBLANK(Games!B947),"",IF(Table13[[#This Row],[Side Result]]=Table13[[#This Row],[Market Predicted Side]], "Y", "N"))</f>
      </c>
      <c r="O947" s="24" t="str">
        <f>IF(ISBLANK(Table13[[#This Row],[Side Result]]),"",IF(AND(Table13[[#This Row],[Market Side Correct (Y/N)]]="Y", Table13[[#This Row],[Market - Winning Team Covered (Y/N)]]="Y"), "Y", "N"))</f>
      </c>
      <c r="P947" s="24" t="str">
        <f>IF(ISBLANK(Games!B947),"",IF(Table13[[#This Row],[Side Result]]=Table13[[#This Row],[Model Predicted Side]], "Y", "N"))</f>
      </c>
      <c r="Q947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47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47" s="24" t="str">
        <f>IF(ISBLANK(Table13[[#This Row],[Side Result]]), "",ABS(Table13[[#This Row],[Difference from Prediction]]))</f>
      </c>
      <c r="T947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47" s="24" t="str">
        <f>IF(ISBLANK(Table13[[#This Row],[Side Result]]), "",ABS(Table13[[#This Row],[Difference from Market]]))</f>
      </c>
      <c r="V947" s="23" t="str">
        <f>IF(OR(ISBLANK(Games!B947),ISBLANK(Table13[[#This Row],[Side Result]])), "",IF(OR(AND('Prediction Log'!D947&lt;0, 'Prediction Log'!I947='Prediction Log'!B947), AND('Prediction Log'!D947&gt;0, 'Prediction Log'!C947='Prediction Log'!I947)),"Y", IF(ISBLANK(Games!$B$2), "","N")))</f>
      </c>
      <c r="W947" s="23" t="str">
        <f>Table13[[#This Row],[Market Side and Spread  Correct]]</f>
      </c>
    </row>
    <row r="948">
      <c r="A948" s="2" t="str">
        <f>IF(ISBLANK(Games!$B948), "",Games!A948)</f>
      </c>
      <c r="B948" s="2" t="str">
        <f>IF(ISBLANK(Games!$B948), "",Games!B948)</f>
      </c>
      <c r="C948" s="2" t="str">
        <f>IF(ISBLANK(Games!$B948), "",Games!C948)</f>
      </c>
      <c r="D948" s="1" t="str">
        <f>IF(ISBLANK(Games!$B948), "",Games!D948)</f>
      </c>
      <c r="E948" s="1" t="str">
        <f>IF(ISBLANK(Games!$B948), "",Games!E948)</f>
      </c>
      <c r="F948" s="2" t="str">
        <f>IF(ISBLANK(Games!$B948), "",Games!F948)</f>
      </c>
      <c r="G948" s="2" t="str">
        <f>IF(ISBLANK(Games!$B948), "",Games!G948)</f>
      </c>
      <c r="H948" s="2" t="str">
        <f>IF(ISBLANK(Games!B948), "", IF(Table13[[#This Row],[Spread]]&lt;0, Table13[[#This Row],[Home]], Table13[[#This Row],[Away]]))</f>
      </c>
      <c r="I948" s="25"/>
      <c r="J948" s="25"/>
      <c r="K948" s="25"/>
      <c r="L948" s="25" t="str">
        <f>IF(ISBLANK(Table13[[#This Row],[Side Result]]), "",(-1*(Table13[[#This Row],[Home Final]]-Table13[[#This Row],[Away Final]])))</f>
      </c>
      <c r="M948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48" s="21" t="str">
        <f>IF(ISBLANK(Games!B948),"",IF(Table13[[#This Row],[Side Result]]=Table13[[#This Row],[Market Predicted Side]], "Y", "N"))</f>
      </c>
      <c r="O948" s="24" t="str">
        <f>IF(ISBLANK(Table13[[#This Row],[Side Result]]),"",IF(AND(Table13[[#This Row],[Market Side Correct (Y/N)]]="Y", Table13[[#This Row],[Market - Winning Team Covered (Y/N)]]="Y"), "Y", "N"))</f>
      </c>
      <c r="P948" s="24" t="str">
        <f>IF(ISBLANK(Games!B948),"",IF(Table13[[#This Row],[Side Result]]=Table13[[#This Row],[Model Predicted Side]], "Y", "N"))</f>
      </c>
      <c r="Q948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48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48" s="24" t="str">
        <f>IF(ISBLANK(Table13[[#This Row],[Side Result]]), "",ABS(Table13[[#This Row],[Difference from Prediction]]))</f>
      </c>
      <c r="T948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48" s="24" t="str">
        <f>IF(ISBLANK(Table13[[#This Row],[Side Result]]), "",ABS(Table13[[#This Row],[Difference from Market]]))</f>
      </c>
      <c r="V948" s="23" t="str">
        <f>IF(OR(ISBLANK(Games!B948),ISBLANK(Table13[[#This Row],[Side Result]])), "",IF(OR(AND('Prediction Log'!D948&lt;0, 'Prediction Log'!I948='Prediction Log'!B948), AND('Prediction Log'!D948&gt;0, 'Prediction Log'!C948='Prediction Log'!I948)),"Y", IF(ISBLANK(Games!$B$2), "","N")))</f>
      </c>
      <c r="W948" s="23" t="str">
        <f>Table13[[#This Row],[Market Side and Spread  Correct]]</f>
      </c>
    </row>
    <row r="949">
      <c r="A949" s="2" t="str">
        <f>IF(ISBLANK(Games!$B949), "",Games!A949)</f>
      </c>
      <c r="B949" s="2" t="str">
        <f>IF(ISBLANK(Games!$B949), "",Games!B949)</f>
      </c>
      <c r="C949" s="2" t="str">
        <f>IF(ISBLANK(Games!$B949), "",Games!C949)</f>
      </c>
      <c r="D949" s="1" t="str">
        <f>IF(ISBLANK(Games!$B949), "",Games!D949)</f>
      </c>
      <c r="E949" s="1" t="str">
        <f>IF(ISBLANK(Games!$B949), "",Games!E949)</f>
      </c>
      <c r="F949" s="2" t="str">
        <f>IF(ISBLANK(Games!$B949), "",Games!F949)</f>
      </c>
      <c r="G949" s="2" t="str">
        <f>IF(ISBLANK(Games!$B949), "",Games!G949)</f>
      </c>
      <c r="H949" s="2" t="str">
        <f>IF(ISBLANK(Games!B949), "", IF(Table13[[#This Row],[Spread]]&lt;0, Table13[[#This Row],[Home]], Table13[[#This Row],[Away]]))</f>
      </c>
      <c r="I949" s="25"/>
      <c r="J949" s="25"/>
      <c r="K949" s="25"/>
      <c r="L949" s="25" t="str">
        <f>IF(ISBLANK(Table13[[#This Row],[Side Result]]), "",(-1*(Table13[[#This Row],[Home Final]]-Table13[[#This Row],[Away Final]])))</f>
      </c>
      <c r="M949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49" s="21" t="str">
        <f>IF(ISBLANK(Games!B949),"",IF(Table13[[#This Row],[Side Result]]=Table13[[#This Row],[Market Predicted Side]], "Y", "N"))</f>
      </c>
      <c r="O949" s="24" t="str">
        <f>IF(ISBLANK(Table13[[#This Row],[Side Result]]),"",IF(AND(Table13[[#This Row],[Market Side Correct (Y/N)]]="Y", Table13[[#This Row],[Market - Winning Team Covered (Y/N)]]="Y"), "Y", "N"))</f>
      </c>
      <c r="P949" s="24" t="str">
        <f>IF(ISBLANK(Games!B949),"",IF(Table13[[#This Row],[Side Result]]=Table13[[#This Row],[Model Predicted Side]], "Y", "N"))</f>
      </c>
      <c r="Q949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49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49" s="24" t="str">
        <f>IF(ISBLANK(Table13[[#This Row],[Side Result]]), "",ABS(Table13[[#This Row],[Difference from Prediction]]))</f>
      </c>
      <c r="T949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49" s="24" t="str">
        <f>IF(ISBLANK(Table13[[#This Row],[Side Result]]), "",ABS(Table13[[#This Row],[Difference from Market]]))</f>
      </c>
      <c r="V949" s="23" t="str">
        <f>IF(OR(ISBLANK(Games!B949),ISBLANK(Table13[[#This Row],[Side Result]])), "",IF(OR(AND('Prediction Log'!D949&lt;0, 'Prediction Log'!I949='Prediction Log'!B949), AND('Prediction Log'!D949&gt;0, 'Prediction Log'!C949='Prediction Log'!I949)),"Y", IF(ISBLANK(Games!$B$2), "","N")))</f>
      </c>
      <c r="W949" s="23" t="str">
        <f>Table13[[#This Row],[Market Side and Spread  Correct]]</f>
      </c>
    </row>
    <row r="950">
      <c r="A950" s="2" t="str">
        <f>IF(ISBLANK(Games!$B950), "",Games!A950)</f>
      </c>
      <c r="B950" s="2" t="str">
        <f>IF(ISBLANK(Games!$B950), "",Games!B950)</f>
      </c>
      <c r="C950" s="2" t="str">
        <f>IF(ISBLANK(Games!$B950), "",Games!C950)</f>
      </c>
      <c r="D950" s="1" t="str">
        <f>IF(ISBLANK(Games!$B950), "",Games!D950)</f>
      </c>
      <c r="E950" s="1" t="str">
        <f>IF(ISBLANK(Games!$B950), "",Games!E950)</f>
      </c>
      <c r="F950" s="2" t="str">
        <f>IF(ISBLANK(Games!$B950), "",Games!F950)</f>
      </c>
      <c r="G950" s="2" t="str">
        <f>IF(ISBLANK(Games!$B950), "",Games!G950)</f>
      </c>
      <c r="H950" s="2" t="str">
        <f>IF(ISBLANK(Games!B950), "", IF(Table13[[#This Row],[Spread]]&lt;0, Table13[[#This Row],[Home]], Table13[[#This Row],[Away]]))</f>
      </c>
      <c r="I950" s="25"/>
      <c r="J950" s="25"/>
      <c r="K950" s="25"/>
      <c r="L950" s="25" t="str">
        <f>IF(ISBLANK(Table13[[#This Row],[Side Result]]), "",(-1*(Table13[[#This Row],[Home Final]]-Table13[[#This Row],[Away Final]])))</f>
      </c>
      <c r="M950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50" s="21" t="str">
        <f>IF(ISBLANK(Games!B950),"",IF(Table13[[#This Row],[Side Result]]=Table13[[#This Row],[Market Predicted Side]], "Y", "N"))</f>
      </c>
      <c r="O950" s="24" t="str">
        <f>IF(ISBLANK(Table13[[#This Row],[Side Result]]),"",IF(AND(Table13[[#This Row],[Market Side Correct (Y/N)]]="Y", Table13[[#This Row],[Market - Winning Team Covered (Y/N)]]="Y"), "Y", "N"))</f>
      </c>
      <c r="P950" s="24" t="str">
        <f>IF(ISBLANK(Games!B950),"",IF(Table13[[#This Row],[Side Result]]=Table13[[#This Row],[Model Predicted Side]], "Y", "N"))</f>
      </c>
      <c r="Q950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50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50" s="24" t="str">
        <f>IF(ISBLANK(Table13[[#This Row],[Side Result]]), "",ABS(Table13[[#This Row],[Difference from Prediction]]))</f>
      </c>
      <c r="T950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50" s="24" t="str">
        <f>IF(ISBLANK(Table13[[#This Row],[Side Result]]), "",ABS(Table13[[#This Row],[Difference from Market]]))</f>
      </c>
      <c r="V950" s="23" t="str">
        <f>IF(OR(ISBLANK(Games!B950),ISBLANK(Table13[[#This Row],[Side Result]])), "",IF(OR(AND('Prediction Log'!D950&lt;0, 'Prediction Log'!I950='Prediction Log'!B950), AND('Prediction Log'!D950&gt;0, 'Prediction Log'!C950='Prediction Log'!I950)),"Y", IF(ISBLANK(Games!$B$2), "","N")))</f>
      </c>
      <c r="W950" s="23" t="str">
        <f>Table13[[#This Row],[Market Side and Spread  Correct]]</f>
      </c>
    </row>
    <row r="951">
      <c r="A951" s="2" t="str">
        <f>IF(ISBLANK(Games!$B951), "",Games!A951)</f>
      </c>
      <c r="B951" s="2" t="str">
        <f>IF(ISBLANK(Games!$B951), "",Games!B951)</f>
      </c>
      <c r="C951" s="2" t="str">
        <f>IF(ISBLANK(Games!$B951), "",Games!C951)</f>
      </c>
      <c r="D951" s="1" t="str">
        <f>IF(ISBLANK(Games!$B951), "",Games!D951)</f>
      </c>
      <c r="E951" s="1" t="str">
        <f>IF(ISBLANK(Games!$B951), "",Games!E951)</f>
      </c>
      <c r="F951" s="2" t="str">
        <f>IF(ISBLANK(Games!$B951), "",Games!F951)</f>
      </c>
      <c r="G951" s="2" t="str">
        <f>IF(ISBLANK(Games!$B951), "",Games!G951)</f>
      </c>
      <c r="H951" s="2" t="str">
        <f>IF(ISBLANK(Games!B951), "", IF(Table13[[#This Row],[Spread]]&lt;0, Table13[[#This Row],[Home]], Table13[[#This Row],[Away]]))</f>
      </c>
      <c r="I951" s="25"/>
      <c r="J951" s="25"/>
      <c r="K951" s="25"/>
      <c r="L951" s="25" t="str">
        <f>IF(ISBLANK(Table13[[#This Row],[Side Result]]), "",(-1*(Table13[[#This Row],[Home Final]]-Table13[[#This Row],[Away Final]])))</f>
      </c>
      <c r="M951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51" s="21" t="str">
        <f>IF(ISBLANK(Games!B951),"",IF(Table13[[#This Row],[Side Result]]=Table13[[#This Row],[Market Predicted Side]], "Y", "N"))</f>
      </c>
      <c r="O951" s="24" t="str">
        <f>IF(ISBLANK(Table13[[#This Row],[Side Result]]),"",IF(AND(Table13[[#This Row],[Market Side Correct (Y/N)]]="Y", Table13[[#This Row],[Market - Winning Team Covered (Y/N)]]="Y"), "Y", "N"))</f>
      </c>
      <c r="P951" s="24" t="str">
        <f>IF(ISBLANK(Games!B951),"",IF(Table13[[#This Row],[Side Result]]=Table13[[#This Row],[Model Predicted Side]], "Y", "N"))</f>
      </c>
      <c r="Q951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51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51" s="24" t="str">
        <f>IF(ISBLANK(Table13[[#This Row],[Side Result]]), "",ABS(Table13[[#This Row],[Difference from Prediction]]))</f>
      </c>
      <c r="T951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51" s="24" t="str">
        <f>IF(ISBLANK(Table13[[#This Row],[Side Result]]), "",ABS(Table13[[#This Row],[Difference from Market]]))</f>
      </c>
      <c r="V951" s="23" t="str">
        <f>IF(OR(ISBLANK(Games!B951),ISBLANK(Table13[[#This Row],[Side Result]])), "",IF(OR(AND('Prediction Log'!D951&lt;0, 'Prediction Log'!I951='Prediction Log'!B951), AND('Prediction Log'!D951&gt;0, 'Prediction Log'!C951='Prediction Log'!I951)),"Y", IF(ISBLANK(Games!$B$2), "","N")))</f>
      </c>
      <c r="W951" s="23" t="str">
        <f>Table13[[#This Row],[Market Side and Spread  Correct]]</f>
      </c>
    </row>
    <row r="952">
      <c r="A952" s="2" t="str">
        <f>IF(ISBLANK(Games!$B952), "",Games!A952)</f>
      </c>
      <c r="B952" s="2" t="str">
        <f>IF(ISBLANK(Games!$B952), "",Games!B952)</f>
      </c>
      <c r="C952" s="2" t="str">
        <f>IF(ISBLANK(Games!$B952), "",Games!C952)</f>
      </c>
      <c r="D952" s="1" t="str">
        <f>IF(ISBLANK(Games!$B952), "",Games!D952)</f>
      </c>
      <c r="E952" s="1" t="str">
        <f>IF(ISBLANK(Games!$B952), "",Games!E952)</f>
      </c>
      <c r="F952" s="2" t="str">
        <f>IF(ISBLANK(Games!$B952), "",Games!F952)</f>
      </c>
      <c r="G952" s="2" t="str">
        <f>IF(ISBLANK(Games!$B952), "",Games!G952)</f>
      </c>
      <c r="H952" s="2" t="str">
        <f>IF(ISBLANK(Games!B952), "", IF(Table13[[#This Row],[Spread]]&lt;0, Table13[[#This Row],[Home]], Table13[[#This Row],[Away]]))</f>
      </c>
      <c r="I952" s="25"/>
      <c r="J952" s="25"/>
      <c r="K952" s="25"/>
      <c r="L952" s="25" t="str">
        <f>IF(ISBLANK(Table13[[#This Row],[Side Result]]), "",(-1*(Table13[[#This Row],[Home Final]]-Table13[[#This Row],[Away Final]])))</f>
      </c>
      <c r="M952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52" s="21" t="str">
        <f>IF(ISBLANK(Games!B952),"",IF(Table13[[#This Row],[Side Result]]=Table13[[#This Row],[Market Predicted Side]], "Y", "N"))</f>
      </c>
      <c r="O952" s="24" t="str">
        <f>IF(ISBLANK(Table13[[#This Row],[Side Result]]),"",IF(AND(Table13[[#This Row],[Market Side Correct (Y/N)]]="Y", Table13[[#This Row],[Market - Winning Team Covered (Y/N)]]="Y"), "Y", "N"))</f>
      </c>
      <c r="P952" s="24" t="str">
        <f>IF(ISBLANK(Games!B952),"",IF(Table13[[#This Row],[Side Result]]=Table13[[#This Row],[Model Predicted Side]], "Y", "N"))</f>
      </c>
      <c r="Q952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52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52" s="24" t="str">
        <f>IF(ISBLANK(Table13[[#This Row],[Side Result]]), "",ABS(Table13[[#This Row],[Difference from Prediction]]))</f>
      </c>
      <c r="T952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52" s="24" t="str">
        <f>IF(ISBLANK(Table13[[#This Row],[Side Result]]), "",ABS(Table13[[#This Row],[Difference from Market]]))</f>
      </c>
      <c r="V952" s="23" t="str">
        <f>IF(OR(ISBLANK(Games!B952),ISBLANK(Table13[[#This Row],[Side Result]])), "",IF(OR(AND('Prediction Log'!D952&lt;0, 'Prediction Log'!I952='Prediction Log'!B952), AND('Prediction Log'!D952&gt;0, 'Prediction Log'!C952='Prediction Log'!I952)),"Y", IF(ISBLANK(Games!$B$2), "","N")))</f>
      </c>
      <c r="W952" s="23" t="str">
        <f>Table13[[#This Row],[Market Side and Spread  Correct]]</f>
      </c>
    </row>
    <row r="953">
      <c r="A953" s="2" t="str">
        <f>IF(ISBLANK(Games!$B953), "",Games!A953)</f>
      </c>
      <c r="B953" s="2" t="str">
        <f>IF(ISBLANK(Games!$B953), "",Games!B953)</f>
      </c>
      <c r="C953" s="2" t="str">
        <f>IF(ISBLANK(Games!$B953), "",Games!C953)</f>
      </c>
      <c r="D953" s="1" t="str">
        <f>IF(ISBLANK(Games!$B953), "",Games!D953)</f>
      </c>
      <c r="E953" s="1" t="str">
        <f>IF(ISBLANK(Games!$B953), "",Games!E953)</f>
      </c>
      <c r="F953" s="2" t="str">
        <f>IF(ISBLANK(Games!$B953), "",Games!F953)</f>
      </c>
      <c r="G953" s="2" t="str">
        <f>IF(ISBLANK(Games!$B953), "",Games!G953)</f>
      </c>
      <c r="H953" s="2" t="str">
        <f>IF(ISBLANK(Games!B953), "", IF(Table13[[#This Row],[Spread]]&lt;0, Table13[[#This Row],[Home]], Table13[[#This Row],[Away]]))</f>
      </c>
      <c r="I953" s="25"/>
      <c r="J953" s="25"/>
      <c r="K953" s="25"/>
      <c r="L953" s="25" t="str">
        <f>IF(ISBLANK(Table13[[#This Row],[Side Result]]), "",(-1*(Table13[[#This Row],[Home Final]]-Table13[[#This Row],[Away Final]])))</f>
      </c>
      <c r="M953" s="8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Row],[Difference Result]])&gt;ABS(Table13[[#This Row],[Spread]])), "Y", IF(Table13[[#This Row],[Spread]]=Table13[[#This Row],[Difference Result]], "PUSH", "N"))))</f>
      </c>
      <c r="N953" s="21" t="str">
        <f>IF(ISBLANK(Games!B953),"",IF(Table13[[#This Row],[Side Result]]=Table13[[#This Row],[Market Predicted Side]], "Y", "N"))</f>
      </c>
      <c r="O953" s="24" t="str">
        <f>IF(ISBLANK(Table13[[#This Row],[Side Result]]),"",IF(AND(Table13[[#This Row],[Market Side Correct (Y/N)]]="Y", Table13[[#This Row],[Market - Winning Team Covered (Y/N)]]="Y"), "Y", "N"))</f>
      </c>
      <c r="P953" s="24" t="str">
        <f>IF(ISBLANK(Games!B953),"",IF(Table13[[#This Row],[Side Result]]=Table13[[#This Row],[Model Predicted Side]], "Y", "N"))</f>
      </c>
      <c r="Q953" s="24" t="str">
        <f>IF(ISBLANK(Table13[[#This Row],[Home Final]]), "",IF(Table13[[#This Row],[Side Result]]&lt;&gt;Table13[[#This Row],[Model Predicted Side]], "N", IF(AND(Table13[[#This Row],[Side Result]]=Table13[[#This Row],[Model Predicted Side]], ABS(Table13[[#This Row],[Difference Result]])&gt;ABS(Table13[[#This Row],[Predicted Spread]])), "Y", IF(Table13[[#This Row],[Predicted Spread]]=Table13[[#This Row],[Difference Result]], "PUSH", "N"))))</f>
      </c>
      <c r="R953" s="24" t="str">
        <f>IF(ISBLANK(Table13[[#This Row],[Side Result]]), "",IF(Table13[[#This Row],[Market Predicted Side]]=Table13[[#This Row],[Home]], -1*(Table13[[#This Row],[Difference Result]]-Table13[[#This Row],[Predicted Spread]]),-1*(-Table13[[#This Row],[Predicted Spread]]+Table13[[#This Row],[Difference Result]])))</f>
      </c>
      <c r="S953" s="24" t="str">
        <f>IF(ISBLANK(Table13[[#This Row],[Side Result]]), "",ABS(Table13[[#This Row],[Difference from Prediction]]))</f>
      </c>
      <c r="T953" s="24" t="str">
        <f>IF(ISBLANK(Table13[[#This Row],[Side Result]]), "",IF(Table13[[#This Row],[Market Predicted Side]]=Table13[[#This Row],[Home]], -1*(Table13[[#This Row],[Difference Result]]-Table13[[#This Row],[Spread]]),-1*(-Table13[[#This Row],[Spread]]+Table13[[#This Row],[Difference Result]])))</f>
      </c>
      <c r="U953" s="24" t="str">
        <f>IF(ISBLANK(Table13[[#This Row],[Side Result]]), "",ABS(Table13[[#This Row],[Difference from Market]]))</f>
      </c>
      <c r="V953" s="23" t="str">
        <f>IF(OR(ISBLANK(Games!B953),ISBLANK(Table13[[#This Row],[Side Result]])), "",IF(OR(AND('Prediction Log'!D953&lt;0, 'Prediction Log'!I953='Prediction Log'!B953), AND('Prediction Log'!D953&gt;0, 'Prediction Log'!C953='Prediction Log'!I953)),"Y", IF(ISBLANK(Games!$B$2), "","N")))</f>
      </c>
      <c r="W953" s="23" t="str">
        <f>Table13[[#This Row],[Market Side and Spread  Correct]]</f>
      </c>
    </row>
    <row r="954">
      <c r="A954" s="2"/>
      <c r="F954" s="7" t="str">
        <f>IF(Games!F30=0, "",Games!F30)</f>
      </c>
      <c r="G954" s="7"/>
      <c r="H954" s="7"/>
      <c r="I954" s="25"/>
      <c r="J954" s="25"/>
      <c r="K954" s="25"/>
      <c r="L954" s="25"/>
      <c r="M954" s="25"/>
      <c r="N95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54" s="22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54" s="20"/>
      <c r="Q954" s="20"/>
      <c r="R954" s="20"/>
      <c r="S954" s="20"/>
      <c r="T954" s="20"/>
      <c r="U954" s="20"/>
    </row>
    <row r="955">
      <c r="A955" s="2"/>
      <c r="F955" s="7" t="str">
        <f>IF(Games!F31=0, "",Games!F31)</f>
      </c>
      <c r="G955" s="7"/>
      <c r="H955" s="7"/>
      <c r="I955" s="25"/>
      <c r="J955" s="25"/>
      <c r="K955" s="25"/>
      <c r="L955" s="25"/>
      <c r="M955" s="25"/>
      <c r="N95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5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55" s="20"/>
      <c r="Q955" s="20"/>
      <c r="R955" s="20"/>
      <c r="S955" s="20"/>
      <c r="T955" s="20"/>
      <c r="U955" s="20"/>
    </row>
    <row r="956">
      <c r="A956" s="2"/>
      <c r="F956" s="7" t="str">
        <f>IF(Games!F32=0, "",Games!F32)</f>
      </c>
      <c r="G956" s="7"/>
      <c r="H956" s="7"/>
      <c r="I956" s="25"/>
      <c r="J956" s="25"/>
      <c r="K956" s="25"/>
      <c r="L956" s="25"/>
      <c r="M956" s="25"/>
      <c r="N95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5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56" s="20"/>
      <c r="Q956" s="20"/>
      <c r="R956" s="20"/>
      <c r="S956" s="20"/>
      <c r="T956" s="20"/>
      <c r="U956" s="20"/>
    </row>
    <row r="957">
      <c r="A957" s="2"/>
      <c r="F957" s="7" t="str">
        <f>IF(Games!F33=0, "",Games!F33)</f>
      </c>
      <c r="G957" s="7"/>
      <c r="H957" s="7"/>
      <c r="I957" s="25"/>
      <c r="J957" s="25"/>
      <c r="K957" s="25"/>
      <c r="L957" s="25"/>
      <c r="M957" s="25"/>
      <c r="N95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5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57" s="20"/>
      <c r="Q957" s="20"/>
      <c r="R957" s="20"/>
      <c r="S957" s="20"/>
      <c r="T957" s="20"/>
      <c r="U957" s="20"/>
    </row>
    <row r="958">
      <c r="A958" s="2"/>
      <c r="F958" s="7" t="str">
        <f>IF(Games!F34=0, "",Games!F34)</f>
      </c>
      <c r="G958" s="7"/>
      <c r="H958" s="7"/>
      <c r="I958" s="25"/>
      <c r="J958" s="25"/>
      <c r="K958" s="25"/>
      <c r="L958" s="25"/>
      <c r="M958" s="25"/>
      <c r="N95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5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58" s="20"/>
      <c r="Q958" s="20"/>
      <c r="R958" s="20"/>
      <c r="S958" s="20"/>
      <c r="T958" s="20"/>
      <c r="U958" s="20"/>
    </row>
    <row r="959">
      <c r="A959" s="2"/>
      <c r="F959" s="7" t="str">
        <f>IF(Games!F35=0, "",Games!F35)</f>
      </c>
      <c r="G959" s="7"/>
      <c r="H959" s="7"/>
      <c r="I959" s="25"/>
      <c r="J959" s="25"/>
      <c r="K959" s="25"/>
      <c r="L959" s="25"/>
      <c r="M959" s="25"/>
      <c r="N95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5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59" s="20"/>
      <c r="Q959" s="20"/>
      <c r="R959" s="20"/>
      <c r="S959" s="20"/>
      <c r="T959" s="20"/>
      <c r="U959" s="20"/>
    </row>
    <row r="960">
      <c r="A960" s="2"/>
      <c r="F960" s="7" t="str">
        <f>IF(Games!F36=0, "",Games!F36)</f>
      </c>
      <c r="G960" s="7"/>
      <c r="H960" s="7"/>
      <c r="I960" s="25"/>
      <c r="J960" s="25"/>
      <c r="K960" s="25"/>
      <c r="L960" s="25"/>
      <c r="M960" s="25"/>
      <c r="N96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6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60" s="20"/>
      <c r="Q960" s="20"/>
      <c r="R960" s="20"/>
      <c r="S960" s="20"/>
      <c r="T960" s="20"/>
      <c r="U960" s="20"/>
    </row>
    <row r="961">
      <c r="A961" s="2"/>
      <c r="F961" s="7" t="str">
        <f>IF(Games!F37=0, "",Games!F37)</f>
      </c>
      <c r="G961" s="7"/>
      <c r="H961" s="7"/>
      <c r="I961" s="25"/>
      <c r="J961" s="25"/>
      <c r="K961" s="25"/>
      <c r="L961" s="25"/>
      <c r="M961" s="25"/>
      <c r="N96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6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61" s="20"/>
      <c r="Q961" s="20"/>
      <c r="R961" s="20"/>
      <c r="S961" s="20"/>
      <c r="T961" s="20"/>
      <c r="U961" s="20"/>
    </row>
    <row r="962">
      <c r="A962" s="2"/>
      <c r="F962" s="7" t="str">
        <f>IF(Games!F38=0, "",Games!F38)</f>
      </c>
      <c r="G962" s="7"/>
      <c r="H962" s="7"/>
      <c r="I962" s="25"/>
      <c r="J962" s="25"/>
      <c r="K962" s="25"/>
      <c r="L962" s="25"/>
      <c r="M962" s="25"/>
      <c r="N96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6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62" s="20"/>
      <c r="Q962" s="20"/>
      <c r="R962" s="20"/>
      <c r="S962" s="20"/>
      <c r="T962" s="20"/>
      <c r="U962" s="20"/>
    </row>
    <row r="963">
      <c r="F963" s="7" t="str">
        <f>IF(Games!F39=0, "",Games!F39)</f>
      </c>
      <c r="G963" s="7"/>
      <c r="H963" s="7"/>
      <c r="I963" s="25"/>
      <c r="J963" s="25"/>
      <c r="K963" s="25"/>
      <c r="L963" s="25"/>
      <c r="M963" s="25"/>
      <c r="N96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6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63" s="20"/>
      <c r="Q963" s="20"/>
      <c r="R963" s="20"/>
      <c r="S963" s="20"/>
      <c r="T963" s="20"/>
      <c r="U963" s="20"/>
    </row>
    <row r="964">
      <c r="F964" s="7" t="str">
        <f>IF(Games!F40=0, "",Games!F40)</f>
      </c>
      <c r="G964" s="7"/>
      <c r="H964" s="7"/>
      <c r="I964" s="25"/>
      <c r="J964" s="25"/>
      <c r="K964" s="25"/>
      <c r="L964" s="25"/>
      <c r="M964" s="25"/>
      <c r="N96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6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64" s="20"/>
      <c r="Q964" s="20"/>
      <c r="R964" s="20"/>
      <c r="S964" s="20"/>
      <c r="T964" s="20"/>
      <c r="U964" s="20"/>
    </row>
    <row r="965">
      <c r="F965" s="7" t="str">
        <f>IF(Games!F41=0, "",Games!F41)</f>
      </c>
      <c r="G965" s="7"/>
      <c r="H965" s="7"/>
      <c r="I965" s="25"/>
      <c r="J965" s="25"/>
      <c r="K965" s="25"/>
      <c r="L965" s="25"/>
      <c r="M965" s="25"/>
      <c r="N96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6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65" s="20"/>
      <c r="Q965" s="20"/>
      <c r="R965" s="20"/>
      <c r="S965" s="20"/>
      <c r="T965" s="20"/>
      <c r="U965" s="20"/>
    </row>
    <row r="966">
      <c r="F966" s="7" t="str">
        <f>IF(Games!F42=0, "",Games!F42)</f>
      </c>
      <c r="G966" s="7"/>
      <c r="H966" s="7"/>
      <c r="I966" s="25"/>
      <c r="J966" s="25"/>
      <c r="K966" s="25"/>
      <c r="L966" s="25"/>
      <c r="M966" s="25"/>
      <c r="N96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6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66" s="20"/>
      <c r="Q966" s="20"/>
      <c r="R966" s="20"/>
      <c r="S966" s="20"/>
      <c r="T966" s="20"/>
      <c r="U966" s="20"/>
    </row>
    <row r="967">
      <c r="F967" s="7" t="str">
        <f>IF(Games!F43=0, "",Games!F43)</f>
      </c>
      <c r="G967" s="7"/>
      <c r="H967" s="7"/>
      <c r="I967" s="25"/>
      <c r="J967" s="25"/>
      <c r="K967" s="25"/>
      <c r="L967" s="25"/>
      <c r="M967" s="25"/>
      <c r="N96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6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67" s="20"/>
      <c r="Q967" s="20"/>
      <c r="R967" s="20"/>
      <c r="S967" s="20"/>
      <c r="T967" s="20"/>
      <c r="U967" s="20"/>
    </row>
    <row r="968">
      <c r="F968" s="7" t="str">
        <f>IF(Games!F44=0, "",Games!F44)</f>
      </c>
      <c r="G968" s="7"/>
      <c r="H968" s="7"/>
      <c r="I968" s="25"/>
      <c r="J968" s="25"/>
      <c r="K968" s="25"/>
      <c r="L968" s="25"/>
      <c r="M968" s="25"/>
      <c r="N96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6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68" s="20"/>
      <c r="Q968" s="20"/>
      <c r="R968" s="20"/>
      <c r="S968" s="20"/>
      <c r="T968" s="20"/>
      <c r="U968" s="20"/>
    </row>
    <row r="969">
      <c r="F969" s="7" t="str">
        <f>IF(Games!F45=0, "",Games!F45)</f>
      </c>
      <c r="G969" s="7"/>
      <c r="H969" s="7"/>
      <c r="I969" s="25"/>
      <c r="J969" s="25"/>
      <c r="K969" s="25"/>
      <c r="L969" s="25"/>
      <c r="M969" s="25"/>
      <c r="N96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6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69" s="20"/>
      <c r="Q969" s="20"/>
      <c r="R969" s="20"/>
      <c r="S969" s="20"/>
      <c r="T969" s="20"/>
      <c r="U969" s="20"/>
    </row>
    <row r="970">
      <c r="F970" s="7" t="str">
        <f>IF(Games!F46=0, "",Games!F46)</f>
      </c>
      <c r="G970" s="7"/>
      <c r="H970" s="7"/>
      <c r="I970" s="25"/>
      <c r="J970" s="25"/>
      <c r="K970" s="25"/>
      <c r="L970" s="25"/>
      <c r="M970" s="25"/>
      <c r="N97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7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70" s="20"/>
      <c r="Q970" s="20"/>
      <c r="R970" s="20"/>
      <c r="S970" s="20"/>
      <c r="T970" s="20"/>
      <c r="U970" s="20"/>
    </row>
    <row r="971">
      <c r="F971" s="7" t="str">
        <f>IF(Games!F47=0, "",Games!F47)</f>
      </c>
      <c r="G971" s="7"/>
      <c r="H971" s="7"/>
      <c r="I971" s="25"/>
      <c r="J971" s="25"/>
      <c r="K971" s="25"/>
      <c r="L971" s="25"/>
      <c r="M971" s="25"/>
      <c r="N97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7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71" s="20"/>
      <c r="Q971" s="20"/>
      <c r="R971" s="20"/>
      <c r="S971" s="20"/>
      <c r="T971" s="20"/>
      <c r="U971" s="20"/>
    </row>
    <row r="972">
      <c r="F972" s="7" t="str">
        <f>IF(Games!F48=0, "",Games!F48)</f>
      </c>
      <c r="G972" s="7"/>
      <c r="H972" s="7"/>
      <c r="I972" s="25"/>
      <c r="J972" s="25"/>
      <c r="K972" s="25"/>
      <c r="L972" s="25"/>
      <c r="M972" s="25"/>
      <c r="N97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7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72" s="20"/>
      <c r="Q972" s="20"/>
      <c r="R972" s="20"/>
      <c r="S972" s="20"/>
      <c r="T972" s="20"/>
      <c r="U972" s="20"/>
    </row>
    <row r="973">
      <c r="F973" s="7" t="str">
        <f>IF(Games!F49=0, "",Games!F49)</f>
      </c>
      <c r="G973" s="7"/>
      <c r="H973" s="7"/>
      <c r="I973" s="25"/>
      <c r="J973" s="25"/>
      <c r="K973" s="25"/>
      <c r="L973" s="25"/>
      <c r="M973" s="25"/>
      <c r="N97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7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73" s="20"/>
      <c r="Q973" s="20"/>
      <c r="R973" s="20"/>
      <c r="S973" s="20"/>
      <c r="T973" s="20"/>
      <c r="U973" s="20"/>
    </row>
    <row r="974">
      <c r="F974" s="7" t="str">
        <f>IF(Games!F50=0, "",Games!F50)</f>
      </c>
      <c r="G974" s="7"/>
      <c r="H974" s="7"/>
      <c r="I974" s="25"/>
      <c r="J974" s="25"/>
      <c r="K974" s="25"/>
      <c r="L974" s="25"/>
      <c r="M974" s="25"/>
      <c r="N97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7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74" s="20"/>
      <c r="Q974" s="20"/>
      <c r="R974" s="20"/>
      <c r="S974" s="20"/>
      <c r="T974" s="20"/>
      <c r="U974" s="20"/>
    </row>
    <row r="975">
      <c r="F975" s="7" t="str">
        <f>IF(Games!F51=0, "",Games!F51)</f>
      </c>
      <c r="G975" s="7"/>
      <c r="H975" s="7"/>
      <c r="I975" s="25"/>
      <c r="J975" s="25"/>
      <c r="K975" s="25"/>
      <c r="L975" s="25"/>
      <c r="M975" s="25"/>
      <c r="N97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7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75" s="20"/>
      <c r="Q975" s="20"/>
      <c r="R975" s="20"/>
      <c r="S975" s="20"/>
      <c r="T975" s="20"/>
      <c r="U975" s="20"/>
    </row>
    <row r="976">
      <c r="F976" s="7" t="str">
        <f>IF(Games!F52=0, "",Games!F52)</f>
      </c>
      <c r="G976" s="7"/>
      <c r="H976" s="7"/>
      <c r="I976" s="25"/>
      <c r="J976" s="25"/>
      <c r="K976" s="25"/>
      <c r="L976" s="25"/>
      <c r="M976" s="25"/>
      <c r="N97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7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76" s="20"/>
      <c r="Q976" s="20"/>
      <c r="R976" s="20"/>
      <c r="S976" s="20"/>
      <c r="T976" s="20"/>
      <c r="U976" s="20"/>
    </row>
    <row r="977">
      <c r="F977" s="7" t="str">
        <f>IF(Games!F53=0, "",Games!F53)</f>
      </c>
      <c r="G977" s="7"/>
      <c r="H977" s="7"/>
      <c r="I977" s="25"/>
      <c r="J977" s="25"/>
      <c r="K977" s="25"/>
      <c r="L977" s="25"/>
      <c r="M977" s="25"/>
      <c r="N97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7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77" s="20"/>
      <c r="Q977" s="20"/>
      <c r="R977" s="20"/>
      <c r="S977" s="20"/>
      <c r="T977" s="20"/>
      <c r="U977" s="20"/>
    </row>
    <row r="978">
      <c r="F978" s="7" t="str">
        <f>IF(Games!F54=0, "",Games!F54)</f>
      </c>
      <c r="G978" s="7"/>
      <c r="H978" s="7"/>
      <c r="I978" s="25"/>
      <c r="J978" s="25"/>
      <c r="K978" s="25"/>
      <c r="L978" s="25"/>
      <c r="M978" s="25"/>
      <c r="N97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7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78" s="20"/>
      <c r="Q978" s="20"/>
      <c r="R978" s="20"/>
      <c r="S978" s="20"/>
      <c r="T978" s="20"/>
      <c r="U978" s="20"/>
    </row>
    <row r="979">
      <c r="F979" s="7" t="str">
        <f>IF(Games!F55=0, "",Games!F55)</f>
      </c>
      <c r="G979" s="7"/>
      <c r="H979" s="7"/>
      <c r="I979" s="25"/>
      <c r="J979" s="25"/>
      <c r="K979" s="25"/>
      <c r="L979" s="25"/>
      <c r="M979" s="25"/>
      <c r="N97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7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79" s="20"/>
      <c r="Q979" s="20"/>
      <c r="R979" s="20"/>
      <c r="S979" s="20"/>
      <c r="T979" s="20"/>
      <c r="U979" s="20"/>
    </row>
    <row r="980">
      <c r="F980" s="7" t="str">
        <f>IF(Games!F56=0, "",Games!F56)</f>
      </c>
      <c r="G980" s="7"/>
      <c r="H980" s="7"/>
      <c r="I980" s="25"/>
      <c r="J980" s="25"/>
      <c r="K980" s="25"/>
      <c r="L980" s="25"/>
      <c r="M980" s="25"/>
      <c r="N98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8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80" s="20"/>
      <c r="Q980" s="20"/>
      <c r="R980" s="20"/>
      <c r="S980" s="20"/>
      <c r="T980" s="20"/>
      <c r="U980" s="20"/>
    </row>
    <row r="981">
      <c r="F981" s="7" t="str">
        <f>IF(Games!F57=0, "",Games!F57)</f>
      </c>
      <c r="G981" s="7"/>
      <c r="H981" s="7"/>
      <c r="I981" s="25"/>
      <c r="J981" s="25"/>
      <c r="K981" s="25"/>
      <c r="L981" s="25"/>
      <c r="M981" s="25"/>
      <c r="N98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8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81" s="20"/>
      <c r="Q981" s="20"/>
      <c r="R981" s="20"/>
      <c r="S981" s="20"/>
      <c r="T981" s="20"/>
      <c r="U981" s="20"/>
    </row>
    <row r="982">
      <c r="F982" s="7" t="str">
        <f>IF(Games!F58=0, "",Games!F58)</f>
      </c>
      <c r="G982" s="7"/>
      <c r="H982" s="7"/>
      <c r="I982" s="25"/>
      <c r="J982" s="25"/>
      <c r="K982" s="25"/>
      <c r="L982" s="25"/>
      <c r="M982" s="25"/>
      <c r="N98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8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82" s="20"/>
      <c r="Q982" s="20"/>
      <c r="R982" s="20"/>
      <c r="S982" s="20"/>
      <c r="T982" s="20"/>
      <c r="U982" s="20"/>
    </row>
    <row r="983">
      <c r="F983" s="7" t="str">
        <f>IF(Games!F59=0, "",Games!F59)</f>
      </c>
      <c r="G983" s="7"/>
      <c r="H983" s="7"/>
      <c r="I983" s="25"/>
      <c r="J983" s="25"/>
      <c r="K983" s="25"/>
      <c r="L983" s="25"/>
      <c r="M983" s="25"/>
      <c r="N98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8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83" s="20"/>
      <c r="Q983" s="20"/>
      <c r="R983" s="20"/>
      <c r="S983" s="20"/>
      <c r="T983" s="20"/>
      <c r="U983" s="20"/>
    </row>
    <row r="984">
      <c r="F984" s="7" t="str">
        <f>IF(Games!F60=0, "",Games!F60)</f>
      </c>
      <c r="G984" s="7"/>
      <c r="H984" s="7"/>
      <c r="I984" s="25"/>
      <c r="J984" s="25"/>
      <c r="K984" s="25"/>
      <c r="L984" s="25"/>
      <c r="M984" s="25"/>
      <c r="N98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8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84" s="20"/>
      <c r="Q984" s="20"/>
      <c r="R984" s="20"/>
      <c r="S984" s="20"/>
      <c r="T984" s="20"/>
      <c r="U984" s="20"/>
    </row>
    <row r="985">
      <c r="F985" s="7" t="str">
        <f>IF(Games!F61=0, "",Games!F61)</f>
      </c>
      <c r="G985" s="7"/>
      <c r="H985" s="7"/>
      <c r="I985" s="25"/>
      <c r="J985" s="25"/>
      <c r="K985" s="25"/>
      <c r="L985" s="25"/>
      <c r="M985" s="25"/>
      <c r="N98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8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85" s="20"/>
      <c r="Q985" s="20"/>
      <c r="R985" s="20"/>
      <c r="S985" s="20"/>
      <c r="T985" s="20"/>
      <c r="U985" s="20"/>
    </row>
    <row r="986">
      <c r="F986" s="7" t="str">
        <f>IF(Games!F62=0, "",Games!F62)</f>
      </c>
      <c r="G986" s="7"/>
      <c r="H986" s="7"/>
      <c r="I986" s="25"/>
      <c r="J986" s="25"/>
      <c r="K986" s="25"/>
      <c r="L986" s="25"/>
      <c r="M986" s="25"/>
      <c r="N98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8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86" s="20"/>
      <c r="Q986" s="20"/>
      <c r="R986" s="20"/>
      <c r="S986" s="20"/>
      <c r="T986" s="20"/>
      <c r="U986" s="20"/>
    </row>
    <row r="987">
      <c r="F987" s="7" t="str">
        <f>IF(Games!F63=0, "",Games!F63)</f>
      </c>
      <c r="G987" s="7"/>
      <c r="H987" s="7"/>
      <c r="I987" s="25"/>
      <c r="J987" s="25"/>
      <c r="K987" s="25"/>
      <c r="L987" s="25"/>
      <c r="M987" s="25"/>
      <c r="N98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8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87" s="20"/>
      <c r="Q987" s="20"/>
      <c r="R987" s="20"/>
      <c r="S987" s="20"/>
      <c r="T987" s="20"/>
      <c r="U987" s="20"/>
    </row>
    <row r="988">
      <c r="F988" s="7" t="str">
        <f>IF(Games!F64=0, "",Games!F64)</f>
      </c>
      <c r="G988" s="7"/>
      <c r="H988" s="7"/>
      <c r="I988" s="25"/>
      <c r="J988" s="25"/>
      <c r="K988" s="25"/>
      <c r="L988" s="25"/>
      <c r="M988" s="25"/>
      <c r="N98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8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88" s="20"/>
      <c r="Q988" s="20"/>
      <c r="R988" s="20"/>
      <c r="S988" s="20"/>
      <c r="T988" s="20"/>
      <c r="U988" s="20"/>
    </row>
    <row r="989">
      <c r="F989" s="7" t="str">
        <f>IF(Games!F65=0, "",Games!F65)</f>
      </c>
      <c r="G989" s="7"/>
      <c r="H989" s="7"/>
      <c r="I989" s="25"/>
      <c r="J989" s="25"/>
      <c r="K989" s="25"/>
      <c r="L989" s="25"/>
      <c r="M989" s="25"/>
      <c r="N98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8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89" s="20"/>
      <c r="Q989" s="20"/>
      <c r="R989" s="20"/>
      <c r="S989" s="20"/>
      <c r="T989" s="20"/>
      <c r="U989" s="20"/>
    </row>
    <row r="990">
      <c r="F990" s="7" t="str">
        <f>IF(Games!F66=0, "",Games!F66)</f>
      </c>
      <c r="G990" s="7"/>
      <c r="H990" s="7"/>
      <c r="I990" s="25"/>
      <c r="J990" s="25"/>
      <c r="K990" s="25"/>
      <c r="L990" s="25"/>
      <c r="M990" s="25"/>
      <c r="N99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9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90" s="20"/>
      <c r="Q990" s="20"/>
      <c r="R990" s="20"/>
      <c r="S990" s="20"/>
      <c r="T990" s="20"/>
      <c r="U990" s="20"/>
    </row>
    <row r="991">
      <c r="F991" s="7" t="str">
        <f>IF(Games!F67=0, "",Games!F67)</f>
      </c>
      <c r="G991" s="7"/>
      <c r="H991" s="7"/>
      <c r="I991" s="25"/>
      <c r="J991" s="25"/>
      <c r="K991" s="25"/>
      <c r="L991" s="25"/>
      <c r="M991" s="25"/>
      <c r="N99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9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91" s="20"/>
      <c r="Q991" s="20"/>
      <c r="R991" s="20"/>
      <c r="S991" s="20"/>
      <c r="T991" s="20"/>
      <c r="U991" s="20"/>
    </row>
    <row r="992">
      <c r="F992" s="7" t="str">
        <f>IF(Games!F68=0, "",Games!F68)</f>
      </c>
      <c r="G992" s="7"/>
      <c r="H992" s="7"/>
      <c r="I992" s="25"/>
      <c r="J992" s="25"/>
      <c r="K992" s="25"/>
      <c r="L992" s="25"/>
      <c r="M992" s="25"/>
      <c r="N99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9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92" s="20"/>
      <c r="Q992" s="20"/>
      <c r="R992" s="20"/>
      <c r="S992" s="20"/>
      <c r="T992" s="20"/>
      <c r="U992" s="20"/>
    </row>
    <row r="993">
      <c r="F993" s="7" t="str">
        <f>IF(Games!F69=0, "",Games!F69)</f>
      </c>
      <c r="G993" s="7"/>
      <c r="H993" s="7"/>
      <c r="I993" s="25"/>
      <c r="J993" s="25"/>
      <c r="K993" s="25"/>
      <c r="L993" s="25"/>
      <c r="M993" s="25"/>
      <c r="N99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9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93" s="20"/>
      <c r="Q993" s="20"/>
      <c r="R993" s="20"/>
      <c r="S993" s="20"/>
      <c r="T993" s="20"/>
      <c r="U993" s="20"/>
    </row>
    <row r="994">
      <c r="F994" s="7" t="str">
        <f>IF(Games!F70=0, "",Games!F70)</f>
      </c>
      <c r="G994" s="7"/>
      <c r="H994" s="7"/>
      <c r="I994" s="25"/>
      <c r="J994" s="25"/>
      <c r="K994" s="25"/>
      <c r="L994" s="25"/>
      <c r="M994" s="25"/>
      <c r="N99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9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94" s="20"/>
      <c r="Q994" s="20"/>
      <c r="R994" s="20"/>
      <c r="S994" s="20"/>
      <c r="T994" s="20"/>
      <c r="U994" s="20"/>
    </row>
    <row r="995">
      <c r="F995" s="7" t="str">
        <f>IF(Games!F71=0, "",Games!F71)</f>
      </c>
      <c r="G995" s="7"/>
      <c r="H995" s="7"/>
      <c r="I995" s="25"/>
      <c r="J995" s="25"/>
      <c r="K995" s="25"/>
      <c r="L995" s="25"/>
      <c r="M995" s="25"/>
      <c r="N99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9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95" s="20"/>
      <c r="Q995" s="20"/>
      <c r="R995" s="20"/>
      <c r="S995" s="20"/>
      <c r="T995" s="20"/>
      <c r="U995" s="20"/>
    </row>
    <row r="996">
      <c r="F996" s="7" t="str">
        <f>IF(Games!F72=0, "",Games!F72)</f>
      </c>
      <c r="G996" s="7"/>
      <c r="H996" s="7"/>
      <c r="I996" s="25"/>
      <c r="J996" s="25"/>
      <c r="K996" s="25"/>
      <c r="L996" s="25"/>
      <c r="M996" s="25"/>
      <c r="N99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9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96" s="20"/>
      <c r="Q996" s="20"/>
      <c r="R996" s="20"/>
      <c r="S996" s="20"/>
      <c r="T996" s="20"/>
      <c r="U996" s="20"/>
    </row>
    <row r="997">
      <c r="F997" s="7" t="str">
        <f>IF(Games!F73=0, "",Games!F73)</f>
      </c>
      <c r="G997" s="7"/>
      <c r="H997" s="7"/>
      <c r="I997" s="25"/>
      <c r="J997" s="25"/>
      <c r="K997" s="25"/>
      <c r="L997" s="25"/>
      <c r="M997" s="25"/>
      <c r="N99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9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97" s="20"/>
      <c r="Q997" s="20"/>
      <c r="R997" s="20"/>
      <c r="S997" s="20"/>
      <c r="T997" s="20"/>
      <c r="U997" s="20"/>
    </row>
    <row r="998">
      <c r="F998" s="7" t="str">
        <f>IF(Games!F74=0, "",Games!F74)</f>
      </c>
      <c r="G998" s="7"/>
      <c r="H998" s="7"/>
      <c r="I998" s="25"/>
      <c r="J998" s="25"/>
      <c r="K998" s="25"/>
      <c r="L998" s="25"/>
      <c r="M998" s="25"/>
      <c r="N99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9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98" s="20"/>
      <c r="Q998" s="20"/>
      <c r="R998" s="20"/>
      <c r="S998" s="20"/>
      <c r="T998" s="20"/>
      <c r="U998" s="20"/>
    </row>
    <row r="999">
      <c r="F999" s="7" t="str">
        <f>IF(Games!F75=0, "",Games!F75)</f>
      </c>
      <c r="G999" s="7"/>
      <c r="H999" s="7"/>
      <c r="I999" s="25"/>
      <c r="J999" s="25"/>
      <c r="K999" s="25"/>
      <c r="L999" s="25"/>
      <c r="M999" s="25"/>
      <c r="N99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99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999" s="20"/>
      <c r="Q999" s="20"/>
      <c r="R999" s="20"/>
      <c r="S999" s="20"/>
      <c r="T999" s="20"/>
      <c r="U999" s="20"/>
    </row>
    <row r="1000">
      <c r="F1000" s="7" t="str">
        <f>IF(Games!F76=0, "",Games!F76)</f>
      </c>
      <c r="G1000" s="7"/>
      <c r="H1000" s="7"/>
      <c r="I1000" s="25"/>
      <c r="J1000" s="25"/>
      <c r="K1000" s="25"/>
      <c r="L1000" s="25"/>
      <c r="M1000" s="25"/>
      <c r="N100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0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00" s="20"/>
      <c r="Q1000" s="20"/>
      <c r="R1000" s="20"/>
      <c r="S1000" s="20"/>
      <c r="T1000" s="20"/>
      <c r="U1000" s="20"/>
    </row>
    <row r="1001">
      <c r="F1001" s="7" t="str">
        <f>IF(Games!F77=0, "",Games!F77)</f>
      </c>
      <c r="G1001" s="7"/>
      <c r="H1001" s="7"/>
      <c r="I1001" s="25"/>
      <c r="J1001" s="25"/>
      <c r="K1001" s="25"/>
      <c r="L1001" s="25"/>
      <c r="M1001" s="25"/>
      <c r="N100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0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01" s="20"/>
      <c r="Q1001" s="20"/>
      <c r="R1001" s="20"/>
      <c r="S1001" s="20"/>
      <c r="T1001" s="20"/>
      <c r="U1001" s="20"/>
    </row>
    <row r="1002">
      <c r="F1002" s="7" t="str">
        <f>IF(Games!F78=0, "",Games!F78)</f>
      </c>
      <c r="G1002" s="7"/>
      <c r="H1002" s="7"/>
      <c r="I1002" s="25"/>
      <c r="J1002" s="25"/>
      <c r="K1002" s="25"/>
      <c r="L1002" s="25"/>
      <c r="M1002" s="25"/>
      <c r="N100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0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02" s="20"/>
      <c r="Q1002" s="20"/>
      <c r="R1002" s="20"/>
      <c r="S1002" s="20"/>
      <c r="T1002" s="20"/>
      <c r="U1002" s="20"/>
    </row>
    <row r="1003">
      <c r="F1003" s="7" t="str">
        <f>IF(Games!F79=0, "",Games!F79)</f>
      </c>
      <c r="G1003" s="7"/>
      <c r="H1003" s="7"/>
      <c r="I1003" s="25"/>
      <c r="J1003" s="25"/>
      <c r="K1003" s="25"/>
      <c r="L1003" s="25"/>
      <c r="M1003" s="25"/>
      <c r="N100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0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03" s="20"/>
      <c r="Q1003" s="20"/>
      <c r="R1003" s="20"/>
      <c r="S1003" s="20"/>
      <c r="T1003" s="20"/>
      <c r="U1003" s="20"/>
    </row>
    <row r="1004">
      <c r="F1004" s="7" t="str">
        <f>IF(Games!F80=0, "",Games!F80)</f>
      </c>
      <c r="G1004" s="7"/>
      <c r="H1004" s="7"/>
      <c r="I1004" s="25"/>
      <c r="J1004" s="25"/>
      <c r="K1004" s="25"/>
      <c r="L1004" s="25"/>
      <c r="M1004" s="25"/>
      <c r="N100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0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04" s="20"/>
      <c r="Q1004" s="20"/>
      <c r="R1004" s="20"/>
      <c r="S1004" s="20"/>
      <c r="T1004" s="20"/>
      <c r="U1004" s="20"/>
    </row>
    <row r="1005">
      <c r="F1005" s="7" t="str">
        <f>IF(Games!F81=0, "",Games!F81)</f>
      </c>
      <c r="G1005" s="7"/>
      <c r="H1005" s="7"/>
      <c r="I1005" s="25"/>
      <c r="J1005" s="25"/>
      <c r="K1005" s="25"/>
      <c r="L1005" s="25"/>
      <c r="M1005" s="25"/>
      <c r="N100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0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05" s="20"/>
      <c r="Q1005" s="20"/>
      <c r="R1005" s="20"/>
      <c r="S1005" s="20"/>
      <c r="T1005" s="20"/>
      <c r="U1005" s="20"/>
    </row>
    <row r="1006">
      <c r="F1006" s="7" t="str">
        <f>IF(Games!F82=0, "",Games!F82)</f>
      </c>
      <c r="G1006" s="7"/>
      <c r="H1006" s="7"/>
      <c r="I1006" s="25"/>
      <c r="J1006" s="25"/>
      <c r="K1006" s="25"/>
      <c r="L1006" s="25"/>
      <c r="M1006" s="25"/>
      <c r="N100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0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06" s="20"/>
      <c r="Q1006" s="20"/>
      <c r="R1006" s="20"/>
      <c r="S1006" s="20"/>
      <c r="T1006" s="20"/>
      <c r="U1006" s="20"/>
    </row>
    <row r="1007">
      <c r="F1007" s="7" t="str">
        <f>IF(Games!F83=0, "",Games!F83)</f>
      </c>
      <c r="G1007" s="7"/>
      <c r="H1007" s="7"/>
      <c r="I1007" s="25"/>
      <c r="J1007" s="25"/>
      <c r="K1007" s="25"/>
      <c r="L1007" s="25"/>
      <c r="M1007" s="25"/>
      <c r="N100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0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07" s="20"/>
      <c r="Q1007" s="20"/>
      <c r="R1007" s="20"/>
      <c r="S1007" s="20"/>
      <c r="T1007" s="20"/>
      <c r="U1007" s="20"/>
    </row>
    <row r="1008">
      <c r="F1008" s="7" t="str">
        <f>IF(Games!F84=0, "",Games!F84)</f>
      </c>
      <c r="G1008" s="7"/>
      <c r="H1008" s="7"/>
      <c r="I1008" s="25"/>
      <c r="J1008" s="25"/>
      <c r="K1008" s="25"/>
      <c r="L1008" s="25"/>
      <c r="M1008" s="25"/>
      <c r="N100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0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08" s="20"/>
      <c r="Q1008" s="20"/>
      <c r="R1008" s="20"/>
      <c r="S1008" s="20"/>
      <c r="T1008" s="20"/>
      <c r="U1008" s="20"/>
    </row>
    <row r="1009">
      <c r="F1009" s="7" t="str">
        <f>IF(Games!F85=0, "",Games!F85)</f>
      </c>
      <c r="G1009" s="7"/>
      <c r="H1009" s="7"/>
      <c r="I1009" s="25"/>
      <c r="J1009" s="25"/>
      <c r="K1009" s="25"/>
      <c r="L1009" s="25"/>
      <c r="M1009" s="25"/>
      <c r="N100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0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09" s="20"/>
      <c r="Q1009" s="20"/>
      <c r="R1009" s="20"/>
      <c r="S1009" s="20"/>
      <c r="T1009" s="20"/>
      <c r="U1009" s="20"/>
    </row>
    <row r="1010">
      <c r="F1010" s="7" t="str">
        <f>IF(Games!F86=0, "",Games!F86)</f>
      </c>
      <c r="G1010" s="7"/>
      <c r="H1010" s="7"/>
      <c r="I1010" s="25"/>
      <c r="J1010" s="25"/>
      <c r="K1010" s="25"/>
      <c r="L1010" s="25"/>
      <c r="M1010" s="25"/>
      <c r="N101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1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10" s="20"/>
      <c r="Q1010" s="20"/>
      <c r="R1010" s="20"/>
      <c r="S1010" s="20"/>
      <c r="T1010" s="20"/>
      <c r="U1010" s="20"/>
    </row>
    <row r="1011">
      <c r="F1011" s="7" t="str">
        <f>IF(Games!F87=0, "",Games!F87)</f>
      </c>
      <c r="G1011" s="7"/>
      <c r="H1011" s="7"/>
      <c r="I1011" s="25"/>
      <c r="J1011" s="25"/>
      <c r="K1011" s="25"/>
      <c r="L1011" s="25"/>
      <c r="M1011" s="25"/>
      <c r="N101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1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11" s="20"/>
      <c r="Q1011" s="20"/>
      <c r="R1011" s="20"/>
      <c r="S1011" s="20"/>
      <c r="T1011" s="20"/>
      <c r="U1011" s="20"/>
    </row>
    <row r="1012">
      <c r="F1012" s="7" t="str">
        <f>IF(Games!F88=0, "",Games!F88)</f>
      </c>
      <c r="G1012" s="7"/>
      <c r="H1012" s="7"/>
      <c r="I1012" s="25"/>
      <c r="J1012" s="25"/>
      <c r="K1012" s="25"/>
      <c r="L1012" s="25"/>
      <c r="M1012" s="25"/>
      <c r="N101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1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12" s="20"/>
      <c r="Q1012" s="20"/>
      <c r="R1012" s="20"/>
      <c r="S1012" s="20"/>
      <c r="T1012" s="20"/>
      <c r="U1012" s="20"/>
    </row>
    <row r="1013">
      <c r="F1013" s="7" t="str">
        <f>IF(Games!F89=0, "",Games!F89)</f>
      </c>
      <c r="G1013" s="7"/>
      <c r="H1013" s="7"/>
      <c r="I1013" s="25"/>
      <c r="J1013" s="25"/>
      <c r="K1013" s="25"/>
      <c r="L1013" s="25"/>
      <c r="M1013" s="25"/>
      <c r="N101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1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13" s="20"/>
      <c r="Q1013" s="20"/>
      <c r="R1013" s="20"/>
      <c r="S1013" s="20"/>
      <c r="T1013" s="20"/>
      <c r="U1013" s="20"/>
    </row>
    <row r="1014">
      <c r="F1014" s="7" t="str">
        <f>IF(Games!F90=0, "",Games!F90)</f>
      </c>
      <c r="G1014" s="7"/>
      <c r="H1014" s="7"/>
      <c r="I1014" s="25"/>
      <c r="J1014" s="25"/>
      <c r="K1014" s="25"/>
      <c r="L1014" s="25"/>
      <c r="M1014" s="25"/>
      <c r="N101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1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14" s="20"/>
      <c r="Q1014" s="20"/>
      <c r="R1014" s="20"/>
      <c r="S1014" s="20"/>
      <c r="T1014" s="20"/>
      <c r="U1014" s="20"/>
    </row>
    <row r="1015">
      <c r="F1015" s="7" t="str">
        <f>IF(Games!F91=0, "",Games!F91)</f>
      </c>
      <c r="G1015" s="7"/>
      <c r="H1015" s="7"/>
      <c r="I1015" s="25"/>
      <c r="J1015" s="25"/>
      <c r="K1015" s="25"/>
      <c r="L1015" s="25"/>
      <c r="M1015" s="25"/>
      <c r="N101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1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15" s="20"/>
      <c r="Q1015" s="20"/>
      <c r="R1015" s="20"/>
      <c r="S1015" s="20"/>
      <c r="T1015" s="20"/>
      <c r="U1015" s="20"/>
    </row>
    <row r="1016">
      <c r="F1016" s="7" t="str">
        <f>IF(Games!F92=0, "",Games!F92)</f>
      </c>
      <c r="G1016" s="7"/>
      <c r="H1016" s="7"/>
      <c r="I1016" s="25"/>
      <c r="J1016" s="25"/>
      <c r="K1016" s="25"/>
      <c r="L1016" s="25"/>
      <c r="M1016" s="25"/>
      <c r="N101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1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16" s="20"/>
      <c r="Q1016" s="20"/>
      <c r="R1016" s="20"/>
      <c r="S1016" s="20"/>
      <c r="T1016" s="20"/>
      <c r="U1016" s="20"/>
    </row>
    <row r="1017">
      <c r="F1017" s="7" t="str">
        <f>IF(Games!F93=0, "",Games!F93)</f>
      </c>
      <c r="G1017" s="7"/>
      <c r="H1017" s="7"/>
      <c r="I1017" s="25"/>
      <c r="J1017" s="25"/>
      <c r="K1017" s="25"/>
      <c r="L1017" s="25"/>
      <c r="M1017" s="25"/>
      <c r="N101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1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17" s="20"/>
      <c r="Q1017" s="20"/>
      <c r="R1017" s="20"/>
      <c r="S1017" s="20"/>
      <c r="T1017" s="20"/>
      <c r="U1017" s="20"/>
    </row>
    <row r="1018">
      <c r="F1018" s="7" t="str">
        <f>IF(Games!F94=0, "",Games!F94)</f>
      </c>
      <c r="G1018" s="7"/>
      <c r="H1018" s="7"/>
      <c r="I1018" s="25"/>
      <c r="J1018" s="25"/>
      <c r="K1018" s="25"/>
      <c r="L1018" s="25"/>
      <c r="M1018" s="25"/>
      <c r="N101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1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18" s="20"/>
      <c r="Q1018" s="20"/>
      <c r="R1018" s="20"/>
      <c r="S1018" s="20"/>
      <c r="T1018" s="20"/>
      <c r="U1018" s="20"/>
    </row>
    <row r="1019">
      <c r="F1019" s="7" t="str">
        <f>IF(Games!F95=0, "",Games!F95)</f>
      </c>
      <c r="G1019" s="7"/>
      <c r="H1019" s="7"/>
      <c r="I1019" s="25"/>
      <c r="J1019" s="25"/>
      <c r="K1019" s="25"/>
      <c r="L1019" s="25"/>
      <c r="M1019" s="25"/>
      <c r="N101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1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19" s="20"/>
      <c r="Q1019" s="20"/>
      <c r="R1019" s="20"/>
      <c r="S1019" s="20"/>
      <c r="T1019" s="20"/>
      <c r="U1019" s="20"/>
    </row>
    <row r="1020">
      <c r="F1020" s="7" t="str">
        <f>IF(Games!F96=0, "",Games!F96)</f>
      </c>
      <c r="G1020" s="7"/>
      <c r="H1020" s="7"/>
      <c r="I1020" s="25"/>
      <c r="J1020" s="25"/>
      <c r="K1020" s="25"/>
      <c r="L1020" s="25"/>
      <c r="M1020" s="25"/>
      <c r="N102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2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20" s="20"/>
      <c r="Q1020" s="20"/>
      <c r="R1020" s="20"/>
      <c r="S1020" s="20"/>
      <c r="T1020" s="20"/>
      <c r="U1020" s="20"/>
    </row>
    <row r="1021">
      <c r="F1021" s="7" t="str">
        <f>IF(Games!F97=0, "",Games!F97)</f>
      </c>
      <c r="G1021" s="7"/>
      <c r="H1021" s="7"/>
      <c r="I1021" s="25"/>
      <c r="J1021" s="25"/>
      <c r="K1021" s="25"/>
      <c r="L1021" s="25"/>
      <c r="M1021" s="25"/>
      <c r="N102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2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21" s="20"/>
      <c r="Q1021" s="20"/>
      <c r="R1021" s="20"/>
      <c r="S1021" s="20"/>
      <c r="T1021" s="20"/>
      <c r="U1021" s="20"/>
    </row>
    <row r="1022">
      <c r="F1022" s="7" t="str">
        <f>IF(Games!F98=0, "",Games!F98)</f>
      </c>
      <c r="G1022" s="7"/>
      <c r="H1022" s="7"/>
      <c r="I1022" s="25"/>
      <c r="J1022" s="25"/>
      <c r="K1022" s="25"/>
      <c r="L1022" s="25"/>
      <c r="M1022" s="25"/>
      <c r="N102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2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22" s="20"/>
      <c r="Q1022" s="20"/>
      <c r="R1022" s="20"/>
      <c r="S1022" s="20"/>
      <c r="T1022" s="20"/>
      <c r="U1022" s="20"/>
    </row>
    <row r="1023">
      <c r="F1023" s="7" t="str">
        <f>IF(Games!F99=0, "",Games!F99)</f>
      </c>
      <c r="G1023" s="7"/>
      <c r="H1023" s="7"/>
      <c r="I1023" s="25"/>
      <c r="J1023" s="25"/>
      <c r="K1023" s="25"/>
      <c r="L1023" s="25"/>
      <c r="M1023" s="25"/>
      <c r="N102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2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23" s="20"/>
      <c r="Q1023" s="20"/>
      <c r="R1023" s="20"/>
      <c r="S1023" s="20"/>
      <c r="T1023" s="20"/>
      <c r="U1023" s="20"/>
    </row>
    <row r="1024">
      <c r="F1024" s="7" t="str">
        <f>IF(Games!F100=0, "",Games!F100)</f>
      </c>
      <c r="G1024" s="7"/>
      <c r="H1024" s="7"/>
      <c r="I1024" s="25"/>
      <c r="J1024" s="25"/>
      <c r="K1024" s="25"/>
      <c r="L1024" s="25"/>
      <c r="M1024" s="25"/>
      <c r="N102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2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24" s="20"/>
      <c r="Q1024" s="20"/>
      <c r="R1024" s="20"/>
      <c r="S1024" s="20"/>
      <c r="T1024" s="20"/>
      <c r="U1024" s="20"/>
    </row>
    <row r="1025">
      <c r="F1025" s="7" t="str">
        <f>IF(Games!F101=0, "",Games!F101)</f>
      </c>
      <c r="G1025" s="7"/>
      <c r="H1025" s="7"/>
      <c r="I1025" s="25"/>
      <c r="J1025" s="25"/>
      <c r="K1025" s="25"/>
      <c r="L1025" s="25"/>
      <c r="M1025" s="25"/>
      <c r="N102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2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25" s="20"/>
      <c r="Q1025" s="20"/>
      <c r="R1025" s="20"/>
      <c r="S1025" s="20"/>
      <c r="T1025" s="20"/>
      <c r="U1025" s="20"/>
    </row>
    <row r="1026">
      <c r="F1026" s="7" t="str">
        <f>IF(Games!F102=0, "",Games!F102)</f>
      </c>
      <c r="G1026" s="7"/>
      <c r="H1026" s="7"/>
      <c r="I1026" s="25"/>
      <c r="J1026" s="25"/>
      <c r="K1026" s="25"/>
      <c r="L1026" s="25"/>
      <c r="M1026" s="25"/>
      <c r="N102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2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26" s="20"/>
      <c r="Q1026" s="20"/>
      <c r="R1026" s="20"/>
      <c r="S1026" s="20"/>
      <c r="T1026" s="20"/>
      <c r="U1026" s="20"/>
    </row>
    <row r="1027">
      <c r="F1027" s="7" t="str">
        <f>IF(Games!F103=0, "",Games!F103)</f>
      </c>
      <c r="G1027" s="7"/>
      <c r="H1027" s="7"/>
      <c r="I1027" s="25"/>
      <c r="J1027" s="25"/>
      <c r="K1027" s="25"/>
      <c r="L1027" s="25"/>
      <c r="M1027" s="25"/>
      <c r="N102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2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27" s="20"/>
      <c r="Q1027" s="20"/>
      <c r="R1027" s="20"/>
      <c r="S1027" s="20"/>
      <c r="T1027" s="20"/>
      <c r="U1027" s="20"/>
    </row>
    <row r="1028">
      <c r="F1028" s="7" t="str">
        <f>IF(Games!F104=0, "",Games!F104)</f>
      </c>
      <c r="G1028" s="7"/>
      <c r="H1028" s="7"/>
      <c r="I1028" s="25"/>
      <c r="J1028" s="25"/>
      <c r="K1028" s="25"/>
      <c r="L1028" s="25"/>
      <c r="M1028" s="25"/>
      <c r="N102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2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28" s="20"/>
      <c r="Q1028" s="20"/>
      <c r="R1028" s="20"/>
      <c r="S1028" s="20"/>
      <c r="T1028" s="20"/>
      <c r="U1028" s="20"/>
    </row>
    <row r="1029">
      <c r="F1029" s="7" t="str">
        <f>IF(Games!F105=0, "",Games!F105)</f>
      </c>
      <c r="G1029" s="7"/>
      <c r="H1029" s="7"/>
      <c r="I1029" s="25"/>
      <c r="J1029" s="25"/>
      <c r="K1029" s="25"/>
      <c r="L1029" s="25"/>
      <c r="M1029" s="25"/>
      <c r="N102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2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29" s="20"/>
      <c r="Q1029" s="20"/>
      <c r="R1029" s="20"/>
      <c r="S1029" s="20"/>
      <c r="T1029" s="20"/>
      <c r="U1029" s="20"/>
    </row>
    <row r="1030">
      <c r="F1030" s="7" t="str">
        <f>IF(Games!F106=0, "",Games!F106)</f>
      </c>
      <c r="G1030" s="7"/>
      <c r="H1030" s="7"/>
      <c r="I1030" s="25"/>
      <c r="J1030" s="25"/>
      <c r="K1030" s="25"/>
      <c r="L1030" s="25"/>
      <c r="M1030" s="25"/>
      <c r="N103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3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30" s="20"/>
      <c r="Q1030" s="20"/>
      <c r="R1030" s="20"/>
      <c r="S1030" s="20"/>
      <c r="T1030" s="20"/>
      <c r="U1030" s="20"/>
    </row>
    <row r="1031">
      <c r="F1031" s="7" t="str">
        <f>IF(Games!F107=0, "",Games!F107)</f>
      </c>
      <c r="G1031" s="7"/>
      <c r="H1031" s="7"/>
      <c r="I1031" s="25"/>
      <c r="J1031" s="25"/>
      <c r="K1031" s="25"/>
      <c r="L1031" s="25"/>
      <c r="M1031" s="25"/>
      <c r="N103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3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31" s="20"/>
      <c r="Q1031" s="20"/>
      <c r="R1031" s="20"/>
      <c r="S1031" s="20"/>
      <c r="T1031" s="20"/>
      <c r="U1031" s="20"/>
    </row>
    <row r="1032">
      <c r="F1032" s="7" t="str">
        <f>IF(Games!F108=0, "",Games!F108)</f>
      </c>
      <c r="G1032" s="7"/>
      <c r="H1032" s="7"/>
      <c r="I1032" s="25"/>
      <c r="J1032" s="25"/>
      <c r="K1032" s="25"/>
      <c r="L1032" s="25"/>
      <c r="M1032" s="25"/>
      <c r="N103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3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32" s="20"/>
      <c r="Q1032" s="20"/>
      <c r="R1032" s="20"/>
      <c r="S1032" s="20"/>
      <c r="T1032" s="20"/>
      <c r="U1032" s="20"/>
    </row>
    <row r="1033">
      <c r="F1033" s="7" t="str">
        <f>IF(Games!F109=0, "",Games!F109)</f>
      </c>
      <c r="G1033" s="7"/>
      <c r="H1033" s="7"/>
      <c r="I1033" s="25"/>
      <c r="J1033" s="25"/>
      <c r="K1033" s="25"/>
      <c r="L1033" s="25"/>
      <c r="M1033" s="25"/>
      <c r="N103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3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33" s="20"/>
      <c r="Q1033" s="20"/>
      <c r="R1033" s="20"/>
      <c r="S1033" s="20"/>
      <c r="T1033" s="20"/>
      <c r="U1033" s="20"/>
    </row>
    <row r="1034">
      <c r="F1034" s="7" t="str">
        <f>IF(Games!F110=0, "",Games!F110)</f>
      </c>
      <c r="G1034" s="7"/>
      <c r="H1034" s="7"/>
      <c r="I1034" s="25"/>
      <c r="J1034" s="25"/>
      <c r="K1034" s="25"/>
      <c r="L1034" s="25"/>
      <c r="M1034" s="25"/>
      <c r="N103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3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34" s="20"/>
      <c r="Q1034" s="20"/>
      <c r="R1034" s="20"/>
      <c r="S1034" s="20"/>
      <c r="T1034" s="20"/>
      <c r="U1034" s="20"/>
    </row>
    <row r="1035">
      <c r="F1035" s="7" t="str">
        <f>IF(Games!F111=0, "",Games!F111)</f>
      </c>
      <c r="G1035" s="7"/>
      <c r="H1035" s="7"/>
      <c r="I1035" s="25"/>
      <c r="J1035" s="25"/>
      <c r="K1035" s="25"/>
      <c r="L1035" s="25"/>
      <c r="M1035" s="25"/>
      <c r="N103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3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35" s="20"/>
      <c r="Q1035" s="20"/>
      <c r="R1035" s="20"/>
      <c r="S1035" s="20"/>
      <c r="T1035" s="20"/>
      <c r="U1035" s="20"/>
    </row>
    <row r="1036">
      <c r="F1036" s="7" t="str">
        <f>IF(Games!F112=0, "",Games!F112)</f>
      </c>
      <c r="G1036" s="7"/>
      <c r="H1036" s="7"/>
      <c r="I1036" s="25"/>
      <c r="J1036" s="25"/>
      <c r="K1036" s="25"/>
      <c r="L1036" s="25"/>
      <c r="M1036" s="25"/>
      <c r="N103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3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36" s="20"/>
      <c r="Q1036" s="20"/>
      <c r="R1036" s="20"/>
      <c r="S1036" s="20"/>
      <c r="T1036" s="20"/>
      <c r="U1036" s="20"/>
    </row>
    <row r="1037">
      <c r="F1037" s="7" t="str">
        <f>IF(Games!F113=0, "",Games!F113)</f>
      </c>
      <c r="G1037" s="7"/>
      <c r="H1037" s="7"/>
      <c r="I1037" s="25"/>
      <c r="J1037" s="25"/>
      <c r="K1037" s="25"/>
      <c r="L1037" s="25"/>
      <c r="M1037" s="25"/>
      <c r="N103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3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37" s="20"/>
      <c r="Q1037" s="20"/>
      <c r="R1037" s="20"/>
      <c r="S1037" s="20"/>
      <c r="T1037" s="20"/>
      <c r="U1037" s="20"/>
    </row>
    <row r="1038">
      <c r="F1038" s="7" t="str">
        <f>IF(Games!F114=0, "",Games!F114)</f>
      </c>
      <c r="G1038" s="7"/>
      <c r="H1038" s="7"/>
      <c r="I1038" s="25"/>
      <c r="J1038" s="25"/>
      <c r="K1038" s="25"/>
      <c r="L1038" s="25"/>
      <c r="M1038" s="25"/>
      <c r="N103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3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38" s="20"/>
      <c r="Q1038" s="20"/>
      <c r="R1038" s="20"/>
      <c r="S1038" s="20"/>
      <c r="T1038" s="20"/>
      <c r="U1038" s="20"/>
    </row>
    <row r="1039">
      <c r="F1039" s="7" t="str">
        <f>IF(Games!F115=0, "",Games!F115)</f>
      </c>
      <c r="G1039" s="7"/>
      <c r="H1039" s="7"/>
      <c r="I1039" s="25"/>
      <c r="J1039" s="25"/>
      <c r="K1039" s="25"/>
      <c r="L1039" s="25"/>
      <c r="M1039" s="25"/>
      <c r="N103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3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39" s="20"/>
      <c r="Q1039" s="20"/>
      <c r="R1039" s="20"/>
      <c r="S1039" s="20"/>
      <c r="T1039" s="20"/>
      <c r="U1039" s="20"/>
    </row>
    <row r="1040">
      <c r="F1040" s="7" t="str">
        <f>IF(Games!F116=0, "",Games!F116)</f>
      </c>
      <c r="G1040" s="7"/>
      <c r="H1040" s="7"/>
      <c r="I1040" s="25"/>
      <c r="J1040" s="25"/>
      <c r="K1040" s="25"/>
      <c r="L1040" s="25"/>
      <c r="M1040" s="25"/>
      <c r="N104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4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40" s="20"/>
      <c r="Q1040" s="20"/>
      <c r="R1040" s="20"/>
      <c r="S1040" s="20"/>
      <c r="T1040" s="20"/>
      <c r="U1040" s="20"/>
    </row>
    <row r="1041">
      <c r="F1041" s="7" t="str">
        <f>IF(Games!F117=0, "",Games!F117)</f>
      </c>
      <c r="G1041" s="7"/>
      <c r="H1041" s="7"/>
      <c r="I1041" s="25"/>
      <c r="J1041" s="25"/>
      <c r="K1041" s="25"/>
      <c r="L1041" s="25"/>
      <c r="M1041" s="25"/>
      <c r="N104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4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41" s="20"/>
      <c r="Q1041" s="20"/>
      <c r="R1041" s="20"/>
      <c r="S1041" s="20"/>
      <c r="T1041" s="20"/>
      <c r="U1041" s="20"/>
    </row>
    <row r="1042">
      <c r="F1042" s="7" t="str">
        <f>IF(Games!F118=0, "",Games!F118)</f>
      </c>
      <c r="G1042" s="7"/>
      <c r="H1042" s="7"/>
      <c r="I1042" s="25"/>
      <c r="J1042" s="25"/>
      <c r="K1042" s="25"/>
      <c r="L1042" s="25"/>
      <c r="M1042" s="25"/>
      <c r="N104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4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42" s="20"/>
      <c r="Q1042" s="20"/>
      <c r="R1042" s="20"/>
      <c r="S1042" s="20"/>
      <c r="T1042" s="20"/>
      <c r="U1042" s="20"/>
    </row>
    <row r="1043">
      <c r="F1043" s="7" t="str">
        <f>IF(Games!F119=0, "",Games!F119)</f>
      </c>
      <c r="G1043" s="7"/>
      <c r="H1043" s="7"/>
      <c r="I1043" s="25"/>
      <c r="J1043" s="25"/>
      <c r="K1043" s="25"/>
      <c r="L1043" s="25"/>
      <c r="M1043" s="25"/>
      <c r="N104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4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43" s="20"/>
      <c r="Q1043" s="20"/>
      <c r="R1043" s="20"/>
      <c r="S1043" s="20"/>
      <c r="T1043" s="20"/>
      <c r="U1043" s="20"/>
    </row>
    <row r="1044">
      <c r="F1044" s="7" t="str">
        <f>IF(Games!F120=0, "",Games!F120)</f>
      </c>
      <c r="G1044" s="7"/>
      <c r="H1044" s="7"/>
      <c r="I1044" s="25"/>
      <c r="J1044" s="25"/>
      <c r="K1044" s="25"/>
      <c r="L1044" s="25"/>
      <c r="M1044" s="25"/>
      <c r="N104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4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44" s="20"/>
      <c r="Q1044" s="20"/>
      <c r="R1044" s="20"/>
      <c r="S1044" s="20"/>
      <c r="T1044" s="20"/>
      <c r="U1044" s="20"/>
    </row>
    <row r="1045">
      <c r="F1045" s="7" t="str">
        <f>IF(Games!F121=0, "",Games!F121)</f>
      </c>
      <c r="G1045" s="7"/>
      <c r="H1045" s="7"/>
      <c r="I1045" s="25"/>
      <c r="J1045" s="25"/>
      <c r="K1045" s="25"/>
      <c r="L1045" s="25"/>
      <c r="M1045" s="25"/>
      <c r="N104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4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45" s="20"/>
      <c r="Q1045" s="20"/>
      <c r="R1045" s="20"/>
      <c r="S1045" s="20"/>
      <c r="T1045" s="20"/>
      <c r="U1045" s="20"/>
    </row>
    <row r="1046">
      <c r="F1046" s="7" t="str">
        <f>IF(Games!F122=0, "",Games!F122)</f>
      </c>
      <c r="G1046" s="7"/>
      <c r="H1046" s="7"/>
      <c r="I1046" s="25"/>
      <c r="J1046" s="25"/>
      <c r="K1046" s="25"/>
      <c r="L1046" s="25"/>
      <c r="M1046" s="25"/>
      <c r="N104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4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46" s="20"/>
      <c r="Q1046" s="20"/>
      <c r="R1046" s="20"/>
      <c r="S1046" s="20"/>
      <c r="T1046" s="20"/>
      <c r="U1046" s="20"/>
    </row>
    <row r="1047">
      <c r="F1047" s="7" t="str">
        <f>IF(Games!F123=0, "",Games!F123)</f>
      </c>
      <c r="G1047" s="7"/>
      <c r="H1047" s="7"/>
      <c r="I1047" s="25"/>
      <c r="J1047" s="25"/>
      <c r="K1047" s="25"/>
      <c r="L1047" s="25"/>
      <c r="M1047" s="25"/>
      <c r="N104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4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47" s="20"/>
      <c r="Q1047" s="20"/>
      <c r="R1047" s="20"/>
      <c r="S1047" s="20"/>
      <c r="T1047" s="20"/>
      <c r="U1047" s="20"/>
    </row>
    <row r="1048">
      <c r="F1048" s="7" t="str">
        <f>IF(Games!F124=0, "",Games!F124)</f>
      </c>
      <c r="G1048" s="7"/>
      <c r="H1048" s="7"/>
      <c r="I1048" s="25"/>
      <c r="J1048" s="25"/>
      <c r="K1048" s="25"/>
      <c r="L1048" s="25"/>
      <c r="M1048" s="25"/>
      <c r="N104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4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48" s="20"/>
      <c r="Q1048" s="20"/>
      <c r="R1048" s="20"/>
      <c r="S1048" s="20"/>
      <c r="T1048" s="20"/>
      <c r="U1048" s="20"/>
    </row>
    <row r="1049">
      <c r="F1049" s="7" t="str">
        <f>IF(Games!F125=0, "",Games!F125)</f>
      </c>
      <c r="G1049" s="7"/>
      <c r="H1049" s="7"/>
      <c r="I1049" s="25"/>
      <c r="J1049" s="25"/>
      <c r="K1049" s="25"/>
      <c r="L1049" s="25"/>
      <c r="M1049" s="25"/>
      <c r="N104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4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49" s="20"/>
      <c r="Q1049" s="20"/>
      <c r="R1049" s="20"/>
      <c r="S1049" s="20"/>
      <c r="T1049" s="20"/>
      <c r="U1049" s="20"/>
    </row>
    <row r="1050">
      <c r="F1050" s="7" t="str">
        <f>IF(Games!F126=0, "",Games!F126)</f>
      </c>
      <c r="G1050" s="7"/>
      <c r="H1050" s="7"/>
      <c r="I1050" s="25"/>
      <c r="J1050" s="25"/>
      <c r="K1050" s="25"/>
      <c r="L1050" s="25"/>
      <c r="M1050" s="25"/>
      <c r="N105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5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50" s="20"/>
      <c r="Q1050" s="20"/>
      <c r="R1050" s="20"/>
      <c r="S1050" s="20"/>
      <c r="T1050" s="20"/>
      <c r="U1050" s="20"/>
    </row>
    <row r="1051">
      <c r="F1051" s="7" t="str">
        <f>IF(Games!F127=0, "",Games!F127)</f>
      </c>
      <c r="G1051" s="7"/>
      <c r="H1051" s="7"/>
      <c r="I1051" s="25"/>
      <c r="J1051" s="25"/>
      <c r="K1051" s="25"/>
      <c r="L1051" s="25"/>
      <c r="M1051" s="25"/>
      <c r="N105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5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51" s="20"/>
      <c r="Q1051" s="20"/>
      <c r="R1051" s="20"/>
      <c r="S1051" s="20"/>
      <c r="T1051" s="20"/>
      <c r="U1051" s="20"/>
    </row>
    <row r="1052">
      <c r="F1052" s="7" t="str">
        <f>IF(Games!F128=0, "",Games!F128)</f>
      </c>
      <c r="G1052" s="7"/>
      <c r="H1052" s="7"/>
      <c r="I1052" s="25"/>
      <c r="J1052" s="25"/>
      <c r="K1052" s="25"/>
      <c r="L1052" s="25"/>
      <c r="M1052" s="25"/>
      <c r="N105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5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52" s="20"/>
      <c r="Q1052" s="20"/>
      <c r="R1052" s="20"/>
      <c r="S1052" s="20"/>
      <c r="T1052" s="20"/>
      <c r="U1052" s="20"/>
    </row>
    <row r="1053">
      <c r="F1053" s="7" t="str">
        <f>IF(Games!F129=0, "",Games!F129)</f>
      </c>
      <c r="G1053" s="7"/>
      <c r="H1053" s="7"/>
      <c r="I1053" s="25"/>
      <c r="J1053" s="25"/>
      <c r="K1053" s="25"/>
      <c r="L1053" s="25"/>
      <c r="M1053" s="25"/>
      <c r="N105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5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53" s="20"/>
      <c r="Q1053" s="20"/>
      <c r="R1053" s="20"/>
      <c r="S1053" s="20"/>
      <c r="T1053" s="20"/>
      <c r="U1053" s="20"/>
    </row>
    <row r="1054">
      <c r="F1054" s="7" t="str">
        <f>IF(Games!F130=0, "",Games!F130)</f>
      </c>
      <c r="G1054" s="7"/>
      <c r="H1054" s="7"/>
      <c r="I1054" s="25"/>
      <c r="J1054" s="25"/>
      <c r="K1054" s="25"/>
      <c r="L1054" s="25"/>
      <c r="M1054" s="25"/>
      <c r="N105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5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54" s="20"/>
      <c r="Q1054" s="20"/>
      <c r="R1054" s="20"/>
      <c r="S1054" s="20"/>
      <c r="T1054" s="20"/>
      <c r="U1054" s="20"/>
    </row>
    <row r="1055">
      <c r="F1055" s="7" t="str">
        <f>IF(Games!F131=0, "",Games!F131)</f>
      </c>
      <c r="G1055" s="7"/>
      <c r="H1055" s="7"/>
      <c r="I1055" s="25"/>
      <c r="J1055" s="25"/>
      <c r="K1055" s="25"/>
      <c r="L1055" s="25"/>
      <c r="M1055" s="25"/>
      <c r="N105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5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55" s="20"/>
      <c r="Q1055" s="20"/>
      <c r="R1055" s="20"/>
      <c r="S1055" s="20"/>
      <c r="T1055" s="20"/>
      <c r="U1055" s="20"/>
    </row>
    <row r="1056">
      <c r="F1056" s="7" t="str">
        <f>IF(Games!F132=0, "",Games!F132)</f>
      </c>
      <c r="G1056" s="7"/>
      <c r="H1056" s="7"/>
      <c r="I1056" s="25"/>
      <c r="J1056" s="25"/>
      <c r="K1056" s="25"/>
      <c r="L1056" s="25"/>
      <c r="M1056" s="25"/>
      <c r="N105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5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56" s="20"/>
      <c r="Q1056" s="20"/>
      <c r="R1056" s="20"/>
      <c r="S1056" s="20"/>
      <c r="T1056" s="20"/>
      <c r="U1056" s="20"/>
    </row>
    <row r="1057">
      <c r="F1057" s="7" t="str">
        <f>IF(Games!F133=0, "",Games!F133)</f>
      </c>
      <c r="G1057" s="7"/>
      <c r="H1057" s="7"/>
      <c r="I1057" s="25"/>
      <c r="J1057" s="25"/>
      <c r="K1057" s="25"/>
      <c r="L1057" s="25"/>
      <c r="M1057" s="25"/>
      <c r="N105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5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57" s="20"/>
      <c r="Q1057" s="20"/>
      <c r="R1057" s="20"/>
      <c r="S1057" s="20"/>
      <c r="T1057" s="20"/>
      <c r="U1057" s="20"/>
    </row>
    <row r="1058">
      <c r="F1058" s="7" t="str">
        <f>IF(Games!F134=0, "",Games!F134)</f>
      </c>
      <c r="G1058" s="7"/>
      <c r="H1058" s="7"/>
      <c r="I1058" s="25"/>
      <c r="J1058" s="25"/>
      <c r="K1058" s="25"/>
      <c r="L1058" s="25"/>
      <c r="M1058" s="25"/>
      <c r="N105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5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58" s="20"/>
      <c r="Q1058" s="20"/>
      <c r="R1058" s="20"/>
      <c r="S1058" s="20"/>
      <c r="T1058" s="20"/>
      <c r="U1058" s="20"/>
    </row>
    <row r="1059">
      <c r="F1059" s="7" t="str">
        <f>IF(Games!F135=0, "",Games!F135)</f>
      </c>
      <c r="G1059" s="7"/>
      <c r="H1059" s="7"/>
      <c r="I1059" s="25"/>
      <c r="J1059" s="25"/>
      <c r="K1059" s="25"/>
      <c r="L1059" s="25"/>
      <c r="M1059" s="25"/>
      <c r="N105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5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59" s="20"/>
      <c r="Q1059" s="20"/>
      <c r="R1059" s="20"/>
      <c r="S1059" s="20"/>
      <c r="T1059" s="20"/>
      <c r="U1059" s="20"/>
    </row>
    <row r="1060">
      <c r="F1060" s="7" t="str">
        <f>IF(Games!F136=0, "",Games!F136)</f>
      </c>
      <c r="G1060" s="7"/>
      <c r="H1060" s="7"/>
      <c r="I1060" s="25"/>
      <c r="J1060" s="25"/>
      <c r="K1060" s="25"/>
      <c r="L1060" s="25"/>
      <c r="M1060" s="25"/>
      <c r="N106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6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60" s="20"/>
      <c r="Q1060" s="20"/>
      <c r="R1060" s="20"/>
      <c r="S1060" s="20"/>
      <c r="T1060" s="20"/>
      <c r="U1060" s="20"/>
    </row>
    <row r="1061">
      <c r="F1061" s="7" t="str">
        <f>IF(Games!F137=0, "",Games!F137)</f>
      </c>
      <c r="G1061" s="7"/>
      <c r="H1061" s="7"/>
      <c r="I1061" s="25"/>
      <c r="J1061" s="25"/>
      <c r="K1061" s="25"/>
      <c r="L1061" s="25"/>
      <c r="M1061" s="25"/>
      <c r="N106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6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61" s="20"/>
      <c r="Q1061" s="20"/>
      <c r="R1061" s="20"/>
      <c r="S1061" s="20"/>
      <c r="T1061" s="20"/>
      <c r="U1061" s="20"/>
    </row>
    <row r="1062">
      <c r="F1062" s="7" t="str">
        <f>IF(Games!F138=0, "",Games!F138)</f>
      </c>
      <c r="G1062" s="7"/>
      <c r="H1062" s="7"/>
      <c r="I1062" s="25"/>
      <c r="J1062" s="25"/>
      <c r="K1062" s="25"/>
      <c r="L1062" s="25"/>
      <c r="M1062" s="25"/>
      <c r="N106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6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62" s="20"/>
      <c r="Q1062" s="20"/>
      <c r="R1062" s="20"/>
      <c r="S1062" s="20"/>
      <c r="T1062" s="20"/>
      <c r="U1062" s="20"/>
    </row>
    <row r="1063">
      <c r="F1063" s="7" t="str">
        <f>IF(Games!F139=0, "",Games!F139)</f>
      </c>
      <c r="G1063" s="7"/>
      <c r="H1063" s="7"/>
      <c r="I1063" s="25"/>
      <c r="J1063" s="25"/>
      <c r="K1063" s="25"/>
      <c r="L1063" s="25"/>
      <c r="M1063" s="25"/>
      <c r="N106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6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63" s="20"/>
      <c r="Q1063" s="20"/>
      <c r="R1063" s="20"/>
      <c r="S1063" s="20"/>
      <c r="T1063" s="20"/>
      <c r="U1063" s="20"/>
    </row>
    <row r="1064">
      <c r="F1064" s="7" t="str">
        <f>IF(Games!F140=0, "",Games!F140)</f>
      </c>
      <c r="G1064" s="7"/>
      <c r="H1064" s="7"/>
      <c r="I1064" s="25"/>
      <c r="J1064" s="25"/>
      <c r="K1064" s="25"/>
      <c r="L1064" s="25"/>
      <c r="M1064" s="25"/>
      <c r="N106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6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64" s="20"/>
      <c r="Q1064" s="20"/>
      <c r="R1064" s="20"/>
      <c r="S1064" s="20"/>
      <c r="T1064" s="20"/>
      <c r="U1064" s="20"/>
    </row>
    <row r="1065">
      <c r="F1065" s="7" t="str">
        <f>IF(Games!F141=0, "",Games!F141)</f>
      </c>
      <c r="G1065" s="7"/>
      <c r="H1065" s="7"/>
      <c r="I1065" s="25"/>
      <c r="J1065" s="25"/>
      <c r="K1065" s="25"/>
      <c r="L1065" s="25"/>
      <c r="M1065" s="25"/>
      <c r="N106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6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65" s="20"/>
      <c r="Q1065" s="20"/>
      <c r="R1065" s="20"/>
      <c r="S1065" s="20"/>
      <c r="T1065" s="20"/>
      <c r="U1065" s="20"/>
    </row>
    <row r="1066">
      <c r="F1066" s="7" t="str">
        <f>IF(Games!F142=0, "",Games!F142)</f>
      </c>
      <c r="G1066" s="7"/>
      <c r="H1066" s="7"/>
      <c r="I1066" s="25"/>
      <c r="J1066" s="25"/>
      <c r="K1066" s="25"/>
      <c r="L1066" s="25"/>
      <c r="M1066" s="25"/>
      <c r="N106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6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66" s="20"/>
      <c r="Q1066" s="20"/>
      <c r="R1066" s="20"/>
      <c r="S1066" s="20"/>
      <c r="T1066" s="20"/>
      <c r="U1066" s="20"/>
    </row>
    <row r="1067">
      <c r="F1067" s="7" t="str">
        <f>IF(Games!F143=0, "",Games!F143)</f>
      </c>
      <c r="G1067" s="7"/>
      <c r="H1067" s="7"/>
      <c r="I1067" s="25"/>
      <c r="J1067" s="25"/>
      <c r="K1067" s="25"/>
      <c r="L1067" s="25"/>
      <c r="M1067" s="25"/>
      <c r="N106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6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67" s="20"/>
      <c r="Q1067" s="20"/>
      <c r="R1067" s="20"/>
      <c r="S1067" s="20"/>
      <c r="T1067" s="20"/>
      <c r="U1067" s="20"/>
    </row>
    <row r="1068">
      <c r="F1068" s="7" t="str">
        <f>IF(Games!F144=0, "",Games!F144)</f>
      </c>
      <c r="G1068" s="7"/>
      <c r="H1068" s="7"/>
      <c r="I1068" s="25"/>
      <c r="J1068" s="25"/>
      <c r="K1068" s="25"/>
      <c r="L1068" s="25"/>
      <c r="M1068" s="25"/>
      <c r="N106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6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68" s="20"/>
      <c r="Q1068" s="20"/>
      <c r="R1068" s="20"/>
      <c r="S1068" s="20"/>
      <c r="T1068" s="20"/>
      <c r="U1068" s="20"/>
    </row>
    <row r="1069">
      <c r="F1069" s="7" t="str">
        <f>IF(Games!F145=0, "",Games!F145)</f>
      </c>
      <c r="G1069" s="7"/>
      <c r="H1069" s="7"/>
      <c r="I1069" s="25"/>
      <c r="J1069" s="25"/>
      <c r="K1069" s="25"/>
      <c r="L1069" s="25"/>
      <c r="M1069" s="25"/>
      <c r="N106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6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69" s="20"/>
      <c r="Q1069" s="20"/>
      <c r="R1069" s="20"/>
      <c r="S1069" s="20"/>
      <c r="T1069" s="20"/>
      <c r="U1069" s="20"/>
    </row>
    <row r="1070">
      <c r="F1070" s="7" t="str">
        <f>IF(Games!F146=0, "",Games!F146)</f>
      </c>
      <c r="G1070" s="7"/>
      <c r="H1070" s="7"/>
      <c r="I1070" s="25"/>
      <c r="J1070" s="25"/>
      <c r="K1070" s="25"/>
      <c r="L1070" s="25"/>
      <c r="M1070" s="25"/>
      <c r="N107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7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70" s="20"/>
      <c r="Q1070" s="20"/>
      <c r="R1070" s="20"/>
      <c r="S1070" s="20"/>
      <c r="T1070" s="20"/>
      <c r="U1070" s="20"/>
    </row>
    <row r="1071">
      <c r="F1071" s="7" t="str">
        <f>IF(Games!F147=0, "",Games!F147)</f>
      </c>
      <c r="G1071" s="7"/>
      <c r="H1071" s="7"/>
      <c r="I1071" s="25"/>
      <c r="J1071" s="25"/>
      <c r="K1071" s="25"/>
      <c r="L1071" s="25"/>
      <c r="M1071" s="25"/>
      <c r="N107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7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71" s="20"/>
      <c r="Q1071" s="20"/>
      <c r="R1071" s="20"/>
      <c r="S1071" s="20"/>
      <c r="T1071" s="20"/>
      <c r="U1071" s="20"/>
    </row>
    <row r="1072">
      <c r="F1072" s="7" t="str">
        <f>IF(Games!F148=0, "",Games!F148)</f>
      </c>
      <c r="G1072" s="7"/>
      <c r="H1072" s="7"/>
      <c r="I1072" s="25"/>
      <c r="J1072" s="25"/>
      <c r="K1072" s="25"/>
      <c r="L1072" s="25"/>
      <c r="M1072" s="25"/>
      <c r="N107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7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72" s="20"/>
      <c r="Q1072" s="20"/>
      <c r="R1072" s="20"/>
      <c r="S1072" s="20"/>
      <c r="T1072" s="20"/>
      <c r="U1072" s="20"/>
    </row>
    <row r="1073">
      <c r="F1073" s="7" t="str">
        <f>IF(Games!F149=0, "",Games!F149)</f>
      </c>
      <c r="G1073" s="7"/>
      <c r="H1073" s="7"/>
      <c r="I1073" s="25"/>
      <c r="J1073" s="25"/>
      <c r="K1073" s="25"/>
      <c r="L1073" s="25"/>
      <c r="M1073" s="25"/>
      <c r="N107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7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73" s="20"/>
      <c r="Q1073" s="20"/>
      <c r="R1073" s="20"/>
      <c r="S1073" s="20"/>
      <c r="T1073" s="20"/>
      <c r="U1073" s="20"/>
    </row>
    <row r="1074">
      <c r="F1074" s="7" t="str">
        <f>IF(Games!F150=0, "",Games!F150)</f>
      </c>
      <c r="G1074" s="7"/>
      <c r="H1074" s="7"/>
      <c r="I1074" s="25"/>
      <c r="J1074" s="25"/>
      <c r="K1074" s="25"/>
      <c r="L1074" s="25"/>
      <c r="M1074" s="25"/>
      <c r="N107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7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74" s="20"/>
      <c r="Q1074" s="20"/>
      <c r="R1074" s="20"/>
      <c r="S1074" s="20"/>
      <c r="T1074" s="20"/>
      <c r="U1074" s="20"/>
    </row>
    <row r="1075">
      <c r="F1075" s="7" t="str">
        <f>IF(Games!F151=0, "",Games!F151)</f>
      </c>
      <c r="G1075" s="7"/>
      <c r="H1075" s="7"/>
      <c r="I1075" s="25"/>
      <c r="J1075" s="25"/>
      <c r="K1075" s="25"/>
      <c r="L1075" s="25"/>
      <c r="M1075" s="25"/>
      <c r="N107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7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75" s="20"/>
      <c r="Q1075" s="20"/>
      <c r="R1075" s="20"/>
      <c r="S1075" s="20"/>
      <c r="T1075" s="20"/>
      <c r="U1075" s="20"/>
    </row>
    <row r="1076">
      <c r="F1076" s="7" t="str">
        <f>IF(Games!F152=0, "",Games!F152)</f>
      </c>
      <c r="G1076" s="7"/>
      <c r="H1076" s="7"/>
      <c r="I1076" s="25"/>
      <c r="J1076" s="25"/>
      <c r="K1076" s="25"/>
      <c r="L1076" s="25"/>
      <c r="M1076" s="25"/>
      <c r="N107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7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76" s="20"/>
      <c r="Q1076" s="20"/>
      <c r="R1076" s="20"/>
      <c r="S1076" s="20"/>
      <c r="T1076" s="20"/>
      <c r="U1076" s="20"/>
    </row>
    <row r="1077">
      <c r="F1077" s="7" t="str">
        <f>IF(Games!F153=0, "",Games!F153)</f>
      </c>
      <c r="G1077" s="7"/>
      <c r="H1077" s="7"/>
      <c r="I1077" s="25"/>
      <c r="J1077" s="25"/>
      <c r="K1077" s="25"/>
      <c r="L1077" s="25"/>
      <c r="M1077" s="25"/>
      <c r="N107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7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77" s="20"/>
      <c r="Q1077" s="20"/>
      <c r="R1077" s="20"/>
      <c r="S1077" s="20"/>
      <c r="T1077" s="20"/>
      <c r="U1077" s="20"/>
    </row>
    <row r="1078">
      <c r="F1078" s="7" t="str">
        <f>IF(Games!F154=0, "",Games!F154)</f>
      </c>
      <c r="G1078" s="7"/>
      <c r="H1078" s="7"/>
      <c r="I1078" s="25"/>
      <c r="J1078" s="25"/>
      <c r="K1078" s="25"/>
      <c r="L1078" s="25"/>
      <c r="M1078" s="25"/>
      <c r="N107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7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78" s="20"/>
      <c r="Q1078" s="20"/>
      <c r="R1078" s="20"/>
      <c r="S1078" s="20"/>
      <c r="T1078" s="20"/>
      <c r="U1078" s="20"/>
    </row>
    <row r="1079">
      <c r="F1079" s="7" t="str">
        <f>IF(Games!F155=0, "",Games!F155)</f>
      </c>
      <c r="G1079" s="7"/>
      <c r="H1079" s="7"/>
      <c r="I1079" s="25"/>
      <c r="J1079" s="25"/>
      <c r="K1079" s="25"/>
      <c r="L1079" s="25"/>
      <c r="M1079" s="25"/>
      <c r="N107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7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79" s="20"/>
      <c r="Q1079" s="20"/>
      <c r="R1079" s="20"/>
      <c r="S1079" s="20"/>
      <c r="T1079" s="20"/>
      <c r="U1079" s="20"/>
    </row>
    <row r="1080">
      <c r="F1080" s="7" t="str">
        <f>IF(Games!F156=0, "",Games!F156)</f>
      </c>
      <c r="G1080" s="7"/>
      <c r="H1080" s="7"/>
      <c r="I1080" s="25"/>
      <c r="J1080" s="25"/>
      <c r="K1080" s="25"/>
      <c r="L1080" s="25"/>
      <c r="M1080" s="25"/>
      <c r="N108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8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80" s="20"/>
      <c r="Q1080" s="20"/>
      <c r="R1080" s="20"/>
      <c r="S1080" s="20"/>
      <c r="T1080" s="20"/>
      <c r="U1080" s="20"/>
    </row>
    <row r="1081">
      <c r="F1081" s="7" t="str">
        <f>IF(Games!F157=0, "",Games!F157)</f>
      </c>
      <c r="G1081" s="7"/>
      <c r="H1081" s="7"/>
      <c r="I1081" s="25"/>
      <c r="J1081" s="25"/>
      <c r="K1081" s="25"/>
      <c r="L1081" s="25"/>
      <c r="M1081" s="25"/>
      <c r="N108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8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81" s="20"/>
      <c r="Q1081" s="20"/>
      <c r="R1081" s="20"/>
      <c r="S1081" s="20"/>
      <c r="T1081" s="20"/>
      <c r="U1081" s="20"/>
    </row>
    <row r="1082">
      <c r="F1082" s="7" t="str">
        <f>IF(Games!F158=0, "",Games!F158)</f>
      </c>
      <c r="G1082" s="7"/>
      <c r="H1082" s="7"/>
      <c r="I1082" s="25"/>
      <c r="J1082" s="25"/>
      <c r="K1082" s="25"/>
      <c r="L1082" s="25"/>
      <c r="M1082" s="25"/>
      <c r="N108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8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82" s="20"/>
      <c r="Q1082" s="20"/>
      <c r="R1082" s="20"/>
      <c r="S1082" s="20"/>
      <c r="T1082" s="20"/>
      <c r="U1082" s="20"/>
    </row>
    <row r="1083">
      <c r="F1083" s="7" t="str">
        <f>IF(Games!F159=0, "",Games!F159)</f>
      </c>
      <c r="G1083" s="7"/>
      <c r="H1083" s="7"/>
      <c r="I1083" s="25"/>
      <c r="J1083" s="25"/>
      <c r="K1083" s="25"/>
      <c r="L1083" s="25"/>
      <c r="M1083" s="25"/>
      <c r="N108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8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83" s="20"/>
      <c r="Q1083" s="20"/>
      <c r="R1083" s="20"/>
      <c r="S1083" s="20"/>
      <c r="T1083" s="20"/>
      <c r="U1083" s="20"/>
    </row>
    <row r="1084">
      <c r="F1084" s="7" t="str">
        <f>IF(Games!F160=0, "",Games!F160)</f>
      </c>
      <c r="G1084" s="7"/>
      <c r="H1084" s="7"/>
      <c r="I1084" s="25"/>
      <c r="J1084" s="25"/>
      <c r="K1084" s="25"/>
      <c r="L1084" s="25"/>
      <c r="M1084" s="25"/>
      <c r="N108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8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84" s="20"/>
      <c r="Q1084" s="20"/>
      <c r="R1084" s="20"/>
      <c r="S1084" s="20"/>
      <c r="T1084" s="20"/>
      <c r="U1084" s="20"/>
    </row>
    <row r="1085">
      <c r="F1085" s="7" t="str">
        <f>IF(Games!F161=0, "",Games!F161)</f>
      </c>
      <c r="G1085" s="7"/>
      <c r="H1085" s="7"/>
      <c r="I1085" s="25"/>
      <c r="J1085" s="25"/>
      <c r="K1085" s="25"/>
      <c r="L1085" s="25"/>
      <c r="M1085" s="25"/>
      <c r="N108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8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85" s="20"/>
      <c r="Q1085" s="20"/>
      <c r="R1085" s="20"/>
      <c r="S1085" s="20"/>
      <c r="T1085" s="20"/>
      <c r="U1085" s="20"/>
    </row>
    <row r="1086">
      <c r="F1086" s="7" t="str">
        <f>IF(Games!F162=0, "",Games!F162)</f>
      </c>
      <c r="G1086" s="7"/>
      <c r="H1086" s="7"/>
      <c r="I1086" s="25"/>
      <c r="J1086" s="25"/>
      <c r="K1086" s="25"/>
      <c r="L1086" s="25"/>
      <c r="M1086" s="25"/>
      <c r="N108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8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86" s="20"/>
      <c r="Q1086" s="20"/>
      <c r="R1086" s="20"/>
      <c r="S1086" s="20"/>
      <c r="T1086" s="20"/>
      <c r="U1086" s="20"/>
    </row>
    <row r="1087">
      <c r="F1087" s="7" t="str">
        <f>IF(Games!F163=0, "",Games!F163)</f>
      </c>
      <c r="G1087" s="7"/>
      <c r="H1087" s="7"/>
      <c r="I1087" s="25"/>
      <c r="J1087" s="25"/>
      <c r="K1087" s="25"/>
      <c r="L1087" s="25"/>
      <c r="M1087" s="25"/>
      <c r="N108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8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87" s="20"/>
      <c r="Q1087" s="20"/>
      <c r="R1087" s="20"/>
      <c r="S1087" s="20"/>
      <c r="T1087" s="20"/>
      <c r="U1087" s="20"/>
    </row>
    <row r="1088">
      <c r="F1088" s="7" t="str">
        <f>IF(Games!F164=0, "",Games!F164)</f>
      </c>
      <c r="G1088" s="7"/>
      <c r="H1088" s="7"/>
      <c r="I1088" s="25"/>
      <c r="J1088" s="25"/>
      <c r="K1088" s="25"/>
      <c r="L1088" s="25"/>
      <c r="M1088" s="25"/>
      <c r="N108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8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88" s="20"/>
      <c r="Q1088" s="20"/>
      <c r="R1088" s="20"/>
      <c r="S1088" s="20"/>
      <c r="T1088" s="20"/>
      <c r="U1088" s="20"/>
    </row>
    <row r="1089">
      <c r="F1089" s="7" t="str">
        <f>IF(Games!F165=0, "",Games!F165)</f>
      </c>
      <c r="G1089" s="7"/>
      <c r="H1089" s="7"/>
      <c r="I1089" s="25"/>
      <c r="J1089" s="25"/>
      <c r="K1089" s="25"/>
      <c r="L1089" s="25"/>
      <c r="M1089" s="25"/>
      <c r="N108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8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89" s="20"/>
      <c r="Q1089" s="20"/>
      <c r="R1089" s="20"/>
      <c r="S1089" s="20"/>
      <c r="T1089" s="20"/>
      <c r="U1089" s="20"/>
    </row>
    <row r="1090">
      <c r="F1090" s="7" t="str">
        <f>IF(Games!F166=0, "",Games!F166)</f>
      </c>
      <c r="G1090" s="7"/>
      <c r="H1090" s="7"/>
      <c r="I1090" s="25"/>
      <c r="J1090" s="25"/>
      <c r="K1090" s="25"/>
      <c r="L1090" s="25"/>
      <c r="M1090" s="25"/>
      <c r="N109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9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90" s="20"/>
      <c r="Q1090" s="20"/>
      <c r="R1090" s="20"/>
      <c r="S1090" s="20"/>
      <c r="T1090" s="20"/>
      <c r="U1090" s="20"/>
    </row>
    <row r="1091">
      <c r="F1091" s="7" t="str">
        <f>IF(Games!F167=0, "",Games!F167)</f>
      </c>
      <c r="G1091" s="7"/>
      <c r="H1091" s="7"/>
      <c r="I1091" s="25"/>
      <c r="J1091" s="25"/>
      <c r="K1091" s="25"/>
      <c r="L1091" s="25"/>
      <c r="M1091" s="25"/>
      <c r="N109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9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91" s="20"/>
      <c r="Q1091" s="20"/>
      <c r="R1091" s="20"/>
      <c r="S1091" s="20"/>
      <c r="T1091" s="20"/>
      <c r="U1091" s="20"/>
    </row>
    <row r="1092">
      <c r="F1092" s="7" t="str">
        <f>IF(Games!F168=0, "",Games!F168)</f>
      </c>
      <c r="G1092" s="7"/>
      <c r="H1092" s="7"/>
      <c r="I1092" s="25"/>
      <c r="J1092" s="25"/>
      <c r="K1092" s="25"/>
      <c r="L1092" s="25"/>
      <c r="M1092" s="25"/>
      <c r="N109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9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92" s="20"/>
      <c r="Q1092" s="20"/>
      <c r="R1092" s="20"/>
      <c r="S1092" s="20"/>
      <c r="T1092" s="20"/>
      <c r="U1092" s="20"/>
    </row>
    <row r="1093">
      <c r="F1093" s="7" t="str">
        <f>IF(Games!F169=0, "",Games!F169)</f>
      </c>
      <c r="G1093" s="7"/>
      <c r="H1093" s="7"/>
      <c r="I1093" s="25"/>
      <c r="J1093" s="25"/>
      <c r="K1093" s="25"/>
      <c r="L1093" s="25"/>
      <c r="M1093" s="25"/>
      <c r="N109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9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93" s="20"/>
      <c r="Q1093" s="20"/>
      <c r="R1093" s="20"/>
      <c r="S1093" s="20"/>
      <c r="T1093" s="20"/>
      <c r="U1093" s="20"/>
    </row>
    <row r="1094">
      <c r="F1094" s="7" t="str">
        <f>IF(Games!F170=0, "",Games!F170)</f>
      </c>
      <c r="G1094" s="7"/>
      <c r="H1094" s="7"/>
      <c r="I1094" s="25"/>
      <c r="J1094" s="25"/>
      <c r="K1094" s="25"/>
      <c r="L1094" s="25"/>
      <c r="M1094" s="25"/>
      <c r="N109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9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94" s="20"/>
      <c r="Q1094" s="20"/>
      <c r="R1094" s="20"/>
      <c r="S1094" s="20"/>
      <c r="T1094" s="20"/>
      <c r="U1094" s="20"/>
    </row>
    <row r="1095">
      <c r="F1095" s="7" t="str">
        <f>IF(Games!F171=0, "",Games!F171)</f>
      </c>
      <c r="G1095" s="7"/>
      <c r="H1095" s="7"/>
      <c r="I1095" s="25"/>
      <c r="J1095" s="25"/>
      <c r="K1095" s="25"/>
      <c r="L1095" s="25"/>
      <c r="M1095" s="25"/>
      <c r="N109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9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95" s="20"/>
      <c r="Q1095" s="20"/>
      <c r="R1095" s="20"/>
      <c r="S1095" s="20"/>
      <c r="T1095" s="20"/>
      <c r="U1095" s="20"/>
    </row>
    <row r="1096">
      <c r="F1096" s="7" t="str">
        <f>IF(Games!F172=0, "",Games!F172)</f>
      </c>
      <c r="G1096" s="7"/>
      <c r="H1096" s="7"/>
      <c r="I1096" s="25"/>
      <c r="J1096" s="25"/>
      <c r="K1096" s="25"/>
      <c r="L1096" s="25"/>
      <c r="M1096" s="25"/>
      <c r="N109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9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96" s="20"/>
      <c r="Q1096" s="20"/>
      <c r="R1096" s="20"/>
      <c r="S1096" s="20"/>
      <c r="T1096" s="20"/>
      <c r="U1096" s="20"/>
    </row>
    <row r="1097">
      <c r="F1097" s="7" t="str">
        <f>IF(Games!F173=0, "",Games!F173)</f>
      </c>
      <c r="G1097" s="7"/>
      <c r="H1097" s="7"/>
      <c r="I1097" s="25"/>
      <c r="J1097" s="25"/>
      <c r="K1097" s="25"/>
      <c r="L1097" s="25"/>
      <c r="M1097" s="25"/>
      <c r="N109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9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97" s="20"/>
      <c r="Q1097" s="20"/>
      <c r="R1097" s="20"/>
      <c r="S1097" s="20"/>
      <c r="T1097" s="20"/>
      <c r="U1097" s="20"/>
    </row>
    <row r="1098">
      <c r="F1098" s="7" t="str">
        <f>IF(Games!F174=0, "",Games!F174)</f>
      </c>
      <c r="G1098" s="7"/>
      <c r="H1098" s="7"/>
      <c r="I1098" s="25"/>
      <c r="J1098" s="25"/>
      <c r="K1098" s="25"/>
      <c r="L1098" s="25"/>
      <c r="M1098" s="25"/>
      <c r="N109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9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98" s="20"/>
      <c r="Q1098" s="20"/>
      <c r="R1098" s="20"/>
      <c r="S1098" s="20"/>
      <c r="T1098" s="20"/>
      <c r="U1098" s="20"/>
    </row>
    <row r="1099">
      <c r="F1099" s="7" t="str">
        <f>IF(Games!F175=0, "",Games!F175)</f>
      </c>
      <c r="G1099" s="7"/>
      <c r="H1099" s="7"/>
      <c r="I1099" s="25"/>
      <c r="J1099" s="25"/>
      <c r="K1099" s="25"/>
      <c r="L1099" s="25"/>
      <c r="M1099" s="25"/>
      <c r="N109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09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099" s="20"/>
      <c r="Q1099" s="20"/>
      <c r="R1099" s="20"/>
      <c r="S1099" s="20"/>
      <c r="T1099" s="20"/>
      <c r="U1099" s="20"/>
    </row>
    <row r="1100">
      <c r="F1100" s="7" t="str">
        <f>IF(Games!F176=0, "",Games!F176)</f>
      </c>
      <c r="G1100" s="7"/>
      <c r="H1100" s="7"/>
      <c r="I1100" s="25"/>
      <c r="J1100" s="25"/>
      <c r="K1100" s="25"/>
      <c r="L1100" s="25"/>
      <c r="M1100" s="25"/>
      <c r="N110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0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00" s="20"/>
      <c r="Q1100" s="20"/>
      <c r="R1100" s="20"/>
      <c r="S1100" s="20"/>
      <c r="T1100" s="20"/>
      <c r="U1100" s="20"/>
    </row>
    <row r="1101">
      <c r="F1101" s="7" t="str">
        <f>IF(Games!F177=0, "",Games!F177)</f>
      </c>
      <c r="G1101" s="7"/>
      <c r="H1101" s="7"/>
      <c r="I1101" s="25"/>
      <c r="J1101" s="25"/>
      <c r="K1101" s="25"/>
      <c r="L1101" s="25"/>
      <c r="M1101" s="25"/>
      <c r="N110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0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01" s="20"/>
      <c r="Q1101" s="20"/>
      <c r="R1101" s="20"/>
      <c r="S1101" s="20"/>
      <c r="T1101" s="20"/>
      <c r="U1101" s="20"/>
    </row>
    <row r="1102">
      <c r="F1102" s="7" t="str">
        <f>IF(Games!F178=0, "",Games!F178)</f>
      </c>
      <c r="G1102" s="7"/>
      <c r="H1102" s="7"/>
      <c r="I1102" s="25"/>
      <c r="J1102" s="25"/>
      <c r="K1102" s="25"/>
      <c r="L1102" s="25"/>
      <c r="M1102" s="25"/>
      <c r="N110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0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02" s="20"/>
      <c r="Q1102" s="20"/>
      <c r="R1102" s="20"/>
      <c r="S1102" s="20"/>
      <c r="T1102" s="20"/>
      <c r="U1102" s="20"/>
    </row>
    <row r="1103">
      <c r="F1103" s="7" t="str">
        <f>IF(Games!F179=0, "",Games!F179)</f>
      </c>
      <c r="G1103" s="7"/>
      <c r="H1103" s="7"/>
      <c r="I1103" s="25"/>
      <c r="J1103" s="25"/>
      <c r="K1103" s="25"/>
      <c r="L1103" s="25"/>
      <c r="M1103" s="25"/>
      <c r="N110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0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03" s="20"/>
      <c r="Q1103" s="20"/>
      <c r="R1103" s="20"/>
      <c r="S1103" s="20"/>
      <c r="T1103" s="20"/>
      <c r="U1103" s="20"/>
    </row>
    <row r="1104">
      <c r="F1104" s="7" t="str">
        <f>IF(Games!F180=0, "",Games!F180)</f>
      </c>
      <c r="G1104" s="7"/>
      <c r="H1104" s="7"/>
      <c r="I1104" s="25"/>
      <c r="J1104" s="25"/>
      <c r="K1104" s="25"/>
      <c r="L1104" s="25"/>
      <c r="M1104" s="25"/>
      <c r="N110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0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04" s="20"/>
      <c r="Q1104" s="20"/>
      <c r="R1104" s="20"/>
      <c r="S1104" s="20"/>
      <c r="T1104" s="20"/>
      <c r="U1104" s="20"/>
    </row>
    <row r="1105">
      <c r="F1105" s="7" t="str">
        <f>IF(Games!F181=0, "",Games!F181)</f>
      </c>
      <c r="G1105" s="7"/>
      <c r="H1105" s="7"/>
      <c r="I1105" s="25"/>
      <c r="J1105" s="25"/>
      <c r="K1105" s="25"/>
      <c r="L1105" s="25"/>
      <c r="M1105" s="25"/>
      <c r="N110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0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05" s="20"/>
      <c r="Q1105" s="20"/>
      <c r="R1105" s="20"/>
      <c r="S1105" s="20"/>
      <c r="T1105" s="20"/>
      <c r="U1105" s="20"/>
    </row>
    <row r="1106">
      <c r="F1106" s="7" t="str">
        <f>IF(Games!F182=0, "",Games!F182)</f>
      </c>
      <c r="G1106" s="7"/>
      <c r="H1106" s="7"/>
      <c r="I1106" s="25"/>
      <c r="J1106" s="25"/>
      <c r="K1106" s="25"/>
      <c r="L1106" s="25"/>
      <c r="M1106" s="25"/>
      <c r="N110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0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06" s="20"/>
      <c r="Q1106" s="20"/>
      <c r="R1106" s="20"/>
      <c r="S1106" s="20"/>
      <c r="T1106" s="20"/>
      <c r="U1106" s="20"/>
    </row>
    <row r="1107">
      <c r="F1107" s="7" t="str">
        <f>IF(Games!F183=0, "",Games!F183)</f>
      </c>
      <c r="G1107" s="7"/>
      <c r="H1107" s="7"/>
      <c r="I1107" s="25"/>
      <c r="J1107" s="25"/>
      <c r="K1107" s="25"/>
      <c r="L1107" s="25"/>
      <c r="M1107" s="25"/>
      <c r="N110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0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07" s="20"/>
      <c r="Q1107" s="20"/>
      <c r="R1107" s="20"/>
      <c r="S1107" s="20"/>
      <c r="T1107" s="20"/>
      <c r="U1107" s="20"/>
    </row>
    <row r="1108">
      <c r="F1108" s="7" t="str">
        <f>IF(Games!F184=0, "",Games!F184)</f>
      </c>
      <c r="G1108" s="7"/>
      <c r="H1108" s="7"/>
      <c r="I1108" s="25"/>
      <c r="J1108" s="25"/>
      <c r="K1108" s="25"/>
      <c r="L1108" s="25"/>
      <c r="M1108" s="25"/>
      <c r="N110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0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08" s="20"/>
      <c r="Q1108" s="20"/>
      <c r="R1108" s="20"/>
      <c r="S1108" s="20"/>
      <c r="T1108" s="20"/>
      <c r="U1108" s="20"/>
    </row>
    <row r="1109">
      <c r="F1109" s="7" t="str">
        <f>IF(Games!F185=0, "",Games!F185)</f>
      </c>
      <c r="G1109" s="7"/>
      <c r="H1109" s="7"/>
      <c r="I1109" s="25"/>
      <c r="J1109" s="25"/>
      <c r="K1109" s="25"/>
      <c r="L1109" s="25"/>
      <c r="M1109" s="25"/>
      <c r="N110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0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09" s="20"/>
      <c r="Q1109" s="20"/>
      <c r="R1109" s="20"/>
      <c r="S1109" s="20"/>
      <c r="T1109" s="20"/>
      <c r="U1109" s="20"/>
    </row>
    <row r="1110">
      <c r="F1110" s="7" t="str">
        <f>IF(Games!F186=0, "",Games!F186)</f>
      </c>
      <c r="G1110" s="7"/>
      <c r="H1110" s="7"/>
      <c r="I1110" s="25"/>
      <c r="J1110" s="25"/>
      <c r="K1110" s="25"/>
      <c r="L1110" s="25"/>
      <c r="M1110" s="25"/>
      <c r="N111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1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10" s="20"/>
      <c r="Q1110" s="20"/>
      <c r="R1110" s="20"/>
      <c r="S1110" s="20"/>
      <c r="T1110" s="20"/>
      <c r="U1110" s="20"/>
    </row>
    <row r="1111">
      <c r="F1111" s="7" t="str">
        <f>IF(Games!F187=0, "",Games!F187)</f>
      </c>
      <c r="G1111" s="7"/>
      <c r="H1111" s="7"/>
      <c r="I1111" s="25"/>
      <c r="J1111" s="25"/>
      <c r="K1111" s="25"/>
      <c r="L1111" s="25"/>
      <c r="M1111" s="25"/>
      <c r="N111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1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11" s="20"/>
      <c r="Q1111" s="20"/>
      <c r="R1111" s="20"/>
      <c r="S1111" s="20"/>
      <c r="T1111" s="20"/>
      <c r="U1111" s="20"/>
    </row>
    <row r="1112">
      <c r="F1112" s="7" t="str">
        <f>IF(Games!F188=0, "",Games!F188)</f>
      </c>
      <c r="G1112" s="7"/>
      <c r="H1112" s="7"/>
      <c r="I1112" s="25"/>
      <c r="J1112" s="25"/>
      <c r="K1112" s="25"/>
      <c r="L1112" s="25"/>
      <c r="M1112" s="25"/>
      <c r="N111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1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12" s="20"/>
      <c r="Q1112" s="20"/>
      <c r="R1112" s="20"/>
      <c r="S1112" s="20"/>
      <c r="T1112" s="20"/>
      <c r="U1112" s="20"/>
    </row>
    <row r="1113">
      <c r="F1113" s="7" t="str">
        <f>IF(Games!F189=0, "",Games!F189)</f>
      </c>
      <c r="G1113" s="7"/>
      <c r="H1113" s="7"/>
      <c r="I1113" s="25"/>
      <c r="J1113" s="25"/>
      <c r="K1113" s="25"/>
      <c r="L1113" s="25"/>
      <c r="M1113" s="25"/>
      <c r="N111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1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13" s="20"/>
      <c r="Q1113" s="20"/>
      <c r="R1113" s="20"/>
      <c r="S1113" s="20"/>
      <c r="T1113" s="20"/>
      <c r="U1113" s="20"/>
    </row>
    <row r="1114">
      <c r="F1114" s="7" t="str">
        <f>IF(Games!F190=0, "",Games!F190)</f>
      </c>
      <c r="G1114" s="7"/>
      <c r="H1114" s="7"/>
      <c r="I1114" s="25"/>
      <c r="J1114" s="25"/>
      <c r="K1114" s="25"/>
      <c r="L1114" s="25"/>
      <c r="M1114" s="25"/>
      <c r="N111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1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14" s="20"/>
      <c r="Q1114" s="20"/>
      <c r="R1114" s="20"/>
      <c r="S1114" s="20"/>
      <c r="T1114" s="20"/>
      <c r="U1114" s="20"/>
    </row>
    <row r="1115">
      <c r="F1115" s="7" t="str">
        <f>IF(Games!F191=0, "",Games!F191)</f>
      </c>
      <c r="G1115" s="7"/>
      <c r="H1115" s="7"/>
      <c r="I1115" s="25"/>
      <c r="J1115" s="25"/>
      <c r="K1115" s="25"/>
      <c r="L1115" s="25"/>
      <c r="M1115" s="25"/>
      <c r="N111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1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15" s="20"/>
      <c r="Q1115" s="20"/>
      <c r="R1115" s="20"/>
      <c r="S1115" s="20"/>
      <c r="T1115" s="20"/>
      <c r="U1115" s="20"/>
    </row>
    <row r="1116">
      <c r="F1116" s="7" t="str">
        <f>IF(Games!F192=0, "",Games!F192)</f>
      </c>
      <c r="G1116" s="7"/>
      <c r="H1116" s="7"/>
      <c r="I1116" s="25"/>
      <c r="J1116" s="25"/>
      <c r="K1116" s="25"/>
      <c r="L1116" s="25"/>
      <c r="M1116" s="25"/>
      <c r="N111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1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16" s="20"/>
      <c r="Q1116" s="20"/>
      <c r="R1116" s="20"/>
      <c r="S1116" s="20"/>
      <c r="T1116" s="20"/>
      <c r="U1116" s="20"/>
    </row>
    <row r="1117">
      <c r="F1117" s="7" t="str">
        <f>IF(Games!F193=0, "",Games!F193)</f>
      </c>
      <c r="G1117" s="7"/>
      <c r="H1117" s="7"/>
      <c r="I1117" s="25"/>
      <c r="J1117" s="25"/>
      <c r="K1117" s="25"/>
      <c r="L1117" s="25"/>
      <c r="M1117" s="25"/>
      <c r="N111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1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17" s="20"/>
      <c r="Q1117" s="20"/>
      <c r="R1117" s="20"/>
      <c r="S1117" s="20"/>
      <c r="T1117" s="20"/>
      <c r="U1117" s="20"/>
    </row>
    <row r="1118">
      <c r="F1118" s="7" t="str">
        <f>IF(Games!F194=0, "",Games!F194)</f>
      </c>
      <c r="G1118" s="7"/>
      <c r="H1118" s="7"/>
      <c r="I1118" s="25"/>
      <c r="J1118" s="25"/>
      <c r="K1118" s="25"/>
      <c r="L1118" s="25"/>
      <c r="M1118" s="25"/>
      <c r="N111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1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18" s="20"/>
      <c r="Q1118" s="20"/>
      <c r="R1118" s="20"/>
      <c r="S1118" s="20"/>
      <c r="T1118" s="20"/>
      <c r="U1118" s="20"/>
    </row>
    <row r="1119">
      <c r="F1119" s="7" t="str">
        <f>IF(Games!F195=0, "",Games!F195)</f>
      </c>
      <c r="G1119" s="7"/>
      <c r="H1119" s="7"/>
      <c r="I1119" s="25"/>
      <c r="J1119" s="25"/>
      <c r="K1119" s="25"/>
      <c r="L1119" s="25"/>
      <c r="M1119" s="25"/>
      <c r="N111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1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19" s="20"/>
      <c r="Q1119" s="20"/>
      <c r="R1119" s="20"/>
      <c r="S1119" s="20"/>
      <c r="T1119" s="20"/>
      <c r="U1119" s="20"/>
    </row>
    <row r="1120">
      <c r="F1120" s="7" t="str">
        <f>IF(Games!F196=0, "",Games!F196)</f>
      </c>
      <c r="G1120" s="7"/>
      <c r="H1120" s="7"/>
      <c r="I1120" s="25"/>
      <c r="J1120" s="25"/>
      <c r="K1120" s="25"/>
      <c r="L1120" s="25"/>
      <c r="M1120" s="25"/>
      <c r="N112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2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20" s="20"/>
      <c r="Q1120" s="20"/>
      <c r="R1120" s="20"/>
      <c r="S1120" s="20"/>
      <c r="T1120" s="20"/>
      <c r="U1120" s="20"/>
    </row>
    <row r="1121">
      <c r="F1121" s="7" t="str">
        <f>IF(Games!F197=0, "",Games!F197)</f>
      </c>
      <c r="G1121" s="7"/>
      <c r="H1121" s="7"/>
      <c r="I1121" s="25"/>
      <c r="J1121" s="25"/>
      <c r="K1121" s="25"/>
      <c r="L1121" s="25"/>
      <c r="M1121" s="25"/>
      <c r="N112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2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21" s="20"/>
      <c r="Q1121" s="20"/>
      <c r="R1121" s="20"/>
      <c r="S1121" s="20"/>
      <c r="T1121" s="20"/>
      <c r="U1121" s="20"/>
    </row>
    <row r="1122">
      <c r="F1122" s="7" t="str">
        <f>IF(Games!F198=0, "",Games!F198)</f>
      </c>
      <c r="G1122" s="7"/>
      <c r="H1122" s="7"/>
      <c r="I1122" s="25"/>
      <c r="J1122" s="25"/>
      <c r="K1122" s="25"/>
      <c r="L1122" s="25"/>
      <c r="M1122" s="25"/>
      <c r="N112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2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22" s="20"/>
      <c r="Q1122" s="20"/>
      <c r="R1122" s="20"/>
      <c r="S1122" s="20"/>
      <c r="T1122" s="20"/>
      <c r="U1122" s="20"/>
    </row>
    <row r="1123">
      <c r="F1123" s="7" t="str">
        <f>IF(Games!F199=0, "",Games!F199)</f>
      </c>
      <c r="G1123" s="7"/>
      <c r="H1123" s="7"/>
      <c r="I1123" s="25"/>
      <c r="J1123" s="25"/>
      <c r="K1123" s="25"/>
      <c r="L1123" s="25"/>
      <c r="M1123" s="25"/>
      <c r="N112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2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23" s="20"/>
      <c r="Q1123" s="20"/>
      <c r="R1123" s="20"/>
      <c r="S1123" s="20"/>
      <c r="T1123" s="20"/>
      <c r="U1123" s="20"/>
    </row>
    <row r="1124">
      <c r="F1124" s="7" t="str">
        <f>IF(Games!F200=0, "",Games!F200)</f>
      </c>
      <c r="G1124" s="7"/>
      <c r="H1124" s="7"/>
      <c r="I1124" s="25"/>
      <c r="J1124" s="25"/>
      <c r="K1124" s="25"/>
      <c r="L1124" s="25"/>
      <c r="M1124" s="25"/>
      <c r="N112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2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24" s="20"/>
      <c r="Q1124" s="20"/>
      <c r="R1124" s="20"/>
      <c r="S1124" s="20"/>
      <c r="T1124" s="20"/>
      <c r="U1124" s="20"/>
    </row>
    <row r="1125">
      <c r="F1125" s="7" t="str">
        <f>IF(Games!F201=0, "",Games!F201)</f>
      </c>
      <c r="G1125" s="7"/>
      <c r="H1125" s="7"/>
      <c r="I1125" s="25"/>
      <c r="J1125" s="25"/>
      <c r="K1125" s="25"/>
      <c r="L1125" s="25"/>
      <c r="M1125" s="25"/>
      <c r="N112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2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25" s="20"/>
      <c r="Q1125" s="20"/>
      <c r="R1125" s="20"/>
      <c r="S1125" s="20"/>
      <c r="T1125" s="20"/>
      <c r="U1125" s="20"/>
    </row>
    <row r="1126">
      <c r="F1126" s="7" t="str">
        <f>IF(Games!F202=0, "",Games!F202)</f>
      </c>
      <c r="G1126" s="7"/>
      <c r="H1126" s="7"/>
      <c r="I1126" s="25"/>
      <c r="J1126" s="25"/>
      <c r="K1126" s="25"/>
      <c r="L1126" s="25"/>
      <c r="M1126" s="25"/>
      <c r="N112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2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26" s="20"/>
      <c r="Q1126" s="20"/>
      <c r="R1126" s="20"/>
      <c r="S1126" s="20"/>
      <c r="T1126" s="20"/>
      <c r="U1126" s="20"/>
    </row>
    <row r="1127">
      <c r="F1127" s="7" t="str">
        <f>IF(Games!F203=0, "",Games!F203)</f>
      </c>
      <c r="G1127" s="7"/>
      <c r="H1127" s="7"/>
      <c r="I1127" s="25"/>
      <c r="J1127" s="25"/>
      <c r="K1127" s="25"/>
      <c r="L1127" s="25"/>
      <c r="M1127" s="25"/>
      <c r="N112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2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27" s="20"/>
      <c r="Q1127" s="20"/>
      <c r="R1127" s="20"/>
      <c r="S1127" s="20"/>
      <c r="T1127" s="20"/>
      <c r="U1127" s="20"/>
    </row>
    <row r="1128">
      <c r="F1128" s="7" t="str">
        <f>IF(Games!F204=0, "",Games!F204)</f>
      </c>
      <c r="G1128" s="7"/>
      <c r="H1128" s="7"/>
      <c r="I1128" s="25"/>
      <c r="J1128" s="25"/>
      <c r="K1128" s="25"/>
      <c r="L1128" s="25"/>
      <c r="M1128" s="25"/>
      <c r="N112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2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28" s="20"/>
      <c r="Q1128" s="20"/>
      <c r="R1128" s="20"/>
      <c r="S1128" s="20"/>
      <c r="T1128" s="20"/>
      <c r="U1128" s="20"/>
    </row>
    <row r="1129">
      <c r="F1129" s="7" t="str">
        <f>IF(Games!F205=0, "",Games!F205)</f>
      </c>
      <c r="G1129" s="7"/>
      <c r="H1129" s="7"/>
      <c r="I1129" s="25"/>
      <c r="J1129" s="25"/>
      <c r="K1129" s="25"/>
      <c r="L1129" s="25"/>
      <c r="M1129" s="25"/>
      <c r="N112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2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29" s="20"/>
      <c r="Q1129" s="20"/>
      <c r="R1129" s="20"/>
      <c r="S1129" s="20"/>
      <c r="T1129" s="20"/>
      <c r="U1129" s="20"/>
    </row>
    <row r="1130">
      <c r="F1130" s="7" t="str">
        <f>IF(Games!F206=0, "",Games!F206)</f>
      </c>
      <c r="G1130" s="7"/>
      <c r="H1130" s="7"/>
      <c r="I1130" s="25"/>
      <c r="J1130" s="25"/>
      <c r="K1130" s="25"/>
      <c r="L1130" s="25"/>
      <c r="M1130" s="25"/>
      <c r="N113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3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30" s="20"/>
      <c r="Q1130" s="20"/>
      <c r="R1130" s="20"/>
      <c r="S1130" s="20"/>
      <c r="T1130" s="20"/>
      <c r="U1130" s="20"/>
    </row>
    <row r="1131">
      <c r="F1131" s="7" t="str">
        <f>IF(Games!F207=0, "",Games!F207)</f>
      </c>
      <c r="G1131" s="7"/>
      <c r="H1131" s="7"/>
      <c r="I1131" s="25"/>
      <c r="J1131" s="25"/>
      <c r="K1131" s="25"/>
      <c r="L1131" s="25"/>
      <c r="M1131" s="25"/>
      <c r="N113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3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31" s="20"/>
      <c r="Q1131" s="20"/>
      <c r="R1131" s="20"/>
      <c r="S1131" s="20"/>
      <c r="T1131" s="20"/>
      <c r="U1131" s="20"/>
    </row>
    <row r="1132">
      <c r="F1132" s="7" t="str">
        <f>IF(Games!F208=0, "",Games!F208)</f>
      </c>
      <c r="G1132" s="7"/>
      <c r="H1132" s="7"/>
      <c r="I1132" s="25"/>
      <c r="J1132" s="25"/>
      <c r="K1132" s="25"/>
      <c r="L1132" s="25"/>
      <c r="M1132" s="25"/>
      <c r="N113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3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32" s="20"/>
      <c r="Q1132" s="20"/>
      <c r="R1132" s="20"/>
      <c r="S1132" s="20"/>
      <c r="T1132" s="20"/>
      <c r="U1132" s="20"/>
    </row>
    <row r="1133">
      <c r="F1133" s="7" t="str">
        <f>IF(Games!F209=0, "",Games!F209)</f>
      </c>
      <c r="G1133" s="7"/>
      <c r="H1133" s="7"/>
      <c r="I1133" s="25"/>
      <c r="J1133" s="25"/>
      <c r="K1133" s="25"/>
      <c r="L1133" s="25"/>
      <c r="M1133" s="25"/>
      <c r="N113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3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33" s="20"/>
      <c r="Q1133" s="20"/>
      <c r="R1133" s="20"/>
      <c r="S1133" s="20"/>
      <c r="T1133" s="20"/>
      <c r="U1133" s="20"/>
    </row>
    <row r="1134">
      <c r="F1134" s="7" t="str">
        <f>IF(Games!F210=0, "",Games!F210)</f>
      </c>
      <c r="G1134" s="7"/>
      <c r="H1134" s="7"/>
      <c r="I1134" s="25"/>
      <c r="J1134" s="25"/>
      <c r="K1134" s="25"/>
      <c r="L1134" s="25"/>
      <c r="M1134" s="25"/>
      <c r="N113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3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34" s="20"/>
      <c r="Q1134" s="20"/>
      <c r="R1134" s="20"/>
      <c r="S1134" s="20"/>
      <c r="T1134" s="20"/>
      <c r="U1134" s="20"/>
    </row>
    <row r="1135">
      <c r="F1135" s="7" t="str">
        <f>IF(Games!F211=0, "",Games!F211)</f>
      </c>
      <c r="G1135" s="7"/>
      <c r="H1135" s="7"/>
      <c r="I1135" s="25"/>
      <c r="J1135" s="25"/>
      <c r="K1135" s="25"/>
      <c r="L1135" s="25"/>
      <c r="M1135" s="25"/>
      <c r="N113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3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35" s="20"/>
      <c r="Q1135" s="20"/>
      <c r="R1135" s="20"/>
      <c r="S1135" s="20"/>
      <c r="T1135" s="20"/>
      <c r="U1135" s="20"/>
    </row>
    <row r="1136">
      <c r="F1136" s="7" t="str">
        <f>IF(Games!F212=0, "",Games!F212)</f>
      </c>
      <c r="G1136" s="7"/>
      <c r="H1136" s="7"/>
      <c r="I1136" s="25"/>
      <c r="J1136" s="25"/>
      <c r="K1136" s="25"/>
      <c r="L1136" s="25"/>
      <c r="M1136" s="25"/>
      <c r="N113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3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36" s="20"/>
      <c r="Q1136" s="20"/>
      <c r="R1136" s="20"/>
      <c r="S1136" s="20"/>
      <c r="T1136" s="20"/>
      <c r="U1136" s="20"/>
    </row>
    <row r="1137">
      <c r="F1137" s="7" t="str">
        <f>IF(Games!F213=0, "",Games!F213)</f>
      </c>
      <c r="G1137" s="7"/>
      <c r="H1137" s="7"/>
      <c r="I1137" s="25"/>
      <c r="J1137" s="25"/>
      <c r="K1137" s="25"/>
      <c r="L1137" s="25"/>
      <c r="M1137" s="25"/>
      <c r="N113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3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37" s="20"/>
      <c r="Q1137" s="20"/>
      <c r="R1137" s="20"/>
      <c r="S1137" s="20"/>
      <c r="T1137" s="20"/>
      <c r="U1137" s="20"/>
    </row>
    <row r="1138">
      <c r="F1138" s="7" t="str">
        <f>IF(Games!F214=0, "",Games!F214)</f>
      </c>
      <c r="G1138" s="7"/>
      <c r="H1138" s="7"/>
      <c r="I1138" s="25"/>
      <c r="J1138" s="25"/>
      <c r="K1138" s="25"/>
      <c r="L1138" s="25"/>
      <c r="M1138" s="25"/>
      <c r="N113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3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38" s="20"/>
      <c r="Q1138" s="20"/>
      <c r="R1138" s="20"/>
      <c r="S1138" s="20"/>
      <c r="T1138" s="20"/>
      <c r="U1138" s="20"/>
    </row>
    <row r="1139">
      <c r="F1139" s="7" t="str">
        <f>IF(Games!F215=0, "",Games!F215)</f>
      </c>
      <c r="G1139" s="7"/>
      <c r="H1139" s="7"/>
      <c r="I1139" s="25"/>
      <c r="J1139" s="25"/>
      <c r="K1139" s="25"/>
      <c r="L1139" s="25"/>
      <c r="M1139" s="25"/>
      <c r="N113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3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39" s="20"/>
      <c r="Q1139" s="20"/>
      <c r="R1139" s="20"/>
      <c r="S1139" s="20"/>
      <c r="T1139" s="20"/>
      <c r="U1139" s="20"/>
    </row>
    <row r="1140">
      <c r="F1140" s="7" t="str">
        <f>IF(Games!F216=0, "",Games!F216)</f>
      </c>
      <c r="G1140" s="7"/>
      <c r="H1140" s="7"/>
      <c r="I1140" s="25"/>
      <c r="J1140" s="25"/>
      <c r="K1140" s="25"/>
      <c r="L1140" s="25"/>
      <c r="M1140" s="25"/>
      <c r="N114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4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40" s="20"/>
      <c r="Q1140" s="20"/>
      <c r="R1140" s="20"/>
      <c r="S1140" s="20"/>
      <c r="T1140" s="20"/>
      <c r="U1140" s="20"/>
    </row>
    <row r="1141">
      <c r="F1141" s="7" t="str">
        <f>IF(Games!F217=0, "",Games!F217)</f>
      </c>
      <c r="G1141" s="7"/>
      <c r="H1141" s="7"/>
      <c r="I1141" s="25"/>
      <c r="J1141" s="25"/>
      <c r="K1141" s="25"/>
      <c r="L1141" s="25"/>
      <c r="M1141" s="25"/>
      <c r="N114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4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41" s="20"/>
      <c r="Q1141" s="20"/>
      <c r="R1141" s="20"/>
      <c r="S1141" s="20"/>
      <c r="T1141" s="20"/>
      <c r="U1141" s="20"/>
    </row>
    <row r="1142">
      <c r="F1142" s="7" t="str">
        <f>IF(Games!F218=0, "",Games!F218)</f>
      </c>
      <c r="G1142" s="7"/>
      <c r="H1142" s="7"/>
      <c r="I1142" s="25"/>
      <c r="J1142" s="25"/>
      <c r="K1142" s="25"/>
      <c r="L1142" s="25"/>
      <c r="M1142" s="25"/>
      <c r="N114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4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42" s="20"/>
      <c r="Q1142" s="20"/>
      <c r="R1142" s="20"/>
      <c r="S1142" s="20"/>
      <c r="T1142" s="20"/>
      <c r="U1142" s="20"/>
    </row>
    <row r="1143">
      <c r="F1143" s="7" t="str">
        <f>IF(Games!F219=0, "",Games!F219)</f>
      </c>
      <c r="G1143" s="7"/>
      <c r="H1143" s="7"/>
      <c r="I1143" s="25"/>
      <c r="J1143" s="25"/>
      <c r="K1143" s="25"/>
      <c r="L1143" s="25"/>
      <c r="M1143" s="25"/>
      <c r="N114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4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43" s="20"/>
      <c r="Q1143" s="20"/>
      <c r="R1143" s="20"/>
      <c r="S1143" s="20"/>
      <c r="T1143" s="20"/>
      <c r="U1143" s="20"/>
    </row>
    <row r="1144">
      <c r="F1144" s="7" t="str">
        <f>IF(Games!F220=0, "",Games!F220)</f>
      </c>
      <c r="G1144" s="7"/>
      <c r="H1144" s="7"/>
      <c r="I1144" s="25"/>
      <c r="J1144" s="25"/>
      <c r="K1144" s="25"/>
      <c r="L1144" s="25"/>
      <c r="M1144" s="25"/>
      <c r="N114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4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44" s="20"/>
      <c r="Q1144" s="20"/>
      <c r="R1144" s="20"/>
      <c r="S1144" s="20"/>
      <c r="T1144" s="20"/>
      <c r="U1144" s="20"/>
    </row>
    <row r="1145">
      <c r="F1145" s="7" t="str">
        <f>IF(Games!F221=0, "",Games!F221)</f>
      </c>
      <c r="G1145" s="7"/>
      <c r="H1145" s="7"/>
      <c r="I1145" s="25"/>
      <c r="J1145" s="25"/>
      <c r="K1145" s="25"/>
      <c r="L1145" s="25"/>
      <c r="M1145" s="25"/>
      <c r="N114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4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45" s="20"/>
      <c r="Q1145" s="20"/>
      <c r="R1145" s="20"/>
      <c r="S1145" s="20"/>
      <c r="T1145" s="20"/>
      <c r="U1145" s="20"/>
    </row>
    <row r="1146">
      <c r="F1146" s="7" t="str">
        <f>IF(Games!F222=0, "",Games!F222)</f>
      </c>
      <c r="G1146" s="7"/>
      <c r="H1146" s="7"/>
      <c r="I1146" s="25"/>
      <c r="J1146" s="25"/>
      <c r="K1146" s="25"/>
      <c r="L1146" s="25"/>
      <c r="M1146" s="25"/>
      <c r="N114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4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46" s="20"/>
      <c r="Q1146" s="20"/>
      <c r="R1146" s="20"/>
      <c r="S1146" s="20"/>
      <c r="T1146" s="20"/>
      <c r="U1146" s="20"/>
    </row>
    <row r="1147">
      <c r="F1147" s="7" t="str">
        <f>IF(Games!F223=0, "",Games!F223)</f>
      </c>
      <c r="G1147" s="7"/>
      <c r="H1147" s="7"/>
      <c r="I1147" s="25"/>
      <c r="J1147" s="25"/>
      <c r="K1147" s="25"/>
      <c r="L1147" s="25"/>
      <c r="M1147" s="25"/>
      <c r="N1147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47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47" s="20"/>
      <c r="Q1147" s="20"/>
      <c r="R1147" s="20"/>
      <c r="S1147" s="20"/>
      <c r="T1147" s="20"/>
      <c r="U1147" s="20"/>
    </row>
    <row r="1148">
      <c r="F1148" s="7" t="str">
        <f>IF(Games!F224=0, "",Games!F224)</f>
      </c>
      <c r="G1148" s="7"/>
      <c r="H1148" s="7"/>
      <c r="I1148" s="25"/>
      <c r="J1148" s="25"/>
      <c r="K1148" s="25"/>
      <c r="L1148" s="25"/>
      <c r="M1148" s="25"/>
      <c r="N1148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48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48" s="20"/>
      <c r="Q1148" s="20"/>
      <c r="R1148" s="20"/>
      <c r="S1148" s="20"/>
      <c r="T1148" s="20"/>
      <c r="U1148" s="20"/>
    </row>
    <row r="1149">
      <c r="F1149" s="7" t="str">
        <f>IF(Games!F225=0, "",Games!F225)</f>
      </c>
      <c r="G1149" s="7"/>
      <c r="H1149" s="7"/>
      <c r="I1149" s="25"/>
      <c r="J1149" s="25"/>
      <c r="K1149" s="25"/>
      <c r="L1149" s="25"/>
      <c r="M1149" s="25"/>
      <c r="N1149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49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49" s="20"/>
      <c r="Q1149" s="20"/>
      <c r="R1149" s="20"/>
      <c r="S1149" s="20"/>
      <c r="T1149" s="20"/>
      <c r="U1149" s="20"/>
    </row>
    <row r="1150">
      <c r="F1150" s="7" t="str">
        <f>IF(Games!F226=0, "",Games!F226)</f>
      </c>
      <c r="G1150" s="7"/>
      <c r="H1150" s="7"/>
      <c r="I1150" s="25"/>
      <c r="J1150" s="25"/>
      <c r="K1150" s="25"/>
      <c r="L1150" s="25"/>
      <c r="M1150" s="25"/>
      <c r="N1150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50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50" s="20"/>
      <c r="Q1150" s="20"/>
      <c r="R1150" s="20"/>
      <c r="S1150" s="20"/>
      <c r="T1150" s="20"/>
      <c r="U1150" s="20"/>
    </row>
    <row r="1151">
      <c r="F1151" s="7" t="str">
        <f>IF(Games!F227=0, "",Games!F227)</f>
      </c>
      <c r="G1151" s="7"/>
      <c r="H1151" s="7"/>
      <c r="I1151" s="25"/>
      <c r="J1151" s="25"/>
      <c r="K1151" s="25"/>
      <c r="L1151" s="25"/>
      <c r="M1151" s="25"/>
      <c r="N1151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51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51" s="20"/>
      <c r="Q1151" s="20"/>
      <c r="R1151" s="20"/>
      <c r="S1151" s="20"/>
      <c r="T1151" s="20"/>
      <c r="U1151" s="20"/>
    </row>
    <row r="1152">
      <c r="F1152" s="7" t="str">
        <f>IF(Games!F228=0, "",Games!F228)</f>
      </c>
      <c r="G1152" s="7"/>
      <c r="H1152" s="7"/>
      <c r="I1152" s="25"/>
      <c r="J1152" s="25"/>
      <c r="K1152" s="25"/>
      <c r="L1152" s="25"/>
      <c r="M1152" s="25"/>
      <c r="N1152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52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52" s="20"/>
      <c r="Q1152" s="20"/>
      <c r="R1152" s="20"/>
      <c r="S1152" s="20"/>
      <c r="T1152" s="20"/>
      <c r="U1152" s="20"/>
    </row>
    <row r="1153">
      <c r="F1153" s="7" t="str">
        <f>IF(Games!F229=0, "",Games!F229)</f>
      </c>
      <c r="G1153" s="7"/>
      <c r="H1153" s="7"/>
      <c r="I1153" s="25"/>
      <c r="J1153" s="25"/>
      <c r="K1153" s="25"/>
      <c r="L1153" s="25"/>
      <c r="M1153" s="25"/>
      <c r="N1153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53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53" s="20"/>
      <c r="Q1153" s="20"/>
      <c r="R1153" s="20"/>
      <c r="S1153" s="20"/>
      <c r="T1153" s="20"/>
      <c r="U1153" s="20"/>
    </row>
    <row r="1154">
      <c r="F1154" s="7" t="str">
        <f>IF(Games!F230=0, "",Games!F230)</f>
      </c>
      <c r="G1154" s="7"/>
      <c r="H1154" s="7"/>
      <c r="I1154" s="25"/>
      <c r="J1154" s="25"/>
      <c r="K1154" s="25"/>
      <c r="L1154" s="25"/>
      <c r="M1154" s="25"/>
      <c r="N1154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54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54" s="20"/>
      <c r="Q1154" s="20"/>
      <c r="R1154" s="20"/>
      <c r="S1154" s="20"/>
      <c r="T1154" s="20"/>
      <c r="U1154" s="20"/>
    </row>
    <row r="1155">
      <c r="F1155" s="7" t="str">
        <f>IF(Games!F231=0, "",Games!F231)</f>
      </c>
      <c r="G1155" s="7"/>
      <c r="H1155" s="7"/>
      <c r="I1155" s="25"/>
      <c r="J1155" s="25"/>
      <c r="K1155" s="25"/>
      <c r="L1155" s="25"/>
      <c r="M1155" s="25"/>
      <c r="N1155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55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55" s="20"/>
      <c r="Q1155" s="20"/>
      <c r="R1155" s="20"/>
      <c r="S1155" s="20"/>
      <c r="T1155" s="20"/>
      <c r="U1155" s="20"/>
    </row>
    <row r="1156">
      <c r="F1156" s="7" t="str">
        <f>IF(Games!F232=0, "",Games!F232)</f>
      </c>
      <c r="G1156" s="7"/>
      <c r="H1156" s="7"/>
      <c r="I1156" s="25"/>
      <c r="J1156" s="25"/>
      <c r="K1156" s="25"/>
      <c r="L1156" s="25"/>
      <c r="M1156" s="25"/>
      <c r="N1156" s="8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O1156" s="21" t="e">
        <f>IF(Table13[[#This Row],[Model Predicted Cover]]=Table13[[#This Row],[Market - Winning Team Covered (Y/N)]], "Y", IF(AND(ISBLANK(Table13[[#This Row],[Market - Winning Team Covered (Y/N)]]),Table13[[#This Row],[Model Predicted Cover]]&lt;&gt;Table13[[#This Row],[Market - Winning Team Covered (Y/N)]]),"TBD",IF(Table13[[#This Row],[Model Predicted Cover]]&lt;&gt;Table13[[#This Row],[Market - Winning Team Covered (Y/N)]], "N", "")))</f>
        <v>#VALUE!</v>
      </c>
      <c r="P1156" s="20"/>
      <c r="Q1156" s="20"/>
      <c r="R1156" s="20"/>
      <c r="S1156" s="20"/>
      <c r="T1156" s="20"/>
      <c r="U1156" s="20"/>
    </row>
    <row r="1157">
      <c r="F1157" s="7" t="str">
        <f>IF(Games!F233=0, "",Games!F233)</f>
      </c>
      <c r="G1157" s="7"/>
      <c r="H1157" s="7"/>
      <c r="I1157" s="25"/>
      <c r="J1157" s="25"/>
      <c r="K1157" s="25"/>
      <c r="L1157" s="25"/>
      <c r="M1157" s="25"/>
      <c r="O1157" s="21" t="str">
        <f>IF(N1157="W",#REF!, IF( N1157="L",-#REF!, ""))</f>
      </c>
      <c r="P1157" s="20"/>
      <c r="Q1157" s="20"/>
      <c r="R1157" s="20"/>
      <c r="S1157" s="20"/>
      <c r="T1157" s="20"/>
      <c r="U1157" s="20"/>
    </row>
    <row r="1158">
      <c r="F1158" s="7" t="str">
        <f>IF(Games!F234=0, "",Games!F234)</f>
      </c>
      <c r="G1158" s="7"/>
      <c r="H1158" s="7"/>
      <c r="I1158" s="25"/>
      <c r="J1158" s="25"/>
      <c r="K1158" s="25"/>
      <c r="L1158" s="25"/>
      <c r="M1158" s="25"/>
      <c r="O1158" s="21" t="str">
        <f>IF(N1158="W",#REF!, IF( N1158="L",-#REF!, ""))</f>
      </c>
      <c r="P1158" s="20"/>
      <c r="Q1158" s="20"/>
      <c r="R1158" s="20"/>
      <c r="S1158" s="20"/>
      <c r="T1158" s="20"/>
      <c r="U1158" s="20"/>
    </row>
    <row r="1159">
      <c r="F1159" s="7" t="str">
        <f>IF(Games!F235=0, "",Games!F235)</f>
      </c>
      <c r="G1159" s="7"/>
      <c r="H1159" s="7"/>
      <c r="I1159" s="25"/>
      <c r="J1159" s="25"/>
      <c r="K1159" s="25"/>
      <c r="L1159" s="25"/>
      <c r="M1159" s="25"/>
      <c r="O1159" s="21" t="str">
        <f>IF(N1159="W",#REF!, IF( N1159="L",-#REF!, ""))</f>
      </c>
      <c r="P1159" s="20"/>
      <c r="Q1159" s="20"/>
      <c r="R1159" s="20"/>
      <c r="S1159" s="20"/>
      <c r="T1159" s="20"/>
      <c r="U1159" s="20"/>
    </row>
    <row r="1160">
      <c r="F1160" s="7" t="str">
        <f>IF(Games!F236=0, "",Games!F236)</f>
      </c>
      <c r="G1160" s="7"/>
      <c r="H1160" s="7"/>
      <c r="I1160" s="25"/>
      <c r="J1160" s="25"/>
      <c r="K1160" s="25"/>
      <c r="L1160" s="25"/>
      <c r="M1160" s="25"/>
      <c r="O1160" s="21" t="str">
        <f>IF(N1160="W",#REF!, IF( N1160="L",-#REF!, ""))</f>
      </c>
      <c r="P1160" s="20"/>
      <c r="Q1160" s="20"/>
      <c r="R1160" s="20"/>
      <c r="S1160" s="20"/>
      <c r="T1160" s="20"/>
      <c r="U1160" s="20"/>
    </row>
    <row r="1161">
      <c r="F1161" s="7" t="str">
        <f>IF(Games!F237=0, "",Games!F237)</f>
      </c>
      <c r="G1161" s="7"/>
      <c r="H1161" s="7"/>
      <c r="I1161" s="25"/>
      <c r="J1161" s="25"/>
      <c r="K1161" s="25"/>
      <c r="L1161" s="25"/>
      <c r="M1161" s="25"/>
      <c r="O1161" s="21" t="str">
        <f>IF(N1161="W",#REF!, IF( N1161="L",-#REF!, ""))</f>
      </c>
      <c r="P1161" s="20"/>
      <c r="Q1161" s="20"/>
      <c r="R1161" s="20"/>
      <c r="S1161" s="20"/>
      <c r="T1161" s="20"/>
      <c r="U1161" s="20"/>
    </row>
    <row r="1162">
      <c r="F1162" s="7" t="str">
        <f>IF(Games!F238=0, "",Games!F238)</f>
      </c>
      <c r="G1162" s="7"/>
      <c r="H1162" s="7"/>
      <c r="I1162" s="25"/>
      <c r="J1162" s="25"/>
      <c r="K1162" s="25"/>
      <c r="L1162" s="25"/>
      <c r="M1162" s="25"/>
      <c r="O1162" s="21" t="str">
        <f>IF(N1162="W",#REF!, IF( N1162="L",-#REF!, ""))</f>
      </c>
      <c r="P1162" s="20"/>
      <c r="Q1162" s="20"/>
      <c r="R1162" s="20"/>
      <c r="S1162" s="20"/>
      <c r="T1162" s="20"/>
      <c r="U1162" s="20"/>
    </row>
    <row r="1163">
      <c r="F1163" s="7" t="str">
        <f>IF(Games!F239=0, "",Games!F239)</f>
      </c>
      <c r="G1163" s="7"/>
      <c r="H1163" s="7"/>
      <c r="I1163" s="25"/>
      <c r="J1163" s="25"/>
      <c r="K1163" s="25"/>
      <c r="L1163" s="25"/>
      <c r="M1163" s="25"/>
      <c r="O1163" s="21" t="str">
        <f>IF(N1163="W",#REF!, IF( N1163="L",-#REF!, ""))</f>
      </c>
      <c r="P1163" s="20"/>
      <c r="Q1163" s="20"/>
      <c r="R1163" s="20"/>
      <c r="S1163" s="20"/>
      <c r="T1163" s="20"/>
      <c r="U1163" s="20"/>
    </row>
    <row r="1164">
      <c r="F1164" s="7" t="str">
        <f>IF(Games!F240=0, "",Games!F240)</f>
      </c>
      <c r="G1164" s="7"/>
      <c r="H1164" s="7"/>
      <c r="I1164" s="25"/>
      <c r="J1164" s="25"/>
      <c r="K1164" s="25"/>
      <c r="L1164" s="25"/>
      <c r="M1164" s="25"/>
      <c r="O1164" s="21" t="str">
        <f>IF(N1164="W",#REF!, IF( N1164="L",-#REF!, ""))</f>
      </c>
      <c r="P1164" s="20"/>
      <c r="Q1164" s="20"/>
      <c r="R1164" s="20"/>
      <c r="S1164" s="20"/>
      <c r="T1164" s="20"/>
      <c r="U1164" s="20"/>
    </row>
    <row r="1165">
      <c r="F1165" s="7" t="str">
        <f>IF(Games!F241=0, "",Games!F241)</f>
      </c>
      <c r="G1165" s="7"/>
      <c r="H1165" s="7"/>
      <c r="I1165" s="25"/>
      <c r="J1165" s="25"/>
      <c r="K1165" s="25"/>
      <c r="L1165" s="25"/>
      <c r="M1165" s="25"/>
      <c r="O1165" s="21" t="str">
        <f>IF(N1165="W",#REF!, IF( N1165="L",-#REF!, ""))</f>
      </c>
      <c r="P1165" s="20"/>
      <c r="Q1165" s="20"/>
      <c r="R1165" s="20"/>
      <c r="S1165" s="20"/>
      <c r="T1165" s="20"/>
      <c r="U1165" s="20"/>
    </row>
    <row r="1166">
      <c r="F1166" s="7" t="str">
        <f>IF(Games!F242=0, "",Games!F242)</f>
      </c>
      <c r="G1166" s="7"/>
      <c r="H1166" s="7"/>
      <c r="I1166" s="25"/>
      <c r="J1166" s="25"/>
      <c r="K1166" s="25"/>
      <c r="L1166" s="25"/>
      <c r="M1166" s="25"/>
      <c r="O1166" s="21" t="str">
        <f>IF(N1166="W",#REF!, IF( N1166="L",-#REF!, ""))</f>
      </c>
      <c r="P1166" s="20"/>
      <c r="Q1166" s="20"/>
      <c r="R1166" s="20"/>
      <c r="S1166" s="20"/>
      <c r="T1166" s="20"/>
      <c r="U1166" s="20"/>
    </row>
    <row r="1167">
      <c r="F1167" s="7" t="str">
        <f>IF(Games!F243=0, "",Games!F243)</f>
      </c>
      <c r="G1167" s="7"/>
      <c r="H1167" s="7"/>
      <c r="I1167" s="25"/>
      <c r="J1167" s="25"/>
      <c r="K1167" s="25"/>
      <c r="L1167" s="25"/>
      <c r="M1167" s="25"/>
      <c r="O1167" s="21" t="str">
        <f>IF(N1167="W",#REF!, IF( N1167="L",-#REF!, ""))</f>
      </c>
      <c r="P1167" s="20"/>
      <c r="Q1167" s="20"/>
      <c r="R1167" s="20"/>
      <c r="S1167" s="20"/>
      <c r="T1167" s="20"/>
      <c r="U1167" s="20"/>
    </row>
    <row r="1168">
      <c r="F1168" s="7" t="str">
        <f>IF(Games!F244=0, "",Games!F244)</f>
      </c>
      <c r="G1168" s="7"/>
      <c r="H1168" s="7"/>
      <c r="I1168" s="25"/>
      <c r="J1168" s="25"/>
      <c r="K1168" s="25"/>
      <c r="L1168" s="25"/>
      <c r="M1168" s="25"/>
      <c r="O1168" s="21" t="str">
        <f>IF(N1168="W",#REF!, IF( N1168="L",-#REF!, ""))</f>
      </c>
      <c r="P1168" s="20"/>
      <c r="Q1168" s="20"/>
      <c r="R1168" s="20"/>
      <c r="S1168" s="20"/>
      <c r="T1168" s="20"/>
      <c r="U1168" s="20"/>
    </row>
    <row r="1169">
      <c r="F1169" s="7" t="str">
        <f>IF(Games!F245=0, "",Games!F245)</f>
      </c>
      <c r="G1169" s="7"/>
      <c r="H1169" s="7"/>
      <c r="I1169" s="25"/>
      <c r="J1169" s="25"/>
      <c r="K1169" s="25"/>
      <c r="L1169" s="25"/>
      <c r="M1169" s="25"/>
      <c r="O1169" s="21" t="str">
        <f>IF(N1169="W",#REF!, IF( N1169="L",-#REF!, ""))</f>
      </c>
      <c r="P1169" s="20"/>
      <c r="Q1169" s="20"/>
      <c r="R1169" s="20"/>
      <c r="S1169" s="20"/>
      <c r="T1169" s="20"/>
      <c r="U1169" s="20"/>
    </row>
    <row r="1170">
      <c r="F1170" s="7" t="str">
        <f>IF(Games!F246=0, "",Games!F246)</f>
      </c>
      <c r="G1170" s="7"/>
      <c r="H1170" s="7"/>
      <c r="I1170" s="25"/>
      <c r="J1170" s="25"/>
      <c r="K1170" s="25"/>
      <c r="L1170" s="25"/>
      <c r="M1170" s="25"/>
      <c r="O1170" s="21" t="str">
        <f>IF(N1170="W",#REF!, IF( N1170="L",-#REF!, ""))</f>
      </c>
      <c r="P1170" s="20"/>
      <c r="Q1170" s="20"/>
      <c r="R1170" s="20"/>
      <c r="S1170" s="20"/>
      <c r="T1170" s="20"/>
      <c r="U1170" s="20"/>
    </row>
    <row r="1171">
      <c r="F1171" s="7" t="str">
        <f>IF(Games!F247=0, "",Games!F247)</f>
      </c>
      <c r="G1171" s="7"/>
      <c r="H1171" s="7"/>
      <c r="I1171" s="25"/>
      <c r="J1171" s="25"/>
      <c r="K1171" s="25"/>
      <c r="L1171" s="25"/>
      <c r="M1171" s="25"/>
      <c r="O1171" s="21" t="str">
        <f>IF(N1171="W",#REF!, IF( N1171="L",-#REF!, ""))</f>
      </c>
      <c r="P1171" s="20"/>
      <c r="Q1171" s="20"/>
      <c r="R1171" s="20"/>
      <c r="S1171" s="20"/>
      <c r="T1171" s="20"/>
      <c r="U1171" s="20"/>
    </row>
    <row r="1172">
      <c r="F1172" s="7" t="str">
        <f>IF(Games!F248=0, "",Games!F248)</f>
      </c>
      <c r="G1172" s="7"/>
      <c r="H1172" s="7"/>
      <c r="I1172" s="25"/>
      <c r="J1172" s="25"/>
      <c r="K1172" s="25"/>
      <c r="L1172" s="25"/>
      <c r="M1172" s="25"/>
      <c r="O1172" s="21" t="str">
        <f>IF(N1172="W",#REF!, IF( N1172="L",-#REF!, ""))</f>
      </c>
      <c r="P1172" s="20"/>
      <c r="Q1172" s="20"/>
      <c r="R1172" s="20"/>
      <c r="S1172" s="20"/>
      <c r="T1172" s="20"/>
      <c r="U1172" s="20"/>
    </row>
    <row r="1173">
      <c r="F1173" s="7" t="str">
        <f>IF(Games!F249=0, "",Games!F249)</f>
      </c>
      <c r="G1173" s="7"/>
      <c r="H1173" s="7"/>
      <c r="I1173" s="25"/>
      <c r="J1173" s="25"/>
      <c r="K1173" s="25"/>
      <c r="L1173" s="25"/>
      <c r="M1173" s="25"/>
      <c r="O1173" s="21" t="str">
        <f>IF(N1173="W",#REF!, IF( N1173="L",-#REF!, ""))</f>
      </c>
      <c r="P1173" s="20"/>
      <c r="Q1173" s="20"/>
      <c r="R1173" s="20"/>
      <c r="S1173" s="20"/>
      <c r="T1173" s="20"/>
      <c r="U1173" s="20"/>
    </row>
    <row r="1174">
      <c r="F1174" s="7" t="str">
        <f>IF(Games!F250=0, "",Games!F250)</f>
      </c>
      <c r="G1174" s="7"/>
      <c r="H1174" s="7"/>
      <c r="I1174" s="25"/>
      <c r="J1174" s="25"/>
      <c r="K1174" s="25"/>
      <c r="L1174" s="25"/>
      <c r="M1174" s="25"/>
      <c r="O1174" s="21" t="str">
        <f>IF(N1174="W",#REF!, IF( N1174="L",-#REF!, ""))</f>
      </c>
      <c r="P1174" s="20"/>
      <c r="Q1174" s="20"/>
      <c r="R1174" s="20"/>
      <c r="S1174" s="20"/>
      <c r="T1174" s="20"/>
      <c r="U1174" s="20"/>
    </row>
    <row r="1175">
      <c r="F1175" s="7" t="str">
        <f>IF(Games!F251=0, "",Games!F251)</f>
      </c>
      <c r="G1175" s="7"/>
      <c r="H1175" s="7"/>
      <c r="I1175" s="25"/>
      <c r="J1175" s="25"/>
      <c r="K1175" s="25"/>
      <c r="L1175" s="25"/>
      <c r="M1175" s="25"/>
      <c r="O1175" s="21" t="str">
        <f>IF(N1175="W",#REF!, IF( N1175="L",-#REF!, ""))</f>
      </c>
      <c r="P1175" s="20"/>
      <c r="Q1175" s="20"/>
      <c r="R1175" s="20"/>
      <c r="S1175" s="20"/>
      <c r="T1175" s="20"/>
      <c r="U1175" s="20"/>
    </row>
    <row r="1176">
      <c r="F1176" s="7" t="str">
        <f>IF(Games!F252=0, "",Games!F252)</f>
      </c>
      <c r="G1176" s="7"/>
      <c r="H1176" s="7"/>
      <c r="I1176" s="25"/>
      <c r="J1176" s="25"/>
      <c r="K1176" s="25"/>
      <c r="L1176" s="25"/>
      <c r="M1176" s="25"/>
      <c r="O1176" s="21" t="str">
        <f>IF(N1176="W",#REF!, IF( N1176="L",-#REF!, ""))</f>
      </c>
      <c r="P1176" s="20"/>
      <c r="Q1176" s="20"/>
      <c r="R1176" s="20"/>
      <c r="S1176" s="20"/>
      <c r="T1176" s="20"/>
      <c r="U1176" s="20"/>
    </row>
    <row r="1177">
      <c r="F1177" s="7" t="str">
        <f>IF(Games!F253=0, "",Games!F253)</f>
      </c>
      <c r="G1177" s="7"/>
      <c r="H1177" s="7"/>
      <c r="I1177" s="25"/>
      <c r="J1177" s="25"/>
      <c r="K1177" s="25"/>
      <c r="L1177" s="25"/>
      <c r="M1177" s="25"/>
      <c r="O1177" s="21" t="str">
        <f>IF(N1177="W",#REF!, IF( N1177="L",-#REF!, ""))</f>
      </c>
      <c r="P1177" s="20"/>
      <c r="Q1177" s="20"/>
      <c r="R1177" s="20"/>
      <c r="S1177" s="20"/>
      <c r="T1177" s="20"/>
      <c r="U1177" s="20"/>
    </row>
    <row r="1178">
      <c r="F1178" s="7" t="str">
        <f>IF(Games!F254=0, "",Games!F254)</f>
      </c>
      <c r="G1178" s="7"/>
      <c r="H1178" s="7"/>
      <c r="I1178" s="25"/>
      <c r="J1178" s="25"/>
      <c r="K1178" s="25"/>
      <c r="L1178" s="25"/>
      <c r="M1178" s="25"/>
      <c r="O1178" s="21" t="str">
        <f>IF(N1178="W",#REF!, IF( N1178="L",-#REF!, ""))</f>
      </c>
      <c r="P1178" s="20"/>
      <c r="Q1178" s="20"/>
      <c r="R1178" s="20"/>
      <c r="S1178" s="20"/>
      <c r="T1178" s="20"/>
      <c r="U1178" s="20"/>
    </row>
    <row r="1179">
      <c r="F1179" s="7" t="str">
        <f>IF(Games!F255=0, "",Games!F255)</f>
      </c>
      <c r="G1179" s="7"/>
      <c r="H1179" s="7"/>
      <c r="I1179" s="25"/>
      <c r="J1179" s="25"/>
      <c r="K1179" s="25"/>
      <c r="L1179" s="25"/>
      <c r="M1179" s="25"/>
      <c r="O1179" s="21" t="str">
        <f>IF(N1179="W",#REF!, IF( N1179="L",-#REF!, ""))</f>
      </c>
      <c r="P1179" s="20"/>
      <c r="Q1179" s="20"/>
      <c r="R1179" s="20"/>
      <c r="S1179" s="20"/>
      <c r="T1179" s="20"/>
      <c r="U1179" s="20"/>
    </row>
    <row r="1180">
      <c r="F1180" s="7" t="str">
        <f>IF(Games!F256=0, "",Games!F256)</f>
      </c>
      <c r="G1180" s="7"/>
      <c r="H1180" s="7"/>
      <c r="I1180" s="25"/>
      <c r="J1180" s="25"/>
      <c r="K1180" s="25"/>
      <c r="L1180" s="25"/>
      <c r="M1180" s="25"/>
      <c r="O1180" s="21" t="str">
        <f>IF(N1180="W",#REF!, IF( N1180="L",-#REF!, ""))</f>
      </c>
      <c r="P1180" s="20"/>
      <c r="Q1180" s="20"/>
      <c r="R1180" s="20"/>
      <c r="S1180" s="20"/>
      <c r="T1180" s="20"/>
      <c r="U1180" s="20"/>
    </row>
    <row r="1181">
      <c r="F1181" s="7" t="str">
        <f>IF(Games!F257=0, "",Games!F257)</f>
      </c>
      <c r="G1181" s="7"/>
      <c r="H1181" s="7"/>
      <c r="I1181" s="25"/>
      <c r="J1181" s="25"/>
      <c r="K1181" s="25"/>
      <c r="L1181" s="25"/>
      <c r="M1181" s="25"/>
      <c r="O1181" s="21" t="str">
        <f>IF(N1181="W",#REF!, IF( N1181="L",-#REF!, ""))</f>
      </c>
      <c r="P1181" s="20"/>
      <c r="Q1181" s="20"/>
      <c r="R1181" s="20"/>
      <c r="S1181" s="20"/>
      <c r="T1181" s="20"/>
      <c r="U1181" s="20"/>
    </row>
    <row r="1182">
      <c r="F1182" s="7" t="str">
        <f>IF(Games!F258=0, "",Games!F258)</f>
      </c>
      <c r="G1182" s="7"/>
      <c r="H1182" s="7"/>
      <c r="I1182" s="25"/>
      <c r="J1182" s="25"/>
      <c r="K1182" s="25"/>
      <c r="L1182" s="25"/>
      <c r="M1182" s="25"/>
      <c r="O1182" s="21" t="str">
        <f>IF(N1182="W",#REF!, IF( N1182="L",-#REF!, ""))</f>
      </c>
      <c r="P1182" s="20"/>
      <c r="Q1182" s="20"/>
      <c r="R1182" s="20"/>
      <c r="S1182" s="20"/>
      <c r="T1182" s="20"/>
      <c r="U1182" s="20"/>
    </row>
    <row r="1183">
      <c r="F1183" s="7" t="str">
        <f>IF(Games!F259=0, "",Games!F259)</f>
      </c>
      <c r="G1183" s="7"/>
      <c r="H1183" s="7"/>
      <c r="I1183" s="25"/>
      <c r="J1183" s="25"/>
      <c r="K1183" s="25"/>
      <c r="L1183" s="25"/>
      <c r="M1183" s="25"/>
      <c r="O1183" s="21" t="str">
        <f>IF(N1183="W",#REF!, IF( N1183="L",-#REF!, ""))</f>
      </c>
      <c r="P1183" s="20"/>
      <c r="Q1183" s="20"/>
      <c r="R1183" s="20"/>
      <c r="S1183" s="20"/>
      <c r="T1183" s="20"/>
      <c r="U1183" s="20"/>
    </row>
    <row r="1184">
      <c r="F1184" s="7" t="str">
        <f>IF(Games!F260=0, "",Games!F260)</f>
      </c>
      <c r="G1184" s="7"/>
      <c r="H1184" s="7"/>
      <c r="I1184" s="25"/>
      <c r="J1184" s="25"/>
      <c r="K1184" s="25"/>
      <c r="L1184" s="25"/>
      <c r="M1184" s="25"/>
      <c r="O1184" s="21" t="str">
        <f>IF(N1184="W",#REF!, IF( N1184="L",-#REF!, ""))</f>
      </c>
      <c r="P1184" s="20"/>
      <c r="Q1184" s="20"/>
      <c r="R1184" s="20"/>
      <c r="S1184" s="20"/>
      <c r="T1184" s="20"/>
      <c r="U1184" s="20"/>
    </row>
    <row r="1185">
      <c r="F1185" s="7" t="str">
        <f>IF(Games!F261=0, "",Games!F261)</f>
      </c>
      <c r="G1185" s="7"/>
      <c r="H1185" s="7"/>
      <c r="I1185" s="25"/>
      <c r="J1185" s="25"/>
      <c r="K1185" s="25"/>
      <c r="L1185" s="25"/>
      <c r="M1185" s="25"/>
      <c r="O1185" s="21" t="str">
        <f>IF(N1185="W",#REF!, IF( N1185="L",-#REF!, ""))</f>
      </c>
      <c r="P1185" s="20"/>
      <c r="Q1185" s="20"/>
      <c r="R1185" s="20"/>
      <c r="S1185" s="20"/>
      <c r="T1185" s="20"/>
      <c r="U1185" s="20"/>
    </row>
    <row r="1186">
      <c r="F1186" s="7" t="str">
        <f>IF(Games!F262=0, "",Games!F262)</f>
      </c>
      <c r="G1186" s="7"/>
      <c r="H1186" s="7"/>
      <c r="I1186" s="25"/>
      <c r="J1186" s="25"/>
      <c r="K1186" s="25"/>
      <c r="L1186" s="25"/>
      <c r="M1186" s="25"/>
      <c r="O1186" s="21" t="str">
        <f>IF(N1186="W",#REF!, IF( N1186="L",-#REF!, ""))</f>
      </c>
      <c r="P1186" s="20"/>
      <c r="Q1186" s="20"/>
      <c r="R1186" s="20"/>
      <c r="S1186" s="20"/>
      <c r="T1186" s="20"/>
      <c r="U1186" s="20"/>
    </row>
    <row r="1187">
      <c r="F1187" s="7" t="str">
        <f>IF(Games!F263=0, "",Games!F263)</f>
      </c>
      <c r="G1187" s="7"/>
      <c r="H1187" s="7"/>
      <c r="I1187" s="25"/>
      <c r="J1187" s="25"/>
      <c r="K1187" s="25"/>
      <c r="L1187" s="25"/>
      <c r="M1187" s="25"/>
      <c r="O1187" s="21" t="str">
        <f>IF(N1187="W",#REF!, IF( N1187="L",-#REF!, ""))</f>
      </c>
      <c r="P1187" s="20"/>
      <c r="Q1187" s="20"/>
      <c r="R1187" s="20"/>
      <c r="S1187" s="20"/>
      <c r="T1187" s="20"/>
      <c r="U1187" s="20"/>
    </row>
    <row r="1188">
      <c r="F1188" s="7" t="str">
        <f>IF(Games!F264=0, "",Games!F264)</f>
      </c>
      <c r="G1188" s="7"/>
      <c r="H1188" s="7"/>
      <c r="I1188" s="25"/>
      <c r="J1188" s="25"/>
      <c r="K1188" s="25"/>
      <c r="L1188" s="25"/>
      <c r="M1188" s="25"/>
      <c r="O1188" s="21" t="str">
        <f>IF(N1188="W",#REF!, IF( N1188="L",-#REF!, ""))</f>
      </c>
      <c r="P1188" s="20"/>
      <c r="Q1188" s="20"/>
      <c r="R1188" s="20"/>
      <c r="S1188" s="20"/>
      <c r="T1188" s="20"/>
      <c r="U1188" s="20"/>
    </row>
    <row r="1189">
      <c r="F1189" s="7" t="str">
        <f>IF(Games!F265=0, "",Games!F265)</f>
      </c>
      <c r="G1189" s="7"/>
      <c r="H1189" s="7"/>
      <c r="I1189" s="25"/>
      <c r="J1189" s="25"/>
      <c r="K1189" s="25"/>
      <c r="L1189" s="25"/>
      <c r="M1189" s="25"/>
      <c r="O1189" s="21" t="str">
        <f>IF(N1189="W",#REF!, IF( N1189="L",-#REF!, ""))</f>
      </c>
      <c r="P1189" s="20"/>
      <c r="Q1189" s="20"/>
      <c r="R1189" s="20"/>
      <c r="S1189" s="20"/>
      <c r="T1189" s="20"/>
      <c r="U1189" s="20"/>
    </row>
    <row r="1190">
      <c r="F1190" s="7" t="str">
        <f>IF(Games!F266=0, "",Games!F266)</f>
      </c>
      <c r="G1190" s="7"/>
      <c r="H1190" s="7"/>
      <c r="I1190" s="25"/>
      <c r="J1190" s="25"/>
      <c r="K1190" s="25"/>
      <c r="L1190" s="25"/>
      <c r="M1190" s="25"/>
      <c r="O1190" s="21" t="str">
        <f>IF(N1190="W",#REF!, IF( N1190="L",-#REF!, ""))</f>
      </c>
      <c r="P1190" s="20"/>
      <c r="Q1190" s="20"/>
      <c r="R1190" s="20"/>
      <c r="S1190" s="20"/>
      <c r="T1190" s="20"/>
      <c r="U1190" s="20"/>
    </row>
    <row r="1191">
      <c r="F1191" s="7" t="str">
        <f>IF(Games!F267=0, "",Games!F267)</f>
      </c>
      <c r="G1191" s="7"/>
      <c r="H1191" s="7"/>
      <c r="I1191" s="25"/>
      <c r="J1191" s="25"/>
      <c r="K1191" s="25"/>
      <c r="L1191" s="25"/>
      <c r="M1191" s="25"/>
      <c r="O1191" s="21" t="str">
        <f>IF(N1191="W",#REF!, IF( N1191="L",-#REF!, ""))</f>
      </c>
      <c r="P1191" s="20"/>
      <c r="Q1191" s="20"/>
      <c r="R1191" s="20"/>
      <c r="S1191" s="20"/>
      <c r="T1191" s="20"/>
      <c r="U1191" s="20"/>
    </row>
    <row r="1192">
      <c r="F1192" s="7" t="str">
        <f>IF(Games!F268=0, "",Games!F268)</f>
      </c>
      <c r="G1192" s="7"/>
      <c r="H1192" s="7"/>
      <c r="I1192" s="25"/>
      <c r="J1192" s="25"/>
      <c r="K1192" s="25"/>
      <c r="L1192" s="25"/>
      <c r="M1192" s="25"/>
      <c r="O1192" s="21" t="str">
        <f>IF(N1192="W",#REF!, IF( N1192="L",-#REF!, ""))</f>
      </c>
      <c r="P1192" s="20"/>
      <c r="Q1192" s="20"/>
      <c r="R1192" s="20"/>
      <c r="S1192" s="20"/>
      <c r="T1192" s="20"/>
      <c r="U1192" s="20"/>
    </row>
    <row r="1193">
      <c r="F1193" s="7" t="str">
        <f>IF(Games!F269=0, "",Games!F269)</f>
      </c>
      <c r="G1193" s="7"/>
      <c r="H1193" s="7"/>
      <c r="I1193" s="25"/>
      <c r="J1193" s="25"/>
      <c r="K1193" s="25"/>
      <c r="L1193" s="25"/>
      <c r="M1193" s="25"/>
      <c r="O1193" s="21" t="str">
        <f>IF(N1193="W",#REF!, IF( N1193="L",-#REF!, ""))</f>
      </c>
      <c r="P1193" s="20"/>
      <c r="Q1193" s="20"/>
      <c r="R1193" s="20"/>
      <c r="S1193" s="20"/>
      <c r="T1193" s="20"/>
      <c r="U1193" s="20"/>
    </row>
    <row r="1194">
      <c r="F1194" s="7" t="str">
        <f>IF(Games!F270=0, "",Games!F270)</f>
      </c>
      <c r="G1194" s="7"/>
      <c r="H1194" s="7"/>
      <c r="I1194" s="25"/>
      <c r="J1194" s="25"/>
      <c r="K1194" s="25"/>
      <c r="L1194" s="25"/>
      <c r="M1194" s="25"/>
      <c r="O1194" s="21" t="str">
        <f>IF(N1194="W",#REF!, IF( N1194="L",-#REF!, ""))</f>
      </c>
      <c r="P1194" s="20"/>
      <c r="Q1194" s="20"/>
      <c r="R1194" s="20"/>
      <c r="S1194" s="20"/>
      <c r="T1194" s="20"/>
      <c r="U1194" s="20"/>
    </row>
    <row r="1195">
      <c r="F1195" s="7" t="str">
        <f>IF(Games!F271=0, "",Games!F271)</f>
      </c>
      <c r="G1195" s="7"/>
      <c r="H1195" s="7"/>
      <c r="I1195" s="25"/>
      <c r="J1195" s="25"/>
      <c r="K1195" s="25"/>
      <c r="L1195" s="25"/>
      <c r="M1195" s="25"/>
      <c r="O1195" s="21" t="str">
        <f>IF(N1195="W",#REF!, IF( N1195="L",-#REF!, ""))</f>
      </c>
      <c r="P1195" s="20"/>
      <c r="Q1195" s="20"/>
      <c r="R1195" s="20"/>
      <c r="S1195" s="20"/>
      <c r="T1195" s="20"/>
      <c r="U1195" s="20"/>
    </row>
    <row r="1196">
      <c r="F1196" s="7" t="str">
        <f>IF(Games!F272=0, "",Games!F272)</f>
      </c>
      <c r="G1196" s="7"/>
      <c r="H1196" s="7"/>
      <c r="I1196" s="25"/>
      <c r="J1196" s="25"/>
      <c r="K1196" s="25"/>
      <c r="L1196" s="25"/>
      <c r="M1196" s="25"/>
      <c r="O1196" s="21" t="str">
        <f>IF(N1196="W",#REF!, IF( N1196="L",-#REF!, ""))</f>
      </c>
      <c r="P1196" s="20"/>
      <c r="Q1196" s="20"/>
      <c r="R1196" s="20"/>
      <c r="S1196" s="20"/>
      <c r="T1196" s="20"/>
      <c r="U1196" s="20"/>
    </row>
    <row r="1197">
      <c r="F1197" s="7" t="str">
        <f>IF(Games!F273=0, "",Games!F273)</f>
      </c>
      <c r="G1197" s="7"/>
      <c r="H1197" s="7"/>
      <c r="I1197" s="25"/>
      <c r="J1197" s="25"/>
      <c r="K1197" s="25"/>
      <c r="L1197" s="25"/>
      <c r="M1197" s="25"/>
      <c r="O1197" s="21" t="str">
        <f>IF(N1197="W",#REF!, IF( N1197="L",-#REF!, ""))</f>
      </c>
      <c r="P1197" s="20"/>
      <c r="Q1197" s="20"/>
      <c r="R1197" s="20"/>
      <c r="S1197" s="20"/>
      <c r="T1197" s="20"/>
      <c r="U1197" s="20"/>
    </row>
    <row r="1198">
      <c r="F1198" s="7" t="str">
        <f>IF(Games!F274=0, "",Games!F274)</f>
      </c>
      <c r="G1198" s="7"/>
      <c r="H1198" s="7"/>
      <c r="I1198" s="25"/>
      <c r="J1198" s="25"/>
      <c r="K1198" s="25"/>
      <c r="L1198" s="25"/>
      <c r="M1198" s="25"/>
      <c r="O1198" s="21" t="str">
        <f>IF(N1198="W",#REF!, IF( N1198="L",-#REF!, ""))</f>
      </c>
      <c r="P1198" s="20"/>
      <c r="Q1198" s="20"/>
      <c r="R1198" s="20"/>
      <c r="S1198" s="20"/>
      <c r="T1198" s="20"/>
      <c r="U1198" s="20"/>
    </row>
    <row r="1199">
      <c r="F1199" s="7" t="str">
        <f>IF(Games!F275=0, "",Games!F275)</f>
      </c>
      <c r="G1199" s="7"/>
      <c r="H1199" s="7"/>
      <c r="I1199" s="25"/>
      <c r="J1199" s="25"/>
      <c r="K1199" s="25"/>
      <c r="L1199" s="25"/>
      <c r="M1199" s="25"/>
      <c r="O1199" s="21" t="str">
        <f>IF(N1199="W",#REF!, IF( N1199="L",-#REF!, ""))</f>
      </c>
      <c r="P1199" s="20"/>
      <c r="Q1199" s="20"/>
      <c r="R1199" s="20"/>
      <c r="S1199" s="20"/>
      <c r="T1199" s="20"/>
      <c r="U1199" s="20"/>
    </row>
    <row r="1200">
      <c r="F1200" s="7" t="str">
        <f>IF(Games!F276=0, "",Games!F276)</f>
      </c>
      <c r="G1200" s="7"/>
      <c r="H1200" s="7"/>
      <c r="I1200" s="25"/>
      <c r="J1200" s="25"/>
      <c r="K1200" s="25"/>
      <c r="L1200" s="25"/>
      <c r="M1200" s="25"/>
      <c r="O1200" s="21" t="str">
        <f>IF(N1200="W",#REF!, IF( N1200="L",-#REF!, ""))</f>
      </c>
      <c r="P1200" s="20"/>
      <c r="Q1200" s="20"/>
      <c r="R1200" s="20"/>
      <c r="S1200" s="20"/>
      <c r="T1200" s="20"/>
      <c r="U1200" s="20"/>
    </row>
    <row r="1201">
      <c r="F1201" s="7" t="str">
        <f>IF(Games!F277=0, "",Games!F277)</f>
      </c>
      <c r="G1201" s="7"/>
      <c r="H1201" s="7"/>
      <c r="I1201" s="25"/>
      <c r="J1201" s="25"/>
      <c r="K1201" s="25"/>
      <c r="L1201" s="25"/>
      <c r="M1201" s="25"/>
      <c r="O1201" s="21" t="str">
        <f>IF(N1201="W",#REF!, IF( N1201="L",-#REF!, ""))</f>
      </c>
      <c r="P1201" s="20"/>
      <c r="Q1201" s="20"/>
      <c r="R1201" s="20"/>
      <c r="S1201" s="20"/>
      <c r="T1201" s="20"/>
      <c r="U1201" s="20"/>
    </row>
    <row r="1202">
      <c r="F1202" s="7" t="str">
        <f>IF(Games!F278=0, "",Games!F278)</f>
      </c>
      <c r="G1202" s="7"/>
      <c r="H1202" s="7"/>
      <c r="I1202" s="25"/>
      <c r="J1202" s="25"/>
      <c r="K1202" s="25"/>
      <c r="L1202" s="25"/>
      <c r="M1202" s="25"/>
      <c r="O1202" s="21" t="str">
        <f>IF(N1202="W",#REF!, IF( N1202="L",-#REF!, ""))</f>
      </c>
      <c r="P1202" s="20"/>
      <c r="Q1202" s="20"/>
      <c r="R1202" s="20"/>
      <c r="S1202" s="20"/>
      <c r="T1202" s="20"/>
      <c r="U1202" s="20"/>
    </row>
    <row r="1203">
      <c r="F1203" s="7" t="str">
        <f>IF(Games!F279=0, "",Games!F279)</f>
      </c>
      <c r="G1203" s="7"/>
      <c r="H1203" s="7"/>
      <c r="I1203" s="25"/>
      <c r="J1203" s="25"/>
      <c r="K1203" s="25"/>
      <c r="L1203" s="25"/>
      <c r="M1203" s="25"/>
      <c r="O1203" s="21" t="str">
        <f>IF(N1203="W",#REF!, IF( N1203="L",-#REF!, ""))</f>
      </c>
      <c r="P1203" s="20"/>
      <c r="Q1203" s="20"/>
      <c r="R1203" s="20"/>
      <c r="S1203" s="20"/>
      <c r="T1203" s="20"/>
      <c r="U1203" s="20"/>
    </row>
    <row r="1204">
      <c r="F1204" s="7" t="str">
        <f>IF(Games!F280=0, "",Games!F280)</f>
      </c>
      <c r="G1204" s="7"/>
      <c r="H1204" s="7"/>
      <c r="I1204" s="25"/>
      <c r="J1204" s="25"/>
      <c r="K1204" s="25"/>
      <c r="L1204" s="25"/>
      <c r="M1204" s="25"/>
      <c r="O1204" s="21" t="str">
        <f>IF(N1204="W",#REF!, IF( N1204="L",-#REF!, ""))</f>
      </c>
      <c r="P1204" s="20"/>
      <c r="Q1204" s="20"/>
      <c r="R1204" s="20"/>
      <c r="S1204" s="20"/>
      <c r="T1204" s="20"/>
      <c r="U1204" s="20"/>
    </row>
    <row r="1205">
      <c r="F1205" s="7" t="str">
        <f>IF(Games!F281=0, "",Games!F281)</f>
      </c>
      <c r="G1205" s="7"/>
      <c r="H1205" s="7"/>
      <c r="I1205" s="25"/>
      <c r="J1205" s="25"/>
      <c r="K1205" s="25"/>
      <c r="L1205" s="25"/>
      <c r="M1205" s="25"/>
      <c r="O1205" s="21" t="str">
        <f>IF(N1205="W",#REF!, IF( N1205="L",-#REF!, ""))</f>
      </c>
      <c r="P1205" s="20"/>
      <c r="Q1205" s="20"/>
      <c r="R1205" s="20"/>
      <c r="S1205" s="20"/>
      <c r="T1205" s="20"/>
      <c r="U1205" s="20"/>
    </row>
    <row r="1206">
      <c r="F1206" s="7" t="str">
        <f>IF(Games!F282=0, "",Games!F282)</f>
      </c>
      <c r="G1206" s="7"/>
      <c r="H1206" s="7"/>
      <c r="I1206" s="25"/>
      <c r="J1206" s="25"/>
      <c r="K1206" s="25"/>
      <c r="L1206" s="25"/>
      <c r="M1206" s="25"/>
      <c r="O1206" s="21" t="str">
        <f>IF(N1206="W",#REF!, IF( N1206="L",-#REF!, ""))</f>
      </c>
      <c r="P1206" s="20"/>
      <c r="Q1206" s="20"/>
      <c r="R1206" s="20"/>
      <c r="S1206" s="20"/>
      <c r="T1206" s="20"/>
      <c r="U1206" s="20"/>
    </row>
    <row r="1207">
      <c r="F1207" s="7" t="str">
        <f>IF(Games!F283=0, "",Games!F283)</f>
      </c>
      <c r="G1207" s="7"/>
      <c r="H1207" s="7"/>
      <c r="I1207" s="25"/>
      <c r="J1207" s="25"/>
      <c r="K1207" s="25"/>
      <c r="L1207" s="25"/>
      <c r="M1207" s="25"/>
      <c r="O1207" s="21" t="str">
        <f>IF(N1207="W",#REF!, IF( N1207="L",-#REF!, ""))</f>
      </c>
      <c r="P1207" s="20"/>
      <c r="Q1207" s="20"/>
      <c r="R1207" s="20"/>
      <c r="S1207" s="20"/>
      <c r="T1207" s="20"/>
      <c r="U1207" s="20"/>
    </row>
    <row r="1208">
      <c r="F1208" s="7" t="str">
        <f>IF(Games!F284=0, "",Games!F284)</f>
      </c>
      <c r="G1208" s="7"/>
      <c r="H1208" s="7"/>
      <c r="I1208" s="25"/>
      <c r="J1208" s="25"/>
      <c r="K1208" s="25"/>
      <c r="L1208" s="25"/>
      <c r="M1208" s="25"/>
      <c r="O1208" s="21" t="str">
        <f>IF(N1208="W",#REF!, IF( N1208="L",-#REF!, ""))</f>
      </c>
      <c r="P1208" s="20"/>
      <c r="Q1208" s="20"/>
      <c r="R1208" s="20"/>
      <c r="S1208" s="20"/>
      <c r="T1208" s="20"/>
      <c r="U1208" s="20"/>
    </row>
    <row r="1209">
      <c r="F1209" s="7" t="str">
        <f>IF(Games!F285=0, "",Games!F285)</f>
      </c>
      <c r="G1209" s="7"/>
      <c r="H1209" s="7"/>
      <c r="I1209" s="25"/>
      <c r="J1209" s="25"/>
      <c r="K1209" s="25"/>
      <c r="L1209" s="25"/>
      <c r="M1209" s="25"/>
      <c r="O1209" s="21" t="str">
        <f>IF(N1209="W",#REF!, IF( N1209="L",-#REF!, ""))</f>
      </c>
      <c r="P1209" s="20"/>
      <c r="Q1209" s="20"/>
      <c r="R1209" s="20"/>
      <c r="S1209" s="20"/>
      <c r="T1209" s="20"/>
      <c r="U1209" s="20"/>
    </row>
    <row r="1210">
      <c r="F1210" s="7" t="str">
        <f>IF(Games!F286=0, "",Games!F286)</f>
      </c>
      <c r="G1210" s="7"/>
      <c r="H1210" s="7"/>
      <c r="I1210" s="25"/>
      <c r="J1210" s="25"/>
      <c r="K1210" s="25"/>
      <c r="L1210" s="25"/>
      <c r="M1210" s="25"/>
      <c r="O1210" s="21" t="str">
        <f>IF(N1210="W",#REF!, IF( N1210="L",-#REF!, ""))</f>
      </c>
      <c r="P1210" s="20"/>
      <c r="Q1210" s="20"/>
      <c r="R1210" s="20"/>
      <c r="S1210" s="20"/>
      <c r="T1210" s="20"/>
      <c r="U1210" s="20"/>
    </row>
    <row r="1211">
      <c r="F1211" s="7" t="str">
        <f>IF(Games!F287=0, "",Games!F287)</f>
      </c>
      <c r="G1211" s="7"/>
      <c r="H1211" s="7"/>
      <c r="I1211" s="25"/>
      <c r="J1211" s="25"/>
      <c r="K1211" s="25"/>
      <c r="L1211" s="25"/>
      <c r="M1211" s="25"/>
      <c r="O1211" s="21" t="str">
        <f>IF(N1211="W",#REF!, IF( N1211="L",-#REF!, ""))</f>
      </c>
      <c r="P1211" s="20"/>
      <c r="Q1211" s="20"/>
      <c r="R1211" s="20"/>
      <c r="S1211" s="20"/>
      <c r="T1211" s="20"/>
      <c r="U1211" s="20"/>
    </row>
    <row r="1212">
      <c r="F1212" s="7" t="str">
        <f>IF(Games!F288=0, "",Games!F288)</f>
      </c>
      <c r="G1212" s="7"/>
      <c r="H1212" s="7"/>
      <c r="I1212" s="25"/>
      <c r="J1212" s="25"/>
      <c r="K1212" s="25"/>
      <c r="L1212" s="25"/>
      <c r="M1212" s="25"/>
      <c r="O1212" s="21" t="str">
        <f>IF(N1212="W",#REF!, IF( N1212="L",-#REF!, ""))</f>
      </c>
      <c r="P1212" s="20"/>
      <c r="Q1212" s="20"/>
      <c r="R1212" s="20"/>
      <c r="S1212" s="20"/>
      <c r="T1212" s="20"/>
      <c r="U1212" s="20"/>
    </row>
    <row r="1213">
      <c r="F1213" s="7" t="str">
        <f>IF(Games!F289=0, "",Games!F289)</f>
      </c>
      <c r="G1213" s="7"/>
      <c r="H1213" s="7"/>
      <c r="I1213" s="25"/>
      <c r="J1213" s="25"/>
      <c r="K1213" s="25"/>
      <c r="L1213" s="25"/>
      <c r="M1213" s="25"/>
      <c r="O1213" s="21" t="str">
        <f>IF(N1213="W",#REF!, IF( N1213="L",-#REF!, ""))</f>
      </c>
      <c r="P1213" s="20"/>
      <c r="Q1213" s="20"/>
      <c r="R1213" s="20"/>
      <c r="S1213" s="20"/>
      <c r="T1213" s="20"/>
      <c r="U1213" s="20"/>
    </row>
    <row r="1214">
      <c r="F1214" s="7" t="str">
        <f>IF(Games!F290=0, "",Games!F290)</f>
      </c>
      <c r="G1214" s="7"/>
      <c r="H1214" s="7"/>
      <c r="I1214" s="25"/>
      <c r="J1214" s="25"/>
      <c r="K1214" s="25"/>
      <c r="L1214" s="25"/>
      <c r="M1214" s="25"/>
      <c r="O1214" s="21" t="str">
        <f>IF(N1214="W",#REF!, IF( N1214="L",-#REF!, ""))</f>
      </c>
      <c r="P1214" s="20"/>
      <c r="Q1214" s="20"/>
      <c r="R1214" s="20"/>
      <c r="S1214" s="20"/>
      <c r="T1214" s="20"/>
      <c r="U1214" s="20"/>
    </row>
    <row r="1215">
      <c r="F1215" s="7" t="str">
        <f>IF(Games!F291=0, "",Games!F291)</f>
      </c>
      <c r="G1215" s="7"/>
      <c r="H1215" s="7"/>
      <c r="I1215" s="25"/>
      <c r="J1215" s="25"/>
      <c r="K1215" s="25"/>
      <c r="L1215" s="25"/>
      <c r="M1215" s="25"/>
      <c r="O1215" s="21" t="str">
        <f>IF(N1215="W",#REF!, IF( N1215="L",-#REF!, ""))</f>
      </c>
      <c r="P1215" s="20"/>
      <c r="Q1215" s="20"/>
      <c r="R1215" s="20"/>
      <c r="S1215" s="20"/>
      <c r="T1215" s="20"/>
      <c r="U1215" s="20"/>
    </row>
    <row r="1216">
      <c r="F1216" s="7" t="str">
        <f>IF(Games!F292=0, "",Games!F292)</f>
      </c>
      <c r="G1216" s="7"/>
      <c r="H1216" s="7"/>
      <c r="I1216" s="25"/>
      <c r="J1216" s="25"/>
      <c r="K1216" s="25"/>
      <c r="L1216" s="25"/>
      <c r="M1216" s="25"/>
      <c r="O1216" s="21" t="str">
        <f>IF(N1216="W",#REF!, IF( N1216="L",-#REF!, ""))</f>
      </c>
      <c r="P1216" s="20"/>
      <c r="Q1216" s="20"/>
      <c r="R1216" s="20"/>
      <c r="S1216" s="20"/>
      <c r="T1216" s="20"/>
      <c r="U1216" s="20"/>
    </row>
    <row r="1217">
      <c r="F1217" s="7" t="str">
        <f>IF(Games!F293=0, "",Games!F293)</f>
      </c>
      <c r="G1217" s="7"/>
      <c r="H1217" s="7"/>
      <c r="I1217" s="25"/>
      <c r="J1217" s="25"/>
      <c r="K1217" s="25"/>
      <c r="L1217" s="25"/>
      <c r="M1217" s="25"/>
      <c r="O1217" s="21" t="str">
        <f>IF(N1217="W",#REF!, IF( N1217="L",-#REF!, ""))</f>
      </c>
      <c r="P1217" s="20"/>
      <c r="Q1217" s="20"/>
      <c r="R1217" s="20"/>
      <c r="S1217" s="20"/>
      <c r="T1217" s="20"/>
      <c r="U1217" s="20"/>
    </row>
    <row r="1218">
      <c r="F1218" s="7" t="str">
        <f>IF(Games!F294=0, "",Games!F294)</f>
      </c>
      <c r="G1218" s="7"/>
      <c r="H1218" s="7"/>
      <c r="I1218" s="25"/>
      <c r="J1218" s="25"/>
      <c r="K1218" s="25"/>
      <c r="L1218" s="25"/>
      <c r="M1218" s="25"/>
      <c r="O1218" s="21" t="str">
        <f>IF(N1218="W",#REF!, IF( N1218="L",-#REF!, ""))</f>
      </c>
      <c r="P1218" s="20"/>
      <c r="Q1218" s="20"/>
      <c r="R1218" s="20"/>
      <c r="S1218" s="20"/>
      <c r="T1218" s="20"/>
      <c r="U1218" s="20"/>
    </row>
    <row r="1219">
      <c r="F1219" s="7" t="str">
        <f>IF(Games!F295=0, "",Games!F295)</f>
      </c>
      <c r="G1219" s="7"/>
      <c r="H1219" s="7"/>
      <c r="I1219" s="25"/>
      <c r="J1219" s="25"/>
      <c r="K1219" s="25"/>
      <c r="L1219" s="25"/>
      <c r="M1219" s="25"/>
      <c r="O1219" s="21" t="str">
        <f>IF(N1219="W",#REF!, IF( N1219="L",-#REF!, ""))</f>
      </c>
      <c r="P1219" s="20"/>
      <c r="Q1219" s="20"/>
      <c r="R1219" s="20"/>
      <c r="S1219" s="20"/>
      <c r="T1219" s="20"/>
      <c r="U1219" s="20"/>
    </row>
    <row r="1220">
      <c r="F1220" s="7" t="str">
        <f>IF(Games!F296=0, "",Games!F296)</f>
      </c>
      <c r="G1220" s="7"/>
      <c r="H1220" s="7"/>
      <c r="I1220" s="25"/>
      <c r="J1220" s="25"/>
      <c r="K1220" s="25"/>
      <c r="L1220" s="25"/>
      <c r="M1220" s="25"/>
      <c r="O1220" s="21" t="str">
        <f>IF(N1220="W",#REF!, IF( N1220="L",-#REF!, ""))</f>
      </c>
      <c r="P1220" s="20"/>
      <c r="Q1220" s="20"/>
      <c r="R1220" s="20"/>
      <c r="S1220" s="20"/>
      <c r="T1220" s="20"/>
      <c r="U1220" s="20"/>
    </row>
    <row r="1221">
      <c r="F1221" s="7" t="str">
        <f>IF(Games!F297=0, "",Games!F297)</f>
      </c>
      <c r="G1221" s="7"/>
      <c r="H1221" s="7"/>
      <c r="I1221" s="25"/>
      <c r="J1221" s="25"/>
      <c r="K1221" s="25"/>
      <c r="L1221" s="25"/>
      <c r="M1221" s="25"/>
      <c r="O1221" s="21" t="str">
        <f>IF(N1221="W",#REF!, IF( N1221="L",-#REF!, ""))</f>
      </c>
      <c r="P1221" s="20"/>
      <c r="Q1221" s="20"/>
      <c r="R1221" s="20"/>
      <c r="S1221" s="20"/>
      <c r="T1221" s="20"/>
      <c r="U1221" s="20"/>
    </row>
    <row r="1222">
      <c r="F1222" s="7" t="str">
        <f>IF(Games!F298=0, "",Games!F298)</f>
      </c>
      <c r="G1222" s="7"/>
      <c r="H1222" s="7"/>
      <c r="I1222" s="25"/>
      <c r="J1222" s="25"/>
      <c r="K1222" s="25"/>
      <c r="L1222" s="25"/>
      <c r="M1222" s="25"/>
      <c r="O1222" s="21" t="str">
        <f>IF(N1222="W",#REF!, IF( N1222="L",-#REF!, ""))</f>
      </c>
      <c r="P1222" s="20"/>
      <c r="Q1222" s="20"/>
      <c r="R1222" s="20"/>
      <c r="S1222" s="20"/>
      <c r="T1222" s="20"/>
      <c r="U1222" s="20"/>
    </row>
    <row r="1223">
      <c r="F1223" s="7" t="str">
        <f>IF(Games!F299=0, "",Games!F299)</f>
      </c>
      <c r="G1223" s="7"/>
      <c r="H1223" s="7"/>
      <c r="I1223" s="25"/>
      <c r="J1223" s="25"/>
      <c r="K1223" s="25"/>
      <c r="L1223" s="25"/>
      <c r="M1223" s="25"/>
      <c r="O1223" s="21" t="str">
        <f>IF(N1223="W",#REF!, IF( N1223="L",-#REF!, ""))</f>
      </c>
      <c r="P1223" s="20"/>
      <c r="Q1223" s="20"/>
      <c r="R1223" s="20"/>
      <c r="S1223" s="20"/>
      <c r="T1223" s="20"/>
      <c r="U1223" s="20"/>
    </row>
    <row r="1224">
      <c r="F1224" s="7" t="str">
        <f>IF(Games!F300=0, "",Games!F300)</f>
      </c>
      <c r="G1224" s="7"/>
      <c r="H1224" s="7"/>
      <c r="I1224" s="25"/>
      <c r="J1224" s="25"/>
      <c r="K1224" s="25"/>
      <c r="L1224" s="25"/>
      <c r="M1224" s="25"/>
      <c r="O1224" s="21" t="str">
        <f>IF(N1224="W",#REF!, IF( N1224="L",-#REF!, ""))</f>
      </c>
      <c r="P1224" s="20"/>
      <c r="Q1224" s="20"/>
      <c r="R1224" s="20"/>
      <c r="S1224" s="20"/>
      <c r="T1224" s="20"/>
      <c r="U1224" s="20"/>
    </row>
    <row r="1225">
      <c r="F1225" s="7" t="str">
        <f>IF(Games!F301=0, "",Games!F301)</f>
      </c>
      <c r="G1225" s="7"/>
      <c r="H1225" s="7"/>
      <c r="I1225" s="25"/>
      <c r="J1225" s="25"/>
      <c r="K1225" s="25"/>
      <c r="L1225" s="25"/>
      <c r="M1225" s="25"/>
      <c r="O1225" s="21" t="str">
        <f>IF(N1225="W",#REF!, IF( N1225="L",-#REF!, ""))</f>
      </c>
      <c r="P1225" s="20"/>
      <c r="Q1225" s="20"/>
      <c r="R1225" s="20"/>
      <c r="S1225" s="20"/>
      <c r="T1225" s="20"/>
      <c r="U1225" s="20"/>
    </row>
    <row r="1226">
      <c r="F1226" s="7" t="str">
        <f>IF(Games!F302=0, "",Games!F302)</f>
      </c>
      <c r="G1226" s="7"/>
      <c r="H1226" s="7"/>
      <c r="I1226" s="25"/>
      <c r="J1226" s="25"/>
      <c r="K1226" s="25"/>
      <c r="L1226" s="25"/>
      <c r="M1226" s="25"/>
      <c r="O1226" s="21" t="str">
        <f>IF(N1226="W",#REF!, IF( N1226="L",-#REF!, ""))</f>
      </c>
      <c r="P1226" s="20"/>
      <c r="Q1226" s="20"/>
      <c r="R1226" s="20"/>
      <c r="S1226" s="20"/>
      <c r="T1226" s="20"/>
      <c r="U1226" s="20"/>
    </row>
    <row r="1227">
      <c r="F1227" s="7" t="str">
        <f>IF(Games!F303=0, "",Games!F303)</f>
      </c>
      <c r="G1227" s="7"/>
      <c r="H1227" s="7"/>
      <c r="I1227" s="25"/>
      <c r="J1227" s="25"/>
      <c r="K1227" s="25"/>
      <c r="L1227" s="25"/>
      <c r="M1227" s="25"/>
      <c r="O1227" s="21" t="str">
        <f>IF(N1227="W",#REF!, IF( N1227="L",-#REF!, ""))</f>
      </c>
      <c r="P1227" s="20"/>
      <c r="Q1227" s="20"/>
      <c r="R1227" s="20"/>
      <c r="S1227" s="20"/>
      <c r="T1227" s="20"/>
      <c r="U1227" s="20"/>
    </row>
    <row r="1228">
      <c r="F1228" s="7" t="str">
        <f>IF(Games!F304=0, "",Games!F304)</f>
      </c>
      <c r="G1228" s="7"/>
      <c r="H1228" s="7"/>
      <c r="I1228" s="25"/>
      <c r="J1228" s="25"/>
      <c r="K1228" s="25"/>
      <c r="L1228" s="25"/>
      <c r="M1228" s="25"/>
      <c r="O1228" s="21" t="str">
        <f>IF(N1228="W",#REF!, IF( N1228="L",-#REF!, ""))</f>
      </c>
      <c r="P1228" s="20"/>
      <c r="Q1228" s="20"/>
      <c r="R1228" s="20"/>
      <c r="S1228" s="20"/>
      <c r="T1228" s="20"/>
      <c r="U1228" s="20"/>
    </row>
    <row r="1229">
      <c r="F1229" s="7" t="str">
        <f>IF(Games!F305=0, "",Games!F305)</f>
      </c>
      <c r="G1229" s="7"/>
      <c r="H1229" s="7"/>
      <c r="I1229" s="25"/>
      <c r="J1229" s="25"/>
      <c r="K1229" s="25"/>
      <c r="L1229" s="25"/>
      <c r="M1229" s="25"/>
      <c r="O1229" s="21" t="str">
        <f>IF(N1229="W",#REF!, IF( N1229="L",-#REF!, ""))</f>
      </c>
      <c r="P1229" s="20"/>
      <c r="Q1229" s="20"/>
      <c r="R1229" s="20"/>
      <c r="S1229" s="20"/>
      <c r="T1229" s="20"/>
      <c r="U1229" s="20"/>
    </row>
    <row r="1230">
      <c r="F1230" s="7" t="str">
        <f>IF(Games!F306=0, "",Games!F306)</f>
      </c>
      <c r="G1230" s="7"/>
      <c r="H1230" s="7"/>
      <c r="I1230" s="25"/>
      <c r="J1230" s="25"/>
      <c r="K1230" s="25"/>
      <c r="L1230" s="25"/>
      <c r="M1230" s="25"/>
      <c r="O1230" s="21" t="str">
        <f>IF(N1230="W",#REF!, IF( N1230="L",-#REF!, ""))</f>
      </c>
      <c r="P1230" s="20"/>
      <c r="Q1230" s="20"/>
      <c r="R1230" s="20"/>
      <c r="S1230" s="20"/>
      <c r="T1230" s="20"/>
      <c r="U1230" s="20"/>
    </row>
    <row r="1231">
      <c r="F1231" s="7" t="str">
        <f>IF(Games!F307=0, "",Games!F307)</f>
      </c>
      <c r="G1231" s="7"/>
      <c r="H1231" s="7"/>
      <c r="I1231" s="25"/>
      <c r="J1231" s="25"/>
      <c r="K1231" s="25"/>
      <c r="L1231" s="25"/>
      <c r="M1231" s="25"/>
      <c r="O1231" s="21" t="str">
        <f>IF(N1231="W",#REF!, IF( N1231="L",-#REF!, ""))</f>
      </c>
      <c r="P1231" s="20"/>
      <c r="Q1231" s="20"/>
      <c r="R1231" s="20"/>
      <c r="S1231" s="20"/>
      <c r="T1231" s="20"/>
      <c r="U1231" s="20"/>
    </row>
    <row r="1232">
      <c r="F1232" s="7" t="str">
        <f>IF(Games!F308=0, "",Games!F308)</f>
      </c>
      <c r="G1232" s="7"/>
      <c r="H1232" s="7"/>
      <c r="I1232" s="25"/>
      <c r="J1232" s="25"/>
      <c r="K1232" s="25"/>
      <c r="L1232" s="25"/>
      <c r="M1232" s="25"/>
      <c r="O1232" s="21" t="str">
        <f>IF(N1232="W",#REF!, IF( N1232="L",-#REF!, ""))</f>
      </c>
      <c r="P1232" s="20"/>
      <c r="Q1232" s="20"/>
      <c r="R1232" s="20"/>
      <c r="S1232" s="20"/>
      <c r="T1232" s="20"/>
      <c r="U1232" s="20"/>
    </row>
    <row r="1233">
      <c r="F1233" s="7" t="str">
        <f>IF(Games!F309=0, "",Games!F309)</f>
      </c>
      <c r="G1233" s="7"/>
      <c r="H1233" s="7"/>
      <c r="I1233" s="25"/>
      <c r="J1233" s="25"/>
      <c r="K1233" s="25"/>
      <c r="L1233" s="25"/>
      <c r="M1233" s="25"/>
      <c r="O1233" s="21" t="str">
        <f>IF(N1233="W",#REF!, IF( N1233="L",-#REF!, ""))</f>
      </c>
      <c r="P1233" s="20"/>
      <c r="Q1233" s="20"/>
      <c r="R1233" s="20"/>
      <c r="S1233" s="20"/>
      <c r="T1233" s="20"/>
      <c r="U1233" s="20"/>
    </row>
    <row r="1234">
      <c r="F1234" s="7" t="str">
        <f>IF(Games!F310=0, "",Games!F310)</f>
      </c>
      <c r="G1234" s="7"/>
      <c r="H1234" s="7"/>
      <c r="I1234" s="25"/>
      <c r="J1234" s="25"/>
      <c r="K1234" s="25"/>
      <c r="L1234" s="25"/>
      <c r="M1234" s="25"/>
      <c r="O1234" s="21" t="str">
        <f>IF(N1234="W",#REF!, IF( N1234="L",-#REF!, ""))</f>
      </c>
      <c r="P1234" s="20"/>
      <c r="Q1234" s="20"/>
      <c r="R1234" s="20"/>
      <c r="S1234" s="20"/>
      <c r="T1234" s="20"/>
      <c r="U1234" s="20"/>
    </row>
    <row r="1235">
      <c r="F1235" s="7" t="str">
        <f>IF(Games!F311=0, "",Games!F311)</f>
      </c>
      <c r="G1235" s="7"/>
      <c r="H1235" s="7"/>
      <c r="I1235" s="25"/>
      <c r="J1235" s="25"/>
      <c r="K1235" s="25"/>
      <c r="L1235" s="25"/>
      <c r="M1235" s="25"/>
      <c r="O1235" s="21" t="str">
        <f>IF(N1235="W",#REF!, IF( N1235="L",-#REF!, ""))</f>
      </c>
      <c r="P1235" s="20"/>
      <c r="Q1235" s="20"/>
      <c r="R1235" s="20"/>
      <c r="S1235" s="20"/>
      <c r="T1235" s="20"/>
      <c r="U1235" s="20"/>
    </row>
    <row r="1236">
      <c r="F1236" s="7" t="str">
        <f>IF(Games!F312=0, "",Games!F312)</f>
      </c>
      <c r="G1236" s="7"/>
      <c r="H1236" s="7"/>
      <c r="I1236" s="25"/>
      <c r="J1236" s="25"/>
      <c r="K1236" s="25"/>
      <c r="L1236" s="25"/>
      <c r="M1236" s="25"/>
      <c r="O1236" s="21" t="str">
        <f>IF(N1236="W",#REF!, IF( N1236="L",-#REF!, ""))</f>
      </c>
      <c r="P1236" s="20"/>
      <c r="Q1236" s="20"/>
      <c r="R1236" s="20"/>
      <c r="S1236" s="20"/>
      <c r="T1236" s="20"/>
      <c r="U1236" s="20"/>
    </row>
    <row r="1237">
      <c r="F1237" s="7" t="str">
        <f>IF(Games!F313=0, "",Games!F313)</f>
      </c>
      <c r="G1237" s="7"/>
      <c r="H1237" s="7"/>
      <c r="I1237" s="25"/>
      <c r="J1237" s="25"/>
      <c r="K1237" s="25"/>
      <c r="L1237" s="25"/>
      <c r="M1237" s="25"/>
      <c r="O1237" s="21" t="str">
        <f>IF(N1237="W",#REF!, IF( N1237="L",-#REF!, ""))</f>
      </c>
      <c r="P1237" s="20"/>
      <c r="Q1237" s="20"/>
      <c r="R1237" s="20"/>
      <c r="S1237" s="20"/>
      <c r="T1237" s="20"/>
      <c r="U1237" s="20"/>
    </row>
    <row r="1238">
      <c r="F1238" s="7" t="str">
        <f>IF(Games!F314=0, "",Games!F314)</f>
      </c>
      <c r="G1238" s="7"/>
      <c r="H1238" s="7"/>
      <c r="I1238" s="25"/>
      <c r="J1238" s="25"/>
      <c r="K1238" s="25"/>
      <c r="L1238" s="25"/>
      <c r="M1238" s="25"/>
      <c r="O1238" s="21" t="str">
        <f>IF(N1238="W",#REF!, IF( N1238="L",-#REF!, ""))</f>
      </c>
      <c r="P1238" s="20"/>
      <c r="Q1238" s="20"/>
      <c r="R1238" s="20"/>
      <c r="S1238" s="20"/>
      <c r="T1238" s="20"/>
      <c r="U1238" s="20"/>
    </row>
    <row r="1239">
      <c r="F1239" s="7" t="str">
        <f>IF(Games!F315=0, "",Games!F315)</f>
      </c>
      <c r="G1239" s="7"/>
      <c r="H1239" s="7"/>
      <c r="I1239" s="25"/>
      <c r="J1239" s="25"/>
      <c r="K1239" s="25"/>
      <c r="L1239" s="25"/>
      <c r="M1239" s="25"/>
      <c r="O1239" s="21" t="str">
        <f>IF(N1239="W",#REF!, IF( N1239="L",-#REF!, ""))</f>
      </c>
      <c r="P1239" s="20"/>
      <c r="Q1239" s="20"/>
      <c r="R1239" s="20"/>
      <c r="S1239" s="20"/>
      <c r="T1239" s="20"/>
      <c r="U1239" s="20"/>
    </row>
    <row r="1240">
      <c r="F1240" s="7" t="str">
        <f>IF(Games!F316=0, "",Games!F316)</f>
      </c>
      <c r="G1240" s="7"/>
      <c r="H1240" s="7"/>
      <c r="I1240" s="25"/>
      <c r="J1240" s="25"/>
      <c r="K1240" s="25"/>
      <c r="L1240" s="25"/>
      <c r="M1240" s="25"/>
      <c r="O1240" s="21" t="str">
        <f>IF(N1240="W",#REF!, IF( N1240="L",-#REF!, ""))</f>
      </c>
      <c r="P1240" s="20"/>
      <c r="Q1240" s="20"/>
      <c r="R1240" s="20"/>
      <c r="S1240" s="20"/>
      <c r="T1240" s="20"/>
      <c r="U1240" s="20"/>
    </row>
    <row r="1241">
      <c r="F1241" s="7" t="str">
        <f>IF(Games!F317=0, "",Games!F317)</f>
      </c>
      <c r="G1241" s="7"/>
      <c r="H1241" s="7"/>
      <c r="I1241" s="25"/>
      <c r="J1241" s="25"/>
      <c r="K1241" s="25"/>
      <c r="L1241" s="25"/>
      <c r="M1241" s="25"/>
      <c r="O1241" s="21" t="str">
        <f>IF(N1241="W",#REF!, IF( N1241="L",-#REF!, ""))</f>
      </c>
      <c r="P1241" s="20"/>
      <c r="Q1241" s="20"/>
      <c r="R1241" s="20"/>
      <c r="S1241" s="20"/>
      <c r="T1241" s="20"/>
      <c r="U1241" s="20"/>
    </row>
    <row r="1242">
      <c r="F1242" s="7" t="str">
        <f>IF(Games!F318=0, "",Games!F318)</f>
      </c>
      <c r="G1242" s="7"/>
      <c r="H1242" s="7"/>
      <c r="I1242" s="25"/>
      <c r="J1242" s="25"/>
      <c r="K1242" s="25"/>
      <c r="L1242" s="25"/>
      <c r="M1242" s="25"/>
      <c r="O1242" s="21" t="str">
        <f>IF(N1242="W",#REF!, IF( N1242="L",-#REF!, ""))</f>
      </c>
      <c r="P1242" s="20"/>
      <c r="Q1242" s="20"/>
      <c r="R1242" s="20"/>
      <c r="S1242" s="20"/>
      <c r="T1242" s="20"/>
      <c r="U1242" s="20"/>
    </row>
    <row r="1243">
      <c r="F1243" s="7" t="str">
        <f>IF(Games!F319=0, "",Games!F319)</f>
      </c>
      <c r="G1243" s="7"/>
      <c r="H1243" s="7"/>
      <c r="I1243" s="25"/>
      <c r="J1243" s="25"/>
      <c r="K1243" s="25"/>
      <c r="L1243" s="25"/>
      <c r="M1243" s="25"/>
      <c r="O1243" s="21" t="str">
        <f>IF(N1243="W",#REF!, IF( N1243="L",-#REF!, ""))</f>
      </c>
      <c r="P1243" s="20"/>
      <c r="Q1243" s="20"/>
      <c r="R1243" s="20"/>
      <c r="S1243" s="20"/>
      <c r="T1243" s="20"/>
      <c r="U1243" s="20"/>
    </row>
    <row r="1244">
      <c r="F1244" s="7" t="str">
        <f>IF(Games!F320=0, "",Games!F320)</f>
      </c>
      <c r="G1244" s="7"/>
      <c r="H1244" s="7"/>
      <c r="I1244" s="25"/>
      <c r="J1244" s="25"/>
      <c r="K1244" s="25"/>
      <c r="L1244" s="25"/>
      <c r="M1244" s="25"/>
      <c r="O1244" s="21" t="str">
        <f>IF(N1244="W",#REF!, IF( N1244="L",-#REF!, ""))</f>
      </c>
      <c r="P1244" s="20"/>
      <c r="Q1244" s="20"/>
      <c r="R1244" s="20"/>
      <c r="S1244" s="20"/>
      <c r="T1244" s="20"/>
      <c r="U1244" s="20"/>
    </row>
    <row r="1245">
      <c r="F1245" s="7" t="str">
        <f>IF(Games!F321=0, "",Games!F321)</f>
      </c>
      <c r="G1245" s="7"/>
      <c r="H1245" s="7"/>
      <c r="I1245" s="25"/>
      <c r="J1245" s="25"/>
      <c r="K1245" s="25"/>
      <c r="L1245" s="25"/>
      <c r="M1245" s="25"/>
      <c r="O1245" s="21" t="str">
        <f>IF(N1245="W",#REF!, IF( N1245="L",-#REF!, ""))</f>
      </c>
      <c r="P1245" s="20"/>
      <c r="Q1245" s="20"/>
      <c r="R1245" s="20"/>
      <c r="S1245" s="20"/>
      <c r="T1245" s="20"/>
      <c r="U1245" s="20"/>
    </row>
    <row r="1246">
      <c r="F1246" s="7" t="str">
        <f>IF(Games!F322=0, "",Games!F322)</f>
      </c>
      <c r="G1246" s="7"/>
      <c r="H1246" s="7"/>
      <c r="I1246" s="25"/>
      <c r="J1246" s="25"/>
      <c r="K1246" s="25"/>
      <c r="L1246" s="25"/>
      <c r="M1246" s="25"/>
      <c r="O1246" s="21" t="str">
        <f>IF(N1246="W",#REF!, IF( N1246="L",-#REF!, ""))</f>
      </c>
      <c r="P1246" s="20"/>
      <c r="Q1246" s="20"/>
      <c r="R1246" s="20"/>
      <c r="S1246" s="20"/>
      <c r="T1246" s="20"/>
      <c r="U1246" s="20"/>
    </row>
    <row r="1247">
      <c r="F1247" s="7" t="str">
        <f>IF(Games!F323=0, "",Games!F323)</f>
      </c>
      <c r="G1247" s="7"/>
      <c r="H1247" s="7"/>
      <c r="I1247" s="25"/>
      <c r="J1247" s="25"/>
      <c r="K1247" s="25"/>
      <c r="L1247" s="25"/>
      <c r="M1247" s="25"/>
      <c r="O1247" s="21" t="str">
        <f>IF(N1247="W",#REF!, IF( N1247="L",-#REF!, ""))</f>
      </c>
      <c r="P1247" s="20"/>
      <c r="Q1247" s="20"/>
      <c r="R1247" s="20"/>
      <c r="S1247" s="20"/>
      <c r="T1247" s="20"/>
      <c r="U1247" s="20"/>
    </row>
    <row r="1248">
      <c r="F1248" s="7" t="str">
        <f>IF(Games!F324=0, "",Games!F324)</f>
      </c>
      <c r="G1248" s="7"/>
      <c r="H1248" s="7"/>
      <c r="I1248" s="25"/>
      <c r="J1248" s="25"/>
      <c r="K1248" s="25"/>
      <c r="L1248" s="25"/>
      <c r="M1248" s="25"/>
      <c r="O1248" s="21" t="str">
        <f>IF(N1248="W",#REF!, IF( N1248="L",-#REF!, ""))</f>
      </c>
      <c r="P1248" s="20"/>
      <c r="Q1248" s="20"/>
      <c r="R1248" s="20"/>
      <c r="S1248" s="20"/>
      <c r="T1248" s="20"/>
      <c r="U1248" s="20"/>
    </row>
    <row r="1249">
      <c r="F1249" s="7" t="str">
        <f>IF(Games!F325=0, "",Games!F325)</f>
      </c>
      <c r="G1249" s="7"/>
      <c r="H1249" s="7"/>
      <c r="I1249" s="25"/>
      <c r="J1249" s="25"/>
      <c r="K1249" s="25"/>
      <c r="L1249" s="25"/>
      <c r="M1249" s="25"/>
      <c r="O1249" s="21" t="str">
        <f>IF(N1249="W",#REF!, IF( N1249="L",-#REF!, ""))</f>
      </c>
      <c r="P1249" s="20"/>
      <c r="Q1249" s="20"/>
      <c r="R1249" s="20"/>
      <c r="S1249" s="20"/>
      <c r="T1249" s="20"/>
      <c r="U1249" s="20"/>
    </row>
    <row r="1250">
      <c r="F1250" s="7" t="str">
        <f>IF(Games!F326=0, "",Games!F326)</f>
      </c>
      <c r="G1250" s="7"/>
      <c r="H1250" s="7"/>
      <c r="I1250" s="25"/>
      <c r="J1250" s="25"/>
      <c r="K1250" s="25"/>
      <c r="L1250" s="25"/>
      <c r="M1250" s="25"/>
      <c r="O1250" s="21" t="str">
        <f>IF(N1250="W",#REF!, IF( N1250="L",-#REF!, ""))</f>
      </c>
      <c r="P1250" s="20"/>
      <c r="Q1250" s="20"/>
      <c r="R1250" s="20"/>
      <c r="S1250" s="20"/>
      <c r="T1250" s="20"/>
      <c r="U1250" s="20"/>
    </row>
    <row r="1251">
      <c r="F1251" s="7" t="str">
        <f>IF(Games!F327=0, "",Games!F327)</f>
      </c>
      <c r="G1251" s="7"/>
      <c r="H1251" s="7"/>
      <c r="I1251" s="25"/>
      <c r="J1251" s="25"/>
      <c r="K1251" s="25"/>
      <c r="L1251" s="25"/>
      <c r="M1251" s="25"/>
      <c r="O1251" s="21" t="str">
        <f>IF(N1251="W",#REF!, IF( N1251="L",-#REF!, ""))</f>
      </c>
      <c r="P1251" s="20"/>
      <c r="Q1251" s="20"/>
      <c r="R1251" s="20"/>
      <c r="S1251" s="20"/>
      <c r="T1251" s="20"/>
      <c r="U1251" s="20"/>
    </row>
    <row r="1252">
      <c r="F1252" s="7" t="str">
        <f>IF(Games!F328=0, "",Games!F328)</f>
      </c>
      <c r="G1252" s="7"/>
      <c r="H1252" s="7"/>
      <c r="I1252" s="25"/>
      <c r="J1252" s="25"/>
      <c r="K1252" s="25"/>
      <c r="L1252" s="25"/>
      <c r="M1252" s="25"/>
      <c r="O1252" s="21" t="str">
        <f>IF(N1252="W",#REF!, IF( N1252="L",-#REF!, ""))</f>
      </c>
      <c r="P1252" s="20"/>
      <c r="Q1252" s="20"/>
      <c r="R1252" s="20"/>
      <c r="S1252" s="20"/>
      <c r="T1252" s="20"/>
      <c r="U1252" s="20"/>
    </row>
    <row r="1253">
      <c r="F1253" s="7" t="str">
        <f>IF(Games!F329=0, "",Games!F329)</f>
      </c>
      <c r="G1253" s="7"/>
      <c r="H1253" s="7"/>
      <c r="I1253" s="25"/>
      <c r="J1253" s="25"/>
      <c r="K1253" s="25"/>
      <c r="L1253" s="25"/>
      <c r="M1253" s="25"/>
      <c r="O1253" s="21" t="str">
        <f>IF(N1253="W",#REF!, IF( N1253="L",-#REF!, ""))</f>
      </c>
      <c r="P1253" s="20"/>
      <c r="Q1253" s="20"/>
      <c r="R1253" s="20"/>
      <c r="S1253" s="20"/>
      <c r="T1253" s="20"/>
      <c r="U1253" s="20"/>
    </row>
    <row r="1254">
      <c r="F1254" s="7" t="str">
        <f>IF(Games!F330=0, "",Games!F330)</f>
      </c>
      <c r="G1254" s="7"/>
      <c r="H1254" s="7"/>
      <c r="I1254" s="25"/>
      <c r="J1254" s="25"/>
      <c r="K1254" s="25"/>
      <c r="L1254" s="25"/>
      <c r="M1254" s="25"/>
      <c r="O1254" s="21" t="str">
        <f>IF(N1254="W",#REF!, IF( N1254="L",-#REF!, ""))</f>
      </c>
      <c r="P1254" s="20"/>
      <c r="Q1254" s="20"/>
      <c r="R1254" s="20"/>
      <c r="S1254" s="20"/>
      <c r="T1254" s="20"/>
      <c r="U1254" s="20"/>
    </row>
    <row r="1255">
      <c r="F1255" s="7" t="str">
        <f>IF(Games!F331=0, "",Games!F331)</f>
      </c>
      <c r="G1255" s="7"/>
      <c r="H1255" s="7"/>
      <c r="I1255" s="25"/>
      <c r="J1255" s="25"/>
      <c r="K1255" s="25"/>
      <c r="L1255" s="25"/>
      <c r="M1255" s="25"/>
      <c r="O1255" s="21" t="str">
        <f>IF(N1255="W",#REF!, IF( N1255="L",-#REF!, ""))</f>
      </c>
      <c r="P1255" s="20"/>
      <c r="Q1255" s="20"/>
      <c r="R1255" s="20"/>
      <c r="S1255" s="20"/>
      <c r="T1255" s="20"/>
      <c r="U1255" s="20"/>
    </row>
    <row r="1256">
      <c r="F1256" s="7" t="str">
        <f>IF(Games!F332=0, "",Games!F332)</f>
      </c>
      <c r="G1256" s="7"/>
      <c r="H1256" s="7"/>
      <c r="I1256" s="25"/>
      <c r="J1256" s="25"/>
      <c r="K1256" s="25"/>
      <c r="L1256" s="25"/>
      <c r="M1256" s="25"/>
      <c r="O1256" s="21" t="str">
        <f>IF(N1256="W",#REF!, IF( N1256="L",-#REF!, ""))</f>
      </c>
      <c r="P1256" s="20"/>
      <c r="Q1256" s="20"/>
      <c r="R1256" s="20"/>
      <c r="S1256" s="20"/>
      <c r="T1256" s="20"/>
      <c r="U1256" s="20"/>
    </row>
    <row r="1257">
      <c r="F1257" s="7" t="str">
        <f>IF(Games!F333=0, "",Games!F333)</f>
      </c>
      <c r="G1257" s="7"/>
      <c r="H1257" s="7"/>
      <c r="I1257" s="25"/>
      <c r="J1257" s="25"/>
      <c r="K1257" s="25"/>
      <c r="L1257" s="25"/>
      <c r="M1257" s="25"/>
      <c r="O1257" s="21" t="str">
        <f>IF(N1257="W",#REF!, IF( N1257="L",-#REF!, ""))</f>
      </c>
      <c r="P1257" s="20"/>
      <c r="Q1257" s="20"/>
      <c r="R1257" s="20"/>
      <c r="S1257" s="20"/>
      <c r="T1257" s="20"/>
      <c r="U1257" s="20"/>
    </row>
    <row r="1258">
      <c r="F1258" s="7" t="str">
        <f>IF(Games!F334=0, "",Games!F334)</f>
      </c>
      <c r="G1258" s="7"/>
      <c r="H1258" s="7"/>
      <c r="I1258" s="25"/>
      <c r="J1258" s="25"/>
      <c r="K1258" s="25"/>
      <c r="L1258" s="25"/>
      <c r="M1258" s="25"/>
      <c r="O1258" s="21" t="str">
        <f>IF(N1258="W",#REF!, IF( N1258="L",-#REF!, ""))</f>
      </c>
      <c r="P1258" s="20"/>
      <c r="Q1258" s="20"/>
      <c r="R1258" s="20"/>
      <c r="S1258" s="20"/>
      <c r="T1258" s="20"/>
      <c r="U1258" s="20"/>
    </row>
    <row r="1259">
      <c r="F1259" s="7" t="str">
        <f>IF(Games!F335=0, "",Games!F335)</f>
      </c>
      <c r="G1259" s="7"/>
      <c r="H1259" s="7"/>
      <c r="I1259" s="25"/>
      <c r="J1259" s="25"/>
      <c r="K1259" s="25"/>
      <c r="L1259" s="25"/>
      <c r="M1259" s="25"/>
      <c r="O1259" s="21" t="str">
        <f>IF(N1259="W",#REF!, IF( N1259="L",-#REF!, ""))</f>
      </c>
      <c r="P1259" s="20"/>
      <c r="Q1259" s="20"/>
      <c r="R1259" s="20"/>
      <c r="S1259" s="20"/>
      <c r="T1259" s="20"/>
      <c r="U1259" s="20"/>
    </row>
    <row r="1260">
      <c r="F1260" s="7" t="str">
        <f>IF(Games!F336=0, "",Games!F336)</f>
      </c>
      <c r="G1260" s="7"/>
      <c r="H1260" s="7"/>
      <c r="I1260" s="25"/>
      <c r="J1260" s="25"/>
      <c r="K1260" s="25"/>
      <c r="L1260" s="25"/>
      <c r="M1260" s="25"/>
      <c r="O1260" s="21" t="str">
        <f>IF(N1260="W",#REF!, IF( N1260="L",-#REF!, ""))</f>
      </c>
      <c r="P1260" s="20"/>
      <c r="Q1260" s="20"/>
      <c r="R1260" s="20"/>
      <c r="S1260" s="20"/>
      <c r="T1260" s="20"/>
      <c r="U1260" s="20"/>
    </row>
    <row r="1261">
      <c r="F1261" s="7" t="str">
        <f>IF(Games!F337=0, "",Games!F337)</f>
      </c>
      <c r="G1261" s="7"/>
      <c r="H1261" s="7"/>
      <c r="I1261" s="25"/>
      <c r="J1261" s="25"/>
      <c r="K1261" s="25"/>
      <c r="L1261" s="25"/>
      <c r="M1261" s="25"/>
      <c r="O1261" s="21" t="str">
        <f>IF(N1261="W",#REF!, IF( N1261="L",-#REF!, ""))</f>
      </c>
      <c r="P1261" s="20"/>
      <c r="Q1261" s="20"/>
      <c r="R1261" s="20"/>
      <c r="S1261" s="20"/>
      <c r="T1261" s="20"/>
      <c r="U1261" s="20"/>
    </row>
    <row r="1262">
      <c r="F1262" s="7" t="str">
        <f>IF(Games!F338=0, "",Games!F338)</f>
      </c>
      <c r="G1262" s="7"/>
      <c r="H1262" s="7"/>
      <c r="I1262" s="25"/>
      <c r="J1262" s="25"/>
      <c r="K1262" s="25"/>
      <c r="L1262" s="25"/>
      <c r="M1262" s="25"/>
      <c r="O1262" s="21" t="str">
        <f>IF(N1262="W",#REF!, IF( N1262="L",-#REF!, ""))</f>
      </c>
      <c r="P1262" s="20"/>
      <c r="Q1262" s="20"/>
      <c r="R1262" s="20"/>
      <c r="S1262" s="20"/>
      <c r="T1262" s="20"/>
      <c r="U1262" s="20"/>
    </row>
    <row r="1263">
      <c r="F1263" s="7" t="str">
        <f>IF(Games!F339=0, "",Games!F339)</f>
      </c>
      <c r="G1263" s="7"/>
      <c r="H1263" s="7"/>
      <c r="I1263" s="25"/>
      <c r="J1263" s="25"/>
      <c r="K1263" s="25"/>
      <c r="L1263" s="25"/>
      <c r="M1263" s="25"/>
      <c r="O1263" s="21" t="str">
        <f>IF(N1263="W",#REF!, IF( N1263="L",-#REF!, ""))</f>
      </c>
      <c r="P1263" s="20"/>
      <c r="Q1263" s="20"/>
      <c r="R1263" s="20"/>
      <c r="S1263" s="20"/>
      <c r="T1263" s="20"/>
      <c r="U1263" s="20"/>
    </row>
    <row r="1264">
      <c r="F1264" s="7" t="str">
        <f>IF(Games!F340=0, "",Games!F340)</f>
      </c>
      <c r="G1264" s="7"/>
      <c r="H1264" s="7"/>
      <c r="I1264" s="25"/>
      <c r="J1264" s="25"/>
      <c r="K1264" s="25"/>
      <c r="L1264" s="25"/>
      <c r="M1264" s="25"/>
      <c r="O1264" s="21" t="str">
        <f>IF(N1264="W",#REF!, IF( N1264="L",-#REF!, ""))</f>
      </c>
      <c r="P1264" s="20"/>
      <c r="Q1264" s="20"/>
      <c r="R1264" s="20"/>
      <c r="S1264" s="20"/>
      <c r="T1264" s="20"/>
      <c r="U1264" s="20"/>
    </row>
    <row r="1265">
      <c r="F1265" s="7" t="str">
        <f>IF(Games!F341=0, "",Games!F341)</f>
      </c>
      <c r="G1265" s="7"/>
      <c r="H1265" s="7"/>
      <c r="I1265" s="25"/>
      <c r="J1265" s="25"/>
      <c r="K1265" s="25"/>
      <c r="L1265" s="25"/>
      <c r="M1265" s="25"/>
      <c r="O1265" s="21" t="str">
        <f>IF(N1265="W",#REF!, IF( N1265="L",-#REF!, ""))</f>
      </c>
      <c r="P1265" s="20"/>
      <c r="Q1265" s="20"/>
      <c r="R1265" s="20"/>
      <c r="S1265" s="20"/>
      <c r="T1265" s="20"/>
      <c r="U1265" s="20"/>
    </row>
    <row r="1266">
      <c r="F1266" s="7" t="str">
        <f>IF(Games!F342=0, "",Games!F342)</f>
      </c>
      <c r="G1266" s="7"/>
      <c r="H1266" s="7"/>
      <c r="I1266" s="25"/>
      <c r="J1266" s="25"/>
      <c r="K1266" s="25"/>
      <c r="L1266" s="25"/>
      <c r="M1266" s="25"/>
      <c r="O1266" s="21" t="str">
        <f>IF(N1266="W",#REF!, IF( N1266="L",-#REF!, ""))</f>
      </c>
      <c r="P1266" s="20"/>
      <c r="Q1266" s="20"/>
      <c r="R1266" s="20"/>
      <c r="S1266" s="20"/>
      <c r="T1266" s="20"/>
      <c r="U1266" s="20"/>
    </row>
    <row r="1267">
      <c r="F1267" s="7" t="str">
        <f>IF(Games!F343=0, "",Games!F343)</f>
      </c>
      <c r="G1267" s="7"/>
      <c r="H1267" s="7"/>
      <c r="I1267" s="25"/>
      <c r="J1267" s="25"/>
      <c r="K1267" s="25"/>
      <c r="L1267" s="25"/>
      <c r="M1267" s="25"/>
      <c r="O1267" s="21" t="str">
        <f>IF(N1267="W",#REF!, IF( N1267="L",-#REF!, ""))</f>
      </c>
      <c r="P1267" s="20"/>
      <c r="Q1267" s="20"/>
      <c r="R1267" s="20"/>
      <c r="S1267" s="20"/>
      <c r="T1267" s="20"/>
      <c r="U1267" s="20"/>
    </row>
    <row r="1268">
      <c r="F1268" s="7" t="str">
        <f>IF(Games!F344=0, "",Games!F344)</f>
      </c>
      <c r="G1268" s="7"/>
      <c r="H1268" s="7"/>
      <c r="I1268" s="25"/>
      <c r="J1268" s="25"/>
      <c r="K1268" s="25"/>
      <c r="L1268" s="25"/>
      <c r="M1268" s="25"/>
      <c r="O1268" s="21" t="str">
        <f>IF(N1268="W",#REF!, IF( N1268="L",-#REF!, ""))</f>
      </c>
      <c r="P1268" s="20"/>
      <c r="Q1268" s="20"/>
      <c r="R1268" s="20"/>
      <c r="S1268" s="20"/>
      <c r="T1268" s="20"/>
      <c r="U1268" s="20"/>
    </row>
    <row r="1269">
      <c r="F1269" s="7" t="str">
        <f>IF(Games!F345=0, "",Games!F345)</f>
      </c>
      <c r="G1269" s="7"/>
      <c r="H1269" s="7"/>
      <c r="I1269" s="25"/>
      <c r="J1269" s="25"/>
      <c r="K1269" s="25"/>
      <c r="L1269" s="25"/>
      <c r="M1269" s="25"/>
      <c r="O1269" s="21" t="str">
        <f>IF(N1269="W",#REF!, IF( N1269="L",-#REF!, ""))</f>
      </c>
      <c r="P1269" s="20"/>
      <c r="Q1269" s="20"/>
      <c r="R1269" s="20"/>
      <c r="S1269" s="20"/>
      <c r="T1269" s="20"/>
      <c r="U1269" s="20"/>
    </row>
    <row r="1270">
      <c r="F1270" s="7" t="str">
        <f>IF(Games!F346=0, "",Games!F346)</f>
      </c>
      <c r="G1270" s="7"/>
      <c r="H1270" s="7"/>
      <c r="I1270" s="25"/>
      <c r="J1270" s="25"/>
      <c r="K1270" s="25"/>
      <c r="L1270" s="25"/>
      <c r="M1270" s="25"/>
      <c r="O1270" s="21" t="str">
        <f>IF(N1270="W",#REF!, IF( N1270="L",-#REF!, ""))</f>
      </c>
      <c r="P1270" s="20"/>
      <c r="Q1270" s="20"/>
      <c r="R1270" s="20"/>
      <c r="S1270" s="20"/>
      <c r="T1270" s="20"/>
      <c r="U1270" s="20"/>
    </row>
    <row r="1271">
      <c r="F1271" s="7" t="str">
        <f>IF(Games!F347=0, "",Games!F347)</f>
      </c>
      <c r="G1271" s="7"/>
      <c r="H1271" s="7"/>
      <c r="I1271" s="25"/>
      <c r="J1271" s="25"/>
      <c r="K1271" s="25"/>
      <c r="L1271" s="25"/>
      <c r="M1271" s="25"/>
      <c r="O1271" s="21" t="str">
        <f>IF(N1271="W",#REF!, IF( N1271="L",-#REF!, ""))</f>
      </c>
      <c r="P1271" s="20"/>
      <c r="Q1271" s="20"/>
      <c r="R1271" s="20"/>
      <c r="S1271" s="20"/>
      <c r="T1271" s="20"/>
      <c r="U1271" s="20"/>
    </row>
    <row r="1272">
      <c r="F1272" s="7" t="str">
        <f>IF(Games!F348=0, "",Games!F348)</f>
      </c>
      <c r="G1272" s="7"/>
      <c r="H1272" s="7"/>
      <c r="I1272" s="25"/>
      <c r="J1272" s="25"/>
      <c r="K1272" s="25"/>
      <c r="L1272" s="25"/>
      <c r="M1272" s="25"/>
      <c r="O1272" s="21" t="str">
        <f>IF(N1272="W",#REF!, IF( N1272="L",-#REF!, ""))</f>
      </c>
      <c r="P1272" s="20"/>
      <c r="Q1272" s="20"/>
      <c r="R1272" s="20"/>
      <c r="S1272" s="20"/>
      <c r="T1272" s="20"/>
      <c r="U1272" s="20"/>
    </row>
    <row r="1273">
      <c r="F1273" s="7" t="str">
        <f>IF(Games!F349=0, "",Games!F349)</f>
      </c>
      <c r="G1273" s="7"/>
      <c r="H1273" s="7"/>
      <c r="I1273" s="25"/>
      <c r="J1273" s="25"/>
      <c r="K1273" s="25"/>
      <c r="L1273" s="25"/>
      <c r="M1273" s="25"/>
      <c r="O1273" s="21" t="str">
        <f>IF(N1273="W",#REF!, IF( N1273="L",-#REF!, ""))</f>
      </c>
      <c r="P1273" s="20"/>
      <c r="Q1273" s="20"/>
      <c r="R1273" s="20"/>
      <c r="S1273" s="20"/>
      <c r="T1273" s="20"/>
      <c r="U1273" s="20"/>
    </row>
    <row r="1274">
      <c r="F1274" s="7" t="str">
        <f>IF(Games!F350=0, "",Games!F350)</f>
      </c>
      <c r="G1274" s="7"/>
      <c r="H1274" s="7"/>
      <c r="I1274" s="25"/>
      <c r="J1274" s="25"/>
      <c r="K1274" s="25"/>
      <c r="L1274" s="25"/>
      <c r="M1274" s="25"/>
      <c r="O1274" s="21" t="str">
        <f>IF(N1274="W",#REF!, IF( N1274="L",-#REF!, ""))</f>
      </c>
      <c r="P1274" s="20"/>
      <c r="Q1274" s="20"/>
      <c r="R1274" s="20"/>
      <c r="S1274" s="20"/>
      <c r="T1274" s="20"/>
      <c r="U1274" s="20"/>
    </row>
    <row r="1275">
      <c r="F1275" s="7" t="str">
        <f>IF(Games!F351=0, "",Games!F351)</f>
      </c>
      <c r="G1275" s="7"/>
      <c r="H1275" s="7"/>
      <c r="I1275" s="25"/>
      <c r="J1275" s="25"/>
      <c r="K1275" s="25"/>
      <c r="L1275" s="25"/>
      <c r="M1275" s="25"/>
      <c r="O1275" s="21" t="str">
        <f>IF(N1275="W",#REF!, IF( N1275="L",-#REF!, ""))</f>
      </c>
      <c r="P1275" s="20"/>
      <c r="Q1275" s="20"/>
      <c r="R1275" s="20"/>
      <c r="S1275" s="20"/>
      <c r="T1275" s="20"/>
      <c r="U1275" s="20"/>
    </row>
    <row r="1276">
      <c r="F1276" s="7" t="str">
        <f>IF(Games!F352=0, "",Games!F352)</f>
      </c>
      <c r="G1276" s="7"/>
      <c r="H1276" s="7"/>
      <c r="I1276" s="25"/>
      <c r="J1276" s="25"/>
      <c r="K1276" s="25"/>
      <c r="L1276" s="25"/>
      <c r="M1276" s="25"/>
      <c r="O1276" s="21" t="str">
        <f>IF(N1276="W",#REF!, IF( N1276="L",-#REF!, ""))</f>
      </c>
      <c r="P1276" s="20"/>
      <c r="Q1276" s="20"/>
      <c r="R1276" s="20"/>
      <c r="S1276" s="20"/>
      <c r="T1276" s="20"/>
      <c r="U1276" s="20"/>
    </row>
    <row r="1277">
      <c r="F1277" s="7" t="str">
        <f>IF(Games!F353=0, "",Games!F353)</f>
      </c>
      <c r="G1277" s="7"/>
      <c r="H1277" s="7"/>
      <c r="I1277" s="25"/>
      <c r="J1277" s="25"/>
      <c r="K1277" s="25"/>
      <c r="L1277" s="25"/>
      <c r="M1277" s="25"/>
      <c r="O1277" s="21" t="str">
        <f>IF(N1277="W",#REF!, IF( N1277="L",-#REF!, ""))</f>
      </c>
      <c r="P1277" s="20"/>
      <c r="Q1277" s="20"/>
      <c r="R1277" s="20"/>
      <c r="S1277" s="20"/>
      <c r="T1277" s="20"/>
      <c r="U1277" s="20"/>
    </row>
    <row r="1278">
      <c r="F1278" s="7" t="str">
        <f>IF(Games!F354=0, "",Games!F354)</f>
      </c>
      <c r="G1278" s="7"/>
      <c r="H1278" s="7"/>
      <c r="I1278" s="25"/>
      <c r="J1278" s="25"/>
      <c r="K1278" s="25"/>
      <c r="L1278" s="25"/>
      <c r="M1278" s="25"/>
      <c r="O1278" s="21" t="str">
        <f>IF(N1278="W",#REF!, IF( N1278="L",-#REF!, ""))</f>
      </c>
      <c r="P1278" s="20"/>
      <c r="Q1278" s="20"/>
      <c r="R1278" s="20"/>
      <c r="S1278" s="20"/>
      <c r="T1278" s="20"/>
      <c r="U1278" s="20"/>
    </row>
    <row r="1279">
      <c r="F1279" s="7" t="str">
        <f>IF(Games!F355=0, "",Games!F355)</f>
      </c>
      <c r="G1279" s="7"/>
      <c r="H1279" s="7"/>
      <c r="I1279" s="25"/>
      <c r="J1279" s="25"/>
      <c r="K1279" s="25"/>
      <c r="L1279" s="25"/>
      <c r="M1279" s="25"/>
      <c r="O1279" s="21" t="str">
        <f>IF(N1279="W",#REF!, IF( N1279="L",-#REF!, ""))</f>
      </c>
      <c r="P1279" s="20"/>
      <c r="Q1279" s="20"/>
      <c r="R1279" s="20"/>
      <c r="S1279" s="20"/>
      <c r="T1279" s="20"/>
      <c r="U1279" s="20"/>
    </row>
    <row r="1280">
      <c r="F1280" s="7" t="str">
        <f>IF(Games!F356=0, "",Games!F356)</f>
      </c>
      <c r="G1280" s="7"/>
      <c r="H1280" s="7"/>
      <c r="I1280" s="25"/>
      <c r="J1280" s="25"/>
      <c r="K1280" s="25"/>
      <c r="L1280" s="25"/>
      <c r="M1280" s="25"/>
      <c r="O1280" s="21" t="str">
        <f>IF(N1280="W",#REF!, IF( N1280="L",-#REF!, ""))</f>
      </c>
      <c r="P1280" s="20"/>
      <c r="Q1280" s="20"/>
      <c r="R1280" s="20"/>
      <c r="S1280" s="20"/>
      <c r="T1280" s="20"/>
      <c r="U1280" s="20"/>
    </row>
    <row r="1281">
      <c r="F1281" s="7" t="str">
        <f>IF(Games!F357=0, "",Games!F357)</f>
      </c>
      <c r="G1281" s="7"/>
      <c r="H1281" s="7"/>
      <c r="I1281" s="25"/>
      <c r="J1281" s="25"/>
      <c r="K1281" s="25"/>
      <c r="L1281" s="25"/>
      <c r="M1281" s="25"/>
      <c r="O1281" s="21" t="str">
        <f>IF(N1281="W",#REF!, IF( N1281="L",-#REF!, ""))</f>
      </c>
      <c r="P1281" s="20"/>
      <c r="Q1281" s="20"/>
      <c r="R1281" s="20"/>
      <c r="S1281" s="20"/>
      <c r="T1281" s="20"/>
      <c r="U1281" s="20"/>
    </row>
    <row r="1282">
      <c r="F1282" s="7" t="str">
        <f>IF(Games!F358=0, "",Games!F358)</f>
      </c>
      <c r="G1282" s="7"/>
      <c r="H1282" s="7"/>
      <c r="I1282" s="25"/>
      <c r="J1282" s="25"/>
      <c r="K1282" s="25"/>
      <c r="L1282" s="25"/>
      <c r="M1282" s="25"/>
      <c r="O1282" s="21" t="str">
        <f>IF(N1282="W",#REF!, IF( N1282="L",-#REF!, ""))</f>
      </c>
      <c r="P1282" s="20"/>
      <c r="Q1282" s="20"/>
      <c r="R1282" s="20"/>
      <c r="S1282" s="20"/>
      <c r="T1282" s="20"/>
      <c r="U1282" s="20"/>
    </row>
    <row r="1283">
      <c r="F1283" s="7" t="str">
        <f>IF(Games!F359=0, "",Games!F359)</f>
      </c>
      <c r="G1283" s="7"/>
      <c r="H1283" s="7"/>
      <c r="I1283" s="25"/>
      <c r="J1283" s="25"/>
      <c r="K1283" s="25"/>
      <c r="L1283" s="25"/>
      <c r="M1283" s="25"/>
      <c r="O1283" s="21" t="str">
        <f>IF(N1283="W",#REF!, IF( N1283="L",-#REF!, ""))</f>
      </c>
      <c r="P1283" s="20"/>
      <c r="Q1283" s="20"/>
      <c r="R1283" s="20"/>
      <c r="S1283" s="20"/>
      <c r="T1283" s="20"/>
      <c r="U1283" s="20"/>
    </row>
    <row r="1284">
      <c r="F1284" s="7" t="str">
        <f>IF(Games!F360=0, "",Games!F360)</f>
      </c>
      <c r="G1284" s="7"/>
      <c r="H1284" s="7"/>
      <c r="I1284" s="25"/>
      <c r="J1284" s="25"/>
      <c r="K1284" s="25"/>
      <c r="L1284" s="25"/>
      <c r="M1284" s="25"/>
      <c r="O1284" s="21" t="str">
        <f>IF(N1284="W",#REF!, IF( N1284="L",-#REF!, ""))</f>
      </c>
      <c r="P1284" s="20"/>
      <c r="Q1284" s="20"/>
      <c r="R1284" s="20"/>
      <c r="S1284" s="20"/>
      <c r="T1284" s="20"/>
      <c r="U1284" s="20"/>
    </row>
    <row r="1285">
      <c r="F1285" s="7" t="str">
        <f>IF(Games!F361=0, "",Games!F361)</f>
      </c>
      <c r="G1285" s="7"/>
      <c r="H1285" s="7"/>
      <c r="I1285" s="25"/>
      <c r="J1285" s="25"/>
      <c r="K1285" s="25"/>
      <c r="L1285" s="25"/>
      <c r="M1285" s="25"/>
      <c r="O1285" s="21" t="str">
        <f>IF(N1285="W",#REF!, IF( N1285="L",-#REF!, ""))</f>
      </c>
      <c r="P1285" s="20"/>
      <c r="Q1285" s="20"/>
      <c r="R1285" s="20"/>
      <c r="S1285" s="20"/>
      <c r="T1285" s="20"/>
      <c r="U1285" s="20"/>
    </row>
    <row r="1286">
      <c r="F1286" s="7" t="str">
        <f>IF(Games!F362=0, "",Games!F362)</f>
      </c>
      <c r="G1286" s="7"/>
      <c r="H1286" s="7"/>
      <c r="I1286" s="25"/>
      <c r="J1286" s="25"/>
      <c r="K1286" s="25"/>
      <c r="L1286" s="25"/>
      <c r="M1286" s="25"/>
      <c r="O1286" s="21" t="str">
        <f>IF(N1286="W",#REF!, IF( N1286="L",-#REF!, ""))</f>
      </c>
      <c r="P1286" s="20"/>
      <c r="Q1286" s="20"/>
      <c r="R1286" s="20"/>
      <c r="S1286" s="20"/>
      <c r="T1286" s="20"/>
      <c r="U1286" s="20"/>
    </row>
    <row r="1287">
      <c r="F1287" s="7" t="str">
        <f>IF(Games!F363=0, "",Games!F363)</f>
      </c>
      <c r="G1287" s="7"/>
      <c r="H1287" s="7"/>
      <c r="I1287" s="25"/>
      <c r="J1287" s="25"/>
      <c r="K1287" s="25"/>
      <c r="L1287" s="25"/>
      <c r="M1287" s="25"/>
      <c r="O1287" s="21" t="str">
        <f>IF(N1287="W",#REF!, IF( N1287="L",-#REF!, ""))</f>
      </c>
      <c r="P1287" s="20"/>
      <c r="Q1287" s="20"/>
      <c r="R1287" s="20"/>
      <c r="S1287" s="20"/>
      <c r="T1287" s="20"/>
      <c r="U1287" s="20"/>
    </row>
    <row r="1288">
      <c r="F1288" s="7" t="str">
        <f>IF(Games!F364=0, "",Games!F364)</f>
      </c>
      <c r="G1288" s="7"/>
      <c r="H1288" s="7"/>
      <c r="I1288" s="25"/>
      <c r="J1288" s="25"/>
      <c r="K1288" s="25"/>
      <c r="L1288" s="25"/>
      <c r="M1288" s="25"/>
      <c r="O1288" s="21" t="str">
        <f>IF(N1288="W",#REF!, IF( N1288="L",-#REF!, ""))</f>
      </c>
      <c r="P1288" s="20"/>
      <c r="Q1288" s="20"/>
      <c r="R1288" s="20"/>
      <c r="S1288" s="20"/>
      <c r="T1288" s="20"/>
      <c r="U1288" s="20"/>
    </row>
    <row r="1289">
      <c r="F1289" s="7" t="str">
        <f>IF(Games!F365=0, "",Games!F365)</f>
      </c>
      <c r="G1289" s="7"/>
      <c r="H1289" s="7"/>
      <c r="I1289" s="25"/>
      <c r="J1289" s="25"/>
      <c r="K1289" s="25"/>
      <c r="L1289" s="25"/>
      <c r="M1289" s="25"/>
      <c r="O1289" s="21" t="str">
        <f>IF(N1289="W",#REF!, IF( N1289="L",-#REF!, ""))</f>
      </c>
      <c r="P1289" s="20"/>
      <c r="Q1289" s="20"/>
      <c r="R1289" s="20"/>
      <c r="S1289" s="20"/>
      <c r="T1289" s="20"/>
      <c r="U1289" s="20"/>
    </row>
    <row r="1290">
      <c r="F1290" s="7" t="str">
        <f>IF(Games!F366=0, "",Games!F366)</f>
      </c>
      <c r="G1290" s="7"/>
      <c r="H1290" s="7"/>
      <c r="I1290" s="25"/>
      <c r="J1290" s="25"/>
      <c r="K1290" s="25"/>
      <c r="L1290" s="25"/>
      <c r="M1290" s="25"/>
      <c r="O1290" s="21" t="str">
        <f>IF(N1290="W",#REF!, IF( N1290="L",-#REF!, ""))</f>
      </c>
      <c r="P1290" s="20"/>
      <c r="Q1290" s="20"/>
      <c r="R1290" s="20"/>
      <c r="S1290" s="20"/>
      <c r="T1290" s="20"/>
      <c r="U1290" s="20"/>
    </row>
    <row r="1291">
      <c r="F1291" s="7" t="str">
        <f>IF(Games!F367=0, "",Games!F367)</f>
      </c>
      <c r="G1291" s="7"/>
      <c r="H1291" s="7"/>
      <c r="I1291" s="25"/>
      <c r="J1291" s="25"/>
      <c r="K1291" s="25"/>
      <c r="L1291" s="25"/>
      <c r="M1291" s="25"/>
      <c r="O1291" s="21" t="str">
        <f>IF(N1291="W",#REF!, IF( N1291="L",-#REF!, ""))</f>
      </c>
      <c r="P1291" s="20"/>
      <c r="Q1291" s="20"/>
      <c r="R1291" s="20"/>
      <c r="S1291" s="20"/>
      <c r="T1291" s="20"/>
      <c r="U1291" s="20"/>
    </row>
    <row r="1292">
      <c r="F1292" s="7" t="str">
        <f>IF(Games!F368=0, "",Games!F368)</f>
      </c>
      <c r="G1292" s="7"/>
      <c r="H1292" s="7"/>
      <c r="I1292" s="25"/>
      <c r="J1292" s="25"/>
      <c r="K1292" s="25"/>
      <c r="L1292" s="25"/>
      <c r="M1292" s="25"/>
      <c r="O1292" s="21" t="str">
        <f>IF(N1292="W",#REF!, IF( N1292="L",-#REF!, ""))</f>
      </c>
      <c r="P1292" s="20"/>
      <c r="Q1292" s="20"/>
      <c r="R1292" s="20"/>
      <c r="S1292" s="20"/>
      <c r="T1292" s="20"/>
      <c r="U1292" s="20"/>
    </row>
    <row r="1293">
      <c r="F1293" s="7" t="str">
        <f>IF(Games!F369=0, "",Games!F369)</f>
      </c>
      <c r="G1293" s="7"/>
      <c r="H1293" s="7"/>
      <c r="I1293" s="25"/>
      <c r="J1293" s="25"/>
      <c r="K1293" s="25"/>
      <c r="L1293" s="25"/>
      <c r="M1293" s="25"/>
      <c r="O1293" s="21" t="str">
        <f>IF(N1293="W",#REF!, IF( N1293="L",-#REF!, ""))</f>
      </c>
      <c r="P1293" s="20"/>
      <c r="Q1293" s="20"/>
      <c r="R1293" s="20"/>
      <c r="S1293" s="20"/>
      <c r="T1293" s="20"/>
      <c r="U1293" s="20"/>
    </row>
    <row r="1294">
      <c r="F1294" s="7" t="str">
        <f>IF(Games!F370=0, "",Games!F370)</f>
      </c>
      <c r="G1294" s="7"/>
      <c r="H1294" s="7"/>
      <c r="I1294" s="25"/>
      <c r="J1294" s="25"/>
      <c r="K1294" s="25"/>
      <c r="L1294" s="25"/>
      <c r="M1294" s="25"/>
      <c r="O1294" s="21" t="str">
        <f>IF(N1294="W",#REF!, IF( N1294="L",-#REF!, ""))</f>
      </c>
      <c r="P1294" s="20"/>
      <c r="Q1294" s="20"/>
      <c r="R1294" s="20"/>
      <c r="S1294" s="20"/>
      <c r="T1294" s="20"/>
      <c r="U1294" s="20"/>
    </row>
    <row r="1295">
      <c r="F1295" s="7" t="str">
        <f>IF(Games!F371=0, "",Games!F371)</f>
      </c>
      <c r="G1295" s="7"/>
      <c r="H1295" s="7"/>
      <c r="I1295" s="25"/>
      <c r="J1295" s="25"/>
      <c r="K1295" s="25"/>
      <c r="L1295" s="25"/>
      <c r="M1295" s="25"/>
      <c r="O1295" s="21" t="str">
        <f>IF(N1295="W",#REF!, IF( N1295="L",-#REF!, ""))</f>
      </c>
      <c r="P1295" s="20"/>
      <c r="Q1295" s="20"/>
      <c r="R1295" s="20"/>
      <c r="S1295" s="20"/>
      <c r="T1295" s="20"/>
      <c r="U1295" s="20"/>
    </row>
    <row r="1296">
      <c r="F1296" s="7" t="str">
        <f>IF(Games!F372=0, "",Games!F372)</f>
      </c>
      <c r="G1296" s="7"/>
      <c r="H1296" s="7"/>
      <c r="I1296" s="25"/>
      <c r="J1296" s="25"/>
      <c r="K1296" s="25"/>
      <c r="L1296" s="25"/>
      <c r="M1296" s="25"/>
      <c r="O1296" s="21" t="str">
        <f>IF(N1296="W",#REF!, IF( N1296="L",-#REF!, ""))</f>
      </c>
      <c r="P1296" s="20"/>
      <c r="Q1296" s="20"/>
      <c r="R1296" s="20"/>
      <c r="S1296" s="20"/>
      <c r="T1296" s="20"/>
      <c r="U1296" s="20"/>
    </row>
    <row r="1297">
      <c r="F1297" s="7" t="str">
        <f>IF(Games!F373=0, "",Games!F373)</f>
      </c>
      <c r="G1297" s="7"/>
      <c r="H1297" s="7"/>
      <c r="I1297" s="25"/>
      <c r="J1297" s="25"/>
      <c r="K1297" s="25"/>
      <c r="L1297" s="25"/>
      <c r="M1297" s="25"/>
      <c r="O1297" s="21" t="str">
        <f>IF(N1297="W",#REF!, IF( N1297="L",-#REF!, ""))</f>
      </c>
      <c r="P1297" s="20"/>
      <c r="Q1297" s="20"/>
      <c r="R1297" s="20"/>
      <c r="S1297" s="20"/>
      <c r="T1297" s="20"/>
      <c r="U1297" s="20"/>
    </row>
    <row r="1298">
      <c r="F1298" s="7" t="str">
        <f>IF(Games!F374=0, "",Games!F374)</f>
      </c>
      <c r="G1298" s="7"/>
      <c r="H1298" s="7"/>
      <c r="I1298" s="25"/>
      <c r="J1298" s="25"/>
      <c r="K1298" s="25"/>
      <c r="L1298" s="25"/>
      <c r="M1298" s="25"/>
      <c r="O1298" s="21" t="str">
        <f>IF(N1298="W",#REF!, IF( N1298="L",-#REF!, ""))</f>
      </c>
      <c r="P1298" s="20"/>
      <c r="Q1298" s="20"/>
      <c r="R1298" s="20"/>
      <c r="S1298" s="20"/>
      <c r="T1298" s="20"/>
      <c r="U1298" s="20"/>
    </row>
    <row r="1299">
      <c r="F1299" s="7" t="str">
        <f>IF(Games!F375=0, "",Games!F375)</f>
      </c>
      <c r="G1299" s="7"/>
      <c r="H1299" s="7"/>
      <c r="I1299" s="25"/>
      <c r="J1299" s="25"/>
      <c r="K1299" s="25"/>
      <c r="L1299" s="25"/>
      <c r="M1299" s="25"/>
      <c r="O1299" s="21" t="str">
        <f>IF(N1299="W",#REF!, IF( N1299="L",-#REF!, ""))</f>
      </c>
      <c r="P1299" s="20"/>
      <c r="Q1299" s="20"/>
      <c r="R1299" s="20"/>
      <c r="S1299" s="20"/>
      <c r="T1299" s="20"/>
      <c r="U1299" s="20"/>
    </row>
    <row r="1300">
      <c r="F1300" s="7" t="str">
        <f>IF(Games!F376=0, "",Games!F376)</f>
      </c>
      <c r="G1300" s="7"/>
      <c r="H1300" s="7"/>
      <c r="I1300" s="25"/>
      <c r="J1300" s="25"/>
      <c r="K1300" s="25"/>
      <c r="L1300" s="25"/>
      <c r="M1300" s="25"/>
      <c r="O1300" s="21" t="str">
        <f>IF(N1300="W",#REF!, IF( N1300="L",-#REF!, ""))</f>
      </c>
      <c r="P1300" s="20"/>
      <c r="Q1300" s="20"/>
      <c r="R1300" s="20"/>
      <c r="S1300" s="20"/>
      <c r="T1300" s="20"/>
      <c r="U1300" s="20"/>
    </row>
    <row r="1301">
      <c r="F1301" s="7" t="str">
        <f>IF(Games!F377=0, "",Games!F377)</f>
      </c>
      <c r="G1301" s="7"/>
      <c r="H1301" s="7"/>
      <c r="I1301" s="25"/>
      <c r="J1301" s="25"/>
      <c r="K1301" s="25"/>
      <c r="L1301" s="25"/>
      <c r="M1301" s="25"/>
      <c r="O1301" s="21" t="str">
        <f>IF(N1301="W",#REF!, IF( N1301="L",-#REF!, ""))</f>
      </c>
      <c r="P1301" s="20"/>
      <c r="Q1301" s="20"/>
      <c r="R1301" s="20"/>
      <c r="S1301" s="20"/>
      <c r="T1301" s="20"/>
      <c r="U1301" s="20"/>
    </row>
    <row r="1302">
      <c r="F1302" s="7" t="str">
        <f>IF(Games!F378=0, "",Games!F378)</f>
      </c>
      <c r="G1302" s="7"/>
      <c r="H1302" s="7"/>
      <c r="I1302" s="25"/>
      <c r="J1302" s="25"/>
      <c r="K1302" s="25"/>
      <c r="L1302" s="25"/>
      <c r="M1302" s="25"/>
      <c r="O1302" s="21" t="str">
        <f>IF(N1302="W",#REF!, IF( N1302="L",-#REF!, ""))</f>
      </c>
      <c r="P1302" s="20"/>
      <c r="Q1302" s="20"/>
      <c r="R1302" s="20"/>
      <c r="S1302" s="20"/>
      <c r="T1302" s="20"/>
      <c r="U1302" s="20"/>
    </row>
    <row r="1303">
      <c r="F1303" s="7" t="str">
        <f>IF(Games!F379=0, "",Games!F379)</f>
      </c>
      <c r="G1303" s="7"/>
      <c r="H1303" s="7"/>
      <c r="I1303" s="25"/>
      <c r="J1303" s="25"/>
      <c r="K1303" s="25"/>
      <c r="L1303" s="25"/>
      <c r="M1303" s="25"/>
      <c r="O1303" s="21" t="str">
        <f>IF(N1303="W",#REF!, IF( N1303="L",-#REF!, ""))</f>
      </c>
      <c r="P1303" s="20"/>
      <c r="Q1303" s="20"/>
      <c r="R1303" s="20"/>
      <c r="S1303" s="20"/>
      <c r="T1303" s="20"/>
      <c r="U1303" s="20"/>
    </row>
    <row r="1304">
      <c r="F1304" s="7" t="str">
        <f>IF(Games!F380=0, "",Games!F380)</f>
      </c>
      <c r="G1304" s="7"/>
      <c r="H1304" s="7"/>
      <c r="I1304" s="25"/>
      <c r="J1304" s="25"/>
      <c r="K1304" s="25"/>
      <c r="L1304" s="25"/>
      <c r="M1304" s="25"/>
      <c r="O1304" s="21" t="str">
        <f>IF(N1304="W",#REF!, IF( N1304="L",-#REF!, ""))</f>
      </c>
      <c r="P1304" s="20"/>
      <c r="Q1304" s="20"/>
      <c r="R1304" s="20"/>
      <c r="S1304" s="20"/>
      <c r="T1304" s="20"/>
      <c r="U1304" s="20"/>
    </row>
    <row r="1305">
      <c r="F1305" s="7" t="str">
        <f>IF(Games!F381=0, "",Games!F381)</f>
      </c>
      <c r="G1305" s="7"/>
      <c r="H1305" s="7"/>
      <c r="I1305" s="25"/>
      <c r="J1305" s="25"/>
      <c r="K1305" s="25"/>
      <c r="L1305" s="25"/>
      <c r="M1305" s="25"/>
      <c r="O1305" s="21" t="str">
        <f>IF(N1305="W",#REF!, IF( N1305="L",-#REF!, ""))</f>
      </c>
      <c r="P1305" s="20"/>
      <c r="Q1305" s="20"/>
      <c r="R1305" s="20"/>
      <c r="S1305" s="20"/>
      <c r="T1305" s="20"/>
      <c r="U1305" s="20"/>
    </row>
    <row r="1306">
      <c r="F1306" s="7" t="str">
        <f>IF(Games!F382=0, "",Games!F382)</f>
      </c>
      <c r="G1306" s="7"/>
      <c r="H1306" s="7"/>
      <c r="I1306" s="25"/>
      <c r="J1306" s="25"/>
      <c r="K1306" s="25"/>
      <c r="L1306" s="25"/>
      <c r="M1306" s="25"/>
      <c r="O1306" s="21" t="str">
        <f>IF(N1306="W",#REF!, IF( N1306="L",-#REF!, ""))</f>
      </c>
      <c r="P1306" s="20"/>
      <c r="Q1306" s="20"/>
      <c r="R1306" s="20"/>
      <c r="S1306" s="20"/>
      <c r="T1306" s="20"/>
      <c r="U1306" s="20"/>
    </row>
    <row r="1307">
      <c r="F1307" s="7" t="str">
        <f>IF(Games!F383=0, "",Games!F383)</f>
      </c>
      <c r="G1307" s="7"/>
      <c r="H1307" s="7"/>
      <c r="I1307" s="25"/>
      <c r="J1307" s="25"/>
      <c r="K1307" s="25"/>
      <c r="L1307" s="25"/>
      <c r="M1307" s="25"/>
      <c r="O1307" s="21" t="str">
        <f>IF(N1307="W",#REF!, IF( N1307="L",-#REF!, ""))</f>
      </c>
      <c r="P1307" s="20"/>
      <c r="Q1307" s="20"/>
      <c r="R1307" s="20"/>
      <c r="S1307" s="20"/>
      <c r="T1307" s="20"/>
      <c r="U1307" s="20"/>
    </row>
    <row r="1308">
      <c r="F1308" s="7" t="str">
        <f>IF(Games!F384=0, "",Games!F384)</f>
      </c>
      <c r="G1308" s="7"/>
      <c r="H1308" s="7"/>
      <c r="I1308" s="25"/>
      <c r="J1308" s="25"/>
      <c r="K1308" s="25"/>
      <c r="L1308" s="25"/>
      <c r="M1308" s="25"/>
      <c r="O1308" s="21" t="str">
        <f>IF(N1308="W",#REF!, IF( N1308="L",-#REF!, ""))</f>
      </c>
      <c r="P1308" s="20"/>
      <c r="Q1308" s="20"/>
      <c r="R1308" s="20"/>
      <c r="S1308" s="20"/>
      <c r="T1308" s="20"/>
      <c r="U1308" s="20"/>
    </row>
    <row r="1309">
      <c r="F1309" s="7" t="str">
        <f>IF(Games!F385=0, "",Games!F385)</f>
      </c>
      <c r="G1309" s="7"/>
      <c r="H1309" s="7"/>
      <c r="I1309" s="25"/>
      <c r="J1309" s="25"/>
      <c r="K1309" s="25"/>
      <c r="L1309" s="25"/>
      <c r="M1309" s="25"/>
      <c r="O1309" s="21" t="str">
        <f>IF(N1309="W",#REF!, IF( N1309="L",-#REF!, ""))</f>
      </c>
      <c r="P1309" s="20"/>
      <c r="Q1309" s="20"/>
      <c r="R1309" s="20"/>
      <c r="S1309" s="20"/>
      <c r="T1309" s="20"/>
      <c r="U1309" s="20"/>
    </row>
    <row r="1310">
      <c r="F1310" s="7" t="str">
        <f>IF(Games!F386=0, "",Games!F386)</f>
      </c>
      <c r="G1310" s="7"/>
      <c r="H1310" s="7"/>
      <c r="I1310" s="25"/>
      <c r="J1310" s="25"/>
      <c r="K1310" s="25"/>
      <c r="L1310" s="25"/>
      <c r="M1310" s="25"/>
      <c r="O1310" s="21" t="str">
        <f>IF(N1310="W",#REF!, IF( N1310="L",-#REF!, ""))</f>
      </c>
      <c r="P1310" s="20"/>
      <c r="Q1310" s="20"/>
      <c r="R1310" s="20"/>
      <c r="S1310" s="20"/>
      <c r="T1310" s="20"/>
      <c r="U1310" s="20"/>
    </row>
    <row r="1311">
      <c r="F1311" s="7" t="str">
        <f>IF(Games!F387=0, "",Games!F387)</f>
      </c>
      <c r="G1311" s="7"/>
      <c r="H1311" s="7"/>
      <c r="I1311" s="25"/>
      <c r="J1311" s="25"/>
      <c r="K1311" s="25"/>
      <c r="L1311" s="25"/>
      <c r="M1311" s="25"/>
      <c r="O1311" s="21" t="str">
        <f>IF(N1311="W",#REF!, IF( N1311="L",-#REF!, ""))</f>
      </c>
      <c r="P1311" s="20"/>
      <c r="Q1311" s="20"/>
      <c r="R1311" s="20"/>
      <c r="S1311" s="20"/>
      <c r="T1311" s="20"/>
      <c r="U1311" s="20"/>
    </row>
    <row r="1312">
      <c r="F1312" s="7" t="str">
        <f>IF(Games!F388=0, "",Games!F388)</f>
      </c>
      <c r="G1312" s="7"/>
      <c r="H1312" s="7"/>
      <c r="I1312" s="25"/>
      <c r="J1312" s="25"/>
      <c r="K1312" s="25"/>
      <c r="L1312" s="25"/>
      <c r="M1312" s="25"/>
      <c r="O1312" s="21" t="str">
        <f>IF(N1312="W",#REF!, IF( N1312="L",-#REF!, ""))</f>
      </c>
      <c r="P1312" s="20"/>
      <c r="Q1312" s="20"/>
      <c r="R1312" s="20"/>
      <c r="S1312" s="20"/>
      <c r="T1312" s="20"/>
      <c r="U1312" s="20"/>
    </row>
    <row r="1313">
      <c r="F1313" s="7" t="str">
        <f>IF(Games!F389=0, "",Games!F389)</f>
      </c>
      <c r="G1313" s="7"/>
      <c r="H1313" s="7"/>
      <c r="I1313" s="25"/>
      <c r="J1313" s="25"/>
      <c r="K1313" s="25"/>
      <c r="L1313" s="25"/>
      <c r="M1313" s="25"/>
      <c r="O1313" s="21" t="str">
        <f>IF(N1313="W",#REF!, IF( N1313="L",-#REF!, ""))</f>
      </c>
      <c r="P1313" s="20"/>
      <c r="Q1313" s="20"/>
      <c r="R1313" s="20"/>
      <c r="S1313" s="20"/>
      <c r="T1313" s="20"/>
      <c r="U1313" s="20"/>
    </row>
    <row r="1314">
      <c r="F1314" s="7" t="str">
        <f>IF(Games!F390=0, "",Games!F390)</f>
      </c>
      <c r="G1314" s="7"/>
      <c r="H1314" s="7"/>
      <c r="I1314" s="25"/>
      <c r="J1314" s="25"/>
      <c r="K1314" s="25"/>
      <c r="L1314" s="25"/>
      <c r="M1314" s="25"/>
      <c r="O1314" s="21" t="str">
        <f>IF(N1314="W",#REF!, IF( N1314="L",-#REF!, ""))</f>
      </c>
      <c r="P1314" s="20"/>
      <c r="Q1314" s="20"/>
      <c r="R1314" s="20"/>
      <c r="S1314" s="20"/>
      <c r="T1314" s="20"/>
      <c r="U1314" s="20"/>
    </row>
    <row r="1315">
      <c r="F1315" s="7" t="str">
        <f>IF(Games!F391=0, "",Games!F391)</f>
      </c>
      <c r="G1315" s="7"/>
      <c r="H1315" s="7"/>
      <c r="I1315" s="25"/>
      <c r="J1315" s="25"/>
      <c r="K1315" s="25"/>
      <c r="L1315" s="25"/>
      <c r="M1315" s="25"/>
      <c r="O1315" s="21" t="str">
        <f>IF(N1315="W",#REF!, IF( N1315="L",-#REF!, ""))</f>
      </c>
      <c r="P1315" s="20"/>
      <c r="Q1315" s="20"/>
      <c r="R1315" s="20"/>
      <c r="S1315" s="20"/>
      <c r="T1315" s="20"/>
      <c r="U1315" s="20"/>
    </row>
    <row r="1316">
      <c r="F1316" s="7" t="str">
        <f>IF(Games!F392=0, "",Games!F392)</f>
      </c>
      <c r="G1316" s="7"/>
      <c r="H1316" s="7"/>
      <c r="I1316" s="25"/>
      <c r="J1316" s="25"/>
      <c r="K1316" s="25"/>
      <c r="L1316" s="25"/>
      <c r="M1316" s="25"/>
      <c r="O1316" s="21" t="str">
        <f>IF(N1316="W",#REF!, IF( N1316="L",-#REF!, ""))</f>
      </c>
      <c r="P1316" s="20"/>
      <c r="Q1316" s="20"/>
      <c r="R1316" s="20"/>
      <c r="S1316" s="20"/>
      <c r="T1316" s="20"/>
      <c r="U1316" s="20"/>
    </row>
    <row r="1317">
      <c r="F1317" s="7" t="str">
        <f>IF(Games!F393=0, "",Games!F393)</f>
      </c>
      <c r="G1317" s="7"/>
      <c r="H1317" s="7"/>
      <c r="I1317" s="25"/>
      <c r="J1317" s="25"/>
      <c r="K1317" s="25"/>
      <c r="L1317" s="25"/>
      <c r="M1317" s="25"/>
      <c r="O1317" s="21" t="str">
        <f>IF(N1317="W",#REF!, IF( N1317="L",-#REF!, ""))</f>
      </c>
      <c r="P1317" s="20"/>
      <c r="Q1317" s="20"/>
      <c r="R1317" s="20"/>
      <c r="S1317" s="20"/>
      <c r="T1317" s="20"/>
      <c r="U1317" s="20"/>
    </row>
    <row r="1318">
      <c r="F1318" s="7" t="str">
        <f>IF(Games!F394=0, "",Games!F394)</f>
      </c>
      <c r="G1318" s="7"/>
      <c r="H1318" s="7"/>
      <c r="I1318" s="25"/>
      <c r="J1318" s="25"/>
      <c r="K1318" s="25"/>
      <c r="L1318" s="25"/>
      <c r="M1318" s="25"/>
      <c r="O1318" s="21" t="str">
        <f>IF(N1318="W",#REF!, IF( N1318="L",-#REF!, ""))</f>
      </c>
      <c r="P1318" s="20"/>
      <c r="Q1318" s="20"/>
      <c r="R1318" s="20"/>
      <c r="S1318" s="20"/>
      <c r="T1318" s="20"/>
      <c r="U1318" s="20"/>
    </row>
    <row r="1319">
      <c r="F1319" s="7" t="str">
        <f>IF(Games!F395=0, "",Games!F395)</f>
      </c>
      <c r="G1319" s="7"/>
      <c r="H1319" s="7"/>
      <c r="I1319" s="25"/>
      <c r="J1319" s="25"/>
      <c r="K1319" s="25"/>
      <c r="L1319" s="25"/>
      <c r="M1319" s="25"/>
      <c r="O1319" s="21" t="str">
        <f>IF(N1319="W",#REF!, IF( N1319="L",-#REF!, ""))</f>
      </c>
      <c r="P1319" s="20"/>
      <c r="Q1319" s="20"/>
      <c r="R1319" s="20"/>
      <c r="S1319" s="20"/>
      <c r="T1319" s="20"/>
      <c r="U1319" s="20"/>
    </row>
    <row r="1320">
      <c r="F1320" s="7" t="str">
        <f>IF(Games!F396=0, "",Games!F396)</f>
      </c>
      <c r="G1320" s="7"/>
      <c r="H1320" s="7"/>
      <c r="I1320" s="25"/>
      <c r="J1320" s="25"/>
      <c r="K1320" s="25"/>
      <c r="L1320" s="25"/>
      <c r="M1320" s="25"/>
      <c r="O1320" s="21" t="str">
        <f>IF(N1320="W",#REF!, IF( N1320="L",-#REF!, ""))</f>
      </c>
      <c r="P1320" s="20"/>
      <c r="Q1320" s="20"/>
      <c r="R1320" s="20"/>
      <c r="S1320" s="20"/>
      <c r="T1320" s="20"/>
      <c r="U1320" s="20"/>
    </row>
    <row r="1321">
      <c r="F1321" s="7" t="str">
        <f>IF(Games!F397=0, "",Games!F397)</f>
      </c>
      <c r="G1321" s="7"/>
      <c r="H1321" s="7"/>
      <c r="I1321" s="25"/>
      <c r="J1321" s="25"/>
      <c r="K1321" s="25"/>
      <c r="L1321" s="25"/>
      <c r="M1321" s="25"/>
      <c r="O1321" s="21" t="str">
        <f>IF(N1321="W",#REF!, IF( N1321="L",-#REF!, ""))</f>
      </c>
      <c r="P1321" s="20"/>
      <c r="Q1321" s="20"/>
      <c r="R1321" s="20"/>
      <c r="S1321" s="20"/>
      <c r="T1321" s="20"/>
      <c r="U1321" s="20"/>
    </row>
    <row r="1322">
      <c r="F1322" s="7" t="str">
        <f>IF(Games!F398=0, "",Games!F398)</f>
      </c>
      <c r="G1322" s="7"/>
      <c r="H1322" s="7"/>
      <c r="I1322" s="25"/>
      <c r="J1322" s="25"/>
      <c r="K1322" s="25"/>
      <c r="L1322" s="25"/>
      <c r="M1322" s="25"/>
      <c r="O1322" s="21" t="str">
        <f>IF(N1322="W",#REF!, IF( N1322="L",-#REF!, ""))</f>
      </c>
      <c r="P1322" s="20"/>
      <c r="Q1322" s="20"/>
      <c r="R1322" s="20"/>
      <c r="S1322" s="20"/>
      <c r="T1322" s="20"/>
      <c r="U1322" s="20"/>
    </row>
    <row r="1323">
      <c r="F1323" s="7" t="str">
        <f>IF(Games!F399=0, "",Games!F399)</f>
      </c>
      <c r="G1323" s="7"/>
      <c r="H1323" s="7"/>
      <c r="I1323" s="25"/>
      <c r="J1323" s="25"/>
      <c r="K1323" s="25"/>
      <c r="L1323" s="25"/>
      <c r="M1323" s="25"/>
      <c r="O1323" s="21" t="str">
        <f>IF(N1323="W",#REF!, IF( N1323="L",-#REF!, ""))</f>
      </c>
      <c r="P1323" s="20"/>
      <c r="Q1323" s="20"/>
      <c r="R1323" s="20"/>
      <c r="S1323" s="20"/>
      <c r="T1323" s="20"/>
      <c r="U1323" s="20"/>
    </row>
    <row r="1324">
      <c r="F1324" s="7" t="str">
        <f>IF(Games!F400=0, "",Games!F400)</f>
      </c>
      <c r="G1324" s="7"/>
      <c r="H1324" s="7"/>
      <c r="I1324" s="25"/>
      <c r="J1324" s="25"/>
      <c r="K1324" s="25"/>
      <c r="L1324" s="25"/>
      <c r="M1324" s="25"/>
      <c r="O1324" s="21" t="str">
        <f>IF(N1324="W",#REF!, IF( N1324="L",-#REF!, ""))</f>
      </c>
      <c r="P1324" s="20"/>
      <c r="Q1324" s="20"/>
      <c r="R1324" s="20"/>
      <c r="S1324" s="20"/>
      <c r="T1324" s="20"/>
      <c r="U1324" s="20"/>
    </row>
    <row r="1325">
      <c r="F1325" s="7" t="str">
        <f>IF(Games!F401=0, "",Games!F401)</f>
      </c>
      <c r="G1325" s="7"/>
      <c r="H1325" s="7"/>
      <c r="I1325" s="25"/>
      <c r="J1325" s="25"/>
      <c r="K1325" s="25"/>
      <c r="L1325" s="25"/>
      <c r="M1325" s="25"/>
      <c r="O1325" s="21" t="str">
        <f>IF(N1325="W",#REF!, IF( N1325="L",-#REF!, ""))</f>
      </c>
      <c r="P1325" s="20"/>
      <c r="Q1325" s="20"/>
      <c r="R1325" s="20"/>
      <c r="S1325" s="20"/>
      <c r="T1325" s="20"/>
      <c r="U1325" s="20"/>
    </row>
    <row r="1326">
      <c r="F1326" s="7" t="str">
        <f>IF(Games!F402=0, "",Games!F402)</f>
      </c>
      <c r="G1326" s="7"/>
      <c r="H1326" s="7"/>
      <c r="I1326" s="25"/>
      <c r="J1326" s="25"/>
      <c r="K1326" s="25"/>
      <c r="L1326" s="25"/>
      <c r="M1326" s="25"/>
      <c r="O1326" s="21" t="str">
        <f>IF(N1326="W",#REF!, IF( N1326="L",-#REF!, ""))</f>
      </c>
      <c r="P1326" s="20"/>
      <c r="Q1326" s="20"/>
      <c r="R1326" s="20"/>
      <c r="S1326" s="20"/>
      <c r="T1326" s="20"/>
      <c r="U1326" s="20"/>
    </row>
    <row r="1327">
      <c r="F1327" s="7" t="str">
        <f>IF(Games!F403=0, "",Games!F403)</f>
      </c>
      <c r="G1327" s="7"/>
      <c r="H1327" s="7"/>
      <c r="I1327" s="25"/>
      <c r="J1327" s="25"/>
      <c r="K1327" s="25"/>
      <c r="L1327" s="25"/>
      <c r="M1327" s="25"/>
      <c r="O1327" s="21" t="str">
        <f>IF(N1327="W",#REF!, IF( N1327="L",-#REF!, ""))</f>
      </c>
      <c r="P1327" s="20"/>
      <c r="Q1327" s="20"/>
      <c r="R1327" s="20"/>
      <c r="S1327" s="20"/>
      <c r="T1327" s="20"/>
      <c r="U1327" s="20"/>
    </row>
    <row r="1328">
      <c r="F1328" s="7" t="str">
        <f>IF(Games!F404=0, "",Games!F404)</f>
      </c>
      <c r="G1328" s="7"/>
      <c r="H1328" s="7"/>
      <c r="I1328" s="25"/>
      <c r="J1328" s="25"/>
      <c r="K1328" s="25"/>
      <c r="L1328" s="25"/>
      <c r="M1328" s="25"/>
      <c r="O1328" s="21" t="str">
        <f>IF(N1328="W",#REF!, IF( N1328="L",-#REF!, ""))</f>
      </c>
      <c r="P1328" s="20"/>
      <c r="Q1328" s="20"/>
      <c r="R1328" s="20"/>
      <c r="S1328" s="20"/>
      <c r="T1328" s="20"/>
      <c r="U1328" s="20"/>
    </row>
    <row r="1329">
      <c r="F1329" s="7" t="str">
        <f>IF(Games!F405=0, "",Games!F405)</f>
      </c>
      <c r="G1329" s="7"/>
      <c r="H1329" s="7"/>
      <c r="I1329" s="25"/>
      <c r="J1329" s="25"/>
      <c r="K1329" s="25"/>
      <c r="L1329" s="25"/>
      <c r="M1329" s="25"/>
      <c r="O1329" s="21" t="str">
        <f>IF(N1329="W",#REF!, IF( N1329="L",-#REF!, ""))</f>
      </c>
      <c r="P1329" s="20"/>
      <c r="Q1329" s="20"/>
      <c r="R1329" s="20"/>
      <c r="S1329" s="20"/>
      <c r="T1329" s="20"/>
      <c r="U1329" s="20"/>
    </row>
    <row r="1330">
      <c r="F1330" s="7" t="str">
        <f>IF(Games!F406=0, "",Games!F406)</f>
      </c>
      <c r="G1330" s="7"/>
      <c r="H1330" s="7"/>
      <c r="I1330" s="25"/>
      <c r="J1330" s="25"/>
      <c r="K1330" s="25"/>
      <c r="L1330" s="25"/>
      <c r="M1330" s="25"/>
      <c r="O1330" s="21" t="str">
        <f>IF(N1330="W",#REF!, IF( N1330="L",-#REF!, ""))</f>
      </c>
      <c r="P1330" s="20"/>
      <c r="Q1330" s="20"/>
      <c r="R1330" s="20"/>
      <c r="S1330" s="20"/>
      <c r="T1330" s="20"/>
      <c r="U1330" s="20"/>
    </row>
    <row r="1331">
      <c r="F1331" s="7" t="str">
        <f>IF(Games!F407=0, "",Games!F407)</f>
      </c>
      <c r="G1331" s="7"/>
      <c r="H1331" s="7"/>
      <c r="I1331" s="25"/>
      <c r="J1331" s="25"/>
      <c r="K1331" s="25"/>
      <c r="L1331" s="25"/>
      <c r="M1331" s="25"/>
      <c r="O1331" s="21" t="str">
        <f>IF(N1331="W",#REF!, IF( N1331="L",-#REF!, ""))</f>
      </c>
      <c r="P1331" s="20"/>
      <c r="Q1331" s="20"/>
      <c r="R1331" s="20"/>
      <c r="S1331" s="20"/>
      <c r="T1331" s="20"/>
      <c r="U1331" s="20"/>
    </row>
    <row r="1332">
      <c r="F1332" s="7" t="str">
        <f>IF(Games!F408=0, "",Games!F408)</f>
      </c>
      <c r="G1332" s="7"/>
      <c r="H1332" s="7"/>
      <c r="I1332" s="25"/>
      <c r="J1332" s="25"/>
      <c r="K1332" s="25"/>
      <c r="L1332" s="25"/>
      <c r="M1332" s="25"/>
      <c r="O1332" s="21" t="str">
        <f>IF(N1332="W",#REF!, IF( N1332="L",-#REF!, ""))</f>
      </c>
      <c r="P1332" s="20"/>
      <c r="Q1332" s="20"/>
      <c r="R1332" s="20"/>
      <c r="S1332" s="20"/>
      <c r="T1332" s="20"/>
      <c r="U1332" s="20"/>
    </row>
    <row r="1333">
      <c r="F1333" s="7" t="str">
        <f>IF(Games!F409=0, "",Games!F409)</f>
      </c>
      <c r="G1333" s="7"/>
      <c r="H1333" s="7"/>
      <c r="I1333" s="25"/>
      <c r="J1333" s="25"/>
      <c r="K1333" s="25"/>
      <c r="L1333" s="25"/>
      <c r="M1333" s="25"/>
      <c r="O1333" s="21" t="str">
        <f>IF(N1333="W",#REF!, IF( N1333="L",-#REF!, ""))</f>
      </c>
      <c r="P1333" s="20"/>
      <c r="Q1333" s="20"/>
      <c r="R1333" s="20"/>
      <c r="S1333" s="20"/>
      <c r="T1333" s="20"/>
      <c r="U1333" s="20"/>
    </row>
    <row r="1334">
      <c r="F1334" s="7" t="str">
        <f>IF(Games!F410=0, "",Games!F410)</f>
      </c>
      <c r="G1334" s="7"/>
      <c r="H1334" s="7"/>
      <c r="I1334" s="25"/>
      <c r="J1334" s="25"/>
      <c r="K1334" s="25"/>
      <c r="L1334" s="25"/>
      <c r="M1334" s="25"/>
      <c r="O1334" s="21" t="str">
        <f>IF(N1334="W",#REF!, IF( N1334="L",-#REF!, ""))</f>
      </c>
      <c r="P1334" s="20"/>
      <c r="Q1334" s="20"/>
      <c r="R1334" s="20"/>
      <c r="S1334" s="20"/>
      <c r="T1334" s="20"/>
      <c r="U1334" s="20"/>
    </row>
    <row r="1335">
      <c r="F1335" s="7" t="str">
        <f>IF(Games!F411=0, "",Games!F411)</f>
      </c>
      <c r="G1335" s="7"/>
      <c r="H1335" s="7"/>
      <c r="I1335" s="25"/>
      <c r="J1335" s="25"/>
      <c r="K1335" s="25"/>
      <c r="L1335" s="25"/>
      <c r="M1335" s="25"/>
      <c r="O1335" s="21" t="str">
        <f>IF(N1335="W",#REF!, IF( N1335="L",-#REF!, ""))</f>
      </c>
      <c r="P1335" s="20"/>
      <c r="Q1335" s="20"/>
      <c r="R1335" s="20"/>
      <c r="S1335" s="20"/>
      <c r="T1335" s="20"/>
      <c r="U1335" s="20"/>
    </row>
    <row r="1336">
      <c r="F1336" s="7" t="str">
        <f>IF(Games!F412=0, "",Games!F412)</f>
      </c>
      <c r="G1336" s="7"/>
      <c r="H1336" s="7"/>
      <c r="I1336" s="25"/>
      <c r="J1336" s="25"/>
      <c r="K1336" s="25"/>
      <c r="L1336" s="25"/>
      <c r="M1336" s="25"/>
      <c r="O1336" s="21" t="str">
        <f>IF(N1336="W",#REF!, IF( N1336="L",-#REF!, ""))</f>
      </c>
      <c r="P1336" s="20"/>
      <c r="Q1336" s="20"/>
      <c r="R1336" s="20"/>
      <c r="S1336" s="20"/>
      <c r="T1336" s="20"/>
      <c r="U1336" s="20"/>
    </row>
    <row r="1337">
      <c r="F1337" s="7" t="str">
        <f>IF(Games!F413=0, "",Games!F413)</f>
      </c>
      <c r="G1337" s="7"/>
      <c r="H1337" s="7"/>
      <c r="I1337" s="25"/>
      <c r="J1337" s="25"/>
      <c r="K1337" s="25"/>
      <c r="L1337" s="25"/>
      <c r="M1337" s="25"/>
      <c r="O1337" s="21" t="str">
        <f>IF(N1337="W",#REF!, IF( N1337="L",-#REF!, ""))</f>
      </c>
      <c r="P1337" s="20"/>
      <c r="Q1337" s="20"/>
      <c r="R1337" s="20"/>
      <c r="S1337" s="20"/>
      <c r="T1337" s="20"/>
      <c r="U1337" s="20"/>
    </row>
    <row r="1338">
      <c r="F1338" s="7" t="str">
        <f>IF(Games!F414=0, "",Games!F414)</f>
      </c>
      <c r="G1338" s="7"/>
      <c r="H1338" s="7"/>
      <c r="I1338" s="25"/>
      <c r="J1338" s="25"/>
      <c r="K1338" s="25"/>
      <c r="L1338" s="25"/>
      <c r="M1338" s="25"/>
      <c r="O1338" s="21" t="str">
        <f>IF(N1338="W",#REF!, IF( N1338="L",-#REF!, ""))</f>
      </c>
      <c r="P1338" s="20"/>
      <c r="Q1338" s="20"/>
      <c r="R1338" s="20"/>
      <c r="S1338" s="20"/>
      <c r="T1338" s="20"/>
      <c r="U1338" s="20"/>
    </row>
    <row r="1339">
      <c r="F1339" s="7" t="str">
        <f>IF(Games!F415=0, "",Games!F415)</f>
      </c>
      <c r="G1339" s="7"/>
      <c r="H1339" s="7"/>
      <c r="I1339" s="25"/>
      <c r="J1339" s="25"/>
      <c r="K1339" s="25"/>
      <c r="L1339" s="25"/>
      <c r="M1339" s="25"/>
      <c r="O1339" s="21" t="str">
        <f>IF(N1339="W",#REF!, IF( N1339="L",-#REF!, ""))</f>
      </c>
      <c r="P1339" s="20"/>
      <c r="Q1339" s="20"/>
      <c r="R1339" s="20"/>
      <c r="S1339" s="20"/>
      <c r="T1339" s="20"/>
      <c r="U1339" s="20"/>
    </row>
    <row r="1340">
      <c r="F1340" s="7" t="str">
        <f>IF(Games!F416=0, "",Games!F416)</f>
      </c>
      <c r="G1340" s="7"/>
      <c r="H1340" s="7"/>
      <c r="I1340" s="25"/>
      <c r="J1340" s="25"/>
      <c r="K1340" s="25"/>
      <c r="L1340" s="25"/>
      <c r="M1340" s="25"/>
      <c r="O1340" s="21" t="str">
        <f>IF(N1340="W",#REF!, IF( N1340="L",-#REF!, ""))</f>
      </c>
      <c r="P1340" s="20"/>
      <c r="Q1340" s="20"/>
      <c r="R1340" s="20"/>
      <c r="S1340" s="20"/>
      <c r="T1340" s="20"/>
      <c r="U1340" s="20"/>
    </row>
    <row r="1341">
      <c r="F1341" s="7" t="str">
        <f>IF(Games!F417=0, "",Games!F417)</f>
      </c>
      <c r="G1341" s="7"/>
      <c r="H1341" s="7"/>
      <c r="I1341" s="25"/>
      <c r="J1341" s="25"/>
      <c r="K1341" s="25"/>
      <c r="L1341" s="25"/>
      <c r="M1341" s="25"/>
      <c r="O1341" s="21" t="str">
        <f>IF(N1341="W",#REF!, IF( N1341="L",-#REF!, ""))</f>
      </c>
      <c r="P1341" s="20"/>
      <c r="Q1341" s="20"/>
      <c r="R1341" s="20"/>
      <c r="S1341" s="20"/>
      <c r="T1341" s="20"/>
      <c r="U1341" s="20"/>
    </row>
    <row r="1342">
      <c r="F1342" s="7" t="str">
        <f>IF(Games!F418=0, "",Games!F418)</f>
      </c>
      <c r="G1342" s="7"/>
      <c r="H1342" s="7"/>
      <c r="I1342" s="25"/>
      <c r="J1342" s="25"/>
      <c r="K1342" s="25"/>
      <c r="L1342" s="25"/>
      <c r="M1342" s="25"/>
      <c r="O1342" s="21" t="str">
        <f>IF(N1342="W",#REF!, IF( N1342="L",-#REF!, ""))</f>
      </c>
      <c r="P1342" s="20"/>
      <c r="Q1342" s="20"/>
      <c r="R1342" s="20"/>
      <c r="S1342" s="20"/>
      <c r="T1342" s="20"/>
      <c r="U1342" s="20"/>
    </row>
    <row r="1343">
      <c r="F1343" s="7" t="str">
        <f>IF(Games!F419=0, "",Games!F419)</f>
      </c>
      <c r="G1343" s="7"/>
      <c r="H1343" s="7"/>
      <c r="I1343" s="25"/>
      <c r="J1343" s="25"/>
      <c r="K1343" s="25"/>
      <c r="L1343" s="25"/>
      <c r="M1343" s="25"/>
      <c r="O1343" s="21" t="str">
        <f>IF(N1343="W",#REF!, IF( N1343="L",-#REF!, ""))</f>
      </c>
      <c r="P1343" s="20"/>
      <c r="Q1343" s="20"/>
      <c r="R1343" s="20"/>
      <c r="S1343" s="20"/>
      <c r="T1343" s="20"/>
      <c r="U1343" s="20"/>
    </row>
    <row r="1344">
      <c r="F1344" s="7" t="str">
        <f>IF(Games!F420=0, "",Games!F420)</f>
      </c>
      <c r="G1344" s="7"/>
      <c r="H1344" s="7"/>
      <c r="I1344" s="25"/>
      <c r="J1344" s="25"/>
      <c r="K1344" s="25"/>
      <c r="L1344" s="25"/>
      <c r="M1344" s="25"/>
      <c r="O1344" s="21" t="str">
        <f>IF(N1344="W",#REF!, IF( N1344="L",-#REF!, ""))</f>
      </c>
      <c r="P1344" s="20"/>
      <c r="Q1344" s="20"/>
      <c r="R1344" s="20"/>
      <c r="S1344" s="20"/>
      <c r="T1344" s="20"/>
      <c r="U1344" s="20"/>
    </row>
    <row r="1345">
      <c r="F1345" s="7" t="str">
        <f>IF(Games!F421=0, "",Games!F421)</f>
      </c>
      <c r="G1345" s="7"/>
      <c r="H1345" s="7"/>
      <c r="I1345" s="25"/>
      <c r="J1345" s="25"/>
      <c r="K1345" s="25"/>
      <c r="L1345" s="25"/>
      <c r="M1345" s="25"/>
      <c r="O1345" s="21" t="str">
        <f>IF(N1345="W",#REF!, IF( N1345="L",-#REF!, ""))</f>
      </c>
      <c r="P1345" s="20"/>
      <c r="Q1345" s="20"/>
      <c r="R1345" s="20"/>
      <c r="S1345" s="20"/>
      <c r="T1345" s="20"/>
      <c r="U1345" s="20"/>
    </row>
    <row r="1346">
      <c r="F1346" s="7" t="str">
        <f>IF(Games!F422=0, "",Games!F422)</f>
      </c>
      <c r="G1346" s="7"/>
      <c r="H1346" s="7"/>
      <c r="I1346" s="25"/>
      <c r="J1346" s="25"/>
      <c r="K1346" s="25"/>
      <c r="L1346" s="25"/>
      <c r="M1346" s="25"/>
      <c r="O1346" s="21" t="str">
        <f>IF(N1346="W",#REF!, IF( N1346="L",-#REF!, ""))</f>
      </c>
      <c r="P1346" s="20"/>
      <c r="Q1346" s="20"/>
      <c r="R1346" s="20"/>
      <c r="S1346" s="20"/>
      <c r="T1346" s="20"/>
      <c r="U1346" s="20"/>
    </row>
    <row r="1347">
      <c r="F1347" s="7" t="str">
        <f>IF(Games!F423=0, "",Games!F423)</f>
      </c>
      <c r="G1347" s="7"/>
      <c r="H1347" s="7"/>
      <c r="I1347" s="25"/>
      <c r="J1347" s="25"/>
      <c r="K1347" s="25"/>
      <c r="L1347" s="25"/>
      <c r="M1347" s="25"/>
      <c r="O1347" s="21" t="str">
        <f>IF(N1347="W",#REF!, IF( N1347="L",-#REF!, ""))</f>
      </c>
      <c r="P1347" s="20"/>
      <c r="Q1347" s="20"/>
      <c r="R1347" s="20"/>
      <c r="S1347" s="20"/>
      <c r="T1347" s="20"/>
      <c r="U1347" s="20"/>
    </row>
    <row r="1348">
      <c r="F1348" s="7" t="str">
        <f>IF(Games!F424=0, "",Games!F424)</f>
      </c>
      <c r="G1348" s="7"/>
      <c r="H1348" s="7"/>
      <c r="I1348" s="25"/>
      <c r="J1348" s="25"/>
      <c r="K1348" s="25"/>
      <c r="L1348" s="25"/>
      <c r="M1348" s="25"/>
      <c r="O1348" s="21" t="str">
        <f>IF(N1348="W",#REF!, IF( N1348="L",-#REF!, ""))</f>
      </c>
      <c r="P1348" s="20"/>
      <c r="Q1348" s="20"/>
      <c r="R1348" s="20"/>
      <c r="S1348" s="20"/>
      <c r="T1348" s="20"/>
      <c r="U1348" s="20"/>
    </row>
    <row r="1349">
      <c r="F1349" s="7" t="str">
        <f>IF(Games!F425=0, "",Games!F425)</f>
      </c>
      <c r="G1349" s="7"/>
      <c r="H1349" s="7"/>
      <c r="I1349" s="25"/>
      <c r="J1349" s="25"/>
      <c r="K1349" s="25"/>
      <c r="L1349" s="25"/>
      <c r="M1349" s="25"/>
      <c r="O1349" s="21" t="str">
        <f>IF(N1349="W",#REF!, IF( N1349="L",-#REF!, ""))</f>
      </c>
      <c r="P1349" s="20"/>
      <c r="Q1349" s="20"/>
      <c r="R1349" s="20"/>
      <c r="S1349" s="20"/>
      <c r="T1349" s="20"/>
      <c r="U1349" s="20"/>
    </row>
    <row r="1350">
      <c r="F1350" s="7" t="str">
        <f>IF(Games!F426=0, "",Games!F426)</f>
      </c>
      <c r="G1350" s="7"/>
      <c r="H1350" s="7"/>
      <c r="I1350" s="25"/>
      <c r="J1350" s="25"/>
      <c r="K1350" s="25"/>
      <c r="L1350" s="25"/>
      <c r="M1350" s="25"/>
      <c r="O1350" s="21" t="str">
        <f>IF(N1350="W",#REF!, IF( N1350="L",-#REF!, ""))</f>
      </c>
      <c r="P1350" s="20"/>
      <c r="Q1350" s="20"/>
      <c r="R1350" s="20"/>
      <c r="S1350" s="20"/>
      <c r="T1350" s="20"/>
      <c r="U1350" s="20"/>
    </row>
    <row r="1351">
      <c r="F1351" s="7" t="str">
        <f>IF(Games!F427=0, "",Games!F427)</f>
      </c>
      <c r="G1351" s="7"/>
      <c r="H1351" s="7"/>
      <c r="I1351" s="25"/>
      <c r="J1351" s="25"/>
      <c r="K1351" s="25"/>
      <c r="L1351" s="25"/>
      <c r="M1351" s="25"/>
      <c r="O1351" s="21" t="str">
        <f>IF(N1351="W",#REF!, IF( N1351="L",-#REF!, ""))</f>
      </c>
      <c r="P1351" s="20"/>
      <c r="Q1351" s="20"/>
      <c r="R1351" s="20"/>
      <c r="S1351" s="20"/>
      <c r="T1351" s="20"/>
      <c r="U1351" s="20"/>
    </row>
    <row r="1352">
      <c r="F1352" s="7" t="str">
        <f>IF(Games!F428=0, "",Games!F428)</f>
      </c>
      <c r="G1352" s="7"/>
      <c r="H1352" s="7"/>
      <c r="I1352" s="25"/>
      <c r="J1352" s="25"/>
      <c r="K1352" s="25"/>
      <c r="L1352" s="25"/>
      <c r="M1352" s="25"/>
      <c r="O1352" s="21" t="str">
        <f>IF(N1352="W",#REF!, IF( N1352="L",-#REF!, ""))</f>
      </c>
      <c r="P1352" s="20"/>
      <c r="Q1352" s="20"/>
      <c r="R1352" s="20"/>
      <c r="S1352" s="20"/>
      <c r="T1352" s="20"/>
      <c r="U1352" s="20"/>
    </row>
    <row r="1353">
      <c r="F1353" s="7" t="str">
        <f>IF(Games!F429=0, "",Games!F429)</f>
      </c>
      <c r="G1353" s="7"/>
      <c r="H1353" s="7"/>
      <c r="I1353" s="25"/>
      <c r="J1353" s="25"/>
      <c r="K1353" s="25"/>
      <c r="L1353" s="25"/>
      <c r="M1353" s="25"/>
      <c r="O1353" s="21" t="str">
        <f>IF(N1353="W",#REF!, IF( N1353="L",-#REF!, ""))</f>
      </c>
      <c r="P1353" s="20"/>
      <c r="Q1353" s="20"/>
      <c r="R1353" s="20"/>
      <c r="S1353" s="20"/>
      <c r="T1353" s="20"/>
      <c r="U1353" s="20"/>
    </row>
    <row r="1354">
      <c r="F1354" s="7" t="str">
        <f>IF(Games!F430=0, "",Games!F430)</f>
      </c>
      <c r="G1354" s="7"/>
      <c r="H1354" s="7"/>
      <c r="I1354" s="25"/>
      <c r="J1354" s="25"/>
      <c r="K1354" s="25"/>
      <c r="L1354" s="25"/>
      <c r="M1354" s="25"/>
      <c r="O1354" s="21" t="str">
        <f>IF(N1354="W",#REF!, IF( N1354="L",-#REF!, ""))</f>
      </c>
      <c r="P1354" s="20"/>
      <c r="Q1354" s="20"/>
      <c r="R1354" s="20"/>
      <c r="S1354" s="20"/>
      <c r="T1354" s="20"/>
      <c r="U1354" s="20"/>
    </row>
    <row r="1355">
      <c r="F1355" s="7" t="str">
        <f>IF(Games!F431=0, "",Games!F431)</f>
      </c>
      <c r="G1355" s="7"/>
      <c r="H1355" s="7"/>
      <c r="I1355" s="25"/>
      <c r="J1355" s="25"/>
      <c r="K1355" s="25"/>
      <c r="L1355" s="25"/>
      <c r="M1355" s="25"/>
      <c r="O1355" s="21" t="str">
        <f>IF(N1355="W",#REF!, IF( N1355="L",-#REF!, ""))</f>
      </c>
      <c r="P1355" s="20"/>
      <c r="Q1355" s="20"/>
      <c r="R1355" s="20"/>
      <c r="S1355" s="20"/>
      <c r="T1355" s="20"/>
      <c r="U1355" s="20"/>
    </row>
    <row r="1356">
      <c r="F1356" s="7" t="str">
        <f>IF(Games!F432=0, "",Games!F432)</f>
      </c>
      <c r="G1356" s="7"/>
      <c r="H1356" s="7"/>
      <c r="I1356" s="25"/>
      <c r="J1356" s="25"/>
      <c r="K1356" s="25"/>
      <c r="L1356" s="25"/>
      <c r="M1356" s="25"/>
      <c r="O1356" s="21" t="str">
        <f>IF(N1356="W",#REF!, IF( N1356="L",-#REF!, ""))</f>
      </c>
      <c r="P1356" s="20"/>
      <c r="Q1356" s="20"/>
      <c r="R1356" s="20"/>
      <c r="S1356" s="20"/>
      <c r="T1356" s="20"/>
      <c r="U1356" s="20"/>
    </row>
    <row r="1357">
      <c r="F1357" s="7" t="str">
        <f>IF(Games!F433=0, "",Games!F433)</f>
      </c>
      <c r="G1357" s="7"/>
      <c r="H1357" s="7"/>
      <c r="I1357" s="25"/>
      <c r="J1357" s="25"/>
      <c r="K1357" s="25"/>
      <c r="L1357" s="25"/>
      <c r="M1357" s="25"/>
      <c r="O1357" s="21" t="str">
        <f>IF(N1357="W",#REF!, IF( N1357="L",-#REF!, ""))</f>
      </c>
      <c r="P1357" s="20"/>
      <c r="Q1357" s="20"/>
      <c r="R1357" s="20"/>
      <c r="S1357" s="20"/>
      <c r="T1357" s="20"/>
      <c r="U1357" s="20"/>
    </row>
    <row r="1358">
      <c r="F1358" s="7" t="str">
        <f>IF(Games!F434=0, "",Games!F434)</f>
      </c>
      <c r="G1358" s="7"/>
      <c r="H1358" s="7"/>
      <c r="I1358" s="25"/>
      <c r="J1358" s="25"/>
      <c r="K1358" s="25"/>
      <c r="L1358" s="25"/>
      <c r="M1358" s="25"/>
      <c r="O1358" s="21" t="str">
        <f>IF(N1358="W",#REF!, IF( N1358="L",-#REF!, ""))</f>
      </c>
      <c r="P1358" s="20"/>
      <c r="Q1358" s="20"/>
      <c r="R1358" s="20"/>
      <c r="S1358" s="20"/>
      <c r="T1358" s="20"/>
      <c r="U1358" s="20"/>
    </row>
    <row r="1359">
      <c r="F1359" s="7" t="str">
        <f>IF(Games!F435=0, "",Games!F435)</f>
      </c>
      <c r="G1359" s="7"/>
      <c r="H1359" s="7"/>
      <c r="I1359" s="25"/>
      <c r="J1359" s="25"/>
      <c r="K1359" s="25"/>
      <c r="L1359" s="25"/>
      <c r="M1359" s="25"/>
      <c r="O1359" s="21" t="str">
        <f>IF(N1359="W",#REF!, IF( N1359="L",-#REF!, ""))</f>
      </c>
      <c r="P1359" s="20"/>
      <c r="Q1359" s="20"/>
      <c r="R1359" s="20"/>
      <c r="S1359" s="20"/>
      <c r="T1359" s="20"/>
      <c r="U1359" s="20"/>
    </row>
    <row r="1360">
      <c r="F1360" s="7" t="str">
        <f>IF(Games!F436=0, "",Games!F436)</f>
      </c>
      <c r="G1360" s="7"/>
      <c r="H1360" s="7"/>
      <c r="I1360" s="25"/>
      <c r="J1360" s="25"/>
      <c r="K1360" s="25"/>
      <c r="L1360" s="25"/>
      <c r="M1360" s="25"/>
      <c r="O1360" s="21" t="str">
        <f>IF(N1360="W",#REF!, IF( N1360="L",-#REF!, ""))</f>
      </c>
      <c r="P1360" s="20"/>
      <c r="Q1360" s="20"/>
      <c r="R1360" s="20"/>
      <c r="S1360" s="20"/>
      <c r="T1360" s="20"/>
      <c r="U1360" s="20"/>
    </row>
    <row r="1361">
      <c r="F1361" s="7" t="str">
        <f>IF(Games!F437=0, "",Games!F437)</f>
      </c>
      <c r="G1361" s="7"/>
      <c r="H1361" s="7"/>
      <c r="I1361" s="25"/>
      <c r="J1361" s="25"/>
      <c r="K1361" s="25"/>
      <c r="L1361" s="25"/>
      <c r="M1361" s="25"/>
      <c r="O1361" s="21" t="str">
        <f>IF(N1361="W",#REF!, IF( N1361="L",-#REF!, ""))</f>
      </c>
      <c r="P1361" s="20"/>
      <c r="Q1361" s="20"/>
      <c r="R1361" s="20"/>
      <c r="S1361" s="20"/>
      <c r="T1361" s="20"/>
      <c r="U1361" s="20"/>
    </row>
    <row r="1362">
      <c r="F1362" s="7" t="str">
        <f>IF(Games!F438=0, "",Games!F438)</f>
      </c>
      <c r="G1362" s="7"/>
      <c r="H1362" s="7"/>
      <c r="I1362" s="25"/>
      <c r="J1362" s="25"/>
      <c r="K1362" s="25"/>
      <c r="L1362" s="25"/>
      <c r="M1362" s="25"/>
      <c r="O1362" s="21" t="str">
        <f>IF(N1362="W",#REF!, IF( N1362="L",-#REF!, ""))</f>
      </c>
      <c r="P1362" s="20"/>
      <c r="Q1362" s="20"/>
      <c r="R1362" s="20"/>
      <c r="S1362" s="20"/>
      <c r="T1362" s="20"/>
      <c r="U1362" s="20"/>
    </row>
    <row r="1363">
      <c r="F1363" s="7" t="str">
        <f>IF(Games!F439=0, "",Games!F439)</f>
      </c>
      <c r="G1363" s="7"/>
      <c r="H1363" s="7"/>
      <c r="I1363" s="25"/>
      <c r="J1363" s="25"/>
      <c r="K1363" s="25"/>
      <c r="L1363" s="25"/>
      <c r="M1363" s="25"/>
      <c r="O1363" s="21" t="str">
        <f>IF(N1363="W",#REF!, IF( N1363="L",-#REF!, ""))</f>
      </c>
      <c r="P1363" s="20"/>
      <c r="Q1363" s="20"/>
      <c r="R1363" s="20"/>
      <c r="S1363" s="20"/>
      <c r="T1363" s="20"/>
      <c r="U1363" s="20"/>
    </row>
    <row r="1364">
      <c r="F1364" s="7" t="str">
        <f>IF(Games!F440=0, "",Games!F440)</f>
      </c>
      <c r="G1364" s="7"/>
      <c r="H1364" s="7"/>
      <c r="I1364" s="25"/>
      <c r="J1364" s="25"/>
      <c r="K1364" s="25"/>
      <c r="L1364" s="25"/>
      <c r="M1364" s="25"/>
      <c r="O1364" s="21" t="str">
        <f>IF(N1364="W",#REF!, IF( N1364="L",-#REF!, ""))</f>
      </c>
      <c r="P1364" s="20"/>
      <c r="Q1364" s="20"/>
      <c r="R1364" s="20"/>
      <c r="S1364" s="20"/>
      <c r="T1364" s="20"/>
      <c r="U1364" s="20"/>
    </row>
    <row r="1365">
      <c r="F1365" s="7" t="str">
        <f>IF(Games!F441=0, "",Games!F441)</f>
      </c>
      <c r="G1365" s="7"/>
      <c r="H1365" s="7"/>
      <c r="I1365" s="25"/>
      <c r="J1365" s="25"/>
      <c r="K1365" s="25"/>
      <c r="L1365" s="25"/>
      <c r="M1365" s="25"/>
      <c r="O1365" s="21" t="str">
        <f>IF(N1365="W",#REF!, IF( N1365="L",-#REF!, ""))</f>
      </c>
      <c r="P1365" s="20"/>
      <c r="Q1365" s="20"/>
      <c r="R1365" s="20"/>
      <c r="S1365" s="20"/>
      <c r="T1365" s="20"/>
      <c r="U1365" s="20"/>
    </row>
    <row r="1366">
      <c r="F1366" s="7" t="str">
        <f>IF(Games!F442=0, "",Games!F442)</f>
      </c>
      <c r="G1366" s="7"/>
      <c r="H1366" s="7"/>
      <c r="I1366" s="25"/>
      <c r="J1366" s="25"/>
      <c r="K1366" s="25"/>
      <c r="L1366" s="25"/>
      <c r="M1366" s="25"/>
      <c r="O1366" s="21" t="str">
        <f>IF(N1366="W",#REF!, IF( N1366="L",-#REF!, ""))</f>
      </c>
      <c r="P1366" s="20"/>
      <c r="Q1366" s="20"/>
      <c r="R1366" s="20"/>
      <c r="S1366" s="20"/>
      <c r="T1366" s="20"/>
      <c r="U1366" s="20"/>
    </row>
    <row r="1367">
      <c r="F1367" s="7" t="str">
        <f>IF(Games!F443=0, "",Games!F443)</f>
      </c>
      <c r="G1367" s="7"/>
      <c r="H1367" s="7"/>
      <c r="I1367" s="25"/>
      <c r="J1367" s="25"/>
      <c r="K1367" s="25"/>
      <c r="L1367" s="25"/>
      <c r="M1367" s="25"/>
      <c r="O1367" s="21" t="str">
        <f>IF(N1367="W",#REF!, IF( N1367="L",-#REF!, ""))</f>
      </c>
      <c r="P1367" s="20"/>
      <c r="Q1367" s="20"/>
      <c r="R1367" s="20"/>
      <c r="S1367" s="20"/>
      <c r="T1367" s="20"/>
      <c r="U1367" s="20"/>
    </row>
    <row r="1368">
      <c r="F1368" s="7" t="str">
        <f>IF(Games!F444=0, "",Games!F444)</f>
      </c>
      <c r="G1368" s="7"/>
      <c r="H1368" s="7"/>
      <c r="I1368" s="25"/>
      <c r="J1368" s="25"/>
      <c r="K1368" s="25"/>
      <c r="L1368" s="25"/>
      <c r="M1368" s="25"/>
      <c r="O1368" s="21" t="str">
        <f>IF(N1368="W",#REF!, IF( N1368="L",-#REF!, ""))</f>
      </c>
      <c r="P1368" s="20"/>
      <c r="Q1368" s="20"/>
      <c r="R1368" s="20"/>
      <c r="S1368" s="20"/>
      <c r="T1368" s="20"/>
      <c r="U1368" s="20"/>
    </row>
    <row r="1369">
      <c r="F1369" s="7" t="str">
        <f>IF(Games!F445=0, "",Games!F445)</f>
      </c>
      <c r="G1369" s="7"/>
      <c r="H1369" s="7"/>
      <c r="I1369" s="25"/>
      <c r="J1369" s="25"/>
      <c r="K1369" s="25"/>
      <c r="L1369" s="25"/>
      <c r="M1369" s="25"/>
      <c r="O1369" s="21" t="str">
        <f>IF(N1369="W",#REF!, IF( N1369="L",-#REF!, ""))</f>
      </c>
      <c r="P1369" s="20"/>
      <c r="Q1369" s="20"/>
      <c r="R1369" s="20"/>
      <c r="S1369" s="20"/>
      <c r="T1369" s="20"/>
      <c r="U1369" s="20"/>
    </row>
    <row r="1370">
      <c r="F1370" s="7" t="str">
        <f>IF(Games!F446=0, "",Games!F446)</f>
      </c>
      <c r="G1370" s="7"/>
      <c r="H1370" s="7"/>
      <c r="I1370" s="25"/>
      <c r="J1370" s="25"/>
      <c r="K1370" s="25"/>
      <c r="L1370" s="25"/>
      <c r="M1370" s="25"/>
      <c r="O1370" s="21" t="str">
        <f>IF(N1370="W",#REF!, IF( N1370="L",-#REF!, ""))</f>
      </c>
      <c r="P1370" s="20"/>
      <c r="Q1370" s="20"/>
      <c r="R1370" s="20"/>
      <c r="S1370" s="20"/>
      <c r="T1370" s="20"/>
      <c r="U1370" s="20"/>
    </row>
    <row r="1371">
      <c r="F1371" s="7" t="str">
        <f>IF(Games!F447=0, "",Games!F447)</f>
      </c>
      <c r="G1371" s="7"/>
      <c r="H1371" s="7"/>
      <c r="I1371" s="25"/>
      <c r="J1371" s="25"/>
      <c r="K1371" s="25"/>
      <c r="L1371" s="25"/>
      <c r="M1371" s="25"/>
      <c r="O1371" s="21" t="str">
        <f>IF(N1371="W",#REF!, IF( N1371="L",-#REF!, ""))</f>
      </c>
      <c r="P1371" s="20"/>
      <c r="Q1371" s="20"/>
      <c r="R1371" s="20"/>
      <c r="S1371" s="20"/>
      <c r="T1371" s="20"/>
      <c r="U1371" s="20"/>
    </row>
    <row r="1372">
      <c r="F1372" s="7" t="str">
        <f>IF(Games!F448=0, "",Games!F448)</f>
      </c>
      <c r="G1372" s="7"/>
      <c r="H1372" s="7"/>
      <c r="I1372" s="25"/>
      <c r="J1372" s="25"/>
      <c r="K1372" s="25"/>
      <c r="L1372" s="25"/>
      <c r="M1372" s="25"/>
      <c r="O1372" s="21" t="str">
        <f>IF(N1372="W",#REF!, IF( N1372="L",-#REF!, ""))</f>
      </c>
      <c r="P1372" s="20"/>
      <c r="Q1372" s="20"/>
      <c r="R1372" s="20"/>
      <c r="S1372" s="20"/>
      <c r="T1372" s="20"/>
      <c r="U1372" s="20"/>
    </row>
    <row r="1373">
      <c r="F1373" s="7" t="str">
        <f>IF(Games!F449=0, "",Games!F449)</f>
      </c>
      <c r="G1373" s="7"/>
      <c r="H1373" s="7"/>
      <c r="I1373" s="25"/>
      <c r="J1373" s="25"/>
      <c r="K1373" s="25"/>
      <c r="L1373" s="25"/>
      <c r="M1373" s="25"/>
      <c r="O1373" s="21" t="str">
        <f>IF(N1373="W",#REF!, IF( N1373="L",-#REF!, ""))</f>
      </c>
      <c r="P1373" s="20"/>
      <c r="Q1373" s="20"/>
      <c r="R1373" s="20"/>
      <c r="S1373" s="20"/>
      <c r="T1373" s="20"/>
      <c r="U1373" s="20"/>
    </row>
    <row r="1374">
      <c r="F1374" s="7" t="str">
        <f>IF(Games!F450=0, "",Games!F450)</f>
      </c>
      <c r="G1374" s="7"/>
      <c r="H1374" s="7"/>
      <c r="I1374" s="25"/>
      <c r="J1374" s="25"/>
      <c r="K1374" s="25"/>
      <c r="L1374" s="25"/>
      <c r="M1374" s="25"/>
      <c r="O1374" s="21" t="str">
        <f>IF(N1374="W",#REF!, IF( N1374="L",-#REF!, ""))</f>
      </c>
      <c r="P1374" s="20"/>
      <c r="Q1374" s="20"/>
      <c r="R1374" s="20"/>
      <c r="S1374" s="20"/>
      <c r="T1374" s="20"/>
      <c r="U1374" s="20"/>
    </row>
    <row r="1375">
      <c r="F1375" s="7" t="str">
        <f>IF(Games!F451=0, "",Games!F451)</f>
      </c>
      <c r="G1375" s="7"/>
      <c r="H1375" s="7"/>
      <c r="I1375" s="25"/>
      <c r="J1375" s="25"/>
      <c r="K1375" s="25"/>
      <c r="L1375" s="25"/>
      <c r="M1375" s="25"/>
      <c r="O1375" s="21" t="str">
        <f>IF(N1375="W",#REF!, IF( N1375="L",-#REF!, ""))</f>
      </c>
      <c r="P1375" s="20"/>
      <c r="Q1375" s="20"/>
      <c r="R1375" s="20"/>
      <c r="S1375" s="20"/>
      <c r="T1375" s="20"/>
      <c r="U1375" s="20"/>
    </row>
    <row r="1376">
      <c r="F1376" s="7" t="str">
        <f>IF(Games!F452=0, "",Games!F452)</f>
      </c>
      <c r="G1376" s="7"/>
      <c r="H1376" s="7"/>
      <c r="I1376" s="25"/>
      <c r="J1376" s="25"/>
      <c r="K1376" s="25"/>
      <c r="L1376" s="25"/>
      <c r="M1376" s="25"/>
      <c r="O1376" s="21" t="str">
        <f>IF(N1376="W",#REF!, IF( N1376="L",-#REF!, ""))</f>
      </c>
      <c r="P1376" s="20"/>
      <c r="Q1376" s="20"/>
      <c r="R1376" s="20"/>
      <c r="S1376" s="20"/>
      <c r="T1376" s="20"/>
      <c r="U1376" s="20"/>
    </row>
    <row r="1377">
      <c r="F1377" s="7" t="str">
        <f>IF(Games!F453=0, "",Games!F453)</f>
      </c>
      <c r="G1377" s="7"/>
      <c r="H1377" s="7"/>
      <c r="I1377" s="25"/>
      <c r="J1377" s="25"/>
      <c r="K1377" s="25"/>
      <c r="L1377" s="25"/>
      <c r="M1377" s="25"/>
      <c r="O1377" s="21" t="str">
        <f>IF(N1377="W",#REF!, IF( N1377="L",-#REF!, ""))</f>
      </c>
      <c r="P1377" s="20"/>
      <c r="Q1377" s="20"/>
      <c r="R1377" s="20"/>
      <c r="S1377" s="20"/>
      <c r="T1377" s="20"/>
      <c r="U1377" s="20"/>
    </row>
    <row r="1378">
      <c r="F1378" s="7" t="str">
        <f>IF(Games!F454=0, "",Games!F454)</f>
      </c>
      <c r="G1378" s="7"/>
      <c r="H1378" s="7"/>
      <c r="I1378" s="25"/>
      <c r="J1378" s="25"/>
      <c r="K1378" s="25"/>
      <c r="L1378" s="25"/>
      <c r="M1378" s="25"/>
      <c r="O1378" s="21" t="str">
        <f>IF(N1378="W",#REF!, IF( N1378="L",-#REF!, ""))</f>
      </c>
      <c r="P1378" s="20"/>
      <c r="Q1378" s="20"/>
      <c r="R1378" s="20"/>
      <c r="S1378" s="20"/>
      <c r="T1378" s="20"/>
      <c r="U1378" s="20"/>
    </row>
    <row r="1379">
      <c r="F1379" s="7" t="str">
        <f>IF(Games!F455=0, "",Games!F455)</f>
      </c>
      <c r="G1379" s="7"/>
      <c r="H1379" s="7"/>
      <c r="I1379" s="25"/>
      <c r="J1379" s="25"/>
      <c r="K1379" s="25"/>
      <c r="L1379" s="25"/>
      <c r="M1379" s="25"/>
      <c r="O1379" s="21" t="str">
        <f>IF(N1379="W",#REF!, IF( N1379="L",-#REF!, ""))</f>
      </c>
      <c r="P1379" s="20"/>
      <c r="Q1379" s="20"/>
      <c r="R1379" s="20"/>
      <c r="S1379" s="20"/>
      <c r="T1379" s="20"/>
      <c r="U1379" s="20"/>
    </row>
    <row r="1380">
      <c r="F1380" s="7" t="str">
        <f>IF(Games!F456=0, "",Games!F456)</f>
      </c>
      <c r="G1380" s="7"/>
      <c r="H1380" s="7"/>
      <c r="I1380" s="25"/>
      <c r="J1380" s="25"/>
      <c r="K1380" s="25"/>
      <c r="L1380" s="25"/>
      <c r="M1380" s="25"/>
      <c r="O1380" s="21" t="str">
        <f>IF(N1380="W",#REF!, IF( N1380="L",-#REF!, ""))</f>
      </c>
      <c r="P1380" s="20"/>
      <c r="Q1380" s="20"/>
      <c r="R1380" s="20"/>
      <c r="S1380" s="20"/>
      <c r="T1380" s="20"/>
      <c r="U1380" s="20"/>
    </row>
    <row r="1381">
      <c r="F1381" s="7" t="str">
        <f>IF(Games!F457=0, "",Games!F457)</f>
      </c>
      <c r="G1381" s="7"/>
      <c r="H1381" s="7"/>
      <c r="I1381" s="25"/>
      <c r="J1381" s="25"/>
      <c r="K1381" s="25"/>
      <c r="L1381" s="25"/>
      <c r="M1381" s="25"/>
      <c r="O1381" s="21" t="str">
        <f>IF(N1381="W",#REF!, IF( N1381="L",-#REF!, ""))</f>
      </c>
      <c r="P1381" s="20"/>
      <c r="Q1381" s="20"/>
      <c r="R1381" s="20"/>
      <c r="S1381" s="20"/>
      <c r="T1381" s="20"/>
      <c r="U1381" s="20"/>
    </row>
    <row r="1382">
      <c r="F1382" s="7" t="str">
        <f>IF(Games!F458=0, "",Games!F458)</f>
      </c>
      <c r="G1382" s="7"/>
      <c r="H1382" s="7"/>
      <c r="I1382" s="25"/>
      <c r="J1382" s="25"/>
      <c r="K1382" s="25"/>
      <c r="L1382" s="25"/>
      <c r="M1382" s="25"/>
      <c r="O1382" s="21" t="str">
        <f>IF(N1382="W",#REF!, IF( N1382="L",-#REF!, ""))</f>
      </c>
      <c r="P1382" s="20"/>
      <c r="Q1382" s="20"/>
      <c r="R1382" s="20"/>
      <c r="S1382" s="20"/>
      <c r="T1382" s="20"/>
      <c r="U1382" s="20"/>
    </row>
    <row r="1383">
      <c r="F1383" s="7" t="str">
        <f>IF(Games!F459=0, "",Games!F459)</f>
      </c>
      <c r="G1383" s="7"/>
      <c r="H1383" s="7"/>
      <c r="I1383" s="25"/>
      <c r="J1383" s="25"/>
      <c r="K1383" s="25"/>
      <c r="L1383" s="25"/>
      <c r="M1383" s="25"/>
      <c r="O1383" s="21" t="str">
        <f>IF(N1383="W",#REF!, IF( N1383="L",-#REF!, ""))</f>
      </c>
      <c r="P1383" s="20"/>
      <c r="Q1383" s="20"/>
      <c r="R1383" s="20"/>
      <c r="S1383" s="20"/>
      <c r="T1383" s="20"/>
      <c r="U1383" s="20"/>
    </row>
    <row r="1384">
      <c r="F1384" s="7" t="str">
        <f>IF(Games!F460=0, "",Games!F460)</f>
      </c>
      <c r="G1384" s="7"/>
      <c r="H1384" s="7"/>
      <c r="I1384" s="25"/>
      <c r="J1384" s="25"/>
      <c r="K1384" s="25"/>
      <c r="L1384" s="25"/>
      <c r="M1384" s="25"/>
      <c r="O1384" s="21" t="str">
        <f>IF(N1384="W",#REF!, IF( N1384="L",-#REF!, ""))</f>
      </c>
      <c r="P1384" s="20"/>
      <c r="Q1384" s="20"/>
      <c r="R1384" s="20"/>
      <c r="S1384" s="20"/>
      <c r="T1384" s="20"/>
      <c r="U1384" s="20"/>
    </row>
    <row r="1385">
      <c r="F1385" s="7" t="str">
        <f>IF(Games!F461=0, "",Games!F461)</f>
      </c>
      <c r="G1385" s="7"/>
      <c r="H1385" s="7"/>
      <c r="I1385" s="25"/>
      <c r="J1385" s="25"/>
      <c r="K1385" s="25"/>
      <c r="L1385" s="25"/>
      <c r="M1385" s="25"/>
      <c r="O1385" s="21" t="str">
        <f>IF(N1385="W",#REF!, IF( N1385="L",-#REF!, ""))</f>
      </c>
      <c r="P1385" s="20"/>
      <c r="Q1385" s="20"/>
      <c r="R1385" s="20"/>
      <c r="S1385" s="20"/>
      <c r="T1385" s="20"/>
      <c r="U1385" s="20"/>
    </row>
    <row r="1386">
      <c r="F1386" s="7" t="str">
        <f>IF(Games!F462=0, "",Games!F462)</f>
      </c>
      <c r="G1386" s="7"/>
      <c r="H1386" s="7"/>
      <c r="I1386" s="25"/>
      <c r="J1386" s="25"/>
      <c r="K1386" s="25"/>
      <c r="L1386" s="25"/>
      <c r="M1386" s="25"/>
      <c r="O1386" s="21" t="str">
        <f>IF(N1386="W",#REF!, IF( N1386="L",-#REF!, ""))</f>
      </c>
      <c r="P1386" s="20"/>
      <c r="Q1386" s="20"/>
      <c r="R1386" s="20"/>
      <c r="S1386" s="20"/>
      <c r="T1386" s="20"/>
      <c r="U1386" s="20"/>
    </row>
    <row r="1387">
      <c r="F1387" s="7" t="str">
        <f>IF(Games!F463=0, "",Games!F463)</f>
      </c>
      <c r="G1387" s="7"/>
      <c r="H1387" s="7"/>
      <c r="I1387" s="25"/>
      <c r="J1387" s="25"/>
      <c r="K1387" s="25"/>
      <c r="L1387" s="25"/>
      <c r="M1387" s="25"/>
      <c r="O1387" s="21" t="str">
        <f>IF(N1387="W",#REF!, IF( N1387="L",-#REF!, ""))</f>
      </c>
      <c r="P1387" s="20"/>
      <c r="Q1387" s="20"/>
      <c r="R1387" s="20"/>
      <c r="S1387" s="20"/>
      <c r="T1387" s="20"/>
      <c r="U1387" s="20"/>
    </row>
    <row r="1388">
      <c r="F1388" s="7" t="str">
        <f>IF(Games!F464=0, "",Games!F464)</f>
      </c>
      <c r="G1388" s="7"/>
      <c r="H1388" s="7"/>
      <c r="I1388" s="25"/>
      <c r="J1388" s="25"/>
      <c r="K1388" s="25"/>
      <c r="L1388" s="25"/>
      <c r="M1388" s="25"/>
      <c r="O1388" s="21" t="str">
        <f>IF(N1388="W",#REF!, IF( N1388="L",-#REF!, ""))</f>
      </c>
      <c r="P1388" s="20"/>
      <c r="Q1388" s="20"/>
      <c r="R1388" s="20"/>
      <c r="S1388" s="20"/>
      <c r="T1388" s="20"/>
      <c r="U1388" s="20"/>
    </row>
    <row r="1389">
      <c r="F1389" s="7" t="str">
        <f>IF(Games!F465=0, "",Games!F465)</f>
      </c>
      <c r="G1389" s="7"/>
      <c r="H1389" s="7"/>
      <c r="I1389" s="25"/>
      <c r="J1389" s="25"/>
      <c r="K1389" s="25"/>
      <c r="L1389" s="25"/>
      <c r="M1389" s="25"/>
      <c r="O1389" s="21" t="str">
        <f>IF(N1389="W",#REF!, IF( N1389="L",-#REF!, ""))</f>
      </c>
      <c r="P1389" s="20"/>
      <c r="Q1389" s="20"/>
      <c r="R1389" s="20"/>
      <c r="S1389" s="20"/>
      <c r="T1389" s="20"/>
      <c r="U1389" s="20"/>
    </row>
    <row r="1390">
      <c r="F1390" s="7" t="str">
        <f>IF(Games!F466=0, "",Games!F466)</f>
      </c>
      <c r="G1390" s="7"/>
      <c r="H1390" s="7"/>
      <c r="I1390" s="25"/>
      <c r="J1390" s="25"/>
      <c r="K1390" s="25"/>
      <c r="L1390" s="25"/>
      <c r="M1390" s="25"/>
      <c r="O1390" s="21" t="str">
        <f>IF(N1390="W",#REF!, IF( N1390="L",-#REF!, ""))</f>
      </c>
      <c r="P1390" s="20"/>
      <c r="Q1390" s="20"/>
      <c r="R1390" s="20"/>
      <c r="S1390" s="20"/>
      <c r="T1390" s="20"/>
      <c r="U1390" s="20"/>
    </row>
    <row r="1391">
      <c r="F1391" s="7" t="str">
        <f>IF(Games!F467=0, "",Games!F467)</f>
      </c>
      <c r="G1391" s="7"/>
      <c r="H1391" s="7"/>
      <c r="I1391" s="25"/>
      <c r="J1391" s="25"/>
      <c r="K1391" s="25"/>
      <c r="L1391" s="25"/>
      <c r="M1391" s="25"/>
      <c r="O1391" s="21" t="str">
        <f>IF(N1391="W",#REF!, IF( N1391="L",-#REF!, ""))</f>
      </c>
      <c r="P1391" s="20"/>
      <c r="Q1391" s="20"/>
      <c r="R1391" s="20"/>
      <c r="S1391" s="20"/>
      <c r="T1391" s="20"/>
      <c r="U1391" s="20"/>
    </row>
    <row r="1392">
      <c r="F1392" s="7" t="str">
        <f>IF(Games!F468=0, "",Games!F468)</f>
      </c>
      <c r="G1392" s="7"/>
      <c r="H1392" s="7"/>
      <c r="I1392" s="25"/>
      <c r="J1392" s="25"/>
      <c r="K1392" s="25"/>
      <c r="L1392" s="25"/>
      <c r="M1392" s="25"/>
      <c r="O1392" s="21" t="str">
        <f>IF(N1392="W",#REF!, IF( N1392="L",-#REF!, ""))</f>
      </c>
      <c r="P1392" s="20"/>
      <c r="Q1392" s="20"/>
      <c r="R1392" s="20"/>
      <c r="S1392" s="20"/>
      <c r="T1392" s="20"/>
      <c r="U1392" s="20"/>
    </row>
    <row r="1393">
      <c r="F1393" s="7" t="str">
        <f>IF(Games!F469=0, "",Games!F469)</f>
      </c>
      <c r="G1393" s="7"/>
      <c r="H1393" s="7"/>
      <c r="I1393" s="25"/>
      <c r="J1393" s="25"/>
      <c r="K1393" s="25"/>
      <c r="L1393" s="25"/>
      <c r="M1393" s="25"/>
      <c r="O1393" s="21" t="str">
        <f>IF(N1393="W",#REF!, IF( N1393="L",-#REF!, ""))</f>
      </c>
      <c r="P1393" s="20"/>
      <c r="Q1393" s="20"/>
      <c r="R1393" s="20"/>
      <c r="S1393" s="20"/>
      <c r="T1393" s="20"/>
      <c r="U1393" s="20"/>
    </row>
    <row r="1394">
      <c r="F1394" s="7" t="str">
        <f>IF(Games!F470=0, "",Games!F470)</f>
      </c>
      <c r="G1394" s="7"/>
      <c r="H1394" s="7"/>
      <c r="I1394" s="25"/>
      <c r="J1394" s="25"/>
      <c r="K1394" s="25"/>
      <c r="L1394" s="25"/>
      <c r="M1394" s="25"/>
      <c r="O1394" s="21" t="str">
        <f>IF(N1394="W",#REF!, IF( N1394="L",-#REF!, ""))</f>
      </c>
      <c r="P1394" s="20"/>
      <c r="Q1394" s="20"/>
      <c r="R1394" s="20"/>
      <c r="S1394" s="20"/>
      <c r="T1394" s="20"/>
      <c r="U1394" s="20"/>
    </row>
    <row r="1395">
      <c r="F1395" s="7" t="str">
        <f>IF(Games!F471=0, "",Games!F471)</f>
      </c>
      <c r="G1395" s="7"/>
      <c r="H1395" s="7"/>
      <c r="I1395" s="25"/>
      <c r="J1395" s="25"/>
      <c r="K1395" s="25"/>
      <c r="L1395" s="25"/>
      <c r="M1395" s="25"/>
      <c r="O1395" s="21" t="str">
        <f>IF(N1395="W",#REF!, IF( N1395="L",-#REF!, ""))</f>
      </c>
      <c r="P1395" s="20"/>
      <c r="Q1395" s="20"/>
      <c r="R1395" s="20"/>
      <c r="S1395" s="20"/>
      <c r="T1395" s="20"/>
      <c r="U1395" s="20"/>
    </row>
    <row r="1396">
      <c r="F1396" s="7" t="str">
        <f>IF(Games!F472=0, "",Games!F472)</f>
      </c>
      <c r="G1396" s="7"/>
      <c r="H1396" s="7"/>
      <c r="I1396" s="25"/>
      <c r="J1396" s="25"/>
      <c r="K1396" s="25"/>
      <c r="L1396" s="25"/>
      <c r="M1396" s="25"/>
      <c r="O1396" s="21" t="str">
        <f>IF(N1396="W",#REF!, IF( N1396="L",-#REF!, ""))</f>
      </c>
      <c r="P1396" s="20"/>
      <c r="Q1396" s="20"/>
      <c r="R1396" s="20"/>
      <c r="S1396" s="20"/>
      <c r="T1396" s="20"/>
      <c r="U1396" s="20"/>
    </row>
    <row r="1397">
      <c r="F1397" s="7" t="str">
        <f>IF(Games!F473=0, "",Games!F473)</f>
      </c>
      <c r="G1397" s="7"/>
      <c r="H1397" s="7"/>
      <c r="I1397" s="25"/>
      <c r="J1397" s="25"/>
      <c r="K1397" s="25"/>
      <c r="L1397" s="25"/>
      <c r="M1397" s="25"/>
      <c r="O1397" s="21" t="str">
        <f>IF(N1397="W",#REF!, IF( N1397="L",-#REF!, ""))</f>
      </c>
      <c r="P1397" s="20"/>
      <c r="Q1397" s="20"/>
      <c r="R1397" s="20"/>
      <c r="S1397" s="20"/>
      <c r="T1397" s="20"/>
      <c r="U1397" s="20"/>
    </row>
    <row r="1398">
      <c r="F1398" s="7" t="str">
        <f>IF(Games!F474=0, "",Games!F474)</f>
      </c>
      <c r="G1398" s="7"/>
      <c r="H1398" s="7"/>
      <c r="I1398" s="25"/>
      <c r="J1398" s="25"/>
      <c r="K1398" s="25"/>
      <c r="L1398" s="25"/>
      <c r="M1398" s="25"/>
      <c r="O1398" s="21" t="str">
        <f>IF(N1398="W",#REF!, IF( N1398="L",-#REF!, ""))</f>
      </c>
      <c r="P1398" s="20"/>
      <c r="Q1398" s="20"/>
      <c r="R1398" s="20"/>
      <c r="S1398" s="20"/>
      <c r="T1398" s="20"/>
      <c r="U1398" s="20"/>
    </row>
    <row r="1399">
      <c r="F1399" s="7" t="str">
        <f>IF(Games!F475=0, "",Games!F475)</f>
      </c>
      <c r="G1399" s="7"/>
      <c r="H1399" s="7"/>
      <c r="I1399" s="25"/>
      <c r="J1399" s="25"/>
      <c r="K1399" s="25"/>
      <c r="L1399" s="25"/>
      <c r="M1399" s="25"/>
      <c r="O1399" s="21" t="str">
        <f>IF(N1399="W",#REF!, IF( N1399="L",-#REF!, ""))</f>
      </c>
      <c r="P1399" s="20"/>
      <c r="Q1399" s="20"/>
      <c r="R1399" s="20"/>
      <c r="S1399" s="20"/>
      <c r="T1399" s="20"/>
      <c r="U1399" s="20"/>
    </row>
    <row r="1400">
      <c r="F1400" s="7" t="str">
        <f>IF(Games!F476=0, "",Games!F476)</f>
      </c>
      <c r="G1400" s="7"/>
      <c r="H1400" s="7"/>
      <c r="I1400" s="25"/>
      <c r="J1400" s="25"/>
      <c r="K1400" s="25"/>
      <c r="L1400" s="25"/>
      <c r="M1400" s="25"/>
      <c r="O1400" s="21" t="str">
        <f>IF(N1400="W",#REF!, IF( N1400="L",-#REF!, ""))</f>
      </c>
      <c r="P1400" s="20"/>
      <c r="Q1400" s="20"/>
      <c r="R1400" s="20"/>
      <c r="S1400" s="20"/>
      <c r="T1400" s="20"/>
      <c r="U1400" s="20"/>
    </row>
    <row r="1401">
      <c r="F1401" s="7" t="str">
        <f>IF(Games!F477=0, "",Games!F477)</f>
      </c>
      <c r="G1401" s="7"/>
      <c r="H1401" s="7"/>
      <c r="I1401" s="25"/>
      <c r="J1401" s="25"/>
      <c r="K1401" s="25"/>
      <c r="L1401" s="25"/>
      <c r="M1401" s="25"/>
      <c r="O1401" s="21" t="str">
        <f>IF(N1401="W",#REF!, IF( N1401="L",-#REF!, ""))</f>
      </c>
      <c r="P1401" s="20"/>
      <c r="Q1401" s="20"/>
      <c r="R1401" s="20"/>
      <c r="S1401" s="20"/>
      <c r="T1401" s="20"/>
      <c r="U1401" s="20"/>
    </row>
    <row r="1402">
      <c r="F1402" s="7" t="str">
        <f>IF(Games!F478=0, "",Games!F478)</f>
      </c>
      <c r="G1402" s="7"/>
      <c r="H1402" s="7"/>
      <c r="I1402" s="25"/>
      <c r="J1402" s="25"/>
      <c r="K1402" s="25"/>
      <c r="L1402" s="25"/>
      <c r="M1402" s="25"/>
      <c r="O1402" s="21" t="str">
        <f>IF(N1402="W",#REF!, IF( N1402="L",-#REF!, ""))</f>
      </c>
      <c r="P1402" s="20"/>
      <c r="Q1402" s="20"/>
      <c r="R1402" s="20"/>
      <c r="S1402" s="20"/>
      <c r="T1402" s="20"/>
      <c r="U1402" s="20"/>
    </row>
    <row r="1403">
      <c r="F1403" s="7" t="str">
        <f>IF(Games!F479=0, "",Games!F479)</f>
      </c>
      <c r="G1403" s="7"/>
      <c r="H1403" s="7"/>
      <c r="I1403" s="25"/>
      <c r="J1403" s="25"/>
      <c r="K1403" s="25"/>
      <c r="L1403" s="25"/>
      <c r="M1403" s="25"/>
      <c r="O1403" s="21" t="str">
        <f>IF(N1403="W",#REF!, IF( N1403="L",-#REF!, ""))</f>
      </c>
      <c r="P1403" s="20"/>
      <c r="Q1403" s="20"/>
      <c r="R1403" s="20"/>
      <c r="S1403" s="20"/>
      <c r="T1403" s="20"/>
      <c r="U1403" s="20"/>
    </row>
    <row r="1404">
      <c r="F1404" s="7" t="str">
        <f>IF(Games!F480=0, "",Games!F480)</f>
      </c>
      <c r="G1404" s="7"/>
      <c r="H1404" s="7"/>
      <c r="I1404" s="25"/>
      <c r="J1404" s="25"/>
      <c r="K1404" s="25"/>
      <c r="L1404" s="25"/>
      <c r="M1404" s="25"/>
      <c r="O1404" s="21" t="str">
        <f>IF(N1404="W",#REF!, IF( N1404="L",-#REF!, ""))</f>
      </c>
      <c r="P1404" s="20"/>
      <c r="Q1404" s="20"/>
      <c r="R1404" s="20"/>
      <c r="S1404" s="20"/>
      <c r="T1404" s="20"/>
      <c r="U1404" s="20"/>
    </row>
    <row r="1405">
      <c r="F1405" s="7" t="str">
        <f>IF(Games!F481=0, "",Games!F481)</f>
      </c>
      <c r="G1405" s="7"/>
      <c r="H1405" s="7"/>
      <c r="I1405" s="25"/>
      <c r="J1405" s="25"/>
      <c r="K1405" s="25"/>
      <c r="L1405" s="25"/>
      <c r="M1405" s="25"/>
      <c r="O1405" s="21" t="str">
        <f>IF(N1405="W",#REF!, IF( N1405="L",-#REF!, ""))</f>
      </c>
      <c r="P1405" s="20"/>
      <c r="Q1405" s="20"/>
      <c r="R1405" s="20"/>
      <c r="S1405" s="20"/>
      <c r="T1405" s="20"/>
      <c r="U1405" s="20"/>
    </row>
    <row r="1406">
      <c r="F1406" s="7" t="str">
        <f>IF(Games!F482=0, "",Games!F482)</f>
      </c>
      <c r="G1406" s="7"/>
      <c r="H1406" s="7"/>
      <c r="I1406" s="25"/>
      <c r="J1406" s="25"/>
      <c r="K1406" s="25"/>
      <c r="L1406" s="25"/>
      <c r="M1406" s="25"/>
      <c r="O1406" s="21" t="str">
        <f>IF(N1406="W",#REF!, IF( N1406="L",-#REF!, ""))</f>
      </c>
      <c r="P1406" s="20"/>
      <c r="Q1406" s="20"/>
      <c r="R1406" s="20"/>
      <c r="S1406" s="20"/>
      <c r="T1406" s="20"/>
      <c r="U1406" s="20"/>
    </row>
    <row r="1407">
      <c r="F1407" s="7" t="str">
        <f>IF(Games!F483=0, "",Games!F483)</f>
      </c>
      <c r="G1407" s="7"/>
      <c r="H1407" s="7"/>
      <c r="I1407" s="25"/>
      <c r="J1407" s="25"/>
      <c r="K1407" s="25"/>
      <c r="L1407" s="25"/>
      <c r="M1407" s="25"/>
      <c r="O1407" s="21" t="str">
        <f>IF(N1407="W",#REF!, IF( N1407="L",-#REF!, ""))</f>
      </c>
      <c r="P1407" s="20"/>
      <c r="Q1407" s="20"/>
      <c r="R1407" s="20"/>
      <c r="S1407" s="20"/>
      <c r="T1407" s="20"/>
      <c r="U1407" s="20"/>
    </row>
    <row r="1408">
      <c r="F1408" s="7" t="str">
        <f>IF(Games!F484=0, "",Games!F484)</f>
      </c>
      <c r="G1408" s="7"/>
      <c r="H1408" s="7"/>
      <c r="I1408" s="25"/>
      <c r="J1408" s="25"/>
      <c r="K1408" s="25"/>
      <c r="L1408" s="25"/>
      <c r="M1408" s="25"/>
      <c r="O1408" s="21" t="str">
        <f>IF(N1408="W",#REF!, IF( N1408="L",-#REF!, ""))</f>
      </c>
      <c r="P1408" s="20"/>
      <c r="Q1408" s="20"/>
      <c r="R1408" s="20"/>
      <c r="S1408" s="20"/>
      <c r="T1408" s="20"/>
      <c r="U1408" s="20"/>
    </row>
    <row r="1409">
      <c r="F1409" s="7" t="str">
        <f>IF(Games!F485=0, "",Games!F485)</f>
      </c>
      <c r="G1409" s="7"/>
      <c r="H1409" s="7"/>
      <c r="I1409" s="25"/>
      <c r="J1409" s="25"/>
      <c r="K1409" s="25"/>
      <c r="L1409" s="25"/>
      <c r="M1409" s="25"/>
      <c r="O1409" s="21" t="str">
        <f>IF(N1409="W",#REF!, IF( N1409="L",-#REF!, ""))</f>
      </c>
      <c r="P1409" s="20"/>
      <c r="Q1409" s="20"/>
      <c r="R1409" s="20"/>
      <c r="S1409" s="20"/>
      <c r="T1409" s="20"/>
      <c r="U1409" s="20"/>
    </row>
    <row r="1410">
      <c r="F1410" s="7" t="str">
        <f>IF(Games!F486=0, "",Games!F486)</f>
      </c>
      <c r="G1410" s="7"/>
      <c r="H1410" s="7"/>
      <c r="I1410" s="25"/>
      <c r="J1410" s="25"/>
      <c r="K1410" s="25"/>
      <c r="L1410" s="25"/>
      <c r="M1410" s="25"/>
      <c r="O1410" s="21" t="str">
        <f>IF(N1410="W",#REF!, IF( N1410="L",-#REF!, ""))</f>
      </c>
      <c r="P1410" s="20"/>
      <c r="Q1410" s="20"/>
      <c r="R1410" s="20"/>
      <c r="S1410" s="20"/>
      <c r="T1410" s="20"/>
      <c r="U1410" s="20"/>
    </row>
    <row r="1411">
      <c r="F1411" s="7" t="str">
        <f>IF(Games!F487=0, "",Games!F487)</f>
      </c>
      <c r="G1411" s="7"/>
      <c r="H1411" s="7"/>
      <c r="I1411" s="25"/>
      <c r="J1411" s="25"/>
      <c r="K1411" s="25"/>
      <c r="L1411" s="25"/>
      <c r="M1411" s="25"/>
      <c r="O1411" s="21" t="str">
        <f>IF(N1411="W",#REF!, IF( N1411="L",-#REF!, ""))</f>
      </c>
      <c r="P1411" s="20"/>
      <c r="Q1411" s="20"/>
      <c r="R1411" s="20"/>
      <c r="S1411" s="20"/>
      <c r="T1411" s="20"/>
      <c r="U1411" s="20"/>
    </row>
    <row r="1412">
      <c r="F1412" s="7" t="str">
        <f>IF(Games!F488=0, "",Games!F488)</f>
      </c>
      <c r="G1412" s="7"/>
      <c r="H1412" s="7"/>
      <c r="I1412" s="25"/>
      <c r="J1412" s="25"/>
      <c r="K1412" s="25"/>
      <c r="L1412" s="25"/>
      <c r="M1412" s="25"/>
      <c r="O1412" s="21" t="str">
        <f>IF(N1412="W",#REF!, IF( N1412="L",-#REF!, ""))</f>
      </c>
      <c r="P1412" s="20"/>
      <c r="Q1412" s="20"/>
      <c r="R1412" s="20"/>
      <c r="S1412" s="20"/>
      <c r="T1412" s="20"/>
      <c r="U1412" s="20"/>
    </row>
    <row r="1413">
      <c r="F1413" s="7" t="str">
        <f>IF(Games!F489=0, "",Games!F489)</f>
      </c>
      <c r="G1413" s="7"/>
      <c r="H1413" s="7"/>
      <c r="I1413" s="25"/>
      <c r="J1413" s="25"/>
      <c r="K1413" s="25"/>
      <c r="L1413" s="25"/>
      <c r="M1413" s="25"/>
      <c r="O1413" s="21" t="str">
        <f>IF(N1413="W",#REF!, IF( N1413="L",-#REF!, ""))</f>
      </c>
      <c r="P1413" s="20"/>
      <c r="Q1413" s="20"/>
      <c r="R1413" s="20"/>
      <c r="S1413" s="20"/>
      <c r="T1413" s="20"/>
      <c r="U1413" s="20"/>
    </row>
    <row r="1414">
      <c r="F1414" s="7" t="str">
        <f>IF(Games!F490=0, "",Games!F490)</f>
      </c>
      <c r="G1414" s="7"/>
      <c r="H1414" s="7"/>
      <c r="I1414" s="25"/>
      <c r="J1414" s="25"/>
      <c r="K1414" s="25"/>
      <c r="L1414" s="25"/>
      <c r="M1414" s="25"/>
      <c r="O1414" s="21" t="str">
        <f>IF(N1414="W",#REF!, IF( N1414="L",-#REF!, ""))</f>
      </c>
      <c r="P1414" s="20"/>
      <c r="Q1414" s="20"/>
      <c r="R1414" s="20"/>
      <c r="S1414" s="20"/>
      <c r="T1414" s="20"/>
      <c r="U1414" s="20"/>
    </row>
    <row r="1415">
      <c r="F1415" s="7" t="str">
        <f>IF(Games!F491=0, "",Games!F491)</f>
      </c>
      <c r="G1415" s="7"/>
      <c r="H1415" s="7"/>
      <c r="I1415" s="25"/>
      <c r="J1415" s="25"/>
      <c r="K1415" s="25"/>
      <c r="L1415" s="25"/>
      <c r="M1415" s="25"/>
      <c r="O1415" s="21" t="str">
        <f>IF(N1415="W",#REF!, IF( N1415="L",-#REF!, ""))</f>
      </c>
      <c r="P1415" s="20"/>
      <c r="Q1415" s="20"/>
      <c r="R1415" s="20"/>
      <c r="S1415" s="20"/>
      <c r="T1415" s="20"/>
      <c r="U1415" s="20"/>
    </row>
    <row r="1416">
      <c r="F1416" s="7" t="str">
        <f>IF(Games!F492=0, "",Games!F492)</f>
      </c>
      <c r="G1416" s="7"/>
      <c r="H1416" s="7"/>
      <c r="I1416" s="25"/>
      <c r="J1416" s="25"/>
      <c r="K1416" s="25"/>
      <c r="L1416" s="25"/>
      <c r="M1416" s="25"/>
      <c r="O1416" s="21" t="str">
        <f>IF(N1416="W",#REF!, IF( N1416="L",-#REF!, ""))</f>
      </c>
      <c r="P1416" s="20"/>
      <c r="Q1416" s="20"/>
      <c r="R1416" s="20"/>
      <c r="S1416" s="20"/>
      <c r="T1416" s="20"/>
      <c r="U1416" s="20"/>
    </row>
    <row r="1417">
      <c r="F1417" s="7" t="str">
        <f>IF(Games!F493=0, "",Games!F493)</f>
      </c>
      <c r="G1417" s="7"/>
      <c r="H1417" s="7"/>
      <c r="I1417" s="25"/>
      <c r="J1417" s="25"/>
      <c r="K1417" s="25"/>
      <c r="L1417" s="25"/>
      <c r="M1417" s="25"/>
      <c r="O1417" s="21" t="str">
        <f>IF(N1417="W",#REF!, IF( N1417="L",-#REF!, ""))</f>
      </c>
      <c r="P1417" s="20"/>
      <c r="Q1417" s="20"/>
      <c r="R1417" s="20"/>
      <c r="S1417" s="20"/>
      <c r="T1417" s="20"/>
      <c r="U1417" s="20"/>
    </row>
    <row r="1418">
      <c r="F1418" s="7" t="str">
        <f>IF(Games!F494=0, "",Games!F494)</f>
      </c>
      <c r="G1418" s="7"/>
      <c r="H1418" s="7"/>
      <c r="I1418" s="25"/>
      <c r="J1418" s="25"/>
      <c r="K1418" s="25"/>
      <c r="L1418" s="25"/>
      <c r="M1418" s="25"/>
      <c r="O1418" s="21" t="str">
        <f>IF(N1418="W",#REF!, IF( N1418="L",-#REF!, ""))</f>
      </c>
      <c r="P1418" s="20"/>
      <c r="Q1418" s="20"/>
      <c r="R1418" s="20"/>
      <c r="S1418" s="20"/>
      <c r="T1418" s="20"/>
      <c r="U1418" s="20"/>
    </row>
    <row r="1419">
      <c r="F1419" s="7" t="str">
        <f>IF(Games!F495=0, "",Games!F495)</f>
      </c>
      <c r="G1419" s="7"/>
      <c r="H1419" s="7"/>
      <c r="I1419" s="25"/>
      <c r="J1419" s="25"/>
      <c r="K1419" s="25"/>
      <c r="L1419" s="25"/>
      <c r="M1419" s="25"/>
      <c r="O1419" s="21" t="str">
        <f>IF(N1419="W",#REF!, IF( N1419="L",-#REF!, ""))</f>
      </c>
      <c r="P1419" s="20"/>
      <c r="Q1419" s="20"/>
      <c r="R1419" s="20"/>
      <c r="S1419" s="20"/>
      <c r="T1419" s="20"/>
      <c r="U1419" s="20"/>
    </row>
    <row r="1420">
      <c r="F1420" s="7" t="str">
        <f>IF(Games!F496=0, "",Games!F496)</f>
      </c>
      <c r="G1420" s="7"/>
      <c r="H1420" s="7"/>
      <c r="I1420" s="25"/>
      <c r="J1420" s="25"/>
      <c r="K1420" s="25"/>
      <c r="L1420" s="25"/>
      <c r="M1420" s="25"/>
      <c r="O1420" s="21" t="str">
        <f>IF(N1420="W",#REF!, IF( N1420="L",-#REF!, ""))</f>
      </c>
      <c r="P1420" s="20"/>
      <c r="Q1420" s="20"/>
      <c r="R1420" s="20"/>
      <c r="S1420" s="20"/>
      <c r="T1420" s="20"/>
      <c r="U1420" s="20"/>
    </row>
    <row r="1421">
      <c r="F1421" s="7" t="str">
        <f>IF(Games!F497=0, "",Games!F497)</f>
      </c>
      <c r="G1421" s="7"/>
      <c r="H1421" s="7"/>
      <c r="I1421" s="25"/>
      <c r="J1421" s="25"/>
      <c r="K1421" s="25"/>
      <c r="L1421" s="25"/>
      <c r="M1421" s="25"/>
      <c r="O1421" s="21" t="str">
        <f>IF(N1421="W",#REF!, IF( N1421="L",-#REF!, ""))</f>
      </c>
      <c r="P1421" s="20"/>
      <c r="Q1421" s="20"/>
      <c r="R1421" s="20"/>
      <c r="S1421" s="20"/>
      <c r="T1421" s="20"/>
      <c r="U1421" s="20"/>
    </row>
    <row r="1422">
      <c r="F1422" s="7" t="str">
        <f>IF(Games!F498=0, "",Games!F498)</f>
      </c>
      <c r="G1422" s="7"/>
      <c r="H1422" s="7"/>
      <c r="I1422" s="25"/>
      <c r="J1422" s="25"/>
      <c r="K1422" s="25"/>
      <c r="L1422" s="25"/>
      <c r="M1422" s="25"/>
      <c r="O1422" s="21" t="str">
        <f>IF(N1422="W",#REF!, IF( N1422="L",-#REF!, ""))</f>
      </c>
      <c r="P1422" s="20"/>
      <c r="Q1422" s="20"/>
      <c r="R1422" s="20"/>
      <c r="S1422" s="20"/>
      <c r="T1422" s="20"/>
      <c r="U1422" s="20"/>
    </row>
    <row r="1423">
      <c r="F1423" s="7" t="str">
        <f>IF(Games!F499=0, "",Games!F499)</f>
      </c>
      <c r="G1423" s="7"/>
      <c r="H1423" s="7"/>
      <c r="I1423" s="25"/>
      <c r="J1423" s="25"/>
      <c r="K1423" s="25"/>
      <c r="L1423" s="25"/>
      <c r="M1423" s="25"/>
      <c r="O1423" s="21" t="str">
        <f>IF(N1423="W",#REF!, IF( N1423="L",-#REF!, ""))</f>
      </c>
      <c r="P1423" s="20"/>
      <c r="Q1423" s="20"/>
      <c r="R1423" s="20"/>
      <c r="S1423" s="20"/>
      <c r="T1423" s="20"/>
      <c r="U1423" s="20"/>
    </row>
    <row r="1424">
      <c r="F1424" s="7" t="str">
        <f>IF(Games!F500=0, "",Games!F500)</f>
      </c>
      <c r="G1424" s="7"/>
      <c r="H1424" s="7"/>
      <c r="I1424" s="25"/>
      <c r="J1424" s="25"/>
      <c r="K1424" s="25"/>
      <c r="L1424" s="25"/>
      <c r="M1424" s="25"/>
      <c r="O1424" s="21" t="str">
        <f>IF(N1424="W",#REF!, IF( N1424="L",-#REF!, ""))</f>
      </c>
      <c r="P1424" s="20"/>
      <c r="Q1424" s="20"/>
      <c r="R1424" s="20"/>
      <c r="S1424" s="20"/>
      <c r="T1424" s="20"/>
      <c r="U1424" s="20"/>
    </row>
    <row r="1425">
      <c r="F1425" s="7" t="str">
        <f>IF(Games!F501=0, "",Games!F501)</f>
      </c>
      <c r="G1425" s="7"/>
      <c r="H1425" s="7"/>
      <c r="I1425" s="25"/>
      <c r="J1425" s="25"/>
      <c r="K1425" s="25"/>
      <c r="L1425" s="25"/>
      <c r="M1425" s="25"/>
      <c r="O1425" s="21" t="str">
        <f>IF(N1425="W",#REF!, IF( N1425="L",-#REF!, ""))</f>
      </c>
      <c r="P1425" s="20"/>
      <c r="Q1425" s="20"/>
      <c r="R1425" s="20"/>
      <c r="S1425" s="20"/>
      <c r="T1425" s="20"/>
      <c r="U1425" s="20"/>
    </row>
    <row r="1426">
      <c r="F1426" s="7" t="str">
        <f>IF(Games!F502=0, "",Games!F502)</f>
      </c>
      <c r="G1426" s="7"/>
      <c r="H1426" s="7"/>
      <c r="I1426" s="25"/>
      <c r="J1426" s="25"/>
      <c r="K1426" s="25"/>
      <c r="L1426" s="25"/>
      <c r="M1426" s="25"/>
      <c r="O1426" s="21" t="str">
        <f>IF(N1426="W",#REF!, IF( N1426="L",-#REF!, ""))</f>
      </c>
      <c r="P1426" s="20"/>
      <c r="Q1426" s="20"/>
      <c r="R1426" s="20"/>
      <c r="S1426" s="20"/>
      <c r="T1426" s="20"/>
      <c r="U1426" s="20"/>
    </row>
    <row r="1427">
      <c r="F1427" s="7" t="str">
        <f>IF(Games!F503=0, "",Games!F503)</f>
      </c>
      <c r="G1427" s="7"/>
      <c r="H1427" s="7"/>
      <c r="I1427" s="25"/>
      <c r="J1427" s="25"/>
      <c r="K1427" s="25"/>
      <c r="L1427" s="25"/>
      <c r="M1427" s="25"/>
      <c r="O1427" s="21" t="str">
        <f>IF(N1427="W",#REF!, IF( N1427="L",-#REF!, ""))</f>
      </c>
      <c r="P1427" s="20"/>
      <c r="Q1427" s="20"/>
      <c r="R1427" s="20"/>
      <c r="S1427" s="20"/>
      <c r="T1427" s="20"/>
      <c r="U1427" s="20"/>
    </row>
    <row r="1428">
      <c r="F1428" s="7" t="str">
        <f>IF(Games!F504=0, "",Games!F504)</f>
      </c>
      <c r="G1428" s="7"/>
      <c r="H1428" s="7"/>
      <c r="I1428" s="25"/>
      <c r="J1428" s="25"/>
      <c r="K1428" s="25"/>
      <c r="L1428" s="25"/>
      <c r="M1428" s="25"/>
      <c r="O1428" s="21" t="str">
        <f>IF(N1428="W",#REF!, IF( N1428="L",-#REF!, ""))</f>
      </c>
      <c r="P1428" s="20"/>
      <c r="Q1428" s="20"/>
      <c r="R1428" s="20"/>
      <c r="S1428" s="20"/>
      <c r="T1428" s="20"/>
      <c r="U1428" s="20"/>
    </row>
    <row r="1429">
      <c r="F1429" s="7" t="str">
        <f>IF(Games!F505=0, "",Games!F505)</f>
      </c>
      <c r="G1429" s="7"/>
      <c r="H1429" s="7"/>
      <c r="I1429" s="25"/>
      <c r="J1429" s="25"/>
      <c r="K1429" s="25"/>
      <c r="L1429" s="25"/>
      <c r="M1429" s="25"/>
      <c r="O1429" s="21" t="str">
        <f>IF(N1429="W",#REF!, IF( N1429="L",-#REF!, ""))</f>
      </c>
      <c r="P1429" s="20"/>
      <c r="Q1429" s="20"/>
      <c r="R1429" s="20"/>
      <c r="S1429" s="20"/>
      <c r="T1429" s="20"/>
      <c r="U1429" s="20"/>
    </row>
    <row r="1430">
      <c r="F1430" s="7" t="str">
        <f>IF(Games!F506=0, "",Games!F506)</f>
      </c>
      <c r="G1430" s="7"/>
      <c r="H1430" s="7"/>
      <c r="I1430" s="25"/>
      <c r="J1430" s="25"/>
      <c r="K1430" s="25"/>
      <c r="L1430" s="25"/>
      <c r="M1430" s="25"/>
      <c r="O1430" s="21" t="str">
        <f>IF(N1430="W",#REF!, IF( N1430="L",-#REF!, ""))</f>
      </c>
      <c r="P1430" s="20"/>
      <c r="Q1430" s="20"/>
      <c r="R1430" s="20"/>
      <c r="S1430" s="20"/>
      <c r="T1430" s="20"/>
      <c r="U1430" s="20"/>
    </row>
    <row r="1431">
      <c r="F1431" s="7" t="str">
        <f>IF(Games!F507=0, "",Games!F507)</f>
      </c>
      <c r="G1431" s="7"/>
      <c r="H1431" s="7"/>
      <c r="I1431" s="25"/>
      <c r="J1431" s="25"/>
      <c r="K1431" s="25"/>
      <c r="L1431" s="25"/>
      <c r="M1431" s="25"/>
      <c r="O1431" s="21" t="str">
        <f>IF(N1431="W",#REF!, IF( N1431="L",-#REF!, ""))</f>
      </c>
      <c r="P1431" s="20"/>
      <c r="Q1431" s="20"/>
      <c r="R1431" s="20"/>
      <c r="S1431" s="20"/>
      <c r="T1431" s="20"/>
      <c r="U1431" s="20"/>
    </row>
    <row r="1432">
      <c r="F1432" s="7" t="str">
        <f>IF(Games!F508=0, "",Games!F508)</f>
      </c>
      <c r="G1432" s="7"/>
      <c r="H1432" s="7"/>
      <c r="I1432" s="25"/>
      <c r="J1432" s="25"/>
      <c r="K1432" s="25"/>
      <c r="L1432" s="25"/>
      <c r="M1432" s="25"/>
      <c r="O1432" s="21" t="str">
        <f>IF(N1432="W",#REF!, IF( N1432="L",-#REF!, ""))</f>
      </c>
      <c r="P1432" s="20"/>
      <c r="Q1432" s="20"/>
      <c r="R1432" s="20"/>
      <c r="S1432" s="20"/>
      <c r="T1432" s="20"/>
      <c r="U1432" s="20"/>
    </row>
    <row r="1433">
      <c r="F1433" s="7" t="str">
        <f>IF(Games!F509=0, "",Games!F509)</f>
      </c>
      <c r="G1433" s="7"/>
      <c r="H1433" s="7"/>
      <c r="I1433" s="25"/>
      <c r="J1433" s="25"/>
      <c r="K1433" s="25"/>
      <c r="L1433" s="25"/>
      <c r="M1433" s="25"/>
      <c r="O1433" s="21" t="str">
        <f>IF(N1433="W",#REF!, IF( N1433="L",-#REF!, ""))</f>
      </c>
      <c r="P1433" s="20"/>
      <c r="Q1433" s="20"/>
      <c r="R1433" s="20"/>
      <c r="S1433" s="20"/>
      <c r="T1433" s="20"/>
      <c r="U1433" s="20"/>
    </row>
    <row r="1434">
      <c r="F1434" s="7" t="str">
        <f>IF(Games!F510=0, "",Games!F510)</f>
      </c>
      <c r="G1434" s="7"/>
      <c r="H1434" s="7"/>
      <c r="I1434" s="25"/>
      <c r="J1434" s="25"/>
      <c r="K1434" s="25"/>
      <c r="L1434" s="25"/>
      <c r="M1434" s="25"/>
      <c r="O1434" s="21" t="str">
        <f>IF(N1434="W",#REF!, IF( N1434="L",-#REF!, ""))</f>
      </c>
      <c r="P1434" s="20"/>
      <c r="Q1434" s="20"/>
      <c r="R1434" s="20"/>
      <c r="S1434" s="20"/>
      <c r="T1434" s="20"/>
      <c r="U1434" s="20"/>
    </row>
    <row r="1435">
      <c r="F1435" s="7" t="str">
        <f>IF(Games!F511=0, "",Games!F511)</f>
      </c>
      <c r="G1435" s="7"/>
      <c r="H1435" s="7"/>
      <c r="I1435" s="25"/>
      <c r="J1435" s="25"/>
      <c r="K1435" s="25"/>
      <c r="L1435" s="25"/>
      <c r="M1435" s="25"/>
      <c r="O1435" s="21" t="str">
        <f>IF(N1435="W",#REF!, IF( N1435="L",-#REF!, ""))</f>
      </c>
      <c r="P1435" s="20"/>
      <c r="Q1435" s="20"/>
      <c r="R1435" s="20"/>
      <c r="S1435" s="20"/>
      <c r="T1435" s="20"/>
      <c r="U1435" s="20"/>
    </row>
    <row r="1436">
      <c r="F1436" s="7" t="str">
        <f>IF(Games!F512=0, "",Games!F512)</f>
      </c>
      <c r="G1436" s="7"/>
      <c r="H1436" s="7"/>
      <c r="I1436" s="25"/>
      <c r="J1436" s="25"/>
      <c r="K1436" s="25"/>
      <c r="L1436" s="25"/>
      <c r="M1436" s="25"/>
      <c r="O1436" s="21" t="str">
        <f>IF(N1436="W",#REF!, IF( N1436="L",-#REF!, ""))</f>
      </c>
      <c r="P1436" s="20"/>
      <c r="Q1436" s="20"/>
      <c r="R1436" s="20"/>
      <c r="S1436" s="20"/>
      <c r="T1436" s="20"/>
      <c r="U1436" s="20"/>
    </row>
    <row r="1437">
      <c r="F1437" s="7" t="str">
        <f>IF(Games!F513=0, "",Games!F513)</f>
      </c>
      <c r="G1437" s="7"/>
      <c r="H1437" s="7"/>
      <c r="I1437" s="25"/>
      <c r="J1437" s="25"/>
      <c r="K1437" s="25"/>
      <c r="L1437" s="25"/>
      <c r="M1437" s="25"/>
      <c r="O1437" s="21" t="str">
        <f>IF(N1437="W",#REF!, IF( N1437="L",-#REF!, ""))</f>
      </c>
      <c r="P1437" s="20"/>
      <c r="Q1437" s="20"/>
      <c r="R1437" s="20"/>
      <c r="S1437" s="20"/>
      <c r="T1437" s="20"/>
      <c r="U1437" s="20"/>
    </row>
    <row r="1438">
      <c r="F1438" s="7" t="str">
        <f>IF(Games!F514=0, "",Games!F514)</f>
      </c>
      <c r="G1438" s="7"/>
      <c r="H1438" s="7"/>
      <c r="I1438" s="25"/>
      <c r="J1438" s="25"/>
      <c r="K1438" s="25"/>
      <c r="L1438" s="25"/>
      <c r="M1438" s="25"/>
      <c r="O1438" s="21" t="str">
        <f>IF(N1438="W",#REF!, IF( N1438="L",-#REF!, ""))</f>
      </c>
      <c r="P1438" s="20"/>
      <c r="Q1438" s="20"/>
      <c r="R1438" s="20"/>
      <c r="S1438" s="20"/>
      <c r="T1438" s="20"/>
      <c r="U1438" s="20"/>
    </row>
    <row r="1439">
      <c r="F1439" s="7" t="str">
        <f>IF(Games!F515=0, "",Games!F515)</f>
      </c>
      <c r="G1439" s="7"/>
      <c r="H1439" s="7"/>
      <c r="I1439" s="25"/>
      <c r="J1439" s="25"/>
      <c r="K1439" s="25"/>
      <c r="L1439" s="25"/>
      <c r="M1439" s="25"/>
      <c r="O1439" s="21" t="str">
        <f>IF(N1439="W",#REF!, IF( N1439="L",-#REF!, ""))</f>
      </c>
      <c r="P1439" s="20"/>
      <c r="Q1439" s="20"/>
      <c r="R1439" s="20"/>
      <c r="S1439" s="20"/>
      <c r="T1439" s="20"/>
      <c r="U1439" s="20"/>
    </row>
    <row r="1440">
      <c r="F1440" s="7" t="str">
        <f>IF(Games!F516=0, "",Games!F516)</f>
      </c>
      <c r="G1440" s="7"/>
      <c r="H1440" s="7"/>
      <c r="I1440" s="25"/>
      <c r="J1440" s="25"/>
      <c r="K1440" s="25"/>
      <c r="L1440" s="25"/>
      <c r="M1440" s="25"/>
      <c r="O1440" s="21" t="str">
        <f>IF(N1440="W",#REF!, IF( N1440="L",-#REF!, ""))</f>
      </c>
      <c r="P1440" s="20"/>
      <c r="Q1440" s="20"/>
      <c r="R1440" s="20"/>
      <c r="S1440" s="20"/>
      <c r="T1440" s="20"/>
      <c r="U1440" s="20"/>
    </row>
    <row r="1441">
      <c r="F1441" s="7" t="str">
        <f>IF(Games!F517=0, "",Games!F517)</f>
      </c>
      <c r="G1441" s="7"/>
      <c r="H1441" s="7"/>
      <c r="I1441" s="25"/>
      <c r="J1441" s="25"/>
      <c r="K1441" s="25"/>
      <c r="L1441" s="25"/>
      <c r="M1441" s="25"/>
      <c r="O1441" s="21" t="str">
        <f>IF(N1441="W",#REF!, IF( N1441="L",-#REF!, ""))</f>
      </c>
      <c r="P1441" s="20"/>
      <c r="Q1441" s="20"/>
      <c r="R1441" s="20"/>
      <c r="S1441" s="20"/>
      <c r="T1441" s="20"/>
      <c r="U1441" s="20"/>
    </row>
    <row r="1442">
      <c r="F1442" s="7" t="str">
        <f>IF(Games!F518=0, "",Games!F518)</f>
      </c>
      <c r="G1442" s="7"/>
      <c r="H1442" s="7"/>
      <c r="I1442" s="25"/>
      <c r="J1442" s="25"/>
      <c r="K1442" s="25"/>
      <c r="L1442" s="25"/>
      <c r="M1442" s="25"/>
      <c r="O1442" s="21" t="str">
        <f>IF(N1442="W",#REF!, IF( N1442="L",-#REF!, ""))</f>
      </c>
      <c r="P1442" s="20"/>
      <c r="Q1442" s="20"/>
      <c r="R1442" s="20"/>
      <c r="S1442" s="20"/>
      <c r="T1442" s="20"/>
      <c r="U1442" s="20"/>
    </row>
    <row r="1443">
      <c r="F1443" s="7" t="str">
        <f>IF(Games!F519=0, "",Games!F519)</f>
      </c>
      <c r="G1443" s="7"/>
      <c r="H1443" s="7"/>
      <c r="I1443" s="25"/>
      <c r="J1443" s="25"/>
      <c r="K1443" s="25"/>
      <c r="L1443" s="25"/>
      <c r="M1443" s="25"/>
      <c r="O1443" s="21" t="str">
        <f>IF(N1443="W",#REF!, IF( N1443="L",-#REF!, ""))</f>
      </c>
      <c r="P1443" s="20"/>
      <c r="Q1443" s="20"/>
      <c r="R1443" s="20"/>
      <c r="S1443" s="20"/>
      <c r="T1443" s="20"/>
      <c r="U1443" s="20"/>
    </row>
    <row r="1444">
      <c r="F1444" s="7" t="str">
        <f>IF(Games!F520=0, "",Games!F520)</f>
      </c>
      <c r="G1444" s="7"/>
      <c r="H1444" s="7"/>
      <c r="I1444" s="25"/>
      <c r="J1444" s="25"/>
      <c r="K1444" s="25"/>
      <c r="L1444" s="25"/>
      <c r="M1444" s="25"/>
      <c r="O1444" s="21" t="str">
        <f>IF(N1444="W",#REF!, IF( N1444="L",-#REF!, ""))</f>
      </c>
      <c r="P1444" s="20"/>
      <c r="Q1444" s="20"/>
      <c r="R1444" s="20"/>
      <c r="S1444" s="20"/>
      <c r="T1444" s="20"/>
      <c r="U1444" s="20"/>
    </row>
    <row r="1445">
      <c r="F1445" s="7" t="str">
        <f>IF(Games!F521=0, "",Games!F521)</f>
      </c>
      <c r="G1445" s="7"/>
      <c r="H1445" s="7"/>
      <c r="I1445" s="25"/>
      <c r="J1445" s="25"/>
      <c r="K1445" s="25"/>
      <c r="L1445" s="25"/>
      <c r="M1445" s="25"/>
      <c r="O1445" s="21" t="str">
        <f>IF(N1445="W",#REF!, IF( N1445="L",-#REF!, ""))</f>
      </c>
      <c r="P1445" s="20"/>
      <c r="Q1445" s="20"/>
      <c r="R1445" s="20"/>
      <c r="S1445" s="20"/>
      <c r="T1445" s="20"/>
      <c r="U1445" s="20"/>
    </row>
    <row r="1446">
      <c r="F1446" s="7" t="str">
        <f>IF(Games!F522=0, "",Games!F522)</f>
      </c>
      <c r="G1446" s="7"/>
      <c r="H1446" s="7"/>
      <c r="I1446" s="25"/>
      <c r="J1446" s="25"/>
      <c r="K1446" s="25"/>
      <c r="L1446" s="25"/>
      <c r="M1446" s="25"/>
      <c r="O1446" s="21" t="str">
        <f>IF(N1446="W",#REF!, IF( N1446="L",-#REF!, ""))</f>
      </c>
      <c r="P1446" s="20"/>
      <c r="Q1446" s="20"/>
      <c r="R1446" s="20"/>
      <c r="S1446" s="20"/>
      <c r="T1446" s="20"/>
      <c r="U1446" s="20"/>
    </row>
    <row r="1447">
      <c r="F1447" s="7" t="str">
        <f>IF(Games!F523=0, "",Games!F523)</f>
      </c>
      <c r="G1447" s="7"/>
      <c r="H1447" s="7"/>
      <c r="I1447" s="25"/>
      <c r="J1447" s="25"/>
      <c r="K1447" s="25"/>
      <c r="L1447" s="25"/>
      <c r="M1447" s="25"/>
      <c r="O1447" s="21" t="str">
        <f>IF(N1447="W",#REF!, IF( N1447="L",-#REF!, ""))</f>
      </c>
      <c r="P1447" s="20"/>
      <c r="Q1447" s="20"/>
      <c r="R1447" s="20"/>
      <c r="S1447" s="20"/>
      <c r="T1447" s="20"/>
      <c r="U1447" s="20"/>
    </row>
    <row r="1448">
      <c r="F1448" s="7" t="str">
        <f>IF(Games!F524=0, "",Games!F524)</f>
      </c>
      <c r="G1448" s="7"/>
      <c r="H1448" s="7"/>
      <c r="I1448" s="25"/>
      <c r="J1448" s="25"/>
      <c r="K1448" s="25"/>
      <c r="L1448" s="25"/>
      <c r="M1448" s="25"/>
      <c r="O1448" s="21" t="str">
        <f>IF(N1448="W",#REF!, IF( N1448="L",-#REF!, ""))</f>
      </c>
      <c r="P1448" s="20"/>
      <c r="Q1448" s="20"/>
      <c r="R1448" s="20"/>
      <c r="S1448" s="20"/>
      <c r="T1448" s="20"/>
      <c r="U1448" s="20"/>
    </row>
    <row r="1449">
      <c r="F1449" s="7" t="str">
        <f>IF(Games!F525=0, "",Games!F525)</f>
      </c>
      <c r="G1449" s="7"/>
      <c r="H1449" s="7"/>
      <c r="I1449" s="25"/>
      <c r="J1449" s="25"/>
      <c r="K1449" s="25"/>
      <c r="L1449" s="25"/>
      <c r="M1449" s="25"/>
      <c r="O1449" s="21" t="str">
        <f>IF(N1449="W",#REF!, IF( N1449="L",-#REF!, ""))</f>
      </c>
      <c r="P1449" s="20"/>
      <c r="Q1449" s="20"/>
      <c r="R1449" s="20"/>
      <c r="S1449" s="20"/>
      <c r="T1449" s="20"/>
      <c r="U1449" s="20"/>
    </row>
    <row r="1450">
      <c r="F1450" s="7" t="str">
        <f>IF(Games!F526=0, "",Games!F526)</f>
      </c>
      <c r="G1450" s="7"/>
      <c r="H1450" s="7"/>
      <c r="I1450" s="25"/>
      <c r="J1450" s="25"/>
      <c r="K1450" s="25"/>
      <c r="L1450" s="25"/>
      <c r="M1450" s="25"/>
      <c r="O1450" s="21" t="str">
        <f>IF(N1450="W",#REF!, IF( N1450="L",-#REF!, ""))</f>
      </c>
      <c r="P1450" s="20"/>
      <c r="Q1450" s="20"/>
      <c r="R1450" s="20"/>
      <c r="S1450" s="20"/>
      <c r="T1450" s="20"/>
      <c r="U1450" s="20"/>
    </row>
    <row r="1451">
      <c r="F1451" s="7" t="str">
        <f>IF(Games!F527=0, "",Games!F527)</f>
      </c>
      <c r="G1451" s="7"/>
      <c r="H1451" s="7"/>
      <c r="I1451" s="25"/>
      <c r="J1451" s="25"/>
      <c r="K1451" s="25"/>
      <c r="L1451" s="25"/>
      <c r="M1451" s="25"/>
      <c r="O1451" s="21" t="str">
        <f>IF(N1451="W",#REF!, IF( N1451="L",-#REF!, ""))</f>
      </c>
      <c r="P1451" s="20"/>
      <c r="Q1451" s="20"/>
      <c r="R1451" s="20"/>
      <c r="S1451" s="20"/>
      <c r="T1451" s="20"/>
      <c r="U1451" s="20"/>
    </row>
    <row r="1452">
      <c r="F1452" s="7" t="str">
        <f>IF(Games!F528=0, "",Games!F528)</f>
      </c>
      <c r="G1452" s="7"/>
      <c r="H1452" s="7"/>
      <c r="I1452" s="25"/>
      <c r="J1452" s="25"/>
      <c r="K1452" s="25"/>
      <c r="L1452" s="25"/>
      <c r="M1452" s="25"/>
      <c r="O1452" s="21" t="str">
        <f>IF(N1452="W",#REF!, IF( N1452="L",-#REF!, ""))</f>
      </c>
      <c r="P1452" s="20"/>
      <c r="Q1452" s="20"/>
      <c r="R1452" s="20"/>
      <c r="S1452" s="20"/>
      <c r="T1452" s="20"/>
      <c r="U1452" s="20"/>
    </row>
    <row r="1453">
      <c r="F1453" s="7" t="str">
        <f>IF(Games!F529=0, "",Games!F529)</f>
      </c>
      <c r="G1453" s="7"/>
      <c r="H1453" s="7"/>
      <c r="I1453" s="25"/>
      <c r="J1453" s="25"/>
      <c r="K1453" s="25"/>
      <c r="L1453" s="25"/>
      <c r="M1453" s="25"/>
      <c r="O1453" s="21" t="str">
        <f>IF(N1453="W",#REF!, IF( N1453="L",-#REF!, ""))</f>
      </c>
      <c r="P1453" s="20"/>
      <c r="Q1453" s="20"/>
      <c r="R1453" s="20"/>
      <c r="S1453" s="20"/>
      <c r="T1453" s="20"/>
      <c r="U1453" s="20"/>
    </row>
    <row r="1454">
      <c r="F1454" s="7" t="str">
        <f>IF(Games!F530=0, "",Games!F530)</f>
      </c>
      <c r="G1454" s="7"/>
      <c r="H1454" s="7"/>
      <c r="I1454" s="25"/>
      <c r="J1454" s="25"/>
      <c r="K1454" s="25"/>
      <c r="L1454" s="25"/>
      <c r="M1454" s="25"/>
      <c r="O1454" s="21" t="str">
        <f>IF(N1454="W",#REF!, IF( N1454="L",-#REF!, ""))</f>
      </c>
      <c r="P1454" s="20"/>
      <c r="Q1454" s="20"/>
      <c r="R1454" s="20"/>
      <c r="S1454" s="20"/>
      <c r="T1454" s="20"/>
      <c r="U1454" s="20"/>
    </row>
    <row r="1455">
      <c r="F1455" s="7" t="str">
        <f>IF(Games!F531=0, "",Games!F531)</f>
      </c>
      <c r="G1455" s="7"/>
      <c r="H1455" s="7"/>
      <c r="I1455" s="25"/>
      <c r="J1455" s="25"/>
      <c r="K1455" s="25"/>
      <c r="L1455" s="25"/>
      <c r="M1455" s="25"/>
      <c r="O1455" s="21" t="str">
        <f>IF(N1455="W",#REF!, IF( N1455="L",-#REF!, ""))</f>
      </c>
      <c r="P1455" s="20"/>
      <c r="Q1455" s="20"/>
      <c r="R1455" s="20"/>
      <c r="S1455" s="20"/>
      <c r="T1455" s="20"/>
      <c r="U1455" s="20"/>
    </row>
    <row r="1456">
      <c r="F1456" s="7" t="str">
        <f>IF(Games!F532=0, "",Games!F532)</f>
      </c>
      <c r="G1456" s="7"/>
      <c r="H1456" s="7"/>
      <c r="I1456" s="25"/>
      <c r="J1456" s="25"/>
      <c r="K1456" s="25"/>
      <c r="L1456" s="25"/>
      <c r="M1456" s="25"/>
      <c r="O1456" s="21" t="str">
        <f>IF(N1456="W",#REF!, IF( N1456="L",-#REF!, ""))</f>
      </c>
      <c r="P1456" s="20"/>
      <c r="Q1456" s="20"/>
      <c r="R1456" s="20"/>
      <c r="S1456" s="20"/>
      <c r="T1456" s="20"/>
      <c r="U1456" s="20"/>
    </row>
    <row r="1457">
      <c r="F1457" s="7" t="str">
        <f>IF(Games!F533=0, "",Games!F533)</f>
      </c>
      <c r="G1457" s="7"/>
      <c r="H1457" s="7"/>
      <c r="I1457" s="25"/>
      <c r="J1457" s="25"/>
      <c r="K1457" s="25"/>
      <c r="L1457" s="25"/>
      <c r="M1457" s="25"/>
      <c r="O1457" s="21" t="str">
        <f>IF(N1457="W",#REF!, IF( N1457="L",-#REF!, ""))</f>
      </c>
      <c r="P1457" s="20"/>
      <c r="Q1457" s="20"/>
      <c r="R1457" s="20"/>
      <c r="S1457" s="20"/>
      <c r="T1457" s="20"/>
      <c r="U1457" s="20"/>
    </row>
    <row r="1458">
      <c r="F1458" s="7" t="str">
        <f>IF(Games!F534=0, "",Games!F534)</f>
      </c>
      <c r="G1458" s="7"/>
      <c r="H1458" s="7"/>
      <c r="I1458" s="25"/>
      <c r="J1458" s="25"/>
      <c r="K1458" s="25"/>
      <c r="L1458" s="25"/>
      <c r="M1458" s="25"/>
      <c r="O1458" s="21" t="str">
        <f>IF(N1458="W",#REF!, IF( N1458="L",-#REF!, ""))</f>
      </c>
      <c r="P1458" s="20"/>
      <c r="Q1458" s="20"/>
      <c r="R1458" s="20"/>
      <c r="S1458" s="20"/>
      <c r="T1458" s="20"/>
      <c r="U1458" s="20"/>
    </row>
    <row r="1459">
      <c r="F1459" s="7" t="str">
        <f>IF(Games!F535=0, "",Games!F535)</f>
      </c>
      <c r="G1459" s="7"/>
      <c r="H1459" s="7"/>
      <c r="I1459" s="25"/>
      <c r="J1459" s="25"/>
      <c r="K1459" s="25"/>
      <c r="L1459" s="25"/>
      <c r="M1459" s="25"/>
      <c r="O1459" s="21" t="str">
        <f>IF(N1459="W",#REF!, IF( N1459="L",-#REF!, ""))</f>
      </c>
      <c r="P1459" s="20"/>
      <c r="Q1459" s="20"/>
      <c r="R1459" s="20"/>
      <c r="S1459" s="20"/>
      <c r="T1459" s="20"/>
      <c r="U1459" s="20"/>
    </row>
    <row r="1460">
      <c r="F1460" s="7" t="str">
        <f>IF(Games!F536=0, "",Games!F536)</f>
      </c>
      <c r="G1460" s="7"/>
      <c r="H1460" s="7"/>
      <c r="I1460" s="25"/>
      <c r="J1460" s="25"/>
      <c r="K1460" s="25"/>
      <c r="L1460" s="25"/>
      <c r="M1460" s="25"/>
      <c r="O1460" s="21" t="str">
        <f>IF(N1460="W",#REF!, IF( N1460="L",-#REF!, ""))</f>
      </c>
      <c r="P1460" s="20"/>
      <c r="Q1460" s="20"/>
      <c r="R1460" s="20"/>
      <c r="S1460" s="20"/>
      <c r="T1460" s="20"/>
      <c r="U1460" s="20"/>
    </row>
    <row r="1461">
      <c r="F1461" s="7" t="str">
        <f>IF(Games!F537=0, "",Games!F537)</f>
      </c>
      <c r="G1461" s="7"/>
      <c r="H1461" s="7"/>
      <c r="I1461" s="25"/>
      <c r="J1461" s="25"/>
      <c r="K1461" s="25"/>
      <c r="L1461" s="25"/>
      <c r="M1461" s="25"/>
      <c r="O1461" s="21" t="str">
        <f>IF(N1461="W",#REF!, IF( N1461="L",-#REF!, ""))</f>
      </c>
      <c r="P1461" s="20"/>
      <c r="Q1461" s="20"/>
      <c r="R1461" s="20"/>
      <c r="S1461" s="20"/>
      <c r="T1461" s="20"/>
      <c r="U1461" s="20"/>
    </row>
    <row r="1462">
      <c r="F1462" s="7" t="str">
        <f>IF(Games!F538=0, "",Games!F538)</f>
      </c>
      <c r="G1462" s="7"/>
      <c r="H1462" s="7"/>
      <c r="I1462" s="25"/>
      <c r="J1462" s="25"/>
      <c r="K1462" s="25"/>
      <c r="L1462" s="25"/>
      <c r="M1462" s="25"/>
      <c r="O1462" s="21" t="str">
        <f>IF(N1462="W",#REF!, IF( N1462="L",-#REF!, ""))</f>
      </c>
      <c r="P1462" s="20"/>
      <c r="Q1462" s="20"/>
      <c r="R1462" s="20"/>
      <c r="S1462" s="20"/>
      <c r="T1462" s="20"/>
      <c r="U1462" s="20"/>
    </row>
    <row r="1463">
      <c r="F1463" s="7" t="str">
        <f>IF(Games!F539=0, "",Games!F539)</f>
      </c>
      <c r="G1463" s="7"/>
      <c r="H1463" s="7"/>
      <c r="I1463" s="25"/>
      <c r="J1463" s="25"/>
      <c r="K1463" s="25"/>
      <c r="L1463" s="25"/>
      <c r="M1463" s="25"/>
      <c r="O1463" s="21" t="str">
        <f>IF(N1463="W",#REF!, IF( N1463="L",-#REF!, ""))</f>
      </c>
      <c r="P1463" s="20"/>
      <c r="Q1463" s="20"/>
      <c r="R1463" s="20"/>
      <c r="S1463" s="20"/>
      <c r="T1463" s="20"/>
      <c r="U1463" s="20"/>
    </row>
    <row r="1464">
      <c r="F1464" s="7" t="str">
        <f>IF(Games!F540=0, "",Games!F540)</f>
      </c>
      <c r="G1464" s="7"/>
      <c r="H1464" s="7"/>
      <c r="I1464" s="25"/>
      <c r="J1464" s="25"/>
      <c r="K1464" s="25"/>
      <c r="L1464" s="25"/>
      <c r="M1464" s="25"/>
      <c r="O1464" s="21" t="str">
        <f>IF(N1464="W",#REF!, IF( N1464="L",-#REF!, ""))</f>
      </c>
      <c r="P1464" s="20"/>
      <c r="Q1464" s="20"/>
      <c r="R1464" s="20"/>
      <c r="S1464" s="20"/>
      <c r="T1464" s="20"/>
      <c r="U1464" s="20"/>
    </row>
    <row r="1465">
      <c r="F1465" s="7" t="str">
        <f>IF(Games!F541=0, "",Games!F541)</f>
      </c>
      <c r="G1465" s="7"/>
      <c r="H1465" s="7"/>
      <c r="I1465" s="25"/>
      <c r="J1465" s="25"/>
      <c r="K1465" s="25"/>
      <c r="L1465" s="25"/>
      <c r="M1465" s="25"/>
      <c r="O1465" s="21" t="str">
        <f>IF(N1465="W",#REF!, IF( N1465="L",-#REF!, ""))</f>
      </c>
      <c r="P1465" s="20"/>
      <c r="Q1465" s="20"/>
      <c r="R1465" s="20"/>
      <c r="S1465" s="20"/>
      <c r="T1465" s="20"/>
      <c r="U1465" s="20"/>
    </row>
    <row r="1466">
      <c r="F1466" s="7" t="str">
        <f>IF(Games!F542=0, "",Games!F542)</f>
      </c>
      <c r="G1466" s="7"/>
      <c r="H1466" s="7"/>
      <c r="I1466" s="25"/>
      <c r="J1466" s="25"/>
      <c r="K1466" s="25"/>
      <c r="L1466" s="25"/>
      <c r="M1466" s="25"/>
      <c r="O1466" s="21" t="str">
        <f>IF(N1466="W",#REF!, IF( N1466="L",-#REF!, ""))</f>
      </c>
      <c r="P1466" s="20"/>
      <c r="Q1466" s="20"/>
      <c r="R1466" s="20"/>
      <c r="S1466" s="20"/>
      <c r="T1466" s="20"/>
      <c r="U1466" s="20"/>
    </row>
    <row r="1467">
      <c r="F1467" s="7" t="str">
        <f>IF(Games!F543=0, "",Games!F543)</f>
      </c>
      <c r="G1467" s="7"/>
      <c r="H1467" s="7"/>
      <c r="I1467" s="25"/>
      <c r="J1467" s="25"/>
      <c r="K1467" s="25"/>
      <c r="L1467" s="25"/>
      <c r="M1467" s="25"/>
      <c r="O1467" s="21" t="str">
        <f>IF(N1467="W",#REF!, IF( N1467="L",-#REF!, ""))</f>
      </c>
      <c r="P1467" s="20"/>
      <c r="Q1467" s="20"/>
      <c r="R1467" s="20"/>
      <c r="S1467" s="20"/>
      <c r="T1467" s="20"/>
      <c r="U1467" s="20"/>
    </row>
    <row r="1468">
      <c r="F1468" s="7" t="str">
        <f>IF(Games!F544=0, "",Games!F544)</f>
      </c>
      <c r="G1468" s="7"/>
      <c r="H1468" s="7"/>
      <c r="I1468" s="25"/>
      <c r="J1468" s="25"/>
      <c r="K1468" s="25"/>
      <c r="L1468" s="25"/>
      <c r="M1468" s="25"/>
      <c r="O1468" s="21" t="str">
        <f>IF(N1468="W",#REF!, IF( N1468="L",-#REF!, ""))</f>
      </c>
      <c r="P1468" s="20"/>
      <c r="Q1468" s="20"/>
      <c r="R1468" s="20"/>
      <c r="S1468" s="20"/>
      <c r="T1468" s="20"/>
      <c r="U1468" s="20"/>
    </row>
    <row r="1469">
      <c r="F1469" s="7" t="str">
        <f>IF(Games!F545=0, "",Games!F545)</f>
      </c>
      <c r="G1469" s="7"/>
      <c r="H1469" s="7"/>
      <c r="I1469" s="25"/>
      <c r="J1469" s="25"/>
      <c r="K1469" s="25"/>
      <c r="L1469" s="25"/>
      <c r="M1469" s="25"/>
      <c r="O1469" s="21" t="str">
        <f>IF(N1469="W",#REF!, IF( N1469="L",-#REF!, ""))</f>
      </c>
      <c r="P1469" s="20"/>
      <c r="Q1469" s="20"/>
      <c r="R1469" s="20"/>
      <c r="S1469" s="20"/>
      <c r="T1469" s="20"/>
      <c r="U1469" s="20"/>
    </row>
    <row r="1470">
      <c r="F1470" s="7" t="str">
        <f>IF(Games!F546=0, "",Games!F546)</f>
      </c>
      <c r="G1470" s="7"/>
      <c r="H1470" s="7"/>
      <c r="I1470" s="25"/>
      <c r="J1470" s="25"/>
      <c r="K1470" s="25"/>
      <c r="L1470" s="25"/>
      <c r="M1470" s="25"/>
      <c r="O1470" s="21" t="str">
        <f>IF(N1470="W",#REF!, IF( N1470="L",-#REF!, ""))</f>
      </c>
      <c r="P1470" s="20"/>
      <c r="Q1470" s="20"/>
      <c r="R1470" s="20"/>
      <c r="S1470" s="20"/>
      <c r="T1470" s="20"/>
      <c r="U1470" s="20"/>
    </row>
    <row r="1471">
      <c r="F1471" s="7" t="str">
        <f>IF(Games!F547=0, "",Games!F547)</f>
      </c>
      <c r="G1471" s="7"/>
      <c r="H1471" s="7"/>
      <c r="I1471" s="25"/>
      <c r="J1471" s="25"/>
      <c r="K1471" s="25"/>
      <c r="L1471" s="25"/>
      <c r="M1471" s="25"/>
      <c r="O1471" s="21" t="str">
        <f>IF(N1471="W",#REF!, IF( N1471="L",-#REF!, ""))</f>
      </c>
      <c r="P1471" s="20"/>
      <c r="Q1471" s="20"/>
      <c r="R1471" s="20"/>
      <c r="S1471" s="20"/>
      <c r="T1471" s="20"/>
      <c r="U1471" s="20"/>
    </row>
    <row r="1472">
      <c r="F1472" s="7" t="str">
        <f>IF(Games!F548=0, "",Games!F548)</f>
      </c>
      <c r="G1472" s="7"/>
      <c r="H1472" s="7"/>
      <c r="I1472" s="25"/>
      <c r="J1472" s="25"/>
      <c r="K1472" s="25"/>
      <c r="L1472" s="25"/>
      <c r="M1472" s="25"/>
      <c r="O1472" s="21" t="str">
        <f>IF(N1472="W",#REF!, IF( N1472="L",-#REF!, ""))</f>
      </c>
      <c r="P1472" s="20"/>
      <c r="Q1472" s="20"/>
      <c r="R1472" s="20"/>
      <c r="S1472" s="20"/>
      <c r="T1472" s="20"/>
      <c r="U1472" s="20"/>
    </row>
    <row r="1473">
      <c r="F1473" s="7" t="str">
        <f>IF(Games!F549=0, "",Games!F549)</f>
      </c>
      <c r="G1473" s="7"/>
      <c r="H1473" s="7"/>
      <c r="I1473" s="25"/>
      <c r="J1473" s="25"/>
      <c r="K1473" s="25"/>
      <c r="L1473" s="25"/>
      <c r="M1473" s="25"/>
      <c r="O1473" s="21" t="str">
        <f>IF(N1473="W",#REF!, IF( N1473="L",-#REF!, ""))</f>
      </c>
      <c r="P1473" s="20"/>
      <c r="Q1473" s="20"/>
      <c r="R1473" s="20"/>
      <c r="S1473" s="20"/>
      <c r="T1473" s="20"/>
      <c r="U1473" s="20"/>
    </row>
    <row r="1474">
      <c r="F1474" s="7" t="str">
        <f>IF(Games!F550=0, "",Games!F550)</f>
      </c>
      <c r="G1474" s="7"/>
      <c r="H1474" s="7"/>
      <c r="I1474" s="25"/>
      <c r="J1474" s="25"/>
      <c r="K1474" s="25"/>
      <c r="L1474" s="25"/>
      <c r="M1474" s="25"/>
      <c r="O1474" s="21" t="str">
        <f>IF(N1474="W",#REF!, IF( N1474="L",-#REF!, ""))</f>
      </c>
      <c r="P1474" s="20"/>
      <c r="Q1474" s="20"/>
      <c r="R1474" s="20"/>
      <c r="S1474" s="20"/>
      <c r="T1474" s="20"/>
      <c r="U1474" s="20"/>
    </row>
    <row r="1475">
      <c r="F1475" s="7" t="str">
        <f>IF(Games!F551=0, "",Games!F551)</f>
      </c>
      <c r="G1475" s="7"/>
      <c r="H1475" s="7"/>
      <c r="I1475" s="25"/>
      <c r="J1475" s="25"/>
      <c r="K1475" s="25"/>
      <c r="L1475" s="25"/>
      <c r="M1475" s="25"/>
      <c r="O1475" s="21" t="str">
        <f>IF(N1475="W",#REF!, IF( N1475="L",-#REF!, ""))</f>
      </c>
      <c r="P1475" s="20"/>
      <c r="Q1475" s="20"/>
      <c r="R1475" s="20"/>
      <c r="S1475" s="20"/>
      <c r="T1475" s="20"/>
      <c r="U1475" s="20"/>
    </row>
    <row r="1476">
      <c r="F1476" s="7" t="str">
        <f>IF(Games!F552=0, "",Games!F552)</f>
      </c>
      <c r="G1476" s="7"/>
      <c r="H1476" s="7"/>
      <c r="I1476" s="25"/>
      <c r="J1476" s="25"/>
      <c r="K1476" s="25"/>
      <c r="L1476" s="25"/>
      <c r="M1476" s="25"/>
      <c r="O1476" s="21" t="str">
        <f>IF(N1476="W",#REF!, IF( N1476="L",-#REF!, ""))</f>
      </c>
      <c r="P1476" s="20"/>
      <c r="Q1476" s="20"/>
      <c r="R1476" s="20"/>
      <c r="S1476" s="20"/>
      <c r="T1476" s="20"/>
      <c r="U1476" s="20"/>
    </row>
    <row r="1477">
      <c r="F1477" s="7" t="str">
        <f>IF(Games!F553=0, "",Games!F553)</f>
      </c>
      <c r="G1477" s="7"/>
      <c r="H1477" s="7"/>
      <c r="I1477" s="25"/>
      <c r="J1477" s="25"/>
      <c r="K1477" s="25"/>
      <c r="L1477" s="25"/>
      <c r="M1477" s="25"/>
      <c r="O1477" s="21" t="str">
        <f>IF(N1477="W",#REF!, IF( N1477="L",-#REF!, ""))</f>
      </c>
      <c r="P1477" s="20"/>
      <c r="Q1477" s="20"/>
      <c r="R1477" s="20"/>
      <c r="S1477" s="20"/>
      <c r="T1477" s="20"/>
      <c r="U1477" s="20"/>
    </row>
    <row r="1478">
      <c r="F1478" s="7" t="str">
        <f>IF(Games!F554=0, "",Games!F554)</f>
      </c>
      <c r="G1478" s="7"/>
      <c r="H1478" s="7"/>
      <c r="I1478" s="25"/>
      <c r="J1478" s="25"/>
      <c r="K1478" s="25"/>
      <c r="L1478" s="25"/>
      <c r="M1478" s="25"/>
      <c r="O1478" s="21" t="str">
        <f>IF(N1478="W",#REF!, IF( N1478="L",-#REF!, ""))</f>
      </c>
      <c r="P1478" s="20"/>
      <c r="Q1478" s="20"/>
      <c r="R1478" s="20"/>
      <c r="S1478" s="20"/>
      <c r="T1478" s="20"/>
      <c r="U1478" s="20"/>
    </row>
    <row r="1479">
      <c r="F1479" s="7" t="str">
        <f>IF(Games!F555=0, "",Games!F555)</f>
      </c>
      <c r="G1479" s="7"/>
      <c r="H1479" s="7"/>
      <c r="I1479" s="25"/>
      <c r="J1479" s="25"/>
      <c r="K1479" s="25"/>
      <c r="L1479" s="25"/>
      <c r="M1479" s="25"/>
      <c r="O1479" s="21" t="str">
        <f>IF(N1479="W",#REF!, IF( N1479="L",-#REF!, ""))</f>
      </c>
      <c r="P1479" s="20"/>
      <c r="Q1479" s="20"/>
      <c r="R1479" s="20"/>
      <c r="S1479" s="20"/>
      <c r="T1479" s="20"/>
      <c r="U1479" s="20"/>
    </row>
    <row r="1480">
      <c r="F1480" s="7" t="str">
        <f>IF(Games!F556=0, "",Games!F556)</f>
      </c>
      <c r="G1480" s="7"/>
      <c r="H1480" s="7"/>
      <c r="I1480" s="25"/>
      <c r="J1480" s="25"/>
      <c r="K1480" s="25"/>
      <c r="L1480" s="25"/>
      <c r="M1480" s="25"/>
      <c r="O1480" s="21" t="str">
        <f>IF(N1480="W",#REF!, IF( N1480="L",-#REF!, ""))</f>
      </c>
      <c r="P1480" s="20"/>
      <c r="Q1480" s="20"/>
      <c r="R1480" s="20"/>
      <c r="S1480" s="20"/>
      <c r="T1480" s="20"/>
      <c r="U1480" s="20"/>
    </row>
    <row r="1481">
      <c r="F1481" s="7" t="str">
        <f>IF(Games!F557=0, "",Games!F557)</f>
      </c>
      <c r="G1481" s="7"/>
      <c r="H1481" s="7"/>
      <c r="I1481" s="25"/>
      <c r="J1481" s="25"/>
      <c r="K1481" s="25"/>
      <c r="L1481" s="25"/>
      <c r="M1481" s="25"/>
      <c r="O1481" s="21" t="str">
        <f>IF(N1481="W",#REF!, IF( N1481="L",-#REF!, ""))</f>
      </c>
      <c r="P1481" s="20"/>
      <c r="Q1481" s="20"/>
      <c r="R1481" s="20"/>
      <c r="S1481" s="20"/>
      <c r="T1481" s="20"/>
      <c r="U1481" s="20"/>
    </row>
    <row r="1482">
      <c r="F1482" s="7" t="str">
        <f>IF(Games!F558=0, "",Games!F558)</f>
      </c>
      <c r="G1482" s="7"/>
      <c r="H1482" s="7"/>
      <c r="I1482" s="25"/>
      <c r="J1482" s="25"/>
      <c r="K1482" s="25"/>
      <c r="L1482" s="25"/>
      <c r="M1482" s="25"/>
      <c r="O1482" s="21" t="str">
        <f>IF(N1482="W",#REF!, IF( N1482="L",-#REF!, ""))</f>
      </c>
      <c r="P1482" s="20"/>
      <c r="Q1482" s="20"/>
      <c r="R1482" s="20"/>
      <c r="S1482" s="20"/>
      <c r="T1482" s="20"/>
      <c r="U1482" s="20"/>
    </row>
    <row r="1483">
      <c r="F1483" s="7" t="str">
        <f>IF(Games!F559=0, "",Games!F559)</f>
      </c>
      <c r="G1483" s="7"/>
      <c r="H1483" s="7"/>
      <c r="I1483" s="25"/>
      <c r="J1483" s="25"/>
      <c r="K1483" s="25"/>
      <c r="L1483" s="25"/>
      <c r="M1483" s="25"/>
      <c r="O1483" s="21" t="str">
        <f>IF(N1483="W",#REF!, IF( N1483="L",-#REF!, ""))</f>
      </c>
      <c r="P1483" s="20"/>
      <c r="Q1483" s="20"/>
      <c r="R1483" s="20"/>
      <c r="S1483" s="20"/>
      <c r="T1483" s="20"/>
      <c r="U1483" s="20"/>
    </row>
    <row r="1484">
      <c r="F1484" s="7" t="str">
        <f>IF(Games!F560=0, "",Games!F560)</f>
      </c>
      <c r="G1484" s="7"/>
      <c r="H1484" s="7"/>
      <c r="I1484" s="25"/>
      <c r="J1484" s="25"/>
      <c r="K1484" s="25"/>
      <c r="L1484" s="25"/>
      <c r="M1484" s="25"/>
      <c r="O1484" s="21" t="str">
        <f>IF(N1484="W",#REF!, IF( N1484="L",-#REF!, ""))</f>
      </c>
      <c r="P1484" s="20"/>
      <c r="Q1484" s="20"/>
      <c r="R1484" s="20"/>
      <c r="S1484" s="20"/>
      <c r="T1484" s="20"/>
      <c r="U1484" s="20"/>
    </row>
    <row r="1485">
      <c r="F1485" s="7" t="str">
        <f>IF(Games!F561=0, "",Games!F561)</f>
      </c>
      <c r="G1485" s="7"/>
      <c r="H1485" s="7"/>
      <c r="I1485" s="25"/>
      <c r="J1485" s="25"/>
      <c r="K1485" s="25"/>
      <c r="L1485" s="25"/>
      <c r="M1485" s="25"/>
      <c r="O1485" s="21" t="str">
        <f>IF(N1485="W",#REF!, IF( N1485="L",-#REF!, ""))</f>
      </c>
      <c r="P1485" s="20"/>
      <c r="Q1485" s="20"/>
      <c r="R1485" s="20"/>
      <c r="S1485" s="20"/>
      <c r="T1485" s="20"/>
      <c r="U1485" s="20"/>
    </row>
    <row r="1486">
      <c r="F1486" s="7" t="str">
        <f>IF(Games!F562=0, "",Games!F562)</f>
      </c>
      <c r="G1486" s="7"/>
      <c r="H1486" s="7"/>
      <c r="I1486" s="25"/>
      <c r="J1486" s="25"/>
      <c r="K1486" s="25"/>
      <c r="L1486" s="25"/>
      <c r="M1486" s="25"/>
      <c r="O1486" s="21" t="str">
        <f>IF(N1486="W",#REF!, IF( N1486="L",-#REF!, ""))</f>
      </c>
      <c r="P1486" s="20"/>
      <c r="Q1486" s="20"/>
      <c r="R1486" s="20"/>
      <c r="S1486" s="20"/>
      <c r="T1486" s="20"/>
      <c r="U1486" s="20"/>
    </row>
    <row r="1487">
      <c r="F1487" s="7" t="str">
        <f>IF(Games!F563=0, "",Games!F563)</f>
      </c>
      <c r="G1487" s="7"/>
      <c r="H1487" s="7"/>
      <c r="I1487" s="25"/>
      <c r="J1487" s="25"/>
      <c r="K1487" s="25"/>
      <c r="L1487" s="25"/>
      <c r="M1487" s="25"/>
      <c r="O1487" s="21" t="str">
        <f>IF(N1487="W",#REF!, IF( N1487="L",-#REF!, ""))</f>
      </c>
      <c r="P1487" s="20"/>
      <c r="Q1487" s="20"/>
      <c r="R1487" s="20"/>
      <c r="S1487" s="20"/>
      <c r="T1487" s="20"/>
      <c r="U1487" s="20"/>
    </row>
    <row r="1488">
      <c r="F1488" s="7" t="str">
        <f>IF(Games!F564=0, "",Games!F564)</f>
      </c>
      <c r="G1488" s="7"/>
      <c r="H1488" s="7"/>
      <c r="I1488" s="25"/>
      <c r="J1488" s="25"/>
      <c r="K1488" s="25"/>
      <c r="L1488" s="25"/>
      <c r="M1488" s="25"/>
      <c r="O1488" s="21" t="str">
        <f>IF(N1488="W",#REF!, IF( N1488="L",-#REF!, ""))</f>
      </c>
      <c r="P1488" s="20"/>
      <c r="Q1488" s="20"/>
      <c r="R1488" s="20"/>
      <c r="S1488" s="20"/>
      <c r="T1488" s="20"/>
      <c r="U1488" s="20"/>
    </row>
    <row r="1489">
      <c r="F1489" s="7" t="str">
        <f>IF(Games!F565=0, "",Games!F565)</f>
      </c>
      <c r="G1489" s="7"/>
      <c r="H1489" s="7"/>
      <c r="I1489" s="25"/>
      <c r="J1489" s="25"/>
      <c r="K1489" s="25"/>
      <c r="L1489" s="25"/>
      <c r="M1489" s="25"/>
      <c r="O1489" s="21" t="str">
        <f>IF(N1489="W",#REF!, IF( N1489="L",-#REF!, ""))</f>
      </c>
      <c r="P1489" s="20"/>
      <c r="Q1489" s="20"/>
      <c r="R1489" s="20"/>
      <c r="S1489" s="20"/>
      <c r="T1489" s="20"/>
      <c r="U1489" s="20"/>
    </row>
    <row r="1490">
      <c r="F1490" s="7" t="str">
        <f>IF(Games!F566=0, "",Games!F566)</f>
      </c>
      <c r="G1490" s="7"/>
      <c r="H1490" s="7"/>
      <c r="I1490" s="25"/>
      <c r="J1490" s="25"/>
      <c r="K1490" s="25"/>
      <c r="L1490" s="25"/>
      <c r="M1490" s="25"/>
      <c r="O1490" s="21" t="str">
        <f>IF(N1490="W",#REF!, IF( N1490="L",-#REF!, ""))</f>
      </c>
      <c r="P1490" s="20"/>
      <c r="Q1490" s="20"/>
      <c r="R1490" s="20"/>
      <c r="S1490" s="20"/>
      <c r="T1490" s="20"/>
      <c r="U1490" s="20"/>
    </row>
    <row r="1491">
      <c r="F1491" s="7" t="str">
        <f>IF(Games!F567=0, "",Games!F567)</f>
      </c>
      <c r="G1491" s="7"/>
      <c r="H1491" s="7"/>
      <c r="I1491" s="25"/>
      <c r="J1491" s="25"/>
      <c r="K1491" s="25"/>
      <c r="L1491" s="25"/>
      <c r="M1491" s="25"/>
      <c r="O1491" s="21" t="str">
        <f>IF(N1491="W",#REF!, IF( N1491="L",-#REF!, ""))</f>
      </c>
      <c r="P1491" s="20"/>
      <c r="Q1491" s="20"/>
      <c r="R1491" s="20"/>
      <c r="S1491" s="20"/>
      <c r="T1491" s="20"/>
      <c r="U1491" s="20"/>
    </row>
    <row r="1492">
      <c r="F1492" s="7" t="str">
        <f>IF(Games!F568=0, "",Games!F568)</f>
      </c>
      <c r="G1492" s="7"/>
      <c r="H1492" s="7"/>
      <c r="I1492" s="25"/>
      <c r="J1492" s="25"/>
      <c r="K1492" s="25"/>
      <c r="L1492" s="25"/>
      <c r="M1492" s="25"/>
      <c r="O1492" s="21" t="str">
        <f>IF(N1492="W",#REF!, IF( N1492="L",-#REF!, ""))</f>
      </c>
      <c r="P1492" s="20"/>
      <c r="Q1492" s="20"/>
      <c r="R1492" s="20"/>
      <c r="S1492" s="20"/>
      <c r="T1492" s="20"/>
      <c r="U1492" s="20"/>
    </row>
    <row r="1493">
      <c r="F1493" s="7" t="str">
        <f>IF(Games!F569=0, "",Games!F569)</f>
      </c>
      <c r="G1493" s="7"/>
      <c r="H1493" s="7"/>
      <c r="I1493" s="25"/>
      <c r="J1493" s="25"/>
      <c r="K1493" s="25"/>
      <c r="L1493" s="25"/>
      <c r="M1493" s="25"/>
      <c r="O1493" s="21" t="str">
        <f>IF(N1493="W",#REF!, IF( N1493="L",-#REF!, ""))</f>
      </c>
      <c r="P1493" s="20"/>
      <c r="Q1493" s="20"/>
      <c r="R1493" s="20"/>
      <c r="S1493" s="20"/>
      <c r="T1493" s="20"/>
      <c r="U1493" s="20"/>
    </row>
    <row r="1494">
      <c r="F1494" s="7" t="str">
        <f>IF(Games!F570=0, "",Games!F570)</f>
      </c>
      <c r="G1494" s="7"/>
      <c r="H1494" s="7"/>
      <c r="I1494" s="25"/>
      <c r="J1494" s="25"/>
      <c r="K1494" s="25"/>
      <c r="L1494" s="25"/>
      <c r="M1494" s="25"/>
      <c r="O1494" s="21" t="str">
        <f>IF(N1494="W",#REF!, IF( N1494="L",-#REF!, ""))</f>
      </c>
      <c r="P1494" s="20"/>
      <c r="Q1494" s="20"/>
      <c r="R1494" s="20"/>
      <c r="S1494" s="20"/>
      <c r="T1494" s="20"/>
      <c r="U1494" s="20"/>
    </row>
    <row r="1495">
      <c r="F1495" s="7" t="str">
        <f>IF(Games!F571=0, "",Games!F571)</f>
      </c>
      <c r="G1495" s="7"/>
      <c r="H1495" s="7"/>
      <c r="I1495" s="25"/>
      <c r="J1495" s="25"/>
      <c r="K1495" s="25"/>
      <c r="L1495" s="25"/>
      <c r="M1495" s="25"/>
      <c r="O1495" s="21" t="str">
        <f>IF(N1495="W",#REF!, IF( N1495="L",-#REF!, ""))</f>
      </c>
      <c r="P1495" s="20"/>
      <c r="Q1495" s="20"/>
      <c r="R1495" s="20"/>
      <c r="S1495" s="20"/>
      <c r="T1495" s="20"/>
      <c r="U1495" s="20"/>
    </row>
    <row r="1496">
      <c r="F1496" s="7" t="str">
        <f>IF(Games!F572=0, "",Games!F572)</f>
      </c>
      <c r="G1496" s="7"/>
      <c r="H1496" s="7"/>
      <c r="I1496" s="25"/>
      <c r="J1496" s="25"/>
      <c r="K1496" s="25"/>
      <c r="L1496" s="25"/>
      <c r="M1496" s="25"/>
      <c r="O1496" s="21" t="str">
        <f>IF(N1496="W",#REF!, IF( N1496="L",-#REF!, ""))</f>
      </c>
      <c r="P1496" s="20"/>
      <c r="Q1496" s="20"/>
      <c r="R1496" s="20"/>
      <c r="S1496" s="20"/>
      <c r="T1496" s="20"/>
      <c r="U1496" s="20"/>
    </row>
    <row r="1497">
      <c r="F1497" s="7" t="str">
        <f>IF(Games!F573=0, "",Games!F573)</f>
      </c>
      <c r="G1497" s="7"/>
      <c r="H1497" s="7"/>
      <c r="I1497" s="25"/>
      <c r="J1497" s="25"/>
      <c r="K1497" s="25"/>
      <c r="L1497" s="25"/>
      <c r="M1497" s="25"/>
      <c r="O1497" s="21" t="str">
        <f>IF(N1497="W",#REF!, IF( N1497="L",-#REF!, ""))</f>
      </c>
      <c r="P1497" s="20"/>
      <c r="Q1497" s="20"/>
      <c r="R1497" s="20"/>
      <c r="S1497" s="20"/>
      <c r="T1497" s="20"/>
      <c r="U1497" s="20"/>
    </row>
    <row r="1498">
      <c r="F1498" s="7" t="str">
        <f>IF(Games!F574=0, "",Games!F574)</f>
      </c>
      <c r="G1498" s="7"/>
      <c r="H1498" s="7"/>
      <c r="I1498" s="25"/>
      <c r="J1498" s="25"/>
      <c r="K1498" s="25"/>
      <c r="L1498" s="25"/>
      <c r="M1498" s="25"/>
      <c r="O1498" s="21" t="str">
        <f>IF(N1498="W",#REF!, IF( N1498="L",-#REF!, ""))</f>
      </c>
      <c r="P1498" s="20"/>
      <c r="Q1498" s="20"/>
      <c r="R1498" s="20"/>
      <c r="S1498" s="20"/>
      <c r="T1498" s="20"/>
      <c r="U1498" s="20"/>
    </row>
    <row r="1499">
      <c r="F1499" s="7" t="str">
        <f>IF(Games!F575=0, "",Games!F575)</f>
      </c>
      <c r="G1499" s="7"/>
      <c r="H1499" s="7"/>
      <c r="I1499" s="25"/>
      <c r="J1499" s="25"/>
      <c r="K1499" s="25"/>
      <c r="L1499" s="25"/>
      <c r="M1499" s="25"/>
      <c r="O1499" s="21" t="str">
        <f>IF(N1499="W",#REF!, IF( N1499="L",-#REF!, ""))</f>
      </c>
      <c r="P1499" s="20"/>
      <c r="Q1499" s="20"/>
      <c r="R1499" s="20"/>
      <c r="S1499" s="20"/>
      <c r="T1499" s="20"/>
      <c r="U1499" s="20"/>
    </row>
    <row r="1500">
      <c r="F1500" s="7" t="str">
        <f>IF(Games!F576=0, "",Games!F576)</f>
      </c>
      <c r="G1500" s="7"/>
      <c r="H1500" s="7"/>
      <c r="I1500" s="25"/>
      <c r="J1500" s="25"/>
      <c r="K1500" s="25"/>
      <c r="L1500" s="25"/>
      <c r="M1500" s="25"/>
      <c r="O1500" s="21" t="str">
        <f>IF(N1500="W",#REF!, IF( N1500="L",-#REF!, ""))</f>
      </c>
      <c r="P1500" s="20"/>
      <c r="Q1500" s="20"/>
      <c r="R1500" s="20"/>
      <c r="S1500" s="20"/>
      <c r="T1500" s="20"/>
      <c r="U1500" s="20"/>
    </row>
    <row r="1501">
      <c r="F1501" s="7" t="str">
        <f>IF(Games!F577=0, "",Games!F577)</f>
      </c>
      <c r="G1501" s="7"/>
      <c r="H1501" s="7"/>
      <c r="I1501" s="25"/>
      <c r="J1501" s="25"/>
      <c r="K1501" s="25"/>
      <c r="L1501" s="25"/>
      <c r="M1501" s="25"/>
      <c r="O1501" s="21" t="str">
        <f>IF(N1501="W",#REF!, IF( N1501="L",-#REF!, ""))</f>
      </c>
      <c r="P1501" s="20"/>
      <c r="Q1501" s="20"/>
      <c r="R1501" s="20"/>
      <c r="S1501" s="20"/>
      <c r="T1501" s="20"/>
      <c r="U1501" s="20"/>
    </row>
    <row r="1502">
      <c r="F1502" s="7" t="str">
        <f>IF(Games!F578=0, "",Games!F578)</f>
      </c>
      <c r="G1502" s="7"/>
      <c r="H1502" s="7"/>
      <c r="I1502" s="25"/>
      <c r="J1502" s="25"/>
      <c r="K1502" s="25"/>
      <c r="L1502" s="25"/>
      <c r="M1502" s="25"/>
      <c r="O1502" s="21" t="str">
        <f>IF(N1502="W",#REF!, IF( N1502="L",-#REF!, ""))</f>
      </c>
      <c r="P1502" s="20"/>
      <c r="Q1502" s="20"/>
      <c r="R1502" s="20"/>
      <c r="S1502" s="20"/>
      <c r="T1502" s="20"/>
      <c r="U1502" s="20"/>
    </row>
    <row r="1503">
      <c r="F1503" s="7" t="str">
        <f>IF(Games!F579=0, "",Games!F579)</f>
      </c>
      <c r="G1503" s="7"/>
      <c r="H1503" s="7"/>
      <c r="I1503" s="25"/>
      <c r="J1503" s="25"/>
      <c r="K1503" s="25"/>
      <c r="L1503" s="25"/>
      <c r="M1503" s="25"/>
      <c r="O1503" s="21" t="str">
        <f>IF(N1503="W",#REF!, IF( N1503="L",-#REF!, ""))</f>
      </c>
      <c r="P1503" s="20"/>
      <c r="Q1503" s="20"/>
      <c r="R1503" s="20"/>
      <c r="S1503" s="20"/>
      <c r="T1503" s="20"/>
      <c r="U1503" s="20"/>
    </row>
    <row r="1504">
      <c r="F1504" s="7" t="str">
        <f>IF(Games!F580=0, "",Games!F580)</f>
      </c>
      <c r="G1504" s="7"/>
      <c r="H1504" s="7"/>
      <c r="I1504" s="25"/>
      <c r="J1504" s="25"/>
      <c r="K1504" s="25"/>
      <c r="L1504" s="25"/>
      <c r="M1504" s="25"/>
      <c r="O1504" s="21" t="str">
        <f>IF(N1504="W",#REF!, IF( N1504="L",-#REF!, ""))</f>
      </c>
      <c r="P1504" s="20"/>
      <c r="Q1504" s="20"/>
      <c r="R1504" s="20"/>
      <c r="S1504" s="20"/>
      <c r="T1504" s="20"/>
      <c r="U1504" s="20"/>
    </row>
    <row r="1505">
      <c r="F1505" s="7" t="str">
        <f>IF(Games!F581=0, "",Games!F581)</f>
      </c>
      <c r="G1505" s="7"/>
      <c r="H1505" s="7"/>
      <c r="I1505" s="25"/>
      <c r="J1505" s="25"/>
      <c r="K1505" s="25"/>
      <c r="L1505" s="25"/>
      <c r="M1505" s="25"/>
      <c r="O1505" s="21" t="str">
        <f>IF(N1505="W",#REF!, IF( N1505="L",-#REF!, ""))</f>
      </c>
      <c r="P1505" s="20"/>
      <c r="Q1505" s="20"/>
      <c r="R1505" s="20"/>
      <c r="S1505" s="20"/>
      <c r="T1505" s="20"/>
      <c r="U1505" s="20"/>
    </row>
    <row r="1506">
      <c r="F1506" s="7" t="str">
        <f>IF(Games!F582=0, "",Games!F582)</f>
      </c>
      <c r="G1506" s="7"/>
      <c r="H1506" s="7"/>
      <c r="I1506" s="25"/>
      <c r="J1506" s="25"/>
      <c r="K1506" s="25"/>
      <c r="L1506" s="25"/>
      <c r="M1506" s="25"/>
      <c r="O1506" s="21" t="str">
        <f>IF(N1506="W",#REF!, IF( N1506="L",-#REF!, ""))</f>
      </c>
      <c r="P1506" s="20"/>
      <c r="Q1506" s="20"/>
      <c r="R1506" s="20"/>
      <c r="S1506" s="20"/>
      <c r="T1506" s="20"/>
      <c r="U1506" s="20"/>
    </row>
    <row r="1507">
      <c r="F1507" s="7" t="str">
        <f>IF(Games!F583=0, "",Games!F583)</f>
      </c>
      <c r="G1507" s="7"/>
      <c r="H1507" s="7"/>
      <c r="I1507" s="25"/>
      <c r="J1507" s="25"/>
      <c r="K1507" s="25"/>
      <c r="L1507" s="25"/>
      <c r="M1507" s="25"/>
      <c r="O1507" s="21" t="str">
        <f>IF(N1507="W",#REF!, IF( N1507="L",-#REF!, ""))</f>
      </c>
      <c r="P1507" s="20"/>
      <c r="Q1507" s="20"/>
      <c r="R1507" s="20"/>
      <c r="S1507" s="20"/>
      <c r="T1507" s="20"/>
      <c r="U1507" s="20"/>
    </row>
    <row r="1508">
      <c r="F1508" s="7" t="str">
        <f>IF(Games!F584=0, "",Games!F584)</f>
      </c>
      <c r="G1508" s="7"/>
      <c r="H1508" s="7"/>
      <c r="I1508" s="25"/>
      <c r="J1508" s="25"/>
      <c r="K1508" s="25"/>
      <c r="L1508" s="25"/>
      <c r="M1508" s="25"/>
      <c r="O1508" s="21" t="str">
        <f>IF(N1508="W",#REF!, IF( N1508="L",-#REF!, ""))</f>
      </c>
      <c r="P1508" s="20"/>
      <c r="Q1508" s="20"/>
      <c r="R1508" s="20"/>
      <c r="S1508" s="20"/>
      <c r="T1508" s="20"/>
      <c r="U1508" s="20"/>
    </row>
    <row r="1509">
      <c r="F1509" s="7" t="str">
        <f>IF(Games!F585=0, "",Games!F585)</f>
      </c>
      <c r="G1509" s="7"/>
      <c r="H1509" s="7"/>
      <c r="I1509" s="25"/>
      <c r="J1509" s="25"/>
      <c r="K1509" s="25"/>
      <c r="L1509" s="25"/>
      <c r="M1509" s="25"/>
      <c r="O1509" s="21" t="str">
        <f>IF(N1509="W",#REF!, IF( N1509="L",-#REF!, ""))</f>
      </c>
      <c r="P1509" s="20"/>
      <c r="Q1509" s="20"/>
      <c r="R1509" s="20"/>
      <c r="S1509" s="20"/>
      <c r="T1509" s="20"/>
      <c r="U1509" s="20"/>
    </row>
    <row r="1510">
      <c r="F1510" s="7" t="str">
        <f>IF(Games!F586=0, "",Games!F586)</f>
      </c>
      <c r="G1510" s="7"/>
      <c r="H1510" s="7"/>
      <c r="I1510" s="25"/>
      <c r="J1510" s="25"/>
      <c r="K1510" s="25"/>
      <c r="L1510" s="25"/>
      <c r="M1510" s="25"/>
      <c r="O1510" s="21" t="str">
        <f>IF(N1510="W",#REF!, IF( N1510="L",-#REF!, ""))</f>
      </c>
      <c r="P1510" s="20"/>
      <c r="Q1510" s="20"/>
      <c r="R1510" s="20"/>
      <c r="S1510" s="20"/>
      <c r="T1510" s="20"/>
      <c r="U1510" s="20"/>
    </row>
    <row r="1511">
      <c r="F1511" s="7" t="str">
        <f>IF(Games!F587=0, "",Games!F587)</f>
      </c>
      <c r="G1511" s="7"/>
      <c r="H1511" s="7"/>
      <c r="I1511" s="25"/>
      <c r="J1511" s="25"/>
      <c r="K1511" s="25"/>
      <c r="L1511" s="25"/>
      <c r="M1511" s="25"/>
      <c r="O1511" s="21" t="str">
        <f>IF(N1511="W",#REF!, IF( N1511="L",-#REF!, ""))</f>
      </c>
      <c r="P1511" s="20"/>
      <c r="Q1511" s="20"/>
      <c r="R1511" s="20"/>
      <c r="S1511" s="20"/>
      <c r="T1511" s="20"/>
      <c r="U1511" s="20"/>
    </row>
    <row r="1512">
      <c r="F1512" s="7" t="str">
        <f>IF(Games!F588=0, "",Games!F588)</f>
      </c>
      <c r="G1512" s="7"/>
      <c r="H1512" s="7"/>
      <c r="I1512" s="25"/>
      <c r="J1512" s="25"/>
      <c r="K1512" s="25"/>
      <c r="L1512" s="25"/>
      <c r="M1512" s="25"/>
      <c r="O1512" s="21" t="str">
        <f>IF(N1512="W",#REF!, IF( N1512="L",-#REF!, ""))</f>
      </c>
      <c r="P1512" s="20"/>
      <c r="Q1512" s="20"/>
      <c r="R1512" s="20"/>
      <c r="S1512" s="20"/>
      <c r="T1512" s="20"/>
      <c r="U1512" s="20"/>
    </row>
    <row r="1513">
      <c r="F1513" s="7" t="str">
        <f>IF(Games!F589=0, "",Games!F589)</f>
      </c>
      <c r="G1513" s="7"/>
      <c r="H1513" s="7"/>
      <c r="I1513" s="25"/>
      <c r="J1513" s="25"/>
      <c r="K1513" s="25"/>
      <c r="L1513" s="25"/>
      <c r="M1513" s="25"/>
      <c r="O1513" s="21" t="str">
        <f>IF(N1513="W",#REF!, IF( N1513="L",-#REF!, ""))</f>
      </c>
      <c r="P1513" s="20"/>
      <c r="Q1513" s="20"/>
      <c r="R1513" s="20"/>
      <c r="S1513" s="20"/>
      <c r="T1513" s="20"/>
      <c r="U1513" s="20"/>
    </row>
    <row r="1514">
      <c r="F1514" s="7" t="str">
        <f>IF(Games!F590=0, "",Games!F590)</f>
      </c>
      <c r="G1514" s="7"/>
      <c r="H1514" s="7"/>
      <c r="I1514" s="25"/>
      <c r="J1514" s="25"/>
      <c r="K1514" s="25"/>
      <c r="L1514" s="25"/>
      <c r="M1514" s="25"/>
      <c r="O1514" s="21" t="str">
        <f>IF(N1514="W",#REF!, IF( N1514="L",-#REF!, ""))</f>
      </c>
      <c r="P1514" s="20"/>
      <c r="Q1514" s="20"/>
      <c r="R1514" s="20"/>
      <c r="S1514" s="20"/>
      <c r="T1514" s="20"/>
      <c r="U1514" s="20"/>
    </row>
    <row r="1515">
      <c r="F1515" s="7" t="str">
        <f>IF(Games!F591=0, "",Games!F591)</f>
      </c>
      <c r="G1515" s="7"/>
      <c r="H1515" s="7"/>
      <c r="I1515" s="25"/>
      <c r="J1515" s="25"/>
      <c r="K1515" s="25"/>
      <c r="L1515" s="25"/>
      <c r="M1515" s="25"/>
      <c r="O1515" s="21" t="str">
        <f>IF(N1515="W",#REF!, IF( N1515="L",-#REF!, ""))</f>
      </c>
      <c r="P1515" s="20"/>
      <c r="Q1515" s="20"/>
      <c r="R1515" s="20"/>
      <c r="S1515" s="20"/>
      <c r="T1515" s="20"/>
      <c r="U1515" s="20"/>
    </row>
    <row r="1516">
      <c r="F1516" s="7" t="str">
        <f>IF(Games!F592=0, "",Games!F592)</f>
      </c>
      <c r="G1516" s="7"/>
      <c r="H1516" s="7"/>
      <c r="I1516" s="25"/>
      <c r="J1516" s="25"/>
      <c r="K1516" s="25"/>
      <c r="L1516" s="25"/>
      <c r="M1516" s="25"/>
      <c r="O1516" s="21" t="str">
        <f>IF(N1516="W",#REF!, IF( N1516="L",-#REF!, ""))</f>
      </c>
      <c r="P1516" s="20"/>
      <c r="Q1516" s="20"/>
      <c r="R1516" s="20"/>
      <c r="S1516" s="20"/>
      <c r="T1516" s="20"/>
      <c r="U1516" s="20"/>
    </row>
    <row r="1517">
      <c r="F1517" s="7" t="str">
        <f>IF(Games!F593=0, "",Games!F593)</f>
      </c>
      <c r="G1517" s="7"/>
      <c r="H1517" s="7"/>
      <c r="I1517" s="25"/>
      <c r="J1517" s="25"/>
      <c r="K1517" s="25"/>
      <c r="L1517" s="25"/>
      <c r="M1517" s="25"/>
      <c r="O1517" s="21" t="str">
        <f>IF(N1517="W",#REF!, IF( N1517="L",-#REF!, ""))</f>
      </c>
      <c r="P1517" s="20"/>
      <c r="Q1517" s="20"/>
      <c r="R1517" s="20"/>
      <c r="S1517" s="20"/>
      <c r="T1517" s="20"/>
      <c r="U1517" s="20"/>
    </row>
    <row r="1518">
      <c r="F1518" s="7" t="str">
        <f>IF(Games!F594=0, "",Games!F594)</f>
      </c>
      <c r="G1518" s="7"/>
      <c r="H1518" s="7"/>
      <c r="I1518" s="25"/>
      <c r="J1518" s="25"/>
      <c r="K1518" s="25"/>
      <c r="L1518" s="25"/>
      <c r="M1518" s="25"/>
      <c r="O1518" s="21" t="str">
        <f>IF(N1518="W",#REF!, IF( N1518="L",-#REF!, ""))</f>
      </c>
      <c r="P1518" s="20"/>
      <c r="Q1518" s="20"/>
      <c r="R1518" s="20"/>
      <c r="S1518" s="20"/>
      <c r="T1518" s="20"/>
      <c r="U1518" s="20"/>
    </row>
    <row r="1519">
      <c r="F1519" s="7" t="str">
        <f>IF(Games!F595=0, "",Games!F595)</f>
      </c>
      <c r="G1519" s="7"/>
      <c r="H1519" s="7"/>
      <c r="I1519" s="25"/>
      <c r="J1519" s="25"/>
      <c r="K1519" s="25"/>
      <c r="L1519" s="25"/>
      <c r="M1519" s="25"/>
      <c r="O1519" s="21" t="str">
        <f>IF(N1519="W",#REF!, IF( N1519="L",-#REF!, ""))</f>
      </c>
      <c r="P1519" s="20"/>
      <c r="Q1519" s="20"/>
      <c r="R1519" s="20"/>
      <c r="S1519" s="20"/>
      <c r="T1519" s="20"/>
      <c r="U1519" s="20"/>
    </row>
    <row r="1520">
      <c r="F1520" s="7" t="str">
        <f>IF(Games!F596=0, "",Games!F596)</f>
      </c>
      <c r="G1520" s="7"/>
      <c r="H1520" s="7"/>
      <c r="I1520" s="25"/>
      <c r="J1520" s="25"/>
      <c r="K1520" s="25"/>
      <c r="L1520" s="25"/>
      <c r="M1520" s="25"/>
      <c r="O1520" s="21" t="str">
        <f>IF(N1520="W",#REF!, IF( N1520="L",-#REF!, ""))</f>
      </c>
      <c r="P1520" s="20"/>
      <c r="Q1520" s="20"/>
      <c r="R1520" s="20"/>
      <c r="S1520" s="20"/>
      <c r="T1520" s="20"/>
      <c r="U1520" s="20"/>
    </row>
    <row r="1521">
      <c r="F1521" s="7" t="str">
        <f>IF(Games!F597=0, "",Games!F597)</f>
      </c>
      <c r="G1521" s="7"/>
      <c r="H1521" s="7"/>
      <c r="I1521" s="25"/>
      <c r="J1521" s="25"/>
      <c r="K1521" s="25"/>
      <c r="L1521" s="25"/>
      <c r="M1521" s="25"/>
      <c r="O1521" s="21" t="str">
        <f>IF(N1521="W",#REF!, IF( N1521="L",-#REF!, ""))</f>
      </c>
      <c r="P1521" s="20"/>
      <c r="Q1521" s="20"/>
      <c r="R1521" s="20"/>
      <c r="S1521" s="20"/>
      <c r="T1521" s="20"/>
      <c r="U1521" s="20"/>
    </row>
    <row r="1522">
      <c r="F1522" s="7" t="str">
        <f>IF(Games!F598=0, "",Games!F598)</f>
      </c>
      <c r="G1522" s="7"/>
      <c r="H1522" s="7"/>
      <c r="I1522" s="25"/>
      <c r="J1522" s="25"/>
      <c r="K1522" s="25"/>
      <c r="L1522" s="25"/>
      <c r="M1522" s="25"/>
      <c r="O1522" s="21" t="str">
        <f>IF(N1522="W",#REF!, IF( N1522="L",-#REF!, ""))</f>
      </c>
      <c r="P1522" s="20"/>
      <c r="Q1522" s="20"/>
      <c r="R1522" s="20"/>
      <c r="S1522" s="20"/>
      <c r="T1522" s="20"/>
      <c r="U1522" s="20"/>
    </row>
    <row r="1523">
      <c r="F1523" s="7" t="str">
        <f>IF(Games!F599=0, "",Games!F599)</f>
      </c>
      <c r="G1523" s="7"/>
      <c r="H1523" s="7"/>
      <c r="I1523" s="25"/>
      <c r="J1523" s="25"/>
      <c r="K1523" s="25"/>
      <c r="L1523" s="25"/>
      <c r="M1523" s="25"/>
      <c r="O1523" s="21" t="str">
        <f>IF(N1523="W",#REF!, IF( N1523="L",-#REF!, ""))</f>
      </c>
      <c r="P1523" s="20"/>
      <c r="Q1523" s="20"/>
      <c r="R1523" s="20"/>
      <c r="S1523" s="20"/>
      <c r="T1523" s="20"/>
      <c r="U1523" s="20"/>
    </row>
    <row r="1524">
      <c r="F1524" s="7" t="str">
        <f>IF(Games!F600=0, "",Games!F600)</f>
      </c>
      <c r="G1524" s="7"/>
      <c r="H1524" s="7"/>
      <c r="I1524" s="25"/>
      <c r="J1524" s="25"/>
      <c r="K1524" s="25"/>
      <c r="L1524" s="25"/>
      <c r="M1524" s="25"/>
      <c r="O1524" s="21" t="str">
        <f>IF(N1524="W",#REF!, IF( N1524="L",-#REF!, ""))</f>
      </c>
      <c r="P1524" s="20"/>
      <c r="Q1524" s="20"/>
      <c r="R1524" s="20"/>
      <c r="S1524" s="20"/>
      <c r="T1524" s="20"/>
      <c r="U1524" s="20"/>
    </row>
    <row r="1525">
      <c r="F1525" s="7" t="str">
        <f>IF(Games!F601=0, "",Games!F601)</f>
      </c>
      <c r="G1525" s="7"/>
      <c r="H1525" s="7"/>
      <c r="I1525" s="25"/>
      <c r="J1525" s="25"/>
      <c r="K1525" s="25"/>
      <c r="L1525" s="25"/>
      <c r="M1525" s="25"/>
      <c r="O1525" s="21" t="str">
        <f>IF(N1525="W",#REF!, IF( N1525="L",-#REF!, ""))</f>
      </c>
      <c r="P1525" s="20"/>
      <c r="Q1525" s="20"/>
      <c r="R1525" s="20"/>
      <c r="S1525" s="20"/>
      <c r="T1525" s="20"/>
      <c r="U1525" s="20"/>
    </row>
    <row r="1526">
      <c r="F1526" s="7" t="str">
        <f>IF(Games!F602=0, "",Games!F602)</f>
      </c>
      <c r="G1526" s="7"/>
      <c r="H1526" s="7"/>
      <c r="I1526" s="25"/>
      <c r="J1526" s="25"/>
      <c r="K1526" s="25"/>
      <c r="L1526" s="25"/>
      <c r="M1526" s="25"/>
      <c r="O1526" s="21" t="str">
        <f>IF(N1526="W",#REF!, IF( N1526="L",-#REF!, ""))</f>
      </c>
      <c r="P1526" s="20"/>
      <c r="Q1526" s="20"/>
      <c r="R1526" s="20"/>
      <c r="S1526" s="20"/>
      <c r="T1526" s="20"/>
      <c r="U1526" s="20"/>
    </row>
    <row r="1527">
      <c r="F1527" s="7" t="str">
        <f>IF(Games!F603=0, "",Games!F603)</f>
      </c>
      <c r="G1527" s="7"/>
      <c r="H1527" s="7"/>
      <c r="I1527" s="25"/>
      <c r="J1527" s="25"/>
      <c r="K1527" s="25"/>
      <c r="L1527" s="25"/>
      <c r="M1527" s="25"/>
      <c r="O1527" s="21" t="str">
        <f>IF(N1527="W",#REF!, IF( N1527="L",-#REF!, ""))</f>
      </c>
      <c r="P1527" s="20"/>
      <c r="Q1527" s="20"/>
      <c r="R1527" s="20"/>
      <c r="S1527" s="20"/>
      <c r="T1527" s="20"/>
      <c r="U1527" s="20"/>
    </row>
    <row r="1528">
      <c r="F1528" s="7" t="str">
        <f>IF(Games!F604=0, "",Games!F604)</f>
      </c>
      <c r="G1528" s="7"/>
      <c r="H1528" s="7"/>
      <c r="I1528" s="25"/>
      <c r="J1528" s="25"/>
      <c r="K1528" s="25"/>
      <c r="L1528" s="25"/>
      <c r="M1528" s="25"/>
      <c r="O1528" s="21" t="str">
        <f>IF(N1528="W",#REF!, IF( N1528="L",-#REF!, ""))</f>
      </c>
      <c r="P1528" s="20"/>
      <c r="Q1528" s="20"/>
      <c r="R1528" s="20"/>
      <c r="S1528" s="20"/>
      <c r="T1528" s="20"/>
      <c r="U1528" s="20"/>
    </row>
    <row r="1529">
      <c r="F1529" s="7" t="str">
        <f>IF(Games!F605=0, "",Games!F605)</f>
      </c>
      <c r="G1529" s="7"/>
      <c r="H1529" s="7"/>
      <c r="I1529" s="25"/>
      <c r="J1529" s="25"/>
      <c r="K1529" s="25"/>
      <c r="L1529" s="25"/>
      <c r="M1529" s="25"/>
      <c r="O1529" s="21" t="str">
        <f>IF(N1529="W",#REF!, IF( N1529="L",-#REF!, ""))</f>
      </c>
      <c r="P1529" s="20"/>
      <c r="Q1529" s="20"/>
      <c r="R1529" s="20"/>
      <c r="S1529" s="20"/>
      <c r="T1529" s="20"/>
      <c r="U1529" s="20"/>
    </row>
    <row r="1530">
      <c r="F1530" s="7" t="str">
        <f>IF(Games!F606=0, "",Games!F606)</f>
      </c>
      <c r="G1530" s="7"/>
      <c r="H1530" s="7"/>
      <c r="I1530" s="25"/>
      <c r="J1530" s="25"/>
      <c r="K1530" s="25"/>
      <c r="L1530" s="25"/>
      <c r="M1530" s="25"/>
      <c r="O1530" s="21" t="str">
        <f>IF(N1530="W",#REF!, IF( N1530="L",-#REF!, ""))</f>
      </c>
      <c r="P1530" s="20"/>
      <c r="Q1530" s="20"/>
      <c r="R1530" s="20"/>
      <c r="S1530" s="20"/>
      <c r="T1530" s="20"/>
      <c r="U1530" s="20"/>
    </row>
    <row r="1531">
      <c r="F1531" s="7" t="str">
        <f>IF(Games!F607=0, "",Games!F607)</f>
      </c>
      <c r="G1531" s="7"/>
      <c r="H1531" s="7"/>
      <c r="I1531" s="25"/>
      <c r="J1531" s="25"/>
      <c r="K1531" s="25"/>
      <c r="L1531" s="25"/>
      <c r="M1531" s="25"/>
      <c r="O1531" s="21" t="str">
        <f>IF(N1531="W",#REF!, IF( N1531="L",-#REF!, ""))</f>
      </c>
      <c r="P1531" s="20"/>
      <c r="Q1531" s="20"/>
      <c r="R1531" s="20"/>
      <c r="S1531" s="20"/>
      <c r="T1531" s="20"/>
      <c r="U1531" s="20"/>
    </row>
    <row r="1532">
      <c r="F1532" s="7" t="str">
        <f>IF(Games!F608=0, "",Games!F608)</f>
      </c>
      <c r="G1532" s="7"/>
      <c r="H1532" s="7"/>
      <c r="I1532" s="25"/>
      <c r="J1532" s="25"/>
      <c r="K1532" s="25"/>
      <c r="L1532" s="25"/>
      <c r="M1532" s="25"/>
      <c r="O1532" s="21" t="str">
        <f>IF(N1532="W",#REF!, IF( N1532="L",-#REF!, ""))</f>
      </c>
      <c r="P1532" s="20"/>
      <c r="Q1532" s="20"/>
      <c r="R1532" s="20"/>
      <c r="S1532" s="20"/>
      <c r="T1532" s="20"/>
      <c r="U1532" s="20"/>
    </row>
    <row r="1533">
      <c r="F1533" s="7" t="str">
        <f>IF(Games!F609=0, "",Games!F609)</f>
      </c>
      <c r="G1533" s="7"/>
      <c r="H1533" s="7"/>
      <c r="I1533" s="25"/>
      <c r="J1533" s="25"/>
      <c r="K1533" s="25"/>
      <c r="L1533" s="25"/>
      <c r="M1533" s="25"/>
      <c r="O1533" s="21" t="str">
        <f>IF(N1533="W",#REF!, IF( N1533="L",-#REF!, ""))</f>
      </c>
      <c r="P1533" s="20"/>
      <c r="Q1533" s="20"/>
      <c r="R1533" s="20"/>
      <c r="S1533" s="20"/>
      <c r="T1533" s="20"/>
      <c r="U1533" s="20"/>
    </row>
    <row r="1534">
      <c r="F1534" s="7" t="str">
        <f>IF(Games!F610=0, "",Games!F610)</f>
      </c>
      <c r="G1534" s="7"/>
      <c r="H1534" s="7"/>
      <c r="I1534" s="25"/>
      <c r="J1534" s="25"/>
      <c r="K1534" s="25"/>
      <c r="L1534" s="25"/>
      <c r="M1534" s="25"/>
      <c r="O1534" s="21" t="str">
        <f>IF(N1534="W",#REF!, IF( N1534="L",-#REF!, ""))</f>
      </c>
      <c r="P1534" s="20"/>
      <c r="Q1534" s="20"/>
      <c r="R1534" s="20"/>
      <c r="S1534" s="20"/>
      <c r="T1534" s="20"/>
      <c r="U1534" s="20"/>
    </row>
    <row r="1535">
      <c r="F1535" s="7" t="str">
        <f>IF(Games!F611=0, "",Games!F611)</f>
      </c>
      <c r="G1535" s="7"/>
      <c r="H1535" s="7"/>
      <c r="I1535" s="25"/>
      <c r="J1535" s="25"/>
      <c r="K1535" s="25"/>
      <c r="L1535" s="25"/>
      <c r="M1535" s="25"/>
      <c r="O1535" s="21" t="str">
        <f>IF(N1535="W",#REF!, IF( N1535="L",-#REF!, ""))</f>
      </c>
      <c r="P1535" s="20"/>
      <c r="Q1535" s="20"/>
      <c r="R1535" s="20"/>
      <c r="S1535" s="20"/>
      <c r="T1535" s="20"/>
      <c r="U1535" s="20"/>
    </row>
    <row r="1536">
      <c r="F1536" s="7" t="str">
        <f>IF(Games!F612=0, "",Games!F612)</f>
      </c>
      <c r="G1536" s="7"/>
      <c r="H1536" s="7"/>
      <c r="I1536" s="25"/>
      <c r="J1536" s="25"/>
      <c r="K1536" s="25"/>
      <c r="L1536" s="25"/>
      <c r="M1536" s="25"/>
      <c r="O1536" s="21" t="str">
        <f>IF(N1536="W",#REF!, IF( N1536="L",-#REF!, ""))</f>
      </c>
      <c r="P1536" s="20"/>
      <c r="Q1536" s="20"/>
      <c r="R1536" s="20"/>
      <c r="S1536" s="20"/>
      <c r="T1536" s="20"/>
      <c r="U1536" s="20"/>
    </row>
    <row r="1537">
      <c r="F1537" s="7" t="str">
        <f>IF(Games!F613=0, "",Games!F613)</f>
      </c>
      <c r="G1537" s="7"/>
      <c r="H1537" s="7"/>
      <c r="I1537" s="25"/>
      <c r="J1537" s="25"/>
      <c r="K1537" s="25"/>
      <c r="L1537" s="25"/>
      <c r="M1537" s="25"/>
      <c r="O1537" s="21" t="str">
        <f>IF(N1537="W",#REF!, IF( N1537="L",-#REF!, ""))</f>
      </c>
      <c r="P1537" s="20"/>
      <c r="Q1537" s="20"/>
      <c r="R1537" s="20"/>
      <c r="S1537" s="20"/>
      <c r="T1537" s="20"/>
      <c r="U1537" s="20"/>
    </row>
    <row r="1538">
      <c r="F1538" s="7" t="str">
        <f>IF(Games!F614=0, "",Games!F614)</f>
      </c>
      <c r="G1538" s="7"/>
      <c r="H1538" s="7"/>
      <c r="I1538" s="25"/>
      <c r="J1538" s="25"/>
      <c r="K1538" s="25"/>
      <c r="L1538" s="25"/>
      <c r="M1538" s="25"/>
      <c r="O1538" s="21" t="str">
        <f>IF(N1538="W",#REF!, IF( N1538="L",-#REF!, ""))</f>
      </c>
      <c r="P1538" s="20"/>
      <c r="Q1538" s="20"/>
      <c r="R1538" s="20"/>
      <c r="S1538" s="20"/>
      <c r="T1538" s="20"/>
      <c r="U1538" s="20"/>
    </row>
    <row r="1539">
      <c r="F1539" s="7" t="str">
        <f>IF(Games!F615=0, "",Games!F615)</f>
      </c>
      <c r="G1539" s="7"/>
      <c r="H1539" s="7"/>
      <c r="I1539" s="25"/>
      <c r="J1539" s="25"/>
      <c r="K1539" s="25"/>
      <c r="L1539" s="25"/>
      <c r="M1539" s="25"/>
      <c r="O1539" s="21" t="str">
        <f>IF(N1539="W",#REF!, IF( N1539="L",-#REF!, ""))</f>
      </c>
      <c r="P1539" s="20"/>
      <c r="Q1539" s="20"/>
      <c r="R1539" s="20"/>
      <c r="S1539" s="20"/>
      <c r="T1539" s="20"/>
      <c r="U1539" s="20"/>
    </row>
    <row r="1540">
      <c r="F1540" s="7" t="str">
        <f>IF(Games!F616=0, "",Games!F616)</f>
      </c>
      <c r="G1540" s="7"/>
      <c r="H1540" s="7"/>
      <c r="I1540" s="25"/>
      <c r="J1540" s="25"/>
      <c r="K1540" s="25"/>
      <c r="L1540" s="25"/>
      <c r="M1540" s="25"/>
      <c r="O1540" s="21" t="str">
        <f>IF(N1540="W",#REF!, IF( N1540="L",-#REF!, ""))</f>
      </c>
      <c r="P1540" s="20"/>
      <c r="Q1540" s="20"/>
      <c r="R1540" s="20"/>
      <c r="S1540" s="20"/>
      <c r="T1540" s="20"/>
      <c r="U1540" s="20"/>
    </row>
    <row r="1541">
      <c r="F1541" s="7" t="str">
        <f>IF(Games!F617=0, "",Games!F617)</f>
      </c>
      <c r="G1541" s="7"/>
      <c r="H1541" s="7"/>
      <c r="I1541" s="25"/>
      <c r="J1541" s="25"/>
      <c r="K1541" s="25"/>
      <c r="L1541" s="25"/>
      <c r="M1541" s="25"/>
      <c r="O1541" s="21" t="str">
        <f>IF(N1541="W",#REF!, IF( N1541="L",-#REF!, ""))</f>
      </c>
      <c r="P1541" s="20"/>
      <c r="Q1541" s="20"/>
      <c r="R1541" s="20"/>
      <c r="S1541" s="20"/>
      <c r="T1541" s="20"/>
      <c r="U1541" s="20"/>
    </row>
    <row r="1542">
      <c r="F1542" s="7" t="str">
        <f>IF(Games!F618=0, "",Games!F618)</f>
      </c>
      <c r="G1542" s="7"/>
      <c r="H1542" s="7"/>
      <c r="I1542" s="25"/>
      <c r="J1542" s="25"/>
      <c r="K1542" s="25"/>
      <c r="L1542" s="25"/>
      <c r="M1542" s="25"/>
      <c r="O1542" s="21" t="str">
        <f>IF(N1542="W",#REF!, IF( N1542="L",-#REF!, ""))</f>
      </c>
      <c r="P1542" s="20"/>
      <c r="Q1542" s="20"/>
      <c r="R1542" s="20"/>
      <c r="S1542" s="20"/>
      <c r="T1542" s="20"/>
      <c r="U1542" s="20"/>
    </row>
    <row r="1543">
      <c r="F1543" s="7" t="str">
        <f>IF(Games!F619=0, "",Games!F619)</f>
      </c>
      <c r="G1543" s="7"/>
      <c r="H1543" s="7"/>
      <c r="I1543" s="25"/>
      <c r="J1543" s="25"/>
      <c r="K1543" s="25"/>
      <c r="L1543" s="25"/>
      <c r="M1543" s="25"/>
      <c r="O1543" s="21" t="str">
        <f>IF(N1543="W",#REF!, IF( N1543="L",-#REF!, ""))</f>
      </c>
      <c r="P1543" s="20"/>
      <c r="Q1543" s="20"/>
      <c r="R1543" s="20"/>
      <c r="S1543" s="20"/>
      <c r="T1543" s="20"/>
      <c r="U1543" s="20"/>
    </row>
    <row r="1544">
      <c r="F1544" s="7" t="str">
        <f>IF(Games!F620=0, "",Games!F620)</f>
      </c>
      <c r="G1544" s="7"/>
      <c r="H1544" s="7"/>
      <c r="I1544" s="25"/>
      <c r="J1544" s="25"/>
      <c r="K1544" s="25"/>
      <c r="L1544" s="25"/>
      <c r="M1544" s="25"/>
      <c r="O1544" s="21" t="str">
        <f>IF(N1544="W",#REF!, IF( N1544="L",-#REF!, ""))</f>
      </c>
      <c r="P1544" s="20"/>
      <c r="Q1544" s="20"/>
      <c r="R1544" s="20"/>
      <c r="S1544" s="20"/>
      <c r="T1544" s="20"/>
      <c r="U1544" s="20"/>
    </row>
    <row r="1545">
      <c r="F1545" s="7" t="str">
        <f>IF(Games!F621=0, "",Games!F621)</f>
      </c>
      <c r="G1545" s="7"/>
      <c r="H1545" s="7"/>
      <c r="I1545" s="25"/>
      <c r="J1545" s="25"/>
      <c r="K1545" s="25"/>
      <c r="L1545" s="25"/>
      <c r="M1545" s="25"/>
      <c r="O1545" s="21" t="str">
        <f>IF(N1545="W",#REF!, IF( N1545="L",-#REF!, ""))</f>
      </c>
      <c r="P1545" s="20"/>
      <c r="Q1545" s="20"/>
      <c r="R1545" s="20"/>
      <c r="S1545" s="20"/>
      <c r="T1545" s="20"/>
      <c r="U1545" s="20"/>
    </row>
    <row r="1546">
      <c r="F1546" s="7" t="str">
        <f>IF(Games!F622=0, "",Games!F622)</f>
      </c>
      <c r="G1546" s="7"/>
      <c r="H1546" s="7"/>
      <c r="I1546" s="25"/>
      <c r="J1546" s="25"/>
      <c r="K1546" s="25"/>
      <c r="L1546" s="25"/>
      <c r="M1546" s="25"/>
      <c r="O1546" s="21" t="str">
        <f>IF(N1546="W",#REF!, IF( N1546="L",-#REF!, ""))</f>
      </c>
      <c r="P1546" s="20"/>
      <c r="Q1546" s="20"/>
      <c r="R1546" s="20"/>
      <c r="S1546" s="20"/>
      <c r="T1546" s="20"/>
      <c r="U1546" s="20"/>
    </row>
    <row r="1547">
      <c r="F1547" s="7" t="str">
        <f>IF(Games!F623=0, "",Games!F623)</f>
      </c>
      <c r="G1547" s="7"/>
      <c r="H1547" s="7"/>
      <c r="I1547" s="25"/>
      <c r="J1547" s="25"/>
      <c r="K1547" s="25"/>
      <c r="L1547" s="25"/>
      <c r="M1547" s="25"/>
      <c r="O1547" s="21" t="str">
        <f>IF(N1547="W",#REF!, IF( N1547="L",-#REF!, ""))</f>
      </c>
      <c r="P1547" s="20"/>
      <c r="Q1547" s="20"/>
      <c r="R1547" s="20"/>
      <c r="S1547" s="20"/>
      <c r="T1547" s="20"/>
      <c r="U1547" s="20"/>
    </row>
    <row r="1548">
      <c r="F1548" s="7" t="str">
        <f>IF(Games!F624=0, "",Games!F624)</f>
      </c>
      <c r="G1548" s="7"/>
      <c r="H1548" s="7"/>
      <c r="I1548" s="25"/>
      <c r="J1548" s="25"/>
      <c r="K1548" s="25"/>
      <c r="L1548" s="25"/>
      <c r="M1548" s="25"/>
      <c r="O1548" s="21" t="str">
        <f>IF(N1548="W",#REF!, IF( N1548="L",-#REF!, ""))</f>
      </c>
      <c r="P1548" s="20"/>
      <c r="Q1548" s="20"/>
      <c r="R1548" s="20"/>
      <c r="S1548" s="20"/>
      <c r="T1548" s="20"/>
      <c r="U1548" s="20"/>
    </row>
    <row r="1549">
      <c r="F1549" s="7" t="str">
        <f>IF(Games!F625=0, "",Games!F625)</f>
      </c>
      <c r="G1549" s="7"/>
      <c r="H1549" s="7"/>
      <c r="I1549" s="25"/>
      <c r="J1549" s="25"/>
      <c r="K1549" s="25"/>
      <c r="L1549" s="25"/>
      <c r="M1549" s="25"/>
      <c r="O1549" s="21" t="str">
        <f>IF(N1549="W",#REF!, IF( N1549="L",-#REF!, ""))</f>
      </c>
      <c r="P1549" s="20"/>
      <c r="Q1549" s="20"/>
      <c r="R1549" s="20"/>
      <c r="S1549" s="20"/>
      <c r="T1549" s="20"/>
      <c r="U1549" s="20"/>
    </row>
    <row r="1550">
      <c r="F1550" s="7" t="str">
        <f>IF(Games!F626=0, "",Games!F626)</f>
      </c>
      <c r="G1550" s="7"/>
      <c r="H1550" s="7"/>
      <c r="I1550" s="25"/>
      <c r="J1550" s="25"/>
      <c r="K1550" s="25"/>
      <c r="L1550" s="25"/>
      <c r="M1550" s="25"/>
      <c r="O1550" s="21" t="str">
        <f>IF(N1550="W",#REF!, IF( N1550="L",-#REF!, ""))</f>
      </c>
      <c r="P1550" s="20"/>
      <c r="Q1550" s="20"/>
      <c r="R1550" s="20"/>
      <c r="S1550" s="20"/>
      <c r="T1550" s="20"/>
      <c r="U1550" s="20"/>
    </row>
    <row r="1551">
      <c r="F1551" s="7" t="str">
        <f>IF(Games!F627=0, "",Games!F627)</f>
      </c>
      <c r="G1551" s="7"/>
      <c r="H1551" s="7"/>
      <c r="I1551" s="25"/>
      <c r="J1551" s="25"/>
      <c r="K1551" s="25"/>
      <c r="L1551" s="25"/>
      <c r="M1551" s="25"/>
      <c r="O1551" s="21" t="str">
        <f>IF(N1551="W",#REF!, IF( N1551="L",-#REF!, ""))</f>
      </c>
      <c r="P1551" s="20"/>
      <c r="Q1551" s="20"/>
      <c r="R1551" s="20"/>
      <c r="S1551" s="20"/>
      <c r="T1551" s="20"/>
      <c r="U1551" s="20"/>
    </row>
    <row r="1552">
      <c r="F1552" s="7" t="str">
        <f>IF(Games!F628=0, "",Games!F628)</f>
      </c>
      <c r="G1552" s="7"/>
      <c r="H1552" s="7"/>
      <c r="I1552" s="25"/>
      <c r="J1552" s="25"/>
      <c r="K1552" s="25"/>
      <c r="L1552" s="25"/>
      <c r="M1552" s="25"/>
      <c r="O1552" s="21" t="str">
        <f>IF(N1552="W",#REF!, IF( N1552="L",-#REF!, ""))</f>
      </c>
      <c r="P1552" s="20"/>
      <c r="Q1552" s="20"/>
      <c r="R1552" s="20"/>
      <c r="S1552" s="20"/>
      <c r="T1552" s="20"/>
      <c r="U1552" s="20"/>
    </row>
    <row r="1553">
      <c r="F1553" s="7" t="str">
        <f>IF(Games!F629=0, "",Games!F629)</f>
      </c>
      <c r="G1553" s="7"/>
      <c r="H1553" s="7"/>
      <c r="I1553" s="25"/>
      <c r="J1553" s="25"/>
      <c r="K1553" s="25"/>
      <c r="L1553" s="25"/>
      <c r="M1553" s="25"/>
      <c r="O1553" s="21" t="str">
        <f>IF(N1553="W",#REF!, IF( N1553="L",-#REF!, ""))</f>
      </c>
      <c r="P1553" s="20"/>
      <c r="Q1553" s="20"/>
      <c r="R1553" s="20"/>
      <c r="S1553" s="20"/>
      <c r="T1553" s="20"/>
      <c r="U1553" s="20"/>
    </row>
    <row r="1554">
      <c r="F1554" s="7" t="str">
        <f>IF(Games!F630=0, "",Games!F630)</f>
      </c>
      <c r="G1554" s="7"/>
      <c r="H1554" s="7"/>
      <c r="I1554" s="25"/>
      <c r="J1554" s="25"/>
      <c r="K1554" s="25"/>
      <c r="L1554" s="25"/>
      <c r="M1554" s="25"/>
      <c r="O1554" s="21" t="str">
        <f>IF(N1554="W",#REF!, IF( N1554="L",-#REF!, ""))</f>
      </c>
      <c r="P1554" s="20"/>
      <c r="Q1554" s="20"/>
      <c r="R1554" s="20"/>
      <c r="S1554" s="20"/>
      <c r="T1554" s="20"/>
      <c r="U1554" s="20"/>
    </row>
    <row r="1555">
      <c r="F1555" s="7" t="str">
        <f>IF(Games!F631=0, "",Games!F631)</f>
      </c>
      <c r="G1555" s="7"/>
      <c r="H1555" s="7"/>
      <c r="I1555" s="25"/>
      <c r="J1555" s="25"/>
      <c r="K1555" s="25"/>
      <c r="L1555" s="25"/>
      <c r="M1555" s="25"/>
      <c r="O1555" s="21" t="str">
        <f>IF(N1555="W",#REF!, IF( N1555="L",-#REF!, ""))</f>
      </c>
      <c r="P1555" s="20"/>
      <c r="Q1555" s="20"/>
      <c r="R1555" s="20"/>
      <c r="S1555" s="20"/>
      <c r="T1555" s="20"/>
      <c r="U1555" s="20"/>
    </row>
    <row r="1556">
      <c r="F1556" s="7" t="str">
        <f>IF(Games!F632=0, "",Games!F632)</f>
      </c>
      <c r="G1556" s="7"/>
      <c r="H1556" s="7"/>
      <c r="I1556" s="25"/>
      <c r="J1556" s="25"/>
      <c r="K1556" s="25"/>
      <c r="L1556" s="25"/>
      <c r="M1556" s="25"/>
      <c r="O1556" s="21" t="str">
        <f>IF(N1556="W",#REF!, IF( N1556="L",-#REF!, ""))</f>
      </c>
      <c r="P1556" s="20"/>
      <c r="Q1556" s="20"/>
      <c r="R1556" s="20"/>
      <c r="S1556" s="20"/>
      <c r="T1556" s="20"/>
      <c r="U1556" s="20"/>
    </row>
    <row r="1557">
      <c r="F1557" s="7" t="str">
        <f>IF(Games!F633=0, "",Games!F633)</f>
      </c>
      <c r="G1557" s="7"/>
      <c r="H1557" s="7"/>
      <c r="I1557" s="25"/>
      <c r="J1557" s="25"/>
      <c r="K1557" s="25"/>
      <c r="L1557" s="25"/>
      <c r="M1557" s="25"/>
      <c r="O1557" s="21" t="str">
        <f>IF(N1557="W",#REF!, IF( N1557="L",-#REF!, ""))</f>
      </c>
      <c r="P1557" s="20"/>
      <c r="Q1557" s="20"/>
      <c r="R1557" s="20"/>
      <c r="S1557" s="20"/>
      <c r="T1557" s="20"/>
      <c r="U1557" s="20"/>
    </row>
    <row r="1558">
      <c r="F1558" s="7" t="str">
        <f>IF(Games!F634=0, "",Games!F634)</f>
      </c>
      <c r="G1558" s="7"/>
      <c r="H1558" s="7"/>
      <c r="I1558" s="25"/>
      <c r="J1558" s="25"/>
      <c r="K1558" s="25"/>
      <c r="L1558" s="25"/>
      <c r="M1558" s="25"/>
      <c r="O1558" s="21" t="str">
        <f>IF(N1558="W",#REF!, IF( N1558="L",-#REF!, ""))</f>
      </c>
      <c r="P1558" s="20"/>
      <c r="Q1558" s="20"/>
      <c r="R1558" s="20"/>
      <c r="S1558" s="20"/>
      <c r="T1558" s="20"/>
      <c r="U1558" s="20"/>
    </row>
    <row r="1559">
      <c r="F1559" s="7" t="str">
        <f>IF(Games!F635=0, "",Games!F635)</f>
      </c>
      <c r="G1559" s="7"/>
      <c r="H1559" s="7"/>
      <c r="I1559" s="25"/>
      <c r="J1559" s="25"/>
      <c r="K1559" s="25"/>
      <c r="L1559" s="25"/>
      <c r="M1559" s="25"/>
      <c r="O1559" s="21" t="str">
        <f>IF(N1559="W",#REF!, IF( N1559="L",-#REF!, ""))</f>
      </c>
      <c r="P1559" s="20"/>
      <c r="Q1559" s="20"/>
      <c r="R1559" s="20"/>
      <c r="S1559" s="20"/>
      <c r="T1559" s="20"/>
      <c r="U1559" s="20"/>
    </row>
    <row r="1560">
      <c r="F1560" s="7" t="str">
        <f>IF(Games!F636=0, "",Games!F636)</f>
      </c>
      <c r="G1560" s="7"/>
      <c r="H1560" s="7"/>
      <c r="I1560" s="25"/>
      <c r="J1560" s="25"/>
      <c r="K1560" s="25"/>
      <c r="L1560" s="25"/>
      <c r="M1560" s="25"/>
      <c r="O1560" s="21" t="str">
        <f>IF(N1560="W",#REF!, IF( N1560="L",-#REF!, ""))</f>
      </c>
      <c r="P1560" s="20"/>
      <c r="Q1560" s="20"/>
      <c r="R1560" s="20"/>
      <c r="S1560" s="20"/>
      <c r="T1560" s="20"/>
      <c r="U1560" s="20"/>
    </row>
    <row r="1561">
      <c r="F1561" s="7" t="str">
        <f>IF(Games!F637=0, "",Games!F637)</f>
      </c>
      <c r="G1561" s="7"/>
      <c r="H1561" s="7"/>
      <c r="I1561" s="25"/>
      <c r="J1561" s="25"/>
      <c r="K1561" s="25"/>
      <c r="L1561" s="25"/>
      <c r="M1561" s="25"/>
      <c r="O1561" s="21" t="str">
        <f>IF(N1561="W",#REF!, IF( N1561="L",-#REF!, ""))</f>
      </c>
      <c r="P1561" s="20"/>
      <c r="Q1561" s="20"/>
      <c r="R1561" s="20"/>
      <c r="S1561" s="20"/>
      <c r="T1561" s="20"/>
      <c r="U1561" s="20"/>
    </row>
    <row r="1562">
      <c r="F1562" s="7" t="str">
        <f>IF(Games!F638=0, "",Games!F638)</f>
      </c>
      <c r="G1562" s="7"/>
      <c r="H1562" s="7"/>
      <c r="I1562" s="25"/>
      <c r="J1562" s="25"/>
      <c r="K1562" s="25"/>
      <c r="L1562" s="25"/>
      <c r="M1562" s="25"/>
      <c r="O1562" s="21" t="str">
        <f>IF(N1562="W",#REF!, IF( N1562="L",-#REF!, ""))</f>
      </c>
      <c r="P1562" s="20"/>
      <c r="Q1562" s="20"/>
      <c r="R1562" s="20"/>
      <c r="S1562" s="20"/>
      <c r="T1562" s="20"/>
      <c r="U1562" s="20"/>
    </row>
    <row r="1563">
      <c r="F1563" s="7" t="str">
        <f>IF(Games!F639=0, "",Games!F639)</f>
      </c>
      <c r="G1563" s="7"/>
      <c r="H1563" s="7"/>
      <c r="I1563" s="25"/>
      <c r="J1563" s="25"/>
      <c r="K1563" s="25"/>
      <c r="L1563" s="25"/>
      <c r="M1563" s="25"/>
      <c r="O1563" s="21" t="str">
        <f>IF(N1563="W",#REF!, IF( N1563="L",-#REF!, ""))</f>
      </c>
      <c r="P1563" s="20"/>
      <c r="Q1563" s="20"/>
      <c r="R1563" s="20"/>
      <c r="S1563" s="20"/>
      <c r="T1563" s="20"/>
      <c r="U1563" s="20"/>
    </row>
    <row r="1564">
      <c r="F1564" s="7" t="str">
        <f>IF(Games!F640=0, "",Games!F640)</f>
      </c>
      <c r="G1564" s="7"/>
      <c r="H1564" s="7"/>
      <c r="I1564" s="25"/>
      <c r="J1564" s="25"/>
      <c r="K1564" s="25"/>
      <c r="L1564" s="25"/>
      <c r="M1564" s="25"/>
      <c r="O1564" s="21" t="str">
        <f>IF(N1564="W",#REF!, IF( N1564="L",-#REF!, ""))</f>
      </c>
      <c r="P1564" s="20"/>
      <c r="Q1564" s="20"/>
      <c r="R1564" s="20"/>
      <c r="S1564" s="20"/>
      <c r="T1564" s="20"/>
      <c r="U1564" s="20"/>
    </row>
    <row r="1565">
      <c r="F1565" s="7" t="str">
        <f>IF(Games!F641=0, "",Games!F641)</f>
      </c>
      <c r="G1565" s="7"/>
      <c r="H1565" s="7"/>
      <c r="I1565" s="25"/>
      <c r="J1565" s="25"/>
      <c r="K1565" s="25"/>
      <c r="L1565" s="25"/>
      <c r="M1565" s="25"/>
      <c r="O1565" s="21" t="str">
        <f>IF(N1565="W",#REF!, IF( N1565="L",-#REF!, ""))</f>
      </c>
      <c r="P1565" s="20"/>
      <c r="Q1565" s="20"/>
      <c r="R1565" s="20"/>
      <c r="S1565" s="20"/>
      <c r="T1565" s="20"/>
      <c r="U1565" s="20"/>
    </row>
    <row r="1566">
      <c r="F1566" s="7" t="str">
        <f>IF(Games!F642=0, "",Games!F642)</f>
      </c>
      <c r="G1566" s="7"/>
      <c r="H1566" s="7"/>
      <c r="I1566" s="25"/>
      <c r="J1566" s="25"/>
      <c r="K1566" s="25"/>
      <c r="L1566" s="25"/>
      <c r="M1566" s="25"/>
      <c r="O1566" s="21" t="str">
        <f>IF(N1566="W",#REF!, IF( N1566="L",-#REF!, ""))</f>
      </c>
      <c r="P1566" s="20"/>
      <c r="Q1566" s="20"/>
      <c r="R1566" s="20"/>
      <c r="S1566" s="20"/>
      <c r="T1566" s="20"/>
      <c r="U1566" s="20"/>
    </row>
    <row r="1567">
      <c r="F1567" s="7" t="str">
        <f>IF(Games!F643=0, "",Games!F643)</f>
      </c>
      <c r="G1567" s="7"/>
      <c r="H1567" s="7"/>
      <c r="I1567" s="25"/>
      <c r="J1567" s="25"/>
      <c r="K1567" s="25"/>
      <c r="L1567" s="25"/>
      <c r="M1567" s="25"/>
      <c r="O1567" s="21" t="str">
        <f>IF(N1567="W",#REF!, IF( N1567="L",-#REF!, ""))</f>
      </c>
      <c r="P1567" s="20"/>
      <c r="Q1567" s="20"/>
      <c r="R1567" s="20"/>
      <c r="S1567" s="20"/>
      <c r="T1567" s="20"/>
      <c r="U1567" s="20"/>
    </row>
    <row r="1568">
      <c r="F1568" s="7" t="str">
        <f>IF(Games!F644=0, "",Games!F644)</f>
      </c>
      <c r="G1568" s="7"/>
      <c r="H1568" s="7"/>
      <c r="I1568" s="25"/>
      <c r="J1568" s="25"/>
      <c r="K1568" s="25"/>
      <c r="L1568" s="25"/>
      <c r="M1568" s="25"/>
      <c r="O1568" s="21" t="str">
        <f>IF(N1568="W",#REF!, IF( N1568="L",-#REF!, ""))</f>
      </c>
      <c r="P1568" s="20"/>
      <c r="Q1568" s="20"/>
      <c r="R1568" s="20"/>
      <c r="S1568" s="20"/>
      <c r="T1568" s="20"/>
      <c r="U1568" s="20"/>
    </row>
    <row r="1569">
      <c r="F1569" s="7" t="str">
        <f>IF(Games!F645=0, "",Games!F645)</f>
      </c>
      <c r="G1569" s="7"/>
      <c r="H1569" s="7"/>
      <c r="I1569" s="25"/>
      <c r="J1569" s="25"/>
      <c r="K1569" s="25"/>
      <c r="L1569" s="25"/>
      <c r="M1569" s="25"/>
      <c r="O1569" s="21" t="str">
        <f>IF(N1569="W",#REF!, IF( N1569="L",-#REF!, ""))</f>
      </c>
      <c r="P1569" s="20"/>
      <c r="Q1569" s="20"/>
      <c r="R1569" s="20"/>
      <c r="S1569" s="20"/>
      <c r="T1569" s="20"/>
      <c r="U1569" s="20"/>
    </row>
    <row r="1570">
      <c r="F1570" s="7" t="str">
        <f>IF(Games!F646=0, "",Games!F646)</f>
      </c>
      <c r="G1570" s="7"/>
      <c r="H1570" s="7"/>
      <c r="I1570" s="25"/>
      <c r="J1570" s="25"/>
      <c r="K1570" s="25"/>
      <c r="L1570" s="25"/>
      <c r="M1570" s="25"/>
      <c r="O1570" s="21" t="str">
        <f>IF(N1570="W",#REF!, IF( N1570="L",-#REF!, ""))</f>
      </c>
      <c r="P1570" s="20"/>
      <c r="Q1570" s="20"/>
      <c r="R1570" s="20"/>
      <c r="S1570" s="20"/>
      <c r="T1570" s="20"/>
      <c r="U1570" s="20"/>
    </row>
    <row r="1571">
      <c r="F1571" s="7" t="str">
        <f>IF(Games!F647=0, "",Games!F647)</f>
      </c>
      <c r="G1571" s="7"/>
      <c r="H1571" s="7"/>
      <c r="I1571" s="25"/>
      <c r="J1571" s="25"/>
      <c r="K1571" s="25"/>
      <c r="L1571" s="25"/>
      <c r="M1571" s="25"/>
      <c r="O1571" s="21" t="str">
        <f>IF(N1571="W",#REF!, IF( N1571="L",-#REF!, ""))</f>
      </c>
      <c r="P1571" s="20"/>
      <c r="Q1571" s="20"/>
      <c r="R1571" s="20"/>
      <c r="S1571" s="20"/>
      <c r="T1571" s="20"/>
      <c r="U1571" s="20"/>
    </row>
    <row r="1572">
      <c r="F1572" s="7" t="str">
        <f>IF(Games!F648=0, "",Games!F648)</f>
      </c>
      <c r="G1572" s="7"/>
      <c r="H1572" s="7"/>
      <c r="I1572" s="25"/>
      <c r="J1572" s="25"/>
      <c r="K1572" s="25"/>
      <c r="L1572" s="25"/>
      <c r="M1572" s="25"/>
      <c r="O1572" s="21" t="str">
        <f>IF(N1572="W",#REF!, IF( N1572="L",-#REF!, ""))</f>
      </c>
      <c r="P1572" s="20"/>
      <c r="Q1572" s="20"/>
      <c r="R1572" s="20"/>
      <c r="S1572" s="20"/>
      <c r="T1572" s="20"/>
      <c r="U1572" s="20"/>
    </row>
    <row r="1573">
      <c r="F1573" s="7" t="str">
        <f>IF(Games!F649=0, "",Games!F649)</f>
      </c>
      <c r="G1573" s="7"/>
      <c r="H1573" s="7"/>
      <c r="I1573" s="25"/>
      <c r="J1573" s="25"/>
      <c r="K1573" s="25"/>
      <c r="L1573" s="25"/>
      <c r="M1573" s="25"/>
      <c r="O1573" s="21" t="str">
        <f>IF(N1573="W",#REF!, IF( N1573="L",-#REF!, ""))</f>
      </c>
      <c r="P1573" s="20"/>
      <c r="Q1573" s="20"/>
      <c r="R1573" s="20"/>
      <c r="S1573" s="20"/>
      <c r="T1573" s="20"/>
      <c r="U1573" s="20"/>
    </row>
    <row r="1574">
      <c r="F1574" s="7" t="str">
        <f>IF(Games!F650=0, "",Games!F650)</f>
      </c>
      <c r="G1574" s="7"/>
      <c r="H1574" s="7"/>
      <c r="I1574" s="25"/>
      <c r="J1574" s="25"/>
      <c r="K1574" s="25"/>
      <c r="L1574" s="25"/>
      <c r="M1574" s="25"/>
      <c r="O1574" s="21" t="str">
        <f>IF(N1574="W",#REF!, IF( N1574="L",-#REF!, ""))</f>
      </c>
      <c r="P1574" s="20"/>
      <c r="Q1574" s="20"/>
      <c r="R1574" s="20"/>
      <c r="S1574" s="20"/>
      <c r="T1574" s="20"/>
      <c r="U1574" s="20"/>
    </row>
    <row r="1575">
      <c r="F1575" s="7" t="str">
        <f>IF(Games!F651=0, "",Games!F651)</f>
      </c>
      <c r="G1575" s="7"/>
      <c r="H1575" s="7"/>
      <c r="I1575" s="25"/>
      <c r="J1575" s="25"/>
      <c r="K1575" s="25"/>
      <c r="L1575" s="25"/>
      <c r="M1575" s="25"/>
      <c r="O1575" s="21" t="str">
        <f>IF(N1575="W",#REF!, IF( N1575="L",-#REF!, ""))</f>
      </c>
      <c r="P1575" s="20"/>
      <c r="Q1575" s="20"/>
      <c r="R1575" s="20"/>
      <c r="S1575" s="20"/>
      <c r="T1575" s="20"/>
      <c r="U1575" s="20"/>
    </row>
    <row r="1576">
      <c r="F1576" s="7" t="str">
        <f>IF(Games!F652=0, "",Games!F652)</f>
      </c>
      <c r="G1576" s="7"/>
      <c r="H1576" s="7"/>
      <c r="I1576" s="25"/>
      <c r="J1576" s="25"/>
      <c r="K1576" s="25"/>
      <c r="L1576" s="25"/>
      <c r="M1576" s="25"/>
      <c r="O1576" s="21" t="str">
        <f>IF(N1576="W",#REF!, IF( N1576="L",-#REF!, ""))</f>
      </c>
      <c r="P1576" s="20"/>
      <c r="Q1576" s="20"/>
      <c r="R1576" s="20"/>
      <c r="S1576" s="20"/>
      <c r="T1576" s="20"/>
      <c r="U1576" s="20"/>
    </row>
    <row r="1577">
      <c r="F1577" s="7" t="str">
        <f>IF(Games!F653=0, "",Games!F653)</f>
      </c>
      <c r="G1577" s="7"/>
      <c r="H1577" s="7"/>
      <c r="I1577" s="25"/>
      <c r="J1577" s="25"/>
      <c r="K1577" s="25"/>
      <c r="L1577" s="25"/>
      <c r="M1577" s="25"/>
      <c r="O1577" s="21" t="str">
        <f>IF(N1577="W",#REF!, IF( N1577="L",-#REF!, ""))</f>
      </c>
      <c r="P1577" s="20"/>
      <c r="Q1577" s="20"/>
      <c r="R1577" s="20"/>
      <c r="S1577" s="20"/>
      <c r="T1577" s="20"/>
      <c r="U1577" s="20"/>
    </row>
    <row r="1578">
      <c r="F1578" s="7" t="str">
        <f>IF(Games!F654=0, "",Games!F654)</f>
      </c>
      <c r="G1578" s="7"/>
      <c r="H1578" s="7"/>
      <c r="I1578" s="25"/>
      <c r="J1578" s="25"/>
      <c r="K1578" s="25"/>
      <c r="L1578" s="25"/>
      <c r="M1578" s="25"/>
      <c r="O1578" s="21" t="str">
        <f>IF(N1578="W",#REF!, IF( N1578="L",-#REF!, ""))</f>
      </c>
      <c r="P1578" s="20"/>
      <c r="Q1578" s="20"/>
      <c r="R1578" s="20"/>
      <c r="S1578" s="20"/>
      <c r="T1578" s="20"/>
      <c r="U1578" s="20"/>
    </row>
    <row r="1579">
      <c r="F1579" s="7" t="str">
        <f>IF(Games!F655=0, "",Games!F655)</f>
      </c>
      <c r="G1579" s="7"/>
      <c r="H1579" s="7"/>
      <c r="I1579" s="25"/>
      <c r="J1579" s="25"/>
      <c r="K1579" s="25"/>
      <c r="L1579" s="25"/>
      <c r="M1579" s="25"/>
      <c r="O1579" s="21" t="str">
        <f>IF(N1579="W",#REF!, IF( N1579="L",-#REF!, ""))</f>
      </c>
      <c r="P1579" s="20"/>
      <c r="Q1579" s="20"/>
      <c r="R1579" s="20"/>
      <c r="S1579" s="20"/>
      <c r="T1579" s="20"/>
      <c r="U1579" s="20"/>
    </row>
    <row r="1580">
      <c r="F1580" s="7" t="str">
        <f>IF(Games!F656=0, "",Games!F656)</f>
      </c>
      <c r="G1580" s="7"/>
      <c r="H1580" s="7"/>
      <c r="I1580" s="25"/>
      <c r="J1580" s="25"/>
      <c r="K1580" s="25"/>
      <c r="L1580" s="25"/>
      <c r="M1580" s="25"/>
      <c r="O1580" s="21" t="str">
        <f>IF(N1580="W",#REF!, IF( N1580="L",-#REF!, ""))</f>
      </c>
      <c r="P1580" s="20"/>
      <c r="Q1580" s="20"/>
      <c r="R1580" s="20"/>
      <c r="S1580" s="20"/>
      <c r="T1580" s="20"/>
      <c r="U1580" s="20"/>
    </row>
    <row r="1581">
      <c r="F1581" s="7" t="str">
        <f>IF(Games!F657=0, "",Games!F657)</f>
      </c>
      <c r="G1581" s="7"/>
      <c r="H1581" s="7"/>
      <c r="I1581" s="25"/>
      <c r="J1581" s="25"/>
      <c r="K1581" s="25"/>
      <c r="L1581" s="25"/>
      <c r="M1581" s="25"/>
      <c r="O1581" s="21" t="str">
        <f>IF(N1581="W",#REF!, IF( N1581="L",-#REF!, ""))</f>
      </c>
      <c r="P1581" s="20"/>
      <c r="Q1581" s="20"/>
      <c r="R1581" s="20"/>
      <c r="S1581" s="20"/>
      <c r="T1581" s="20"/>
      <c r="U1581" s="20"/>
    </row>
    <row r="1582">
      <c r="F1582" s="7" t="str">
        <f>IF(Games!F658=0, "",Games!F658)</f>
      </c>
      <c r="G1582" s="7"/>
      <c r="H1582" s="7"/>
      <c r="I1582" s="25"/>
      <c r="J1582" s="25"/>
      <c r="K1582" s="25"/>
      <c r="L1582" s="25"/>
      <c r="M1582" s="25"/>
      <c r="O1582" s="21" t="str">
        <f>IF(N1582="W",#REF!, IF( N1582="L",-#REF!, ""))</f>
      </c>
      <c r="P1582" s="20"/>
      <c r="Q1582" s="20"/>
      <c r="R1582" s="20"/>
      <c r="S1582" s="20"/>
      <c r="T1582" s="20"/>
      <c r="U1582" s="20"/>
    </row>
    <row r="1583">
      <c r="F1583" s="7" t="str">
        <f>IF(Games!F659=0, "",Games!F659)</f>
      </c>
      <c r="G1583" s="7"/>
      <c r="H1583" s="7"/>
      <c r="I1583" s="25"/>
      <c r="J1583" s="25"/>
      <c r="K1583" s="25"/>
      <c r="L1583" s="25"/>
      <c r="M1583" s="25"/>
      <c r="O1583" s="21" t="str">
        <f>IF(N1583="W",#REF!, IF( N1583="L",-#REF!, ""))</f>
      </c>
      <c r="P1583" s="20"/>
      <c r="Q1583" s="20"/>
      <c r="R1583" s="20"/>
      <c r="S1583" s="20"/>
      <c r="T1583" s="20"/>
      <c r="U1583" s="20"/>
    </row>
    <row r="1584">
      <c r="F1584" s="7" t="str">
        <f>IF(Games!F660=0, "",Games!F660)</f>
      </c>
      <c r="G1584" s="7"/>
      <c r="H1584" s="7"/>
      <c r="I1584" s="25"/>
      <c r="J1584" s="25"/>
      <c r="K1584" s="25"/>
      <c r="L1584" s="25"/>
      <c r="M1584" s="25"/>
      <c r="O1584" s="21" t="str">
        <f>IF(N1584="W",#REF!, IF( N1584="L",-#REF!, ""))</f>
      </c>
      <c r="P1584" s="20"/>
      <c r="Q1584" s="20"/>
      <c r="R1584" s="20"/>
      <c r="S1584" s="20"/>
      <c r="T1584" s="20"/>
      <c r="U1584" s="20"/>
    </row>
    <row r="1585">
      <c r="F1585" s="7" t="str">
        <f>IF(Games!F661=0, "",Games!F661)</f>
      </c>
      <c r="G1585" s="7"/>
      <c r="H1585" s="7"/>
      <c r="I1585" s="25"/>
      <c r="J1585" s="25"/>
      <c r="K1585" s="25"/>
      <c r="L1585" s="25"/>
      <c r="M1585" s="25"/>
      <c r="O1585" s="21" t="str">
        <f>IF(N1585="W",#REF!, IF( N1585="L",-#REF!, ""))</f>
      </c>
      <c r="P1585" s="20"/>
      <c r="Q1585" s="20"/>
      <c r="R1585" s="20"/>
      <c r="S1585" s="20"/>
      <c r="T1585" s="20"/>
      <c r="U1585" s="20"/>
    </row>
    <row r="1586">
      <c r="F1586" s="7" t="str">
        <f>IF(Games!F662=0, "",Games!F662)</f>
      </c>
      <c r="G1586" s="7"/>
      <c r="H1586" s="7"/>
      <c r="I1586" s="25"/>
      <c r="J1586" s="25"/>
      <c r="K1586" s="25"/>
      <c r="L1586" s="25"/>
      <c r="M1586" s="25"/>
      <c r="O1586" s="21" t="str">
        <f>IF(N1586="W",#REF!, IF( N1586="L",-#REF!, ""))</f>
      </c>
      <c r="P1586" s="20"/>
      <c r="Q1586" s="20"/>
      <c r="R1586" s="20"/>
      <c r="S1586" s="20"/>
      <c r="T1586" s="20"/>
      <c r="U1586" s="20"/>
    </row>
    <row r="1587">
      <c r="F1587" s="7" t="str">
        <f>IF(Games!F663=0, "",Games!F663)</f>
      </c>
      <c r="G1587" s="7"/>
      <c r="H1587" s="7"/>
      <c r="I1587" s="25"/>
      <c r="J1587" s="25"/>
      <c r="K1587" s="25"/>
      <c r="L1587" s="25"/>
      <c r="M1587" s="25"/>
      <c r="O1587" s="21" t="str">
        <f>IF(N1587="W",#REF!, IF( N1587="L",-#REF!, ""))</f>
      </c>
      <c r="P1587" s="20"/>
      <c r="Q1587" s="20"/>
      <c r="R1587" s="20"/>
      <c r="S1587" s="20"/>
      <c r="T1587" s="20"/>
      <c r="U1587" s="20"/>
    </row>
    <row r="1588">
      <c r="F1588" s="7" t="str">
        <f>IF(Games!F664=0, "",Games!F664)</f>
      </c>
      <c r="G1588" s="7"/>
      <c r="H1588" s="7"/>
      <c r="I1588" s="25"/>
      <c r="J1588" s="25"/>
      <c r="K1588" s="25"/>
      <c r="L1588" s="25"/>
      <c r="M1588" s="25"/>
      <c r="O1588" s="21" t="str">
        <f>IF(N1588="W",#REF!, IF( N1588="L",-#REF!, ""))</f>
      </c>
      <c r="P1588" s="20"/>
      <c r="Q1588" s="20"/>
      <c r="R1588" s="20"/>
      <c r="S1588" s="20"/>
      <c r="T1588" s="20"/>
      <c r="U1588" s="20"/>
    </row>
    <row r="1589">
      <c r="F1589" s="7" t="str">
        <f>IF(Games!F665=0, "",Games!F665)</f>
      </c>
      <c r="G1589" s="7"/>
      <c r="H1589" s="7"/>
      <c r="I1589" s="25"/>
      <c r="J1589" s="25"/>
      <c r="K1589" s="25"/>
      <c r="L1589" s="25"/>
      <c r="M1589" s="25"/>
      <c r="O1589" s="21" t="str">
        <f>IF(N1589="W",#REF!, IF( N1589="L",-#REF!, ""))</f>
      </c>
      <c r="P1589" s="20"/>
      <c r="Q1589" s="20"/>
      <c r="R1589" s="20"/>
      <c r="S1589" s="20"/>
      <c r="T1589" s="20"/>
      <c r="U1589" s="20"/>
    </row>
    <row r="1590">
      <c r="F1590" s="7" t="str">
        <f>IF(Games!F666=0, "",Games!F666)</f>
      </c>
      <c r="G1590" s="7"/>
      <c r="H1590" s="7"/>
      <c r="I1590" s="25"/>
      <c r="J1590" s="25"/>
      <c r="K1590" s="25"/>
      <c r="L1590" s="25"/>
      <c r="M1590" s="25"/>
      <c r="O1590" s="21" t="str">
        <f>IF(N1590="W",#REF!, IF( N1590="L",-#REF!, ""))</f>
      </c>
      <c r="P1590" s="20"/>
      <c r="Q1590" s="20"/>
      <c r="R1590" s="20"/>
      <c r="S1590" s="20"/>
      <c r="T1590" s="20"/>
      <c r="U1590" s="20"/>
    </row>
    <row r="1591">
      <c r="F1591" s="7" t="str">
        <f>IF(Games!F667=0, "",Games!F667)</f>
      </c>
      <c r="G1591" s="7"/>
      <c r="H1591" s="7"/>
      <c r="I1591" s="25"/>
      <c r="J1591" s="25"/>
      <c r="K1591" s="25"/>
      <c r="L1591" s="25"/>
      <c r="M1591" s="25"/>
      <c r="O1591" s="21" t="str">
        <f>IF(N1591="W",#REF!, IF( N1591="L",-#REF!, ""))</f>
      </c>
      <c r="P1591" s="20"/>
      <c r="Q1591" s="20"/>
      <c r="R1591" s="20"/>
      <c r="S1591" s="20"/>
      <c r="T1591" s="20"/>
      <c r="U1591" s="20"/>
    </row>
    <row r="1592">
      <c r="F1592" s="7" t="str">
        <f>IF(Games!F668=0, "",Games!F668)</f>
      </c>
      <c r="G1592" s="7"/>
      <c r="H1592" s="7"/>
      <c r="I1592" s="25"/>
      <c r="J1592" s="25"/>
      <c r="K1592" s="25"/>
      <c r="L1592" s="25"/>
      <c r="M1592" s="25"/>
      <c r="O1592" s="21" t="str">
        <f>IF(N1592="W",#REF!, IF( N1592="L",-#REF!, ""))</f>
      </c>
      <c r="P1592" s="20"/>
      <c r="Q1592" s="20"/>
      <c r="R1592" s="20"/>
      <c r="S1592" s="20"/>
      <c r="T1592" s="20"/>
      <c r="U1592" s="20"/>
    </row>
    <row r="1593">
      <c r="F1593" s="7" t="str">
        <f>IF(Games!F669=0, "",Games!F669)</f>
      </c>
      <c r="G1593" s="7"/>
      <c r="H1593" s="7"/>
      <c r="I1593" s="25"/>
      <c r="J1593" s="25"/>
      <c r="K1593" s="25"/>
      <c r="L1593" s="25"/>
      <c r="M1593" s="25"/>
      <c r="O1593" s="21" t="str">
        <f>IF(N1593="W",#REF!, IF( N1593="L",-#REF!, ""))</f>
      </c>
      <c r="P1593" s="20"/>
      <c r="Q1593" s="20"/>
      <c r="R1593" s="20"/>
      <c r="S1593" s="20"/>
      <c r="T1593" s="20"/>
      <c r="U1593" s="20"/>
    </row>
    <row r="1594">
      <c r="F1594" s="7" t="str">
        <f>IF(Games!F670=0, "",Games!F670)</f>
      </c>
      <c r="G1594" s="7"/>
      <c r="H1594" s="7"/>
      <c r="I1594" s="25"/>
      <c r="J1594" s="25"/>
      <c r="K1594" s="25"/>
      <c r="L1594" s="25"/>
      <c r="M1594" s="25"/>
      <c r="O1594" s="21" t="str">
        <f>IF(N1594="W",#REF!, IF( N1594="L",-#REF!, ""))</f>
      </c>
      <c r="P1594" s="20"/>
      <c r="Q1594" s="20"/>
      <c r="R1594" s="20"/>
      <c r="S1594" s="20"/>
      <c r="T1594" s="20"/>
      <c r="U1594" s="20"/>
    </row>
    <row r="1595">
      <c r="F1595" s="7" t="str">
        <f>IF(Games!F671=0, "",Games!F671)</f>
      </c>
      <c r="G1595" s="7"/>
      <c r="H1595" s="7"/>
      <c r="I1595" s="25"/>
      <c r="J1595" s="25"/>
      <c r="K1595" s="25"/>
      <c r="L1595" s="25"/>
      <c r="M1595" s="25"/>
      <c r="O1595" s="21" t="str">
        <f>IF(N1595="W",#REF!, IF( N1595="L",-#REF!, ""))</f>
      </c>
      <c r="P1595" s="20"/>
      <c r="Q1595" s="20"/>
      <c r="R1595" s="20"/>
      <c r="S1595" s="20"/>
      <c r="T1595" s="20"/>
      <c r="U1595" s="20"/>
    </row>
    <row r="1596">
      <c r="F1596" s="7" t="str">
        <f>IF(Games!F672=0, "",Games!F672)</f>
      </c>
      <c r="G1596" s="7"/>
      <c r="H1596" s="7"/>
      <c r="I1596" s="25"/>
      <c r="J1596" s="25"/>
      <c r="K1596" s="25"/>
      <c r="L1596" s="25"/>
      <c r="M1596" s="25"/>
      <c r="O1596" s="21" t="str">
        <f>IF(N1596="W",#REF!, IF( N1596="L",-#REF!, ""))</f>
      </c>
      <c r="P1596" s="20"/>
      <c r="Q1596" s="20"/>
      <c r="R1596" s="20"/>
      <c r="S1596" s="20"/>
      <c r="T1596" s="20"/>
      <c r="U1596" s="20"/>
    </row>
    <row r="1597">
      <c r="F1597" s="7" t="str">
        <f>IF(Games!F673=0, "",Games!F673)</f>
      </c>
      <c r="G1597" s="7"/>
      <c r="H1597" s="7"/>
      <c r="I1597" s="25"/>
      <c r="J1597" s="25"/>
      <c r="K1597" s="25"/>
      <c r="L1597" s="25"/>
      <c r="M1597" s="25"/>
      <c r="O1597" s="21" t="str">
        <f>IF(N1597="W",#REF!, IF( N1597="L",-#REF!, ""))</f>
      </c>
      <c r="P1597" s="20"/>
      <c r="Q1597" s="20"/>
      <c r="R1597" s="20"/>
      <c r="S1597" s="20"/>
      <c r="T1597" s="20"/>
      <c r="U1597" s="20"/>
    </row>
    <row r="1598">
      <c r="F1598" s="7" t="str">
        <f>IF(Games!F674=0, "",Games!F674)</f>
      </c>
      <c r="G1598" s="7"/>
      <c r="H1598" s="7"/>
      <c r="I1598" s="25"/>
      <c r="J1598" s="25"/>
      <c r="K1598" s="25"/>
      <c r="L1598" s="25"/>
      <c r="M1598" s="25"/>
      <c r="O1598" s="21" t="str">
        <f>IF(N1598="W",#REF!, IF( N1598="L",-#REF!, ""))</f>
      </c>
      <c r="P1598" s="20"/>
      <c r="Q1598" s="20"/>
      <c r="R1598" s="20"/>
      <c r="S1598" s="20"/>
      <c r="T1598" s="20"/>
      <c r="U1598" s="20"/>
    </row>
    <row r="1599">
      <c r="F1599" s="7" t="str">
        <f>IF(Games!F675=0, "",Games!F675)</f>
      </c>
      <c r="G1599" s="7"/>
      <c r="H1599" s="7"/>
      <c r="I1599" s="25"/>
      <c r="J1599" s="25"/>
      <c r="K1599" s="25"/>
      <c r="L1599" s="25"/>
      <c r="M1599" s="25"/>
      <c r="O1599" s="21" t="str">
        <f>IF(N1599="W",#REF!, IF( N1599="L",-#REF!, ""))</f>
      </c>
      <c r="P1599" s="20"/>
      <c r="Q1599" s="20"/>
      <c r="R1599" s="20"/>
      <c r="S1599" s="20"/>
      <c r="T1599" s="20"/>
      <c r="U1599" s="20"/>
    </row>
    <row r="1600">
      <c r="F1600" s="7" t="str">
        <f>IF(Games!F676=0, "",Games!F676)</f>
      </c>
      <c r="G1600" s="7"/>
      <c r="H1600" s="7"/>
      <c r="I1600" s="25"/>
      <c r="J1600" s="25"/>
      <c r="K1600" s="25"/>
      <c r="L1600" s="25"/>
      <c r="M1600" s="25"/>
      <c r="O1600" s="21" t="str">
        <f>IF(N1600="W",#REF!, IF( N1600="L",-#REF!, ""))</f>
      </c>
      <c r="P1600" s="20"/>
      <c r="Q1600" s="20"/>
      <c r="R1600" s="20"/>
      <c r="S1600" s="20"/>
      <c r="T1600" s="20"/>
      <c r="U1600" s="20"/>
    </row>
    <row r="1601">
      <c r="F1601" s="7" t="str">
        <f>IF(Games!F677=0, "",Games!F677)</f>
      </c>
      <c r="G1601" s="7"/>
      <c r="H1601" s="7"/>
      <c r="I1601" s="25"/>
      <c r="J1601" s="25"/>
      <c r="K1601" s="25"/>
      <c r="L1601" s="25"/>
      <c r="M1601" s="25"/>
      <c r="O1601" s="21" t="str">
        <f>IF(N1601="W",#REF!, IF( N1601="L",-#REF!, ""))</f>
      </c>
      <c r="P1601" s="20"/>
      <c r="Q1601" s="20"/>
      <c r="R1601" s="20"/>
      <c r="S1601" s="20"/>
      <c r="T1601" s="20"/>
      <c r="U1601" s="20"/>
    </row>
    <row r="1602">
      <c r="F1602" s="7" t="str">
        <f>IF(Games!F678=0, "",Games!F678)</f>
      </c>
      <c r="G1602" s="7"/>
      <c r="H1602" s="7"/>
      <c r="I1602" s="25"/>
      <c r="J1602" s="25"/>
      <c r="K1602" s="25"/>
      <c r="L1602" s="25"/>
      <c r="M1602" s="25"/>
      <c r="O1602" s="21" t="str">
        <f>IF(N1602="W",#REF!, IF( N1602="L",-#REF!, ""))</f>
      </c>
      <c r="P1602" s="20"/>
      <c r="Q1602" s="20"/>
      <c r="R1602" s="20"/>
      <c r="S1602" s="20"/>
      <c r="T1602" s="20"/>
      <c r="U1602" s="20"/>
    </row>
    <row r="1603">
      <c r="F1603" s="7" t="str">
        <f>IF(Games!F679=0, "",Games!F679)</f>
      </c>
      <c r="G1603" s="7"/>
      <c r="H1603" s="7"/>
      <c r="I1603" s="25"/>
      <c r="J1603" s="25"/>
      <c r="K1603" s="25"/>
      <c r="L1603" s="25"/>
      <c r="M1603" s="25"/>
      <c r="O1603" s="21" t="str">
        <f>IF(N1603="W",#REF!, IF( N1603="L",-#REF!, ""))</f>
      </c>
      <c r="P1603" s="20"/>
      <c r="Q1603" s="20"/>
      <c r="R1603" s="20"/>
      <c r="S1603" s="20"/>
      <c r="T1603" s="20"/>
      <c r="U1603" s="20"/>
    </row>
    <row r="1604">
      <c r="F1604" s="7" t="str">
        <f>IF(Games!F680=0, "",Games!F680)</f>
      </c>
      <c r="G1604" s="7"/>
      <c r="H1604" s="7"/>
      <c r="I1604" s="25"/>
      <c r="J1604" s="25"/>
      <c r="K1604" s="25"/>
      <c r="L1604" s="25"/>
      <c r="M1604" s="25"/>
      <c r="O1604" s="21" t="str">
        <f>IF(N1604="W",#REF!, IF( N1604="L",-#REF!, ""))</f>
      </c>
      <c r="P1604" s="20"/>
      <c r="Q1604" s="20"/>
      <c r="R1604" s="20"/>
      <c r="S1604" s="20"/>
      <c r="T1604" s="20"/>
      <c r="U1604" s="20"/>
    </row>
    <row r="1605">
      <c r="F1605" s="7" t="str">
        <f>IF(Games!F681=0, "",Games!F681)</f>
      </c>
      <c r="G1605" s="7"/>
      <c r="H1605" s="7"/>
      <c r="I1605" s="25"/>
      <c r="J1605" s="25"/>
      <c r="K1605" s="25"/>
      <c r="L1605" s="25"/>
      <c r="M1605" s="25"/>
      <c r="O1605" s="21" t="str">
        <f>IF(N1605="W",#REF!, IF( N1605="L",-#REF!, ""))</f>
      </c>
      <c r="P1605" s="20"/>
      <c r="Q1605" s="20"/>
      <c r="R1605" s="20"/>
      <c r="S1605" s="20"/>
      <c r="T1605" s="20"/>
      <c r="U1605" s="20"/>
    </row>
    <row r="1606">
      <c r="F1606" s="7" t="str">
        <f>IF(Games!F682=0, "",Games!F682)</f>
      </c>
      <c r="G1606" s="7"/>
      <c r="H1606" s="7"/>
      <c r="I1606" s="25"/>
      <c r="J1606" s="25"/>
      <c r="K1606" s="25"/>
      <c r="L1606" s="25"/>
      <c r="M1606" s="25"/>
      <c r="O1606" s="21" t="str">
        <f>IF(N1606="W",#REF!, IF( N1606="L",-#REF!, ""))</f>
      </c>
      <c r="P1606" s="20"/>
      <c r="Q1606" s="20"/>
      <c r="R1606" s="20"/>
      <c r="S1606" s="20"/>
      <c r="T1606" s="20"/>
      <c r="U1606" s="20"/>
    </row>
    <row r="1607">
      <c r="F1607" s="7" t="str">
        <f>IF(Games!F683=0, "",Games!F683)</f>
      </c>
      <c r="G1607" s="7"/>
      <c r="H1607" s="7"/>
      <c r="I1607" s="25"/>
      <c r="J1607" s="25"/>
      <c r="K1607" s="25"/>
      <c r="L1607" s="25"/>
      <c r="M1607" s="25"/>
      <c r="O1607" s="21" t="str">
        <f>IF(N1607="W",#REF!, IF( N1607="L",-#REF!, ""))</f>
      </c>
      <c r="P1607" s="20"/>
      <c r="Q1607" s="20"/>
      <c r="R1607" s="20"/>
      <c r="S1607" s="20"/>
      <c r="T1607" s="20"/>
      <c r="U1607" s="20"/>
    </row>
    <row r="1608">
      <c r="F1608" s="7" t="str">
        <f>IF(Games!F684=0, "",Games!F684)</f>
      </c>
      <c r="G1608" s="7"/>
      <c r="H1608" s="7"/>
      <c r="I1608" s="25"/>
      <c r="J1608" s="25"/>
      <c r="K1608" s="25"/>
      <c r="L1608" s="25"/>
      <c r="M1608" s="25"/>
      <c r="O1608" s="21" t="str">
        <f>IF(N1608="W",#REF!, IF( N1608="L",-#REF!, ""))</f>
      </c>
      <c r="P1608" s="20"/>
      <c r="Q1608" s="20"/>
      <c r="R1608" s="20"/>
      <c r="S1608" s="20"/>
      <c r="T1608" s="20"/>
      <c r="U1608" s="20"/>
    </row>
    <row r="1609">
      <c r="F1609" s="7" t="str">
        <f>IF(Games!F685=0, "",Games!F685)</f>
      </c>
      <c r="G1609" s="7"/>
      <c r="H1609" s="7"/>
      <c r="I1609" s="25"/>
      <c r="J1609" s="25"/>
      <c r="K1609" s="25"/>
      <c r="L1609" s="25"/>
      <c r="M1609" s="25"/>
      <c r="O1609" s="21" t="str">
        <f>IF(N1609="W",#REF!, IF( N1609="L",-#REF!, ""))</f>
      </c>
      <c r="P1609" s="20"/>
      <c r="Q1609" s="20"/>
      <c r="R1609" s="20"/>
      <c r="S1609" s="20"/>
      <c r="T1609" s="20"/>
      <c r="U1609" s="20"/>
    </row>
    <row r="1610">
      <c r="F1610" s="7" t="str">
        <f>IF(Games!F686=0, "",Games!F686)</f>
      </c>
      <c r="G1610" s="7"/>
      <c r="H1610" s="7"/>
      <c r="I1610" s="25"/>
      <c r="J1610" s="25"/>
      <c r="K1610" s="25"/>
      <c r="L1610" s="25"/>
      <c r="M1610" s="25"/>
      <c r="O1610" s="21" t="str">
        <f>IF(N1610="W",#REF!, IF( N1610="L",-#REF!, ""))</f>
      </c>
      <c r="P1610" s="20"/>
      <c r="Q1610" s="20"/>
      <c r="R1610" s="20"/>
      <c r="S1610" s="20"/>
      <c r="T1610" s="20"/>
      <c r="U1610" s="20"/>
    </row>
    <row r="1611">
      <c r="F1611" s="7" t="str">
        <f>IF(Games!F687=0, "",Games!F687)</f>
      </c>
      <c r="G1611" s="7"/>
      <c r="H1611" s="7"/>
      <c r="I1611" s="25"/>
      <c r="J1611" s="25"/>
      <c r="K1611" s="25"/>
      <c r="L1611" s="25"/>
      <c r="M1611" s="25"/>
      <c r="O1611" s="21" t="str">
        <f>IF(N1611="W",#REF!, IF( N1611="L",-#REF!, ""))</f>
      </c>
      <c r="P1611" s="20"/>
      <c r="Q1611" s="20"/>
      <c r="R1611" s="20"/>
      <c r="S1611" s="20"/>
      <c r="T1611" s="20"/>
      <c r="U1611" s="20"/>
    </row>
    <row r="1612">
      <c r="F1612" s="7" t="str">
        <f>IF(Games!F688=0, "",Games!F688)</f>
      </c>
      <c r="G1612" s="7"/>
      <c r="H1612" s="7"/>
      <c r="I1612" s="25"/>
      <c r="J1612" s="25"/>
      <c r="K1612" s="25"/>
      <c r="L1612" s="25"/>
      <c r="M1612" s="25"/>
      <c r="O1612" s="21" t="str">
        <f>IF(N1612="W",#REF!, IF( N1612="L",-#REF!, ""))</f>
      </c>
      <c r="P1612" s="20"/>
      <c r="Q1612" s="20"/>
      <c r="R1612" s="20"/>
      <c r="S1612" s="20"/>
      <c r="T1612" s="20"/>
      <c r="U1612" s="20"/>
    </row>
    <row r="1613">
      <c r="F1613" s="7" t="str">
        <f>IF(Games!F689=0, "",Games!F689)</f>
      </c>
      <c r="G1613" s="7"/>
      <c r="H1613" s="7"/>
      <c r="I1613" s="25"/>
      <c r="J1613" s="25"/>
      <c r="K1613" s="25"/>
      <c r="L1613" s="25"/>
      <c r="M1613" s="25"/>
      <c r="O1613" s="21" t="str">
        <f>IF(N1613="W",#REF!, IF( N1613="L",-#REF!, ""))</f>
      </c>
      <c r="P1613" s="20"/>
      <c r="Q1613" s="20"/>
      <c r="R1613" s="20"/>
      <c r="S1613" s="20"/>
      <c r="T1613" s="20"/>
      <c r="U1613" s="20"/>
    </row>
    <row r="1614">
      <c r="F1614" s="7" t="str">
        <f>IF(Games!F690=0, "",Games!F690)</f>
      </c>
      <c r="G1614" s="7"/>
      <c r="H1614" s="7"/>
      <c r="I1614" s="25"/>
      <c r="J1614" s="25"/>
      <c r="K1614" s="25"/>
      <c r="L1614" s="25"/>
      <c r="M1614" s="25"/>
      <c r="O1614" s="21" t="str">
        <f>IF(N1614="W",#REF!, IF( N1614="L",-#REF!, ""))</f>
      </c>
      <c r="P1614" s="20"/>
      <c r="Q1614" s="20"/>
      <c r="R1614" s="20"/>
      <c r="S1614" s="20"/>
      <c r="T1614" s="20"/>
      <c r="U1614" s="20"/>
    </row>
    <row r="1615">
      <c r="F1615" s="7" t="str">
        <f>IF(Games!F691=0, "",Games!F691)</f>
      </c>
      <c r="G1615" s="7"/>
      <c r="H1615" s="7"/>
      <c r="I1615" s="25"/>
      <c r="J1615" s="25"/>
      <c r="K1615" s="25"/>
      <c r="L1615" s="25"/>
      <c r="M1615" s="25"/>
      <c r="O1615" s="21" t="str">
        <f>IF(N1615="W",#REF!, IF( N1615="L",-#REF!, ""))</f>
      </c>
      <c r="P1615" s="20"/>
      <c r="Q1615" s="20"/>
      <c r="R1615" s="20"/>
      <c r="S1615" s="20"/>
      <c r="T1615" s="20"/>
      <c r="U1615" s="20"/>
    </row>
    <row r="1616">
      <c r="F1616" s="7" t="str">
        <f>IF(Games!F692=0, "",Games!F692)</f>
      </c>
      <c r="G1616" s="7"/>
      <c r="H1616" s="7"/>
      <c r="I1616" s="25"/>
      <c r="J1616" s="25"/>
      <c r="K1616" s="25"/>
      <c r="L1616" s="25"/>
      <c r="M1616" s="25"/>
      <c r="O1616" s="21" t="str">
        <f>IF(N1616="W",#REF!, IF( N1616="L",-#REF!, ""))</f>
      </c>
      <c r="P1616" s="20"/>
      <c r="Q1616" s="20"/>
      <c r="R1616" s="20"/>
      <c r="S1616" s="20"/>
      <c r="T1616" s="20"/>
      <c r="U1616" s="20"/>
    </row>
    <row r="1617">
      <c r="F1617" s="7" t="str">
        <f>IF(Games!F693=0, "",Games!F693)</f>
      </c>
      <c r="G1617" s="7"/>
      <c r="H1617" s="7"/>
      <c r="I1617" s="25"/>
      <c r="J1617" s="25"/>
      <c r="K1617" s="25"/>
      <c r="L1617" s="25"/>
      <c r="M1617" s="25"/>
      <c r="O1617" s="21" t="str">
        <f>IF(N1617="W",#REF!, IF( N1617="L",-#REF!, ""))</f>
      </c>
      <c r="P1617" s="20"/>
      <c r="Q1617" s="20"/>
      <c r="R1617" s="20"/>
      <c r="S1617" s="20"/>
      <c r="T1617" s="20"/>
      <c r="U1617" s="20"/>
    </row>
    <row r="1618">
      <c r="F1618" s="7" t="str">
        <f>IF(Games!F694=0, "",Games!F694)</f>
      </c>
      <c r="G1618" s="7"/>
      <c r="H1618" s="7"/>
      <c r="I1618" s="25"/>
      <c r="J1618" s="25"/>
      <c r="K1618" s="25"/>
      <c r="L1618" s="25"/>
      <c r="M1618" s="25"/>
      <c r="O1618" s="21" t="str">
        <f>IF(N1618="W",#REF!, IF( N1618="L",-#REF!, ""))</f>
      </c>
      <c r="P1618" s="20"/>
      <c r="Q1618" s="20"/>
      <c r="R1618" s="20"/>
      <c r="S1618" s="20"/>
      <c r="T1618" s="20"/>
      <c r="U1618" s="20"/>
    </row>
    <row r="1619">
      <c r="F1619" s="7" t="str">
        <f>IF(Games!F695=0, "",Games!F695)</f>
      </c>
      <c r="G1619" s="7"/>
      <c r="H1619" s="7"/>
      <c r="I1619" s="25"/>
      <c r="J1619" s="25"/>
      <c r="K1619" s="25"/>
      <c r="L1619" s="25"/>
      <c r="M1619" s="25"/>
      <c r="O1619" s="21" t="str">
        <f>IF(N1619="W",#REF!, IF( N1619="L",-#REF!, ""))</f>
      </c>
      <c r="P1619" s="20"/>
      <c r="Q1619" s="20"/>
      <c r="R1619" s="20"/>
      <c r="S1619" s="20"/>
      <c r="T1619" s="20"/>
      <c r="U1619" s="20"/>
    </row>
    <row r="1620">
      <c r="F1620" s="7" t="str">
        <f>IF(Games!F696=0, "",Games!F696)</f>
      </c>
      <c r="G1620" s="7"/>
      <c r="H1620" s="7"/>
      <c r="I1620" s="25"/>
      <c r="J1620" s="25"/>
      <c r="K1620" s="25"/>
      <c r="L1620" s="25"/>
      <c r="M1620" s="25"/>
      <c r="O1620" s="21" t="str">
        <f>IF(N1620="W",#REF!, IF( N1620="L",-#REF!, ""))</f>
      </c>
      <c r="P1620" s="20"/>
      <c r="Q1620" s="20"/>
      <c r="R1620" s="20"/>
      <c r="S1620" s="20"/>
      <c r="T1620" s="20"/>
      <c r="U1620" s="20"/>
    </row>
    <row r="1621">
      <c r="F1621" s="7" t="str">
        <f>IF(Games!F697=0, "",Games!F697)</f>
      </c>
      <c r="G1621" s="7"/>
      <c r="H1621" s="7"/>
      <c r="I1621" s="25"/>
      <c r="J1621" s="25"/>
      <c r="K1621" s="25"/>
      <c r="L1621" s="25"/>
      <c r="M1621" s="25"/>
      <c r="O1621" s="21" t="str">
        <f>IF(N1621="W",#REF!, IF( N1621="L",-#REF!, ""))</f>
      </c>
      <c r="P1621" s="20"/>
      <c r="Q1621" s="20"/>
      <c r="R1621" s="20"/>
      <c r="S1621" s="20"/>
      <c r="T1621" s="20"/>
      <c r="U1621" s="20"/>
    </row>
    <row r="1622">
      <c r="F1622" s="7" t="str">
        <f>IF(Games!F698=0, "",Games!F698)</f>
      </c>
      <c r="G1622" s="7"/>
      <c r="H1622" s="7"/>
      <c r="I1622" s="25"/>
      <c r="J1622" s="25"/>
      <c r="K1622" s="25"/>
      <c r="L1622" s="25"/>
      <c r="M1622" s="25"/>
      <c r="O1622" s="21" t="str">
        <f>IF(N1622="W",#REF!, IF( N1622="L",-#REF!, ""))</f>
      </c>
      <c r="P1622" s="20"/>
      <c r="Q1622" s="20"/>
      <c r="R1622" s="20"/>
      <c r="S1622" s="20"/>
      <c r="T1622" s="20"/>
      <c r="U1622" s="20"/>
    </row>
    <row r="1623">
      <c r="F1623" s="7" t="str">
        <f>IF(Games!F699=0, "",Games!F699)</f>
      </c>
      <c r="G1623" s="7"/>
      <c r="H1623" s="7"/>
      <c r="I1623" s="25"/>
      <c r="J1623" s="25"/>
      <c r="K1623" s="25"/>
      <c r="L1623" s="25"/>
      <c r="M1623" s="25"/>
      <c r="O1623" s="21" t="str">
        <f>IF(N1623="W",#REF!, IF( N1623="L",-#REF!, ""))</f>
      </c>
      <c r="P1623" s="20"/>
      <c r="Q1623" s="20"/>
      <c r="R1623" s="20"/>
      <c r="S1623" s="20"/>
      <c r="T1623" s="20"/>
      <c r="U1623" s="20"/>
    </row>
    <row r="1624">
      <c r="F1624" s="7" t="str">
        <f>IF(Games!F700=0, "",Games!F700)</f>
      </c>
      <c r="G1624" s="7"/>
      <c r="H1624" s="7"/>
      <c r="I1624" s="25"/>
      <c r="J1624" s="25"/>
      <c r="K1624" s="25"/>
      <c r="L1624" s="25"/>
      <c r="M1624" s="25"/>
      <c r="O1624" s="21" t="str">
        <f>IF(N1624="W",#REF!, IF( N1624="L",-#REF!, ""))</f>
      </c>
      <c r="P1624" s="20"/>
      <c r="Q1624" s="20"/>
      <c r="R1624" s="20"/>
      <c r="S1624" s="20"/>
      <c r="T1624" s="20"/>
      <c r="U1624" s="20"/>
    </row>
    <row r="1625">
      <c r="F1625" s="7" t="str">
        <f>IF(Games!F701=0, "",Games!F701)</f>
      </c>
      <c r="G1625" s="7"/>
      <c r="H1625" s="7"/>
      <c r="I1625" s="25"/>
      <c r="J1625" s="25"/>
      <c r="K1625" s="25"/>
      <c r="L1625" s="25"/>
      <c r="M1625" s="25"/>
      <c r="O1625" s="21" t="str">
        <f>IF(N1625="W",#REF!, IF( N1625="L",-#REF!, ""))</f>
      </c>
      <c r="P1625" s="20"/>
      <c r="Q1625" s="20"/>
      <c r="R1625" s="20"/>
      <c r="S1625" s="20"/>
      <c r="T1625" s="20"/>
      <c r="U1625" s="20"/>
    </row>
    <row r="1626">
      <c r="F1626" s="7" t="str">
        <f>IF(Games!F702=0, "",Games!F702)</f>
      </c>
      <c r="G1626" s="7"/>
      <c r="H1626" s="7"/>
      <c r="I1626" s="25"/>
      <c r="J1626" s="25"/>
      <c r="K1626" s="25"/>
      <c r="L1626" s="25"/>
      <c r="M1626" s="25"/>
      <c r="O1626" s="21" t="str">
        <f>IF(N1626="W",#REF!, IF( N1626="L",-#REF!, ""))</f>
      </c>
      <c r="P1626" s="20"/>
      <c r="Q1626" s="20"/>
      <c r="R1626" s="20"/>
      <c r="S1626" s="20"/>
      <c r="T1626" s="20"/>
      <c r="U1626" s="20"/>
    </row>
    <row r="1627">
      <c r="F1627" s="7" t="str">
        <f>IF(Games!F703=0, "",Games!F703)</f>
      </c>
      <c r="G1627" s="7"/>
      <c r="H1627" s="7"/>
      <c r="I1627" s="25"/>
      <c r="J1627" s="25"/>
      <c r="K1627" s="25"/>
      <c r="L1627" s="25"/>
      <c r="M1627" s="25"/>
      <c r="O1627" s="21" t="str">
        <f>IF(N1627="W",#REF!, IF( N1627="L",-#REF!, ""))</f>
      </c>
      <c r="P1627" s="20"/>
      <c r="Q1627" s="20"/>
      <c r="R1627" s="20"/>
      <c r="S1627" s="20"/>
      <c r="T1627" s="20"/>
      <c r="U1627" s="20"/>
    </row>
    <row r="1628">
      <c r="F1628" s="7" t="str">
        <f>IF(Games!F704=0, "",Games!F704)</f>
      </c>
      <c r="G1628" s="7"/>
      <c r="H1628" s="7"/>
      <c r="I1628" s="25"/>
      <c r="J1628" s="25"/>
      <c r="K1628" s="25"/>
      <c r="L1628" s="25"/>
      <c r="M1628" s="25"/>
      <c r="O1628" s="21" t="str">
        <f>IF(N1628="W",#REF!, IF( N1628="L",-#REF!, ""))</f>
      </c>
      <c r="P1628" s="20"/>
      <c r="Q1628" s="20"/>
      <c r="R1628" s="20"/>
      <c r="S1628" s="20"/>
      <c r="T1628" s="20"/>
      <c r="U1628" s="20"/>
    </row>
    <row r="1629">
      <c r="F1629" s="7" t="str">
        <f>IF(Games!F705=0, "",Games!F705)</f>
      </c>
      <c r="G1629" s="7"/>
      <c r="H1629" s="7"/>
      <c r="I1629" s="25"/>
      <c r="J1629" s="25"/>
      <c r="K1629" s="25"/>
      <c r="L1629" s="25"/>
      <c r="M1629" s="25"/>
      <c r="O1629" s="21" t="str">
        <f>IF(N1629="W",#REF!, IF( N1629="L",-#REF!, ""))</f>
      </c>
      <c r="P1629" s="20"/>
      <c r="Q1629" s="20"/>
      <c r="R1629" s="20"/>
      <c r="S1629" s="20"/>
      <c r="T1629" s="20"/>
      <c r="U1629" s="20"/>
    </row>
    <row r="1630">
      <c r="F1630" s="7" t="str">
        <f>IF(Games!F706=0, "",Games!F706)</f>
      </c>
      <c r="G1630" s="7"/>
      <c r="H1630" s="7"/>
      <c r="I1630" s="25"/>
      <c r="J1630" s="25"/>
      <c r="K1630" s="25"/>
      <c r="L1630" s="25"/>
      <c r="M1630" s="25"/>
      <c r="O1630" s="21" t="str">
        <f>IF(N1630="W",#REF!, IF( N1630="L",-#REF!, ""))</f>
      </c>
      <c r="P1630" s="20"/>
      <c r="Q1630" s="20"/>
      <c r="R1630" s="20"/>
      <c r="S1630" s="20"/>
      <c r="T1630" s="20"/>
      <c r="U1630" s="20"/>
    </row>
    <row r="1631">
      <c r="F1631" s="7" t="str">
        <f>IF(Games!F707=0, "",Games!F707)</f>
      </c>
      <c r="G1631" s="7"/>
      <c r="H1631" s="7"/>
      <c r="I1631" s="25"/>
      <c r="J1631" s="25"/>
      <c r="K1631" s="25"/>
      <c r="L1631" s="25"/>
      <c r="M1631" s="25"/>
      <c r="O1631" s="21" t="str">
        <f>IF(N1631="W",#REF!, IF( N1631="L",-#REF!, ""))</f>
      </c>
      <c r="P1631" s="20"/>
      <c r="Q1631" s="20"/>
      <c r="R1631" s="20"/>
      <c r="S1631" s="20"/>
      <c r="T1631" s="20"/>
      <c r="U1631" s="20"/>
    </row>
    <row r="1632">
      <c r="F1632" s="7" t="str">
        <f>IF(Games!F708=0, "",Games!F708)</f>
      </c>
      <c r="G1632" s="7"/>
      <c r="H1632" s="7"/>
      <c r="I1632" s="25"/>
      <c r="J1632" s="25"/>
      <c r="K1632" s="25"/>
      <c r="L1632" s="25"/>
      <c r="M1632" s="25"/>
      <c r="O1632" s="21" t="str">
        <f>IF(N1632="W",#REF!, IF( N1632="L",-#REF!, ""))</f>
      </c>
      <c r="P1632" s="20"/>
      <c r="Q1632" s="20"/>
      <c r="R1632" s="20"/>
      <c r="S1632" s="20"/>
      <c r="T1632" s="20"/>
      <c r="U1632" s="20"/>
    </row>
    <row r="1633">
      <c r="F1633" s="7" t="str">
        <f>IF(Games!F709=0, "",Games!F709)</f>
      </c>
      <c r="G1633" s="7"/>
      <c r="H1633" s="7"/>
      <c r="I1633" s="25"/>
      <c r="J1633" s="25"/>
      <c r="K1633" s="25"/>
      <c r="L1633" s="25"/>
      <c r="M1633" s="25"/>
      <c r="O1633" s="21" t="str">
        <f>IF(N1633="W",#REF!, IF( N1633="L",-#REF!, ""))</f>
      </c>
      <c r="P1633" s="20"/>
      <c r="Q1633" s="20"/>
      <c r="R1633" s="20"/>
      <c r="S1633" s="20"/>
      <c r="T1633" s="20"/>
      <c r="U1633" s="20"/>
    </row>
    <row r="1634">
      <c r="F1634" s="7" t="str">
        <f>IF(Games!F710=0, "",Games!F710)</f>
      </c>
      <c r="G1634" s="7"/>
      <c r="H1634" s="7"/>
      <c r="I1634" s="25"/>
      <c r="J1634" s="25"/>
      <c r="K1634" s="25"/>
      <c r="L1634" s="25"/>
      <c r="M1634" s="25"/>
      <c r="O1634" s="21" t="str">
        <f>IF(N1634="W",#REF!, IF( N1634="L",-#REF!, ""))</f>
      </c>
      <c r="P1634" s="20"/>
      <c r="Q1634" s="20"/>
      <c r="R1634" s="20"/>
      <c r="S1634" s="20"/>
      <c r="T1634" s="20"/>
      <c r="U1634" s="20"/>
    </row>
    <row r="1635">
      <c r="F1635" s="7" t="str">
        <f>IF(Games!F711=0, "",Games!F711)</f>
      </c>
      <c r="G1635" s="7"/>
      <c r="H1635" s="7"/>
      <c r="I1635" s="25"/>
      <c r="J1635" s="25"/>
      <c r="K1635" s="25"/>
      <c r="L1635" s="25"/>
      <c r="M1635" s="25"/>
      <c r="O1635" s="21" t="str">
        <f>IF(N1635="W",#REF!, IF( N1635="L",-#REF!, ""))</f>
      </c>
      <c r="P1635" s="20"/>
      <c r="Q1635" s="20"/>
      <c r="R1635" s="20"/>
      <c r="S1635" s="20"/>
      <c r="T1635" s="20"/>
      <c r="U1635" s="20"/>
    </row>
    <row r="1636">
      <c r="F1636" s="7" t="str">
        <f>IF(Games!F712=0, "",Games!F712)</f>
      </c>
      <c r="G1636" s="7"/>
      <c r="H1636" s="7"/>
      <c r="I1636" s="25"/>
      <c r="J1636" s="25"/>
      <c r="K1636" s="25"/>
      <c r="L1636" s="25"/>
      <c r="M1636" s="25"/>
      <c r="O1636" s="21" t="str">
        <f>IF(N1636="W",#REF!, IF( N1636="L",-#REF!, ""))</f>
      </c>
      <c r="P1636" s="20"/>
      <c r="Q1636" s="20"/>
      <c r="R1636" s="20"/>
      <c r="S1636" s="20"/>
      <c r="T1636" s="20"/>
      <c r="U1636" s="20"/>
    </row>
    <row r="1637">
      <c r="F1637" s="7" t="str">
        <f>IF(Games!F713=0, "",Games!F713)</f>
      </c>
      <c r="G1637" s="7"/>
      <c r="H1637" s="7"/>
      <c r="I1637" s="25"/>
      <c r="J1637" s="25"/>
      <c r="K1637" s="25"/>
      <c r="L1637" s="25"/>
      <c r="M1637" s="25"/>
      <c r="O1637" s="21" t="str">
        <f>IF(N1637="W",#REF!, IF( N1637="L",-#REF!, ""))</f>
      </c>
      <c r="P1637" s="20"/>
      <c r="Q1637" s="20"/>
      <c r="R1637" s="20"/>
      <c r="S1637" s="20"/>
      <c r="T1637" s="20"/>
      <c r="U1637" s="20"/>
    </row>
    <row r="1638">
      <c r="F1638" s="7" t="str">
        <f>IF(Games!F714=0, "",Games!F714)</f>
      </c>
      <c r="G1638" s="7"/>
      <c r="H1638" s="7"/>
      <c r="I1638" s="25"/>
      <c r="J1638" s="25"/>
      <c r="K1638" s="25"/>
      <c r="L1638" s="25"/>
      <c r="M1638" s="25"/>
      <c r="O1638" s="21" t="str">
        <f>IF(N1638="W",#REF!, IF( N1638="L",-#REF!, ""))</f>
      </c>
      <c r="P1638" s="20"/>
      <c r="Q1638" s="20"/>
      <c r="R1638" s="20"/>
      <c r="S1638" s="20"/>
      <c r="T1638" s="20"/>
      <c r="U1638" s="20"/>
    </row>
    <row r="1639">
      <c r="F1639" s="7" t="str">
        <f>IF(Games!F715=0, "",Games!F715)</f>
      </c>
      <c r="G1639" s="7"/>
      <c r="H1639" s="7"/>
      <c r="I1639" s="25"/>
      <c r="J1639" s="25"/>
      <c r="K1639" s="25"/>
      <c r="L1639" s="25"/>
      <c r="M1639" s="25"/>
      <c r="O1639" s="21" t="str">
        <f>IF(N1639="W",#REF!, IF( N1639="L",-#REF!, ""))</f>
      </c>
      <c r="P1639" s="20"/>
      <c r="Q1639" s="20"/>
      <c r="R1639" s="20"/>
      <c r="S1639" s="20"/>
      <c r="T1639" s="20"/>
      <c r="U1639" s="20"/>
    </row>
    <row r="1640">
      <c r="F1640" s="7" t="str">
        <f>IF(Games!F716=0, "",Games!F716)</f>
      </c>
      <c r="G1640" s="7"/>
      <c r="H1640" s="7"/>
      <c r="I1640" s="25"/>
      <c r="J1640" s="25"/>
      <c r="K1640" s="25"/>
      <c r="L1640" s="25"/>
      <c r="M1640" s="25"/>
      <c r="O1640" s="21" t="str">
        <f>IF(N1640="W",#REF!, IF( N1640="L",-#REF!, ""))</f>
      </c>
      <c r="P1640" s="20"/>
      <c r="Q1640" s="20"/>
      <c r="R1640" s="20"/>
      <c r="S1640" s="20"/>
      <c r="T1640" s="20"/>
      <c r="U1640" s="20"/>
    </row>
    <row r="1641">
      <c r="F1641" s="7" t="str">
        <f>IF(Games!F717=0, "",Games!F717)</f>
      </c>
      <c r="G1641" s="7"/>
      <c r="H1641" s="7"/>
      <c r="I1641" s="25"/>
      <c r="J1641" s="25"/>
      <c r="K1641" s="25"/>
      <c r="L1641" s="25"/>
      <c r="M1641" s="25"/>
      <c r="O1641" s="21" t="str">
        <f>IF(N1641="W",#REF!, IF( N1641="L",-#REF!, ""))</f>
      </c>
      <c r="P1641" s="20"/>
      <c r="Q1641" s="20"/>
      <c r="R1641" s="20"/>
      <c r="S1641" s="20"/>
      <c r="T1641" s="20"/>
      <c r="U1641" s="20"/>
    </row>
    <row r="1642">
      <c r="F1642" s="7" t="str">
        <f>IF(Games!F718=0, "",Games!F718)</f>
      </c>
      <c r="G1642" s="7"/>
      <c r="H1642" s="7"/>
      <c r="I1642" s="25"/>
      <c r="J1642" s="25"/>
      <c r="K1642" s="25"/>
      <c r="L1642" s="25"/>
      <c r="M1642" s="25"/>
      <c r="O1642" s="21" t="str">
        <f>IF(N1642="W",#REF!, IF( N1642="L",-#REF!, ""))</f>
      </c>
      <c r="P1642" s="20"/>
      <c r="Q1642" s="20"/>
      <c r="R1642" s="20"/>
      <c r="S1642" s="20"/>
      <c r="T1642" s="20"/>
      <c r="U1642" s="20"/>
    </row>
    <row r="1643">
      <c r="F1643" s="7" t="str">
        <f>IF(Games!F719=0, "",Games!F719)</f>
      </c>
      <c r="G1643" s="7"/>
      <c r="H1643" s="7"/>
      <c r="I1643" s="25"/>
      <c r="J1643" s="25"/>
      <c r="K1643" s="25"/>
      <c r="L1643" s="25"/>
      <c r="M1643" s="25"/>
      <c r="O1643" s="21" t="str">
        <f>IF(N1643="W",#REF!, IF( N1643="L",-#REF!, ""))</f>
      </c>
      <c r="P1643" s="20"/>
      <c r="Q1643" s="20"/>
      <c r="R1643" s="20"/>
      <c r="S1643" s="20"/>
      <c r="T1643" s="20"/>
      <c r="U1643" s="20"/>
    </row>
    <row r="1644">
      <c r="F1644" s="7" t="str">
        <f>IF(Games!F720=0, "",Games!F720)</f>
      </c>
      <c r="G1644" s="7"/>
      <c r="H1644" s="7"/>
      <c r="I1644" s="25"/>
      <c r="J1644" s="25"/>
      <c r="K1644" s="25"/>
      <c r="L1644" s="25"/>
      <c r="M1644" s="25"/>
      <c r="O1644" s="21" t="str">
        <f>IF(N1644="W",#REF!, IF( N1644="L",-#REF!, ""))</f>
      </c>
      <c r="P1644" s="20"/>
      <c r="Q1644" s="20"/>
      <c r="R1644" s="20"/>
      <c r="S1644" s="20"/>
      <c r="T1644" s="20"/>
      <c r="U1644" s="20"/>
    </row>
    <row r="1645">
      <c r="F1645" s="7" t="str">
        <f>IF(Games!F721=0, "",Games!F721)</f>
      </c>
      <c r="G1645" s="7"/>
      <c r="H1645" s="7"/>
      <c r="I1645" s="25"/>
      <c r="J1645" s="25"/>
      <c r="K1645" s="25"/>
      <c r="L1645" s="25"/>
      <c r="M1645" s="25"/>
      <c r="O1645" s="21" t="str">
        <f>IF(N1645="W",#REF!, IF( N1645="L",-#REF!, ""))</f>
      </c>
      <c r="P1645" s="20"/>
      <c r="Q1645" s="20"/>
      <c r="R1645" s="20"/>
      <c r="S1645" s="20"/>
      <c r="T1645" s="20"/>
      <c r="U1645" s="20"/>
    </row>
    <row r="1646">
      <c r="F1646" s="7" t="str">
        <f>IF(Games!F722=0, "",Games!F722)</f>
      </c>
      <c r="G1646" s="7"/>
      <c r="H1646" s="7"/>
      <c r="I1646" s="25"/>
      <c r="J1646" s="25"/>
      <c r="K1646" s="25"/>
      <c r="L1646" s="25"/>
      <c r="M1646" s="25"/>
      <c r="O1646" s="21" t="str">
        <f>IF(N1646="W",#REF!, IF( N1646="L",-#REF!, ""))</f>
      </c>
      <c r="P1646" s="20"/>
      <c r="Q1646" s="20"/>
      <c r="R1646" s="20"/>
      <c r="S1646" s="20"/>
      <c r="T1646" s="20"/>
      <c r="U1646" s="20"/>
    </row>
    <row r="1647">
      <c r="F1647" s="7" t="str">
        <f>IF(Games!F723=0, "",Games!F723)</f>
      </c>
      <c r="G1647" s="7"/>
      <c r="H1647" s="7"/>
      <c r="I1647" s="25"/>
      <c r="J1647" s="25"/>
      <c r="K1647" s="25"/>
      <c r="L1647" s="25"/>
      <c r="M1647" s="25"/>
      <c r="O1647" s="21" t="str">
        <f>IF(N1647="W",#REF!, IF( N1647="L",-#REF!, ""))</f>
      </c>
      <c r="P1647" s="20"/>
      <c r="Q1647" s="20"/>
      <c r="R1647" s="20"/>
      <c r="S1647" s="20"/>
      <c r="T1647" s="20"/>
      <c r="U1647" s="20"/>
    </row>
    <row r="1648">
      <c r="F1648" s="7" t="str">
        <f>IF(Games!F724=0, "",Games!F724)</f>
      </c>
      <c r="G1648" s="7"/>
      <c r="H1648" s="7"/>
      <c r="I1648" s="25"/>
      <c r="J1648" s="25"/>
      <c r="K1648" s="25"/>
      <c r="L1648" s="25"/>
      <c r="M1648" s="25"/>
      <c r="O1648" s="21" t="str">
        <f>IF(N1648="W",#REF!, IF( N1648="L",-#REF!, ""))</f>
      </c>
      <c r="P1648" s="20"/>
      <c r="Q1648" s="20"/>
      <c r="R1648" s="20"/>
      <c r="S1648" s="20"/>
      <c r="T1648" s="20"/>
      <c r="U1648" s="20"/>
    </row>
    <row r="1649">
      <c r="F1649" s="7" t="str">
        <f>IF(Games!F725=0, "",Games!F725)</f>
      </c>
      <c r="G1649" s="7"/>
      <c r="H1649" s="7"/>
      <c r="I1649" s="25"/>
      <c r="J1649" s="25"/>
      <c r="K1649" s="25"/>
      <c r="L1649" s="25"/>
      <c r="M1649" s="25"/>
      <c r="O1649" s="21" t="str">
        <f>IF(N1649="W",#REF!, IF( N1649="L",-#REF!, ""))</f>
      </c>
      <c r="P1649" s="20"/>
      <c r="Q1649" s="20"/>
      <c r="R1649" s="20"/>
      <c r="S1649" s="20"/>
      <c r="T1649" s="20"/>
      <c r="U1649" s="20"/>
    </row>
    <row r="1650">
      <c r="F1650" s="7" t="str">
        <f>IF(Games!F726=0, "",Games!F726)</f>
      </c>
      <c r="G1650" s="7"/>
      <c r="H1650" s="7"/>
      <c r="I1650" s="25"/>
      <c r="J1650" s="25"/>
      <c r="K1650" s="25"/>
      <c r="L1650" s="25"/>
      <c r="M1650" s="25"/>
      <c r="O1650" s="21" t="str">
        <f>IF(N1650="W",#REF!, IF( N1650="L",-#REF!, ""))</f>
      </c>
      <c r="P1650" s="20"/>
      <c r="Q1650" s="20"/>
      <c r="R1650" s="20"/>
      <c r="S1650" s="20"/>
      <c r="T1650" s="20"/>
      <c r="U1650" s="20"/>
    </row>
    <row r="1651">
      <c r="F1651" s="7" t="str">
        <f>IF(Games!F727=0, "",Games!F727)</f>
      </c>
      <c r="G1651" s="7"/>
      <c r="H1651" s="7"/>
      <c r="I1651" s="25"/>
      <c r="J1651" s="25"/>
      <c r="K1651" s="25"/>
      <c r="L1651" s="25"/>
      <c r="M1651" s="25"/>
      <c r="O1651" s="21" t="str">
        <f>IF(N1651="W",#REF!, IF( N1651="L",-#REF!, ""))</f>
      </c>
      <c r="P1651" s="20"/>
      <c r="Q1651" s="20"/>
      <c r="R1651" s="20"/>
      <c r="S1651" s="20"/>
      <c r="T1651" s="20"/>
      <c r="U1651" s="20"/>
    </row>
    <row r="1652">
      <c r="F1652" s="7" t="str">
        <f>IF(Games!F728=0, "",Games!F728)</f>
      </c>
      <c r="G1652" s="7"/>
      <c r="H1652" s="7"/>
      <c r="I1652" s="25"/>
      <c r="J1652" s="25"/>
      <c r="K1652" s="25"/>
      <c r="L1652" s="25"/>
      <c r="M1652" s="25"/>
      <c r="O1652" s="21" t="str">
        <f>IF(N1652="W",#REF!, IF( N1652="L",-#REF!, ""))</f>
      </c>
      <c r="P1652" s="20"/>
      <c r="Q1652" s="20"/>
      <c r="R1652" s="20"/>
      <c r="S1652" s="20"/>
      <c r="T1652" s="20"/>
      <c r="U1652" s="20"/>
    </row>
    <row r="1653">
      <c r="F1653" s="7" t="str">
        <f>IF(Games!F729=0, "",Games!F729)</f>
      </c>
      <c r="G1653" s="7"/>
      <c r="H1653" s="7"/>
      <c r="I1653" s="25"/>
      <c r="J1653" s="25"/>
      <c r="K1653" s="25"/>
      <c r="L1653" s="25"/>
      <c r="M1653" s="25"/>
      <c r="O1653" s="21" t="str">
        <f>IF(N1653="W",#REF!, IF( N1653="L",-#REF!, ""))</f>
      </c>
      <c r="P1653" s="20"/>
      <c r="Q1653" s="20"/>
      <c r="R1653" s="20"/>
      <c r="S1653" s="20"/>
      <c r="T1653" s="20"/>
      <c r="U1653" s="20"/>
    </row>
    <row r="1654">
      <c r="F1654" s="7" t="str">
        <f>IF(Games!F730=0, "",Games!F730)</f>
      </c>
      <c r="G1654" s="7"/>
      <c r="H1654" s="7"/>
      <c r="I1654" s="25"/>
      <c r="J1654" s="25"/>
      <c r="K1654" s="25"/>
      <c r="L1654" s="25"/>
      <c r="M1654" s="25"/>
      <c r="O1654" s="21" t="str">
        <f>IF(N1654="W",#REF!, IF( N1654="L",-#REF!, ""))</f>
      </c>
      <c r="P1654" s="20"/>
      <c r="Q1654" s="20"/>
      <c r="R1654" s="20"/>
      <c r="S1654" s="20"/>
      <c r="T1654" s="20"/>
      <c r="U1654" s="20"/>
    </row>
    <row r="1655">
      <c r="F1655" s="7" t="str">
        <f>IF(Games!F731=0, "",Games!F731)</f>
      </c>
      <c r="G1655" s="7"/>
      <c r="H1655" s="7"/>
      <c r="I1655" s="25"/>
      <c r="J1655" s="25"/>
      <c r="K1655" s="25"/>
      <c r="L1655" s="25"/>
      <c r="M1655" s="25"/>
      <c r="O1655" s="21" t="str">
        <f>IF(N1655="W",#REF!, IF( N1655="L",-#REF!, ""))</f>
      </c>
      <c r="P1655" s="20"/>
      <c r="Q1655" s="20"/>
      <c r="R1655" s="20"/>
      <c r="S1655" s="20"/>
      <c r="T1655" s="20"/>
      <c r="U1655" s="20"/>
    </row>
    <row r="1656">
      <c r="F1656" s="7" t="str">
        <f>IF(Games!F732=0, "",Games!F732)</f>
      </c>
      <c r="G1656" s="7"/>
      <c r="H1656" s="7"/>
      <c r="I1656" s="25"/>
      <c r="J1656" s="25"/>
      <c r="K1656" s="25"/>
      <c r="L1656" s="25"/>
      <c r="M1656" s="25"/>
      <c r="O1656" s="21" t="str">
        <f>IF(N1656="W",#REF!, IF( N1656="L",-#REF!, ""))</f>
      </c>
      <c r="P1656" s="20"/>
      <c r="Q1656" s="20"/>
      <c r="R1656" s="20"/>
      <c r="S1656" s="20"/>
      <c r="T1656" s="20"/>
      <c r="U1656" s="20"/>
    </row>
    <row r="1657">
      <c r="F1657" s="7" t="str">
        <f>IF(Games!F733=0, "",Games!F733)</f>
      </c>
      <c r="G1657" s="7"/>
      <c r="H1657" s="7"/>
      <c r="I1657" s="25"/>
      <c r="J1657" s="25"/>
      <c r="K1657" s="25"/>
      <c r="L1657" s="25"/>
      <c r="M1657" s="25"/>
      <c r="O1657" s="21" t="str">
        <f>IF(N1657="W",#REF!, IF( N1657="L",-#REF!, ""))</f>
      </c>
      <c r="P1657" s="20"/>
      <c r="Q1657" s="20"/>
      <c r="R1657" s="20"/>
      <c r="S1657" s="20"/>
      <c r="T1657" s="20"/>
      <c r="U1657" s="20"/>
    </row>
    <row r="1658">
      <c r="F1658" s="7" t="str">
        <f>IF(Games!F734=0, "",Games!F734)</f>
      </c>
      <c r="G1658" s="7"/>
      <c r="H1658" s="7"/>
      <c r="I1658" s="25"/>
      <c r="J1658" s="25"/>
      <c r="K1658" s="25"/>
      <c r="L1658" s="25"/>
      <c r="M1658" s="25"/>
      <c r="O1658" s="21" t="str">
        <f>IF(N1658="W",#REF!, IF( N1658="L",-#REF!, ""))</f>
      </c>
      <c r="P1658" s="20"/>
      <c r="Q1658" s="20"/>
      <c r="R1658" s="20"/>
      <c r="S1658" s="20"/>
      <c r="T1658" s="20"/>
      <c r="U1658" s="20"/>
    </row>
    <row r="1659">
      <c r="F1659" s="7" t="str">
        <f>IF(Games!F735=0, "",Games!F735)</f>
      </c>
      <c r="G1659" s="7"/>
      <c r="H1659" s="7"/>
      <c r="I1659" s="25"/>
      <c r="J1659" s="25"/>
      <c r="K1659" s="25"/>
      <c r="L1659" s="25"/>
      <c r="M1659" s="25"/>
      <c r="O1659" s="21" t="str">
        <f>IF(N1659="W",#REF!, IF( N1659="L",-#REF!, ""))</f>
      </c>
      <c r="P1659" s="20"/>
      <c r="Q1659" s="20"/>
      <c r="R1659" s="20"/>
      <c r="S1659" s="20"/>
      <c r="T1659" s="20"/>
      <c r="U1659" s="20"/>
    </row>
    <row r="1660">
      <c r="F1660" s="7" t="str">
        <f>IF(Games!F736=0, "",Games!F736)</f>
      </c>
      <c r="G1660" s="7"/>
      <c r="H1660" s="7"/>
      <c r="I1660" s="25"/>
      <c r="J1660" s="25"/>
      <c r="K1660" s="25"/>
      <c r="L1660" s="25"/>
      <c r="M1660" s="25"/>
      <c r="O1660" s="21" t="str">
        <f>IF(N1660="W",#REF!, IF( N1660="L",-#REF!, ""))</f>
      </c>
      <c r="P1660" s="20"/>
      <c r="Q1660" s="20"/>
      <c r="R1660" s="20"/>
      <c r="S1660" s="20"/>
      <c r="T1660" s="20"/>
      <c r="U1660" s="20"/>
    </row>
    <row r="1661">
      <c r="F1661" s="7" t="str">
        <f>IF(Games!F737=0, "",Games!F737)</f>
      </c>
      <c r="G1661" s="7"/>
      <c r="H1661" s="7"/>
      <c r="I1661" s="25"/>
      <c r="J1661" s="25"/>
      <c r="K1661" s="25"/>
      <c r="L1661" s="25"/>
      <c r="M1661" s="25"/>
      <c r="O1661" s="21" t="str">
        <f>IF(N1661="W",#REF!, IF( N1661="L",-#REF!, ""))</f>
      </c>
      <c r="P1661" s="20"/>
      <c r="Q1661" s="20"/>
      <c r="R1661" s="20"/>
      <c r="S1661" s="20"/>
      <c r="T1661" s="20"/>
      <c r="U1661" s="20"/>
    </row>
    <row r="1662">
      <c r="F1662" s="7" t="str">
        <f>IF(Games!F738=0, "",Games!F738)</f>
      </c>
      <c r="G1662" s="7"/>
      <c r="H1662" s="7"/>
      <c r="I1662" s="25"/>
      <c r="J1662" s="25"/>
      <c r="K1662" s="25"/>
      <c r="L1662" s="25"/>
      <c r="M1662" s="25"/>
      <c r="O1662" s="21" t="str">
        <f>IF(N1662="W",#REF!, IF( N1662="L",-#REF!, ""))</f>
      </c>
      <c r="P1662" s="20"/>
      <c r="Q1662" s="20"/>
      <c r="R1662" s="20"/>
      <c r="S1662" s="20"/>
      <c r="T1662" s="20"/>
      <c r="U1662" s="20"/>
    </row>
    <row r="1663">
      <c r="F1663" s="7" t="str">
        <f>IF(Games!F739=0, "",Games!F739)</f>
      </c>
      <c r="G1663" s="7"/>
      <c r="H1663" s="7"/>
      <c r="I1663" s="25"/>
      <c r="J1663" s="25"/>
      <c r="K1663" s="25"/>
      <c r="L1663" s="25"/>
      <c r="M1663" s="25"/>
      <c r="O1663" s="21" t="str">
        <f>IF(N1663="W",#REF!, IF( N1663="L",-#REF!, ""))</f>
      </c>
      <c r="P1663" s="20"/>
      <c r="Q1663" s="20"/>
      <c r="R1663" s="20"/>
      <c r="S1663" s="20"/>
      <c r="T1663" s="20"/>
      <c r="U1663" s="20"/>
    </row>
    <row r="1664">
      <c r="F1664" s="7" t="str">
        <f>IF(Games!F740=0, "",Games!F740)</f>
      </c>
      <c r="G1664" s="7"/>
      <c r="H1664" s="7"/>
      <c r="I1664" s="25"/>
      <c r="J1664" s="25"/>
      <c r="K1664" s="25"/>
      <c r="L1664" s="25"/>
      <c r="M1664" s="25"/>
      <c r="O1664" s="21" t="str">
        <f>IF(N1664="W",#REF!, IF( N1664="L",-#REF!, ""))</f>
      </c>
      <c r="P1664" s="20"/>
      <c r="Q1664" s="20"/>
      <c r="R1664" s="20"/>
      <c r="S1664" s="20"/>
      <c r="T1664" s="20"/>
      <c r="U1664" s="20"/>
    </row>
    <row r="1665">
      <c r="F1665" s="7" t="str">
        <f>IF(Games!F741=0, "",Games!F741)</f>
      </c>
      <c r="G1665" s="7"/>
      <c r="H1665" s="7"/>
      <c r="I1665" s="25"/>
      <c r="J1665" s="25"/>
      <c r="K1665" s="25"/>
      <c r="L1665" s="25"/>
      <c r="M1665" s="25"/>
      <c r="O1665" s="21" t="str">
        <f>IF(N1665="W",#REF!, IF( N1665="L",-#REF!, ""))</f>
      </c>
      <c r="P1665" s="20"/>
      <c r="Q1665" s="20"/>
      <c r="R1665" s="20"/>
      <c r="S1665" s="20"/>
      <c r="T1665" s="20"/>
      <c r="U1665" s="20"/>
    </row>
    <row r="1666">
      <c r="F1666" s="7" t="str">
        <f>IF(Games!F742=0, "",Games!F742)</f>
      </c>
      <c r="G1666" s="7"/>
      <c r="H1666" s="7"/>
      <c r="I1666" s="25"/>
      <c r="J1666" s="25"/>
      <c r="K1666" s="25"/>
      <c r="L1666" s="25"/>
      <c r="M1666" s="25"/>
      <c r="O1666" s="21" t="str">
        <f>IF(N1666="W",#REF!, IF( N1666="L",-#REF!, ""))</f>
      </c>
      <c r="P1666" s="20"/>
      <c r="Q1666" s="20"/>
      <c r="R1666" s="20"/>
      <c r="S1666" s="20"/>
      <c r="T1666" s="20"/>
      <c r="U1666" s="20"/>
    </row>
    <row r="1667">
      <c r="F1667" s="7" t="str">
        <f>IF(Games!F743=0, "",Games!F743)</f>
      </c>
      <c r="G1667" s="7"/>
      <c r="H1667" s="7"/>
      <c r="I1667" s="25"/>
      <c r="J1667" s="25"/>
      <c r="K1667" s="25"/>
      <c r="L1667" s="25"/>
      <c r="M1667" s="25"/>
      <c r="O1667" s="21" t="str">
        <f>IF(N1667="W",#REF!, IF( N1667="L",-#REF!, ""))</f>
      </c>
      <c r="P1667" s="20"/>
      <c r="Q1667" s="20"/>
      <c r="R1667" s="20"/>
      <c r="S1667" s="20"/>
      <c r="T1667" s="20"/>
      <c r="U1667" s="20"/>
    </row>
    <row r="1668">
      <c r="F1668" s="7" t="str">
        <f>IF(Games!F744=0, "",Games!F744)</f>
      </c>
      <c r="G1668" s="7"/>
      <c r="H1668" s="7"/>
      <c r="I1668" s="25"/>
      <c r="J1668" s="25"/>
      <c r="K1668" s="25"/>
      <c r="L1668" s="25"/>
      <c r="M1668" s="25"/>
      <c r="O1668" s="21" t="str">
        <f>IF(N1668="W",#REF!, IF( N1668="L",-#REF!, ""))</f>
      </c>
      <c r="P1668" s="20"/>
      <c r="Q1668" s="20"/>
      <c r="R1668" s="20"/>
      <c r="S1668" s="20"/>
      <c r="T1668" s="20"/>
      <c r="U1668" s="20"/>
    </row>
    <row r="1669">
      <c r="F1669" s="7" t="str">
        <f>IF(Games!F745=0, "",Games!F745)</f>
      </c>
      <c r="G1669" s="7"/>
      <c r="H1669" s="7"/>
      <c r="I1669" s="25"/>
      <c r="J1669" s="25"/>
      <c r="K1669" s="25"/>
      <c r="L1669" s="25"/>
      <c r="M1669" s="25"/>
      <c r="O1669" s="21" t="str">
        <f>IF(N1669="W",#REF!, IF( N1669="L",-#REF!, ""))</f>
      </c>
      <c r="P1669" s="20"/>
      <c r="Q1669" s="20"/>
      <c r="R1669" s="20"/>
      <c r="S1669" s="20"/>
      <c r="T1669" s="20"/>
      <c r="U1669" s="20"/>
    </row>
    <row r="1670">
      <c r="F1670" s="7" t="str">
        <f>IF(Games!F746=0, "",Games!F746)</f>
      </c>
      <c r="G1670" s="7"/>
      <c r="H1670" s="7"/>
      <c r="I1670" s="25"/>
      <c r="J1670" s="25"/>
      <c r="K1670" s="25"/>
      <c r="L1670" s="25"/>
      <c r="M1670" s="25"/>
      <c r="O1670" s="21" t="str">
        <f>IF(N1670="W",#REF!, IF( N1670="L",-#REF!, ""))</f>
      </c>
      <c r="P1670" s="20"/>
      <c r="Q1670" s="20"/>
      <c r="R1670" s="20"/>
      <c r="S1670" s="20"/>
      <c r="T1670" s="20"/>
      <c r="U1670" s="20"/>
    </row>
    <row r="1671">
      <c r="F1671" s="7" t="str">
        <f>IF(Games!F747=0, "",Games!F747)</f>
      </c>
      <c r="G1671" s="7"/>
      <c r="H1671" s="7"/>
      <c r="I1671" s="25"/>
      <c r="J1671" s="25"/>
      <c r="K1671" s="25"/>
      <c r="L1671" s="25"/>
      <c r="M1671" s="25"/>
      <c r="O1671" s="21" t="str">
        <f>IF(N1671="W",#REF!, IF( N1671="L",-#REF!, ""))</f>
      </c>
      <c r="P1671" s="20"/>
      <c r="Q1671" s="20"/>
      <c r="R1671" s="20"/>
      <c r="S1671" s="20"/>
      <c r="T1671" s="20"/>
      <c r="U1671" s="20"/>
    </row>
    <row r="1672">
      <c r="F1672" s="7" t="str">
        <f>IF(Games!F748=0, "",Games!F748)</f>
      </c>
      <c r="G1672" s="7"/>
      <c r="H1672" s="7"/>
      <c r="I1672" s="25"/>
      <c r="J1672" s="25"/>
      <c r="K1672" s="25"/>
      <c r="L1672" s="25"/>
      <c r="M1672" s="25"/>
      <c r="O1672" s="21" t="str">
        <f>IF(N1672="W",#REF!, IF( N1672="L",-#REF!, ""))</f>
      </c>
      <c r="P1672" s="20"/>
      <c r="Q1672" s="20"/>
      <c r="R1672" s="20"/>
      <c r="S1672" s="20"/>
      <c r="T1672" s="20"/>
      <c r="U1672" s="20"/>
    </row>
    <row r="1673">
      <c r="F1673" s="7" t="str">
        <f>IF(Games!F749=0, "",Games!F749)</f>
      </c>
      <c r="G1673" s="7"/>
      <c r="H1673" s="7"/>
      <c r="I1673" s="25"/>
      <c r="J1673" s="25"/>
      <c r="K1673" s="25"/>
      <c r="L1673" s="25"/>
      <c r="M1673" s="25"/>
      <c r="O1673" s="21" t="str">
        <f>IF(N1673="W",#REF!, IF( N1673="L",-#REF!, ""))</f>
      </c>
      <c r="P1673" s="20"/>
      <c r="Q1673" s="20"/>
      <c r="R1673" s="20"/>
      <c r="S1673" s="20"/>
      <c r="T1673" s="20"/>
      <c r="U1673" s="20"/>
    </row>
    <row r="1674">
      <c r="F1674" s="7" t="str">
        <f>IF(Games!F750=0, "",Games!F750)</f>
      </c>
      <c r="G1674" s="7"/>
      <c r="H1674" s="7"/>
      <c r="I1674" s="25"/>
      <c r="J1674" s="25"/>
      <c r="K1674" s="25"/>
      <c r="L1674" s="25"/>
      <c r="M1674" s="25"/>
      <c r="O1674" s="21" t="str">
        <f>IF(N1674="W",#REF!, IF( N1674="L",-#REF!, ""))</f>
      </c>
      <c r="P1674" s="20"/>
      <c r="Q1674" s="20"/>
      <c r="R1674" s="20"/>
      <c r="S1674" s="20"/>
      <c r="T1674" s="20"/>
      <c r="U1674" s="20"/>
    </row>
    <row r="1675">
      <c r="F1675" s="7" t="str">
        <f>IF(Games!F751=0, "",Games!F751)</f>
      </c>
      <c r="G1675" s="7"/>
      <c r="H1675" s="7"/>
      <c r="I1675" s="25"/>
      <c r="J1675" s="25"/>
      <c r="K1675" s="25"/>
      <c r="L1675" s="25"/>
      <c r="M1675" s="25"/>
      <c r="O1675" s="21" t="str">
        <f>IF(N1675="W",#REF!, IF( N1675="L",-#REF!, ""))</f>
      </c>
      <c r="P1675" s="20"/>
      <c r="Q1675" s="20"/>
      <c r="R1675" s="20"/>
      <c r="S1675" s="20"/>
      <c r="T1675" s="20"/>
      <c r="U1675" s="20"/>
    </row>
    <row r="1676">
      <c r="F1676" s="7" t="str">
        <f>IF(Games!F752=0, "",Games!F752)</f>
      </c>
      <c r="G1676" s="7"/>
      <c r="H1676" s="7"/>
      <c r="I1676" s="25"/>
      <c r="J1676" s="25"/>
      <c r="K1676" s="25"/>
      <c r="L1676" s="25"/>
      <c r="M1676" s="25"/>
      <c r="O1676" s="21" t="str">
        <f>IF(N1676="W",#REF!, IF( N1676="L",-#REF!, ""))</f>
      </c>
      <c r="P1676" s="20"/>
      <c r="Q1676" s="20"/>
      <c r="R1676" s="20"/>
      <c r="S1676" s="20"/>
      <c r="T1676" s="20"/>
      <c r="U1676" s="20"/>
    </row>
    <row r="1677">
      <c r="F1677" s="7" t="str">
        <f>IF(Games!F753=0, "",Games!F753)</f>
      </c>
      <c r="G1677" s="7"/>
      <c r="H1677" s="7"/>
      <c r="I1677" s="25"/>
      <c r="J1677" s="25"/>
      <c r="K1677" s="25"/>
      <c r="L1677" s="25"/>
      <c r="M1677" s="25"/>
      <c r="O1677" s="21" t="str">
        <f>IF(N1677="W",#REF!, IF( N1677="L",-#REF!, ""))</f>
      </c>
      <c r="P1677" s="20"/>
      <c r="Q1677" s="20"/>
      <c r="R1677" s="20"/>
      <c r="S1677" s="20"/>
      <c r="T1677" s="20"/>
      <c r="U1677" s="20"/>
    </row>
    <row r="1678">
      <c r="F1678" s="7" t="str">
        <f>IF(Games!F754=0, "",Games!F754)</f>
      </c>
      <c r="G1678" s="7"/>
      <c r="H1678" s="7"/>
      <c r="I1678" s="25"/>
      <c r="J1678" s="25"/>
      <c r="K1678" s="25"/>
      <c r="L1678" s="25"/>
      <c r="M1678" s="25"/>
      <c r="O1678" s="21" t="str">
        <f>IF(N1678="W",#REF!, IF( N1678="L",-#REF!, ""))</f>
      </c>
      <c r="P1678" s="20"/>
      <c r="Q1678" s="20"/>
      <c r="R1678" s="20"/>
      <c r="S1678" s="20"/>
      <c r="T1678" s="20"/>
      <c r="U1678" s="20"/>
    </row>
    <row r="1679">
      <c r="F1679" s="7" t="str">
        <f>IF(Games!F755=0, "",Games!F755)</f>
      </c>
      <c r="G1679" s="7"/>
      <c r="H1679" s="7"/>
      <c r="I1679" s="25"/>
      <c r="J1679" s="25"/>
      <c r="K1679" s="25"/>
      <c r="L1679" s="25"/>
      <c r="M1679" s="25"/>
      <c r="O1679" s="21" t="str">
        <f>IF(N1679="W",#REF!, IF( N1679="L",-#REF!, ""))</f>
      </c>
      <c r="P1679" s="20"/>
      <c r="Q1679" s="20"/>
      <c r="R1679" s="20"/>
      <c r="S1679" s="20"/>
      <c r="T1679" s="20"/>
      <c r="U1679" s="20"/>
    </row>
    <row r="1680">
      <c r="F1680" s="7" t="str">
        <f>IF(Games!F756=0, "",Games!F756)</f>
      </c>
      <c r="G1680" s="7"/>
      <c r="H1680" s="7"/>
      <c r="I1680" s="25"/>
      <c r="J1680" s="25"/>
      <c r="K1680" s="25"/>
      <c r="L1680" s="25"/>
      <c r="M1680" s="25"/>
      <c r="O1680" s="21" t="str">
        <f>IF(N1680="W",#REF!, IF( N1680="L",-#REF!, ""))</f>
      </c>
      <c r="P1680" s="20"/>
      <c r="Q1680" s="20"/>
      <c r="R1680" s="20"/>
      <c r="S1680" s="20"/>
      <c r="T1680" s="20"/>
      <c r="U1680" s="20"/>
    </row>
    <row r="1681">
      <c r="F1681" s="7" t="str">
        <f>IF(Games!F757=0, "",Games!F757)</f>
      </c>
      <c r="G1681" s="7"/>
      <c r="H1681" s="7"/>
      <c r="I1681" s="25"/>
      <c r="J1681" s="25"/>
      <c r="K1681" s="25"/>
      <c r="L1681" s="25"/>
      <c r="M1681" s="25"/>
      <c r="O1681" s="21" t="str">
        <f>IF(N1681="W",#REF!, IF( N1681="L",-#REF!, ""))</f>
      </c>
      <c r="P1681" s="20"/>
      <c r="Q1681" s="20"/>
      <c r="R1681" s="20"/>
      <c r="S1681" s="20"/>
      <c r="T1681" s="20"/>
      <c r="U1681" s="20"/>
    </row>
    <row r="1682">
      <c r="F1682" s="7" t="str">
        <f>IF(Games!F758=0, "",Games!F758)</f>
      </c>
      <c r="G1682" s="7"/>
      <c r="H1682" s="7"/>
      <c r="I1682" s="25"/>
      <c r="J1682" s="25"/>
      <c r="K1682" s="25"/>
      <c r="L1682" s="25"/>
      <c r="M1682" s="25"/>
      <c r="O1682" s="21" t="str">
        <f>IF(N1682="W",#REF!, IF( N1682="L",-#REF!, ""))</f>
      </c>
      <c r="P1682" s="20"/>
      <c r="Q1682" s="20"/>
      <c r="R1682" s="20"/>
      <c r="S1682" s="20"/>
      <c r="T1682" s="20"/>
      <c r="U1682" s="20"/>
    </row>
    <row r="1683">
      <c r="F1683" s="7" t="str">
        <f>IF(Games!F759=0, "",Games!F759)</f>
      </c>
      <c r="G1683" s="7"/>
      <c r="H1683" s="7"/>
      <c r="I1683" s="25"/>
      <c r="J1683" s="25"/>
      <c r="K1683" s="25"/>
      <c r="L1683" s="25"/>
      <c r="M1683" s="25"/>
      <c r="O1683" s="21" t="str">
        <f>IF(N1683="W",#REF!, IF( N1683="L",-#REF!, ""))</f>
      </c>
      <c r="P1683" s="20"/>
      <c r="Q1683" s="20"/>
      <c r="R1683" s="20"/>
      <c r="S1683" s="20"/>
      <c r="T1683" s="20"/>
      <c r="U1683" s="20"/>
    </row>
    <row r="1684">
      <c r="F1684" s="7" t="str">
        <f>IF(Games!F760=0, "",Games!F760)</f>
      </c>
      <c r="G1684" s="7"/>
      <c r="H1684" s="7"/>
      <c r="I1684" s="25"/>
      <c r="J1684" s="25"/>
      <c r="K1684" s="25"/>
      <c r="L1684" s="25"/>
      <c r="M1684" s="25"/>
      <c r="O1684" s="21" t="str">
        <f>IF(N1684="W",#REF!, IF( N1684="L",-#REF!, ""))</f>
      </c>
      <c r="P1684" s="20"/>
      <c r="Q1684" s="20"/>
      <c r="R1684" s="20"/>
      <c r="S1684" s="20"/>
      <c r="T1684" s="20"/>
      <c r="U1684" s="20"/>
    </row>
    <row r="1685">
      <c r="F1685" s="7" t="str">
        <f>IF(Games!F761=0, "",Games!F761)</f>
      </c>
      <c r="G1685" s="7"/>
      <c r="H1685" s="7"/>
      <c r="I1685" s="25"/>
      <c r="J1685" s="25"/>
      <c r="K1685" s="25"/>
      <c r="L1685" s="25"/>
      <c r="M1685" s="25"/>
      <c r="O1685" s="21" t="str">
        <f>IF(N1685="W",#REF!, IF( N1685="L",-#REF!, ""))</f>
      </c>
      <c r="P1685" s="20"/>
      <c r="Q1685" s="20"/>
      <c r="R1685" s="20"/>
      <c r="S1685" s="20"/>
      <c r="T1685" s="20"/>
      <c r="U1685" s="20"/>
    </row>
    <row r="1686">
      <c r="F1686" s="7" t="str">
        <f>IF(Games!F762=0, "",Games!F762)</f>
      </c>
      <c r="G1686" s="7"/>
      <c r="H1686" s="7"/>
      <c r="I1686" s="25"/>
      <c r="J1686" s="25"/>
      <c r="K1686" s="25"/>
      <c r="L1686" s="25"/>
      <c r="M1686" s="25"/>
      <c r="O1686" s="21" t="str">
        <f>IF(N1686="W",#REF!, IF( N1686="L",-#REF!, ""))</f>
      </c>
      <c r="P1686" s="20"/>
      <c r="Q1686" s="20"/>
      <c r="R1686" s="20"/>
      <c r="S1686" s="20"/>
      <c r="T1686" s="20"/>
      <c r="U1686" s="20"/>
    </row>
    <row r="1687">
      <c r="F1687" s="7" t="str">
        <f>IF(Games!F763=0, "",Games!F763)</f>
      </c>
      <c r="G1687" s="7"/>
      <c r="H1687" s="7"/>
      <c r="I1687" s="25"/>
      <c r="J1687" s="25"/>
      <c r="K1687" s="25"/>
      <c r="L1687" s="25"/>
      <c r="M1687" s="25"/>
      <c r="O1687" s="21" t="str">
        <f>IF(N1687="W",#REF!, IF( N1687="L",-#REF!, ""))</f>
      </c>
      <c r="P1687" s="20"/>
      <c r="Q1687" s="20"/>
      <c r="R1687" s="20"/>
      <c r="S1687" s="20"/>
      <c r="T1687" s="20"/>
      <c r="U1687" s="20"/>
    </row>
    <row r="1688">
      <c r="F1688" s="7" t="str">
        <f>IF(Games!F764=0, "",Games!F764)</f>
      </c>
      <c r="G1688" s="7"/>
      <c r="H1688" s="7"/>
      <c r="I1688" s="25"/>
      <c r="J1688" s="25"/>
      <c r="K1688" s="25"/>
      <c r="L1688" s="25"/>
      <c r="M1688" s="25"/>
      <c r="O1688" s="21" t="str">
        <f>IF(N1688="W",#REF!, IF( N1688="L",-#REF!, ""))</f>
      </c>
      <c r="P1688" s="20"/>
      <c r="Q1688" s="20"/>
      <c r="R1688" s="20"/>
      <c r="S1688" s="20"/>
      <c r="T1688" s="20"/>
      <c r="U1688" s="20"/>
    </row>
    <row r="1689">
      <c r="F1689" s="7" t="str">
        <f>IF(Games!F765=0, "",Games!F765)</f>
      </c>
      <c r="G1689" s="7"/>
      <c r="H1689" s="7"/>
      <c r="I1689" s="25"/>
      <c r="J1689" s="25"/>
      <c r="K1689" s="25"/>
      <c r="L1689" s="25"/>
      <c r="M1689" s="25"/>
      <c r="O1689" s="21" t="str">
        <f>IF(N1689="W",#REF!, IF( N1689="L",-#REF!, ""))</f>
      </c>
      <c r="P1689" s="20"/>
      <c r="Q1689" s="20"/>
      <c r="R1689" s="20"/>
      <c r="S1689" s="20"/>
      <c r="T1689" s="20"/>
      <c r="U1689" s="20"/>
    </row>
    <row r="1690">
      <c r="F1690" s="7" t="str">
        <f>IF(Games!F766=0, "",Games!F766)</f>
      </c>
      <c r="G1690" s="7"/>
      <c r="H1690" s="7"/>
      <c r="I1690" s="25"/>
      <c r="J1690" s="25"/>
      <c r="K1690" s="25"/>
      <c r="L1690" s="25"/>
      <c r="M1690" s="25"/>
      <c r="O1690" s="21" t="str">
        <f>IF(N1690="W",#REF!, IF( N1690="L",-#REF!, ""))</f>
      </c>
      <c r="P1690" s="20"/>
      <c r="Q1690" s="20"/>
      <c r="R1690" s="20"/>
      <c r="S1690" s="20"/>
      <c r="T1690" s="20"/>
      <c r="U1690" s="20"/>
    </row>
    <row r="1691">
      <c r="F1691" s="7" t="str">
        <f>IF(Games!F767=0, "",Games!F767)</f>
      </c>
      <c r="G1691" s="7"/>
      <c r="H1691" s="7"/>
      <c r="I1691" s="25"/>
      <c r="J1691" s="25"/>
      <c r="K1691" s="25"/>
      <c r="L1691" s="25"/>
      <c r="M1691" s="25"/>
      <c r="O1691" s="21" t="str">
        <f>IF(N1691="W",#REF!, IF( N1691="L",-#REF!, ""))</f>
      </c>
      <c r="P1691" s="20"/>
      <c r="Q1691" s="20"/>
      <c r="R1691" s="20"/>
      <c r="S1691" s="20"/>
      <c r="T1691" s="20"/>
      <c r="U1691" s="20"/>
    </row>
    <row r="1692">
      <c r="F1692" s="7" t="str">
        <f>IF(Games!F768=0, "",Games!F768)</f>
      </c>
      <c r="G1692" s="7"/>
      <c r="H1692" s="7"/>
      <c r="I1692" s="25"/>
      <c r="J1692" s="25"/>
      <c r="K1692" s="25"/>
      <c r="L1692" s="25"/>
      <c r="M1692" s="25"/>
      <c r="O1692" s="21" t="str">
        <f>IF(N1692="W",#REF!, IF( N1692="L",-#REF!, ""))</f>
      </c>
      <c r="P1692" s="20"/>
      <c r="Q1692" s="20"/>
      <c r="R1692" s="20"/>
      <c r="S1692" s="20"/>
      <c r="T1692" s="20"/>
      <c r="U1692" s="20"/>
    </row>
    <row r="1693">
      <c r="F1693" s="7" t="str">
        <f>IF(Games!F769=0, "",Games!F769)</f>
      </c>
      <c r="G1693" s="7"/>
      <c r="H1693" s="7"/>
      <c r="I1693" s="25"/>
      <c r="J1693" s="25"/>
      <c r="K1693" s="25"/>
      <c r="L1693" s="25"/>
      <c r="M1693" s="25"/>
      <c r="O1693" s="21" t="str">
        <f>IF(N1693="W",#REF!, IF( N1693="L",-#REF!, ""))</f>
      </c>
      <c r="P1693" s="20"/>
      <c r="Q1693" s="20"/>
      <c r="R1693" s="20"/>
      <c r="S1693" s="20"/>
      <c r="T1693" s="20"/>
      <c r="U1693" s="20"/>
    </row>
    <row r="1694">
      <c r="F1694" s="7" t="str">
        <f>IF(Games!F770=0, "",Games!F770)</f>
      </c>
      <c r="G1694" s="7"/>
      <c r="H1694" s="7"/>
      <c r="I1694" s="25"/>
      <c r="J1694" s="25"/>
      <c r="K1694" s="25"/>
      <c r="L1694" s="25"/>
      <c r="M1694" s="25"/>
      <c r="O1694" s="21" t="str">
        <f>IF(N1694="W",#REF!, IF( N1694="L",-#REF!, ""))</f>
      </c>
      <c r="P1694" s="20"/>
      <c r="Q1694" s="20"/>
      <c r="R1694" s="20"/>
      <c r="S1694" s="20"/>
      <c r="T1694" s="20"/>
      <c r="U1694" s="20"/>
    </row>
    <row r="1695">
      <c r="F1695" s="7" t="str">
        <f>IF(Games!F771=0, "",Games!F771)</f>
      </c>
      <c r="G1695" s="7"/>
      <c r="H1695" s="7"/>
      <c r="I1695" s="25"/>
      <c r="J1695" s="25"/>
      <c r="K1695" s="25"/>
      <c r="L1695" s="25"/>
      <c r="M1695" s="25"/>
      <c r="O1695" s="21" t="str">
        <f>IF(N1695="W",#REF!, IF( N1695="L",-#REF!, ""))</f>
      </c>
      <c r="P1695" s="20"/>
      <c r="Q1695" s="20"/>
      <c r="R1695" s="20"/>
      <c r="S1695" s="20"/>
      <c r="T1695" s="20"/>
      <c r="U1695" s="20"/>
    </row>
    <row r="1696">
      <c r="F1696" s="7" t="str">
        <f>IF(Games!F772=0, "",Games!F772)</f>
      </c>
      <c r="G1696" s="7"/>
      <c r="H1696" s="7"/>
      <c r="I1696" s="25"/>
      <c r="J1696" s="25"/>
      <c r="K1696" s="25"/>
      <c r="L1696" s="25"/>
      <c r="M1696" s="25"/>
      <c r="O1696" s="21" t="str">
        <f>IF(N1696="W",#REF!, IF( N1696="L",-#REF!, ""))</f>
      </c>
      <c r="P1696" s="20"/>
      <c r="Q1696" s="20"/>
      <c r="R1696" s="20"/>
      <c r="S1696" s="20"/>
      <c r="T1696" s="20"/>
      <c r="U1696" s="20"/>
    </row>
    <row r="1697">
      <c r="F1697" s="7" t="str">
        <f>IF(Games!F773=0, "",Games!F773)</f>
      </c>
      <c r="G1697" s="7"/>
      <c r="H1697" s="7"/>
      <c r="I1697" s="25"/>
      <c r="J1697" s="25"/>
      <c r="K1697" s="25"/>
      <c r="L1697" s="25"/>
      <c r="M1697" s="25"/>
      <c r="O1697" s="21" t="str">
        <f>IF(N1697="W",#REF!, IF( N1697="L",-#REF!, ""))</f>
      </c>
      <c r="P1697" s="20"/>
      <c r="Q1697" s="20"/>
      <c r="R1697" s="20"/>
      <c r="S1697" s="20"/>
      <c r="T1697" s="20"/>
      <c r="U1697" s="20"/>
    </row>
    <row r="1698">
      <c r="F1698" s="7" t="str">
        <f>IF(Games!F774=0, "",Games!F774)</f>
      </c>
      <c r="G1698" s="7"/>
      <c r="H1698" s="7"/>
      <c r="I1698" s="25"/>
      <c r="J1698" s="25"/>
      <c r="K1698" s="25"/>
      <c r="L1698" s="25"/>
      <c r="M1698" s="25"/>
      <c r="O1698" s="21" t="str">
        <f>IF(N1698="W",#REF!, IF( N1698="L",-#REF!, ""))</f>
      </c>
      <c r="P1698" s="20"/>
      <c r="Q1698" s="20"/>
      <c r="R1698" s="20"/>
      <c r="S1698" s="20"/>
      <c r="T1698" s="20"/>
      <c r="U1698" s="20"/>
    </row>
    <row r="1699">
      <c r="F1699" s="7" t="str">
        <f>IF(Games!F775=0, "",Games!F775)</f>
      </c>
      <c r="G1699" s="7"/>
      <c r="H1699" s="7"/>
      <c r="I1699" s="25"/>
      <c r="J1699" s="25"/>
      <c r="K1699" s="25"/>
      <c r="L1699" s="25"/>
      <c r="M1699" s="25"/>
      <c r="O1699" s="21" t="str">
        <f>IF(N1699="W",#REF!, IF( N1699="L",-#REF!, ""))</f>
      </c>
      <c r="P1699" s="20"/>
      <c r="Q1699" s="20"/>
      <c r="R1699" s="20"/>
      <c r="S1699" s="20"/>
      <c r="T1699" s="20"/>
      <c r="U1699" s="20"/>
    </row>
    <row r="1700">
      <c r="F1700" s="7" t="str">
        <f>IF(Games!F776=0, "",Games!F776)</f>
      </c>
      <c r="G1700" s="7"/>
      <c r="H1700" s="7"/>
      <c r="I1700" s="25"/>
      <c r="J1700" s="25"/>
      <c r="K1700" s="25"/>
      <c r="L1700" s="25"/>
      <c r="M1700" s="25"/>
      <c r="O1700" s="21" t="str">
        <f>IF(N1700="W",#REF!, IF( N1700="L",-#REF!, ""))</f>
      </c>
      <c r="P1700" s="20"/>
      <c r="Q1700" s="20"/>
      <c r="R1700" s="20"/>
      <c r="S1700" s="20"/>
      <c r="T1700" s="20"/>
      <c r="U1700" s="20"/>
    </row>
    <row r="1701">
      <c r="F1701" s="7" t="str">
        <f>IF(Games!F777=0, "",Games!F777)</f>
      </c>
      <c r="G1701" s="7"/>
      <c r="H1701" s="7"/>
      <c r="I1701" s="25"/>
      <c r="J1701" s="25"/>
      <c r="K1701" s="25"/>
      <c r="L1701" s="25"/>
      <c r="M1701" s="25"/>
      <c r="O1701" s="21" t="str">
        <f>IF(N1701="W",#REF!, IF( N1701="L",-#REF!, ""))</f>
      </c>
      <c r="P1701" s="20"/>
      <c r="Q1701" s="20"/>
      <c r="R1701" s="20"/>
      <c r="S1701" s="20"/>
      <c r="T1701" s="20"/>
      <c r="U1701" s="20"/>
    </row>
    <row r="1702">
      <c r="F1702" s="7" t="str">
        <f>IF(Games!F778=0, "",Games!F778)</f>
      </c>
      <c r="G1702" s="7"/>
      <c r="H1702" s="7"/>
      <c r="I1702" s="25"/>
      <c r="J1702" s="25"/>
      <c r="K1702" s="25"/>
      <c r="L1702" s="25"/>
      <c r="M1702" s="25"/>
      <c r="O1702" s="21" t="str">
        <f>IF(N1702="W",#REF!, IF( N1702="L",-#REF!, ""))</f>
      </c>
      <c r="P1702" s="20"/>
      <c r="Q1702" s="20"/>
      <c r="R1702" s="20"/>
      <c r="S1702" s="20"/>
      <c r="T1702" s="20"/>
      <c r="U1702" s="20"/>
    </row>
    <row r="1703">
      <c r="F1703" s="7" t="str">
        <f>IF(Games!F779=0, "",Games!F779)</f>
      </c>
      <c r="G1703" s="7"/>
      <c r="H1703" s="7"/>
      <c r="I1703" s="25"/>
      <c r="J1703" s="25"/>
      <c r="K1703" s="25"/>
      <c r="L1703" s="25"/>
      <c r="M1703" s="25"/>
      <c r="O1703" s="21" t="str">
        <f>IF(N1703="W",#REF!, IF( N1703="L",-#REF!, ""))</f>
      </c>
      <c r="P1703" s="20"/>
      <c r="Q1703" s="20"/>
      <c r="R1703" s="20"/>
      <c r="S1703" s="20"/>
      <c r="T1703" s="20"/>
      <c r="U1703" s="20"/>
    </row>
    <row r="1704">
      <c r="F1704" s="7" t="str">
        <f>IF(Games!F780=0, "",Games!F780)</f>
      </c>
      <c r="G1704" s="7"/>
      <c r="H1704" s="7"/>
      <c r="I1704" s="25"/>
      <c r="J1704" s="25"/>
      <c r="K1704" s="25"/>
      <c r="L1704" s="25"/>
      <c r="M1704" s="25"/>
      <c r="O1704" s="21" t="str">
        <f>IF(N1704="W",#REF!, IF( N1704="L",-#REF!, ""))</f>
      </c>
      <c r="P1704" s="20"/>
      <c r="Q1704" s="20"/>
      <c r="R1704" s="20"/>
      <c r="S1704" s="20"/>
      <c r="T1704" s="20"/>
      <c r="U1704" s="20"/>
    </row>
    <row r="1705">
      <c r="F1705" s="7" t="str">
        <f>IF(Games!F781=0, "",Games!F781)</f>
      </c>
      <c r="G1705" s="7"/>
      <c r="H1705" s="7"/>
      <c r="I1705" s="25"/>
      <c r="J1705" s="25"/>
      <c r="K1705" s="25"/>
      <c r="L1705" s="25"/>
      <c r="M1705" s="25"/>
      <c r="O1705" s="21" t="str">
        <f>IF(N1705="W",#REF!, IF( N1705="L",-#REF!, ""))</f>
      </c>
      <c r="P1705" s="20"/>
      <c r="Q1705" s="20"/>
      <c r="R1705" s="20"/>
      <c r="S1705" s="20"/>
      <c r="T1705" s="20"/>
      <c r="U1705" s="20"/>
    </row>
    <row r="1706">
      <c r="F1706" s="7" t="str">
        <f>IF(Games!F782=0, "",Games!F782)</f>
      </c>
      <c r="G1706" s="7"/>
      <c r="H1706" s="7"/>
      <c r="I1706" s="25"/>
      <c r="J1706" s="25"/>
      <c r="K1706" s="25"/>
      <c r="L1706" s="25"/>
      <c r="M1706" s="25"/>
      <c r="O1706" s="21" t="str">
        <f>IF(N1706="W",#REF!, IF( N1706="L",-#REF!, ""))</f>
      </c>
      <c r="P1706" s="20"/>
      <c r="Q1706" s="20"/>
      <c r="R1706" s="20"/>
      <c r="S1706" s="20"/>
      <c r="T1706" s="20"/>
      <c r="U1706" s="20"/>
    </row>
    <row r="1707">
      <c r="F1707" s="7" t="str">
        <f>IF(Games!F783=0, "",Games!F783)</f>
      </c>
      <c r="G1707" s="7"/>
      <c r="H1707" s="7"/>
      <c r="I1707" s="25"/>
      <c r="J1707" s="25"/>
      <c r="K1707" s="25"/>
      <c r="L1707" s="25"/>
      <c r="M1707" s="25"/>
      <c r="O1707" s="21" t="str">
        <f>IF(N1707="W",#REF!, IF( N1707="L",-#REF!, ""))</f>
      </c>
      <c r="P1707" s="20"/>
      <c r="Q1707" s="20"/>
      <c r="R1707" s="20"/>
      <c r="S1707" s="20"/>
      <c r="T1707" s="20"/>
      <c r="U1707" s="20"/>
    </row>
    <row r="1708">
      <c r="F1708" s="7" t="str">
        <f>IF(Games!F784=0, "",Games!F784)</f>
      </c>
      <c r="G1708" s="7"/>
      <c r="H1708" s="7"/>
      <c r="I1708" s="25"/>
      <c r="J1708" s="25"/>
      <c r="K1708" s="25"/>
      <c r="L1708" s="25"/>
      <c r="M1708" s="25"/>
      <c r="O1708" s="21" t="str">
        <f>IF(N1708="W",#REF!, IF( N1708="L",-#REF!, ""))</f>
      </c>
      <c r="P1708" s="20"/>
      <c r="Q1708" s="20"/>
      <c r="R1708" s="20"/>
      <c r="S1708" s="20"/>
      <c r="T1708" s="20"/>
      <c r="U1708" s="20"/>
    </row>
    <row r="1709">
      <c r="F1709" s="7" t="str">
        <f>IF(Games!F785=0, "",Games!F785)</f>
      </c>
      <c r="G1709" s="7"/>
      <c r="H1709" s="7"/>
      <c r="I1709" s="25"/>
      <c r="J1709" s="25"/>
      <c r="K1709" s="25"/>
      <c r="L1709" s="25"/>
      <c r="M1709" s="25"/>
      <c r="O1709" s="21" t="str">
        <f>IF(N1709="W",#REF!, IF( N1709="L",-#REF!, ""))</f>
      </c>
      <c r="P1709" s="20"/>
      <c r="Q1709" s="20"/>
      <c r="R1709" s="20"/>
      <c r="S1709" s="20"/>
      <c r="T1709" s="20"/>
      <c r="U1709" s="20"/>
    </row>
    <row r="1710">
      <c r="F1710" s="7" t="str">
        <f>IF(Games!F786=0, "",Games!F786)</f>
      </c>
      <c r="G1710" s="7"/>
      <c r="H1710" s="7"/>
      <c r="I1710" s="25"/>
      <c r="J1710" s="25"/>
      <c r="K1710" s="25"/>
      <c r="L1710" s="25"/>
      <c r="M1710" s="25"/>
      <c r="O1710" s="21" t="str">
        <f>IF(N1710="W",#REF!, IF( N1710="L",-#REF!, ""))</f>
      </c>
      <c r="P1710" s="20"/>
      <c r="Q1710" s="20"/>
      <c r="R1710" s="20"/>
      <c r="S1710" s="20"/>
      <c r="T1710" s="20"/>
      <c r="U1710" s="20"/>
    </row>
    <row r="1711">
      <c r="F1711" s="7" t="str">
        <f>IF(Games!F787=0, "",Games!F787)</f>
      </c>
      <c r="G1711" s="7"/>
      <c r="H1711" s="7"/>
      <c r="I1711" s="25"/>
      <c r="J1711" s="25"/>
      <c r="K1711" s="25"/>
      <c r="L1711" s="25"/>
      <c r="M1711" s="25"/>
      <c r="O1711" s="21" t="str">
        <f>IF(N1711="W",#REF!, IF( N1711="L",-#REF!, ""))</f>
      </c>
      <c r="P1711" s="20"/>
      <c r="Q1711" s="20"/>
      <c r="R1711" s="20"/>
      <c r="S1711" s="20"/>
      <c r="T1711" s="20"/>
      <c r="U1711" s="20"/>
    </row>
    <row r="1712">
      <c r="F1712" s="7" t="str">
        <f>IF(Games!F788=0, "",Games!F788)</f>
      </c>
      <c r="G1712" s="7"/>
      <c r="H1712" s="7"/>
      <c r="I1712" s="25"/>
      <c r="J1712" s="25"/>
      <c r="K1712" s="25"/>
      <c r="L1712" s="25"/>
      <c r="M1712" s="25"/>
      <c r="O1712" s="21" t="str">
        <f>IF(N1712="W",#REF!, IF( N1712="L",-#REF!, ""))</f>
      </c>
      <c r="P1712" s="20"/>
      <c r="Q1712" s="20"/>
      <c r="R1712" s="20"/>
      <c r="S1712" s="20"/>
      <c r="T1712" s="20"/>
      <c r="U1712" s="20"/>
    </row>
    <row r="1713">
      <c r="F1713" s="7" t="str">
        <f>IF(Games!F789=0, "",Games!F789)</f>
      </c>
      <c r="G1713" s="7"/>
      <c r="H1713" s="7"/>
      <c r="I1713" s="25"/>
      <c r="J1713" s="25"/>
      <c r="K1713" s="25"/>
      <c r="L1713" s="25"/>
      <c r="M1713" s="25"/>
      <c r="O1713" s="21" t="str">
        <f>IF(N1713="W",#REF!, IF( N1713="L",-#REF!, ""))</f>
      </c>
      <c r="P1713" s="20"/>
      <c r="Q1713" s="20"/>
      <c r="R1713" s="20"/>
      <c r="S1713" s="20"/>
      <c r="T1713" s="20"/>
      <c r="U1713" s="20"/>
    </row>
    <row r="1714">
      <c r="F1714" s="7" t="str">
        <f>IF(Games!F790=0, "",Games!F790)</f>
      </c>
      <c r="G1714" s="7"/>
      <c r="H1714" s="7"/>
      <c r="I1714" s="25"/>
      <c r="J1714" s="25"/>
      <c r="K1714" s="25"/>
      <c r="L1714" s="25"/>
      <c r="M1714" s="25"/>
      <c r="O1714" s="21" t="str">
        <f>IF(N1714="W",#REF!, IF( N1714="L",-#REF!, ""))</f>
      </c>
      <c r="P1714" s="20"/>
      <c r="Q1714" s="20"/>
      <c r="R1714" s="20"/>
      <c r="S1714" s="20"/>
      <c r="T1714" s="20"/>
      <c r="U1714" s="20"/>
    </row>
    <row r="1715">
      <c r="F1715" s="7" t="str">
        <f>IF(Games!F791=0, "",Games!F791)</f>
      </c>
      <c r="G1715" s="7"/>
      <c r="H1715" s="7"/>
      <c r="I1715" s="25"/>
      <c r="J1715" s="25"/>
      <c r="K1715" s="25"/>
      <c r="L1715" s="25"/>
      <c r="M1715" s="25"/>
      <c r="O1715" s="21" t="str">
        <f>IF(N1715="W",#REF!, IF( N1715="L",-#REF!, ""))</f>
      </c>
      <c r="P1715" s="20"/>
      <c r="Q1715" s="20"/>
      <c r="R1715" s="20"/>
      <c r="S1715" s="20"/>
      <c r="T1715" s="20"/>
      <c r="U1715" s="20"/>
    </row>
    <row r="1716">
      <c r="F1716" s="7" t="str">
        <f>IF(Games!F792=0, "",Games!F792)</f>
      </c>
      <c r="G1716" s="7"/>
      <c r="H1716" s="7"/>
      <c r="I1716" s="25"/>
      <c r="J1716" s="25"/>
      <c r="K1716" s="25"/>
      <c r="L1716" s="25"/>
      <c r="M1716" s="25"/>
      <c r="O1716" s="21" t="str">
        <f>IF(N1716="W",#REF!, IF( N1716="L",-#REF!, ""))</f>
      </c>
      <c r="P1716" s="20"/>
      <c r="Q1716" s="20"/>
      <c r="R1716" s="20"/>
      <c r="S1716" s="20"/>
      <c r="T1716" s="20"/>
      <c r="U1716" s="20"/>
    </row>
    <row r="1717">
      <c r="F1717" s="7" t="str">
        <f>IF(Games!F793=0, "",Games!F793)</f>
      </c>
      <c r="G1717" s="7"/>
      <c r="H1717" s="7"/>
      <c r="I1717" s="25"/>
      <c r="J1717" s="25"/>
      <c r="K1717" s="25"/>
      <c r="L1717" s="25"/>
      <c r="M1717" s="25"/>
      <c r="O1717" s="21" t="str">
        <f>IF(N1717="W",#REF!, IF( N1717="L",-#REF!, ""))</f>
      </c>
      <c r="P1717" s="20"/>
      <c r="Q1717" s="20"/>
      <c r="R1717" s="20"/>
      <c r="S1717" s="20"/>
      <c r="T1717" s="20"/>
      <c r="U1717" s="20"/>
    </row>
    <row r="1718">
      <c r="F1718" s="7" t="str">
        <f>IF(Games!F794=0, "",Games!F794)</f>
      </c>
      <c r="G1718" s="7"/>
      <c r="H1718" s="7"/>
      <c r="I1718" s="25"/>
      <c r="J1718" s="25"/>
      <c r="K1718" s="25"/>
      <c r="L1718" s="25"/>
      <c r="M1718" s="25"/>
      <c r="O1718" s="21" t="str">
        <f>IF(N1718="W",#REF!, IF( N1718="L",-#REF!, ""))</f>
      </c>
      <c r="P1718" s="20"/>
      <c r="Q1718" s="20"/>
      <c r="R1718" s="20"/>
      <c r="S1718" s="20"/>
      <c r="T1718" s="20"/>
      <c r="U1718" s="20"/>
    </row>
    <row r="1719">
      <c r="F1719" s="7" t="str">
        <f>IF(Games!F795=0, "",Games!F795)</f>
      </c>
      <c r="G1719" s="7"/>
      <c r="H1719" s="7"/>
      <c r="I1719" s="25"/>
      <c r="J1719" s="25"/>
      <c r="K1719" s="25"/>
      <c r="L1719" s="25"/>
      <c r="M1719" s="25"/>
      <c r="O1719" s="21" t="str">
        <f>IF(N1719="W",#REF!, IF( N1719="L",-#REF!, ""))</f>
      </c>
      <c r="P1719" s="20"/>
      <c r="Q1719" s="20"/>
      <c r="R1719" s="20"/>
      <c r="S1719" s="20"/>
      <c r="T1719" s="20"/>
      <c r="U1719" s="20"/>
    </row>
    <row r="1720">
      <c r="F1720" s="7" t="str">
        <f>IF(Games!F796=0, "",Games!F796)</f>
      </c>
      <c r="G1720" s="7"/>
      <c r="H1720" s="7"/>
      <c r="I1720" s="25"/>
      <c r="J1720" s="25"/>
      <c r="K1720" s="25"/>
      <c r="L1720" s="25"/>
      <c r="M1720" s="25"/>
      <c r="O1720" s="21" t="str">
        <f>IF(N1720="W",#REF!, IF( N1720="L",-#REF!, ""))</f>
      </c>
      <c r="P1720" s="20"/>
      <c r="Q1720" s="20"/>
      <c r="R1720" s="20"/>
      <c r="S1720" s="20"/>
      <c r="T1720" s="20"/>
      <c r="U1720" s="20"/>
    </row>
    <row r="1721">
      <c r="F1721" s="7" t="str">
        <f>IF(Games!F797=0, "",Games!F797)</f>
      </c>
      <c r="G1721" s="7"/>
      <c r="H1721" s="7"/>
      <c r="I1721" s="25"/>
      <c r="J1721" s="25"/>
      <c r="K1721" s="25"/>
      <c r="L1721" s="25"/>
      <c r="M1721" s="25"/>
      <c r="O1721" s="21" t="str">
        <f>IF(N1721="W",#REF!, IF( N1721="L",-#REF!, ""))</f>
      </c>
      <c r="P1721" s="20"/>
      <c r="Q1721" s="20"/>
      <c r="R1721" s="20"/>
      <c r="S1721" s="20"/>
      <c r="T1721" s="20"/>
      <c r="U1721" s="20"/>
    </row>
    <row r="1722">
      <c r="F1722" s="7" t="str">
        <f>IF(Games!F798=0, "",Games!F798)</f>
      </c>
      <c r="G1722" s="7"/>
      <c r="H1722" s="7"/>
      <c r="I1722" s="25"/>
      <c r="J1722" s="25"/>
      <c r="K1722" s="25"/>
      <c r="L1722" s="25"/>
      <c r="M1722" s="25"/>
      <c r="O1722" s="21" t="str">
        <f>IF(N1722="W",#REF!, IF( N1722="L",-#REF!, ""))</f>
      </c>
      <c r="P1722" s="20"/>
      <c r="Q1722" s="20"/>
      <c r="R1722" s="20"/>
      <c r="S1722" s="20"/>
      <c r="T1722" s="20"/>
      <c r="U1722" s="20"/>
    </row>
    <row r="1723">
      <c r="F1723" s="7" t="str">
        <f>IF(Games!F799=0, "",Games!F799)</f>
      </c>
      <c r="G1723" s="7"/>
      <c r="H1723" s="7"/>
      <c r="I1723" s="25"/>
      <c r="J1723" s="25"/>
      <c r="K1723" s="25"/>
      <c r="L1723" s="25"/>
      <c r="M1723" s="25"/>
      <c r="O1723" s="21" t="str">
        <f>IF(N1723="W",#REF!, IF( N1723="L",-#REF!, ""))</f>
      </c>
      <c r="P1723" s="20"/>
      <c r="Q1723" s="20"/>
      <c r="R1723" s="20"/>
      <c r="S1723" s="20"/>
      <c r="T1723" s="20"/>
      <c r="U1723" s="20"/>
    </row>
    <row r="1724">
      <c r="F1724" s="7" t="str">
        <f>IF(Games!F800=0, "",Games!F800)</f>
      </c>
      <c r="G1724" s="7"/>
      <c r="H1724" s="7"/>
      <c r="I1724" s="25"/>
      <c r="J1724" s="25"/>
      <c r="K1724" s="25"/>
      <c r="L1724" s="25"/>
      <c r="M1724" s="25"/>
      <c r="O1724" s="21" t="str">
        <f>IF(N1724="W",#REF!, IF( N1724="L",-#REF!, ""))</f>
      </c>
      <c r="P1724" s="20"/>
      <c r="Q1724" s="20"/>
      <c r="R1724" s="20"/>
      <c r="S1724" s="20"/>
      <c r="T1724" s="20"/>
      <c r="U1724" s="20"/>
    </row>
    <row r="1725">
      <c r="F1725" s="7" t="str">
        <f>IF(Games!F801=0, "",Games!F801)</f>
      </c>
      <c r="G1725" s="7"/>
      <c r="H1725" s="7"/>
      <c r="I1725" s="25"/>
      <c r="J1725" s="25"/>
      <c r="K1725" s="25"/>
      <c r="L1725" s="25"/>
      <c r="M1725" s="25"/>
      <c r="O1725" s="21" t="str">
        <f>IF(N1725="W",#REF!, IF( N1725="L",-#REF!, ""))</f>
      </c>
      <c r="P1725" s="20"/>
      <c r="Q1725" s="20"/>
      <c r="R1725" s="20"/>
      <c r="S1725" s="20"/>
      <c r="T1725" s="20"/>
      <c r="U1725" s="20"/>
    </row>
    <row r="1726">
      <c r="F1726" s="7" t="str">
        <f>IF(Games!F802=0, "",Games!F802)</f>
      </c>
      <c r="G1726" s="7"/>
      <c r="H1726" s="7"/>
      <c r="I1726" s="25"/>
      <c r="J1726" s="25"/>
      <c r="K1726" s="25"/>
      <c r="L1726" s="25"/>
      <c r="M1726" s="25"/>
      <c r="O1726" s="21" t="str">
        <f>IF(N1726="W",#REF!, IF( N1726="L",-#REF!, ""))</f>
      </c>
      <c r="P1726" s="20"/>
      <c r="Q1726" s="20"/>
      <c r="R1726" s="20"/>
      <c r="S1726" s="20"/>
      <c r="T1726" s="20"/>
      <c r="U1726" s="20"/>
    </row>
    <row r="1727">
      <c r="F1727" s="7" t="str">
        <f>IF(Games!F803=0, "",Games!F803)</f>
      </c>
      <c r="G1727" s="7"/>
      <c r="H1727" s="7"/>
      <c r="I1727" s="25"/>
      <c r="J1727" s="25"/>
      <c r="K1727" s="25"/>
      <c r="L1727" s="25"/>
      <c r="M1727" s="25"/>
      <c r="O1727" s="21" t="str">
        <f>IF(N1727="W",#REF!, IF( N1727="L",-#REF!, ""))</f>
      </c>
      <c r="P1727" s="20"/>
      <c r="Q1727" s="20"/>
      <c r="R1727" s="20"/>
      <c r="S1727" s="20"/>
      <c r="T1727" s="20"/>
      <c r="U1727" s="20"/>
    </row>
    <row r="1728">
      <c r="F1728" s="7" t="str">
        <f>IF(Games!F804=0, "",Games!F804)</f>
      </c>
      <c r="G1728" s="7"/>
      <c r="H1728" s="7"/>
      <c r="I1728" s="25"/>
      <c r="J1728" s="25"/>
      <c r="K1728" s="25"/>
      <c r="L1728" s="25"/>
      <c r="M1728" s="25"/>
      <c r="O1728" s="21" t="str">
        <f>IF(N1728="W",#REF!, IF( N1728="L",-#REF!, ""))</f>
      </c>
      <c r="P1728" s="20"/>
      <c r="Q1728" s="20"/>
      <c r="R1728" s="20"/>
      <c r="S1728" s="20"/>
      <c r="T1728" s="20"/>
      <c r="U1728" s="20"/>
    </row>
    <row r="1729">
      <c r="F1729" s="7" t="str">
        <f>IF(Games!F805=0, "",Games!F805)</f>
      </c>
      <c r="G1729" s="7"/>
      <c r="H1729" s="7"/>
      <c r="I1729" s="25"/>
      <c r="J1729" s="25"/>
      <c r="K1729" s="25"/>
      <c r="L1729" s="25"/>
      <c r="M1729" s="25"/>
      <c r="O1729" s="21" t="str">
        <f>IF(N1729="W",#REF!, IF( N1729="L",-#REF!, ""))</f>
      </c>
      <c r="P1729" s="20"/>
      <c r="Q1729" s="20"/>
      <c r="R1729" s="20"/>
      <c r="S1729" s="20"/>
      <c r="T1729" s="20"/>
      <c r="U1729" s="20"/>
    </row>
    <row r="1730">
      <c r="F1730" s="7" t="str">
        <f>IF(Games!F806=0, "",Games!F806)</f>
      </c>
      <c r="G1730" s="7"/>
      <c r="H1730" s="7"/>
      <c r="I1730" s="25"/>
      <c r="J1730" s="25"/>
      <c r="K1730" s="25"/>
      <c r="L1730" s="25"/>
      <c r="M1730" s="25"/>
      <c r="O1730" s="21" t="str">
        <f>IF(N1730="W",#REF!, IF( N1730="L",-#REF!, ""))</f>
      </c>
      <c r="P1730" s="20"/>
      <c r="Q1730" s="20"/>
      <c r="R1730" s="20"/>
      <c r="S1730" s="20"/>
      <c r="T1730" s="20"/>
      <c r="U1730" s="20"/>
    </row>
    <row r="1731">
      <c r="F1731" s="7" t="str">
        <f>IF(Games!F807=0, "",Games!F807)</f>
      </c>
      <c r="G1731" s="7"/>
      <c r="H1731" s="7"/>
      <c r="I1731" s="25"/>
      <c r="J1731" s="25"/>
      <c r="K1731" s="25"/>
      <c r="L1731" s="25"/>
      <c r="M1731" s="25"/>
      <c r="O1731" s="21" t="str">
        <f>IF(N1731="W",#REF!, IF( N1731="L",-#REF!, ""))</f>
      </c>
      <c r="P1731" s="20"/>
      <c r="Q1731" s="20"/>
      <c r="R1731" s="20"/>
      <c r="S1731" s="20"/>
      <c r="T1731" s="20"/>
      <c r="U1731" s="20"/>
    </row>
    <row r="1732">
      <c r="F1732" s="7" t="str">
        <f>IF(Games!F808=0, "",Games!F808)</f>
      </c>
      <c r="G1732" s="7"/>
      <c r="H1732" s="7"/>
      <c r="I1732" s="25"/>
      <c r="J1732" s="25"/>
      <c r="K1732" s="25"/>
      <c r="L1732" s="25"/>
      <c r="M1732" s="25"/>
      <c r="O1732" s="21" t="str">
        <f>IF(N1732="W",#REF!, IF( N1732="L",-#REF!, ""))</f>
      </c>
      <c r="P1732" s="20"/>
      <c r="Q1732" s="20"/>
      <c r="R1732" s="20"/>
      <c r="S1732" s="20"/>
      <c r="T1732" s="20"/>
      <c r="U1732" s="20"/>
    </row>
    <row r="1733">
      <c r="F1733" s="7" t="str">
        <f>IF(Games!F809=0, "",Games!F809)</f>
      </c>
      <c r="G1733" s="7"/>
      <c r="H1733" s="7"/>
      <c r="I1733" s="25"/>
      <c r="J1733" s="25"/>
      <c r="K1733" s="25"/>
      <c r="L1733" s="25"/>
      <c r="M1733" s="25"/>
      <c r="O1733" s="21" t="str">
        <f>IF(N1733="W",#REF!, IF( N1733="L",-#REF!, ""))</f>
      </c>
      <c r="P1733" s="20"/>
      <c r="Q1733" s="20"/>
      <c r="R1733" s="20"/>
      <c r="S1733" s="20"/>
      <c r="T1733" s="20"/>
      <c r="U1733" s="20"/>
    </row>
    <row r="1734">
      <c r="F1734" s="7" t="str">
        <f>IF(Games!F810=0, "",Games!F810)</f>
      </c>
      <c r="G1734" s="7"/>
      <c r="H1734" s="7"/>
      <c r="I1734" s="25"/>
      <c r="J1734" s="25"/>
      <c r="K1734" s="25"/>
      <c r="L1734" s="25"/>
      <c r="M1734" s="25"/>
      <c r="O1734" s="21" t="str">
        <f>IF(N1734="W",#REF!, IF( N1734="L",-#REF!, ""))</f>
      </c>
      <c r="P1734" s="20"/>
      <c r="Q1734" s="20"/>
      <c r="R1734" s="20"/>
      <c r="S1734" s="20"/>
      <c r="T1734" s="20"/>
      <c r="U1734" s="20"/>
    </row>
    <row r="1735">
      <c r="F1735" s="7" t="str">
        <f>IF(Games!F811=0, "",Games!F811)</f>
      </c>
      <c r="G1735" s="7"/>
      <c r="H1735" s="7"/>
      <c r="I1735" s="25"/>
      <c r="J1735" s="25"/>
      <c r="K1735" s="25"/>
      <c r="L1735" s="25"/>
      <c r="M1735" s="25"/>
      <c r="O1735" s="21" t="str">
        <f>IF(N1735="W",#REF!, IF( N1735="L",-#REF!, ""))</f>
      </c>
      <c r="P1735" s="20"/>
      <c r="Q1735" s="20"/>
      <c r="R1735" s="20"/>
      <c r="S1735" s="20"/>
      <c r="T1735" s="20"/>
      <c r="U1735" s="20"/>
    </row>
    <row r="1736">
      <c r="F1736" s="7" t="str">
        <f>IF(Games!F812=0, "",Games!F812)</f>
      </c>
      <c r="G1736" s="7"/>
      <c r="H1736" s="7"/>
      <c r="I1736" s="25"/>
      <c r="J1736" s="25"/>
      <c r="K1736" s="25"/>
      <c r="L1736" s="25"/>
      <c r="M1736" s="25"/>
      <c r="O1736" s="21" t="str">
        <f>IF(N1736="W",#REF!, IF( N1736="L",-#REF!, ""))</f>
      </c>
      <c r="P1736" s="20"/>
      <c r="Q1736" s="20"/>
      <c r="R1736" s="20"/>
      <c r="S1736" s="20"/>
      <c r="T1736" s="20"/>
      <c r="U1736" s="20"/>
    </row>
    <row r="1737">
      <c r="F1737" s="7" t="str">
        <f>IF(Games!F813=0, "",Games!F813)</f>
      </c>
      <c r="G1737" s="7"/>
      <c r="H1737" s="7"/>
      <c r="I1737" s="25"/>
      <c r="J1737" s="25"/>
      <c r="K1737" s="25"/>
      <c r="L1737" s="25"/>
      <c r="M1737" s="25"/>
      <c r="O1737" s="21" t="str">
        <f>IF(N1737="W",#REF!, IF( N1737="L",-#REF!, ""))</f>
      </c>
      <c r="P1737" s="20"/>
      <c r="Q1737" s="20"/>
      <c r="R1737" s="20"/>
      <c r="S1737" s="20"/>
      <c r="T1737" s="20"/>
      <c r="U1737" s="20"/>
    </row>
    <row r="1738">
      <c r="F1738" s="7" t="str">
        <f>IF(Games!F814=0, "",Games!F814)</f>
      </c>
      <c r="G1738" s="7"/>
      <c r="H1738" s="7"/>
      <c r="I1738" s="25"/>
      <c r="J1738" s="25"/>
      <c r="K1738" s="25"/>
      <c r="L1738" s="25"/>
      <c r="M1738" s="25"/>
      <c r="O1738" s="21" t="str">
        <f>IF(N1738="W",#REF!, IF( N1738="L",-#REF!, ""))</f>
      </c>
      <c r="P1738" s="20"/>
      <c r="Q1738" s="20"/>
      <c r="R1738" s="20"/>
      <c r="S1738" s="20"/>
      <c r="T1738" s="20"/>
      <c r="U1738" s="20"/>
    </row>
    <row r="1739">
      <c r="F1739" s="7" t="str">
        <f>IF(Games!F815=0, "",Games!F815)</f>
      </c>
      <c r="G1739" s="7"/>
      <c r="H1739" s="7"/>
      <c r="I1739" s="25"/>
      <c r="J1739" s="25"/>
      <c r="K1739" s="25"/>
      <c r="L1739" s="25"/>
      <c r="M1739" s="25"/>
      <c r="O1739" s="21" t="str">
        <f>IF(N1739="W",#REF!, IF( N1739="L",-#REF!, ""))</f>
      </c>
      <c r="P1739" s="20"/>
      <c r="Q1739" s="20"/>
      <c r="R1739" s="20"/>
      <c r="S1739" s="20"/>
      <c r="T1739" s="20"/>
      <c r="U1739" s="20"/>
    </row>
    <row r="1740">
      <c r="F1740" s="7" t="str">
        <f>IF(Games!F816=0, "",Games!F816)</f>
      </c>
      <c r="G1740" s="7"/>
      <c r="H1740" s="7"/>
      <c r="I1740" s="25"/>
      <c r="J1740" s="25"/>
      <c r="K1740" s="25"/>
      <c r="L1740" s="25"/>
      <c r="M1740" s="25"/>
      <c r="O1740" s="21" t="str">
        <f>IF(N1740="W",#REF!, IF( N1740="L",-#REF!, ""))</f>
      </c>
      <c r="P1740" s="20"/>
      <c r="Q1740" s="20"/>
      <c r="R1740" s="20"/>
      <c r="S1740" s="20"/>
      <c r="T1740" s="20"/>
      <c r="U1740" s="20"/>
    </row>
    <row r="1741">
      <c r="F1741" s="7" t="str">
        <f>IF(Games!F817=0, "",Games!F817)</f>
      </c>
      <c r="G1741" s="7"/>
      <c r="H1741" s="7"/>
      <c r="I1741" s="25"/>
      <c r="J1741" s="25"/>
      <c r="K1741" s="25"/>
      <c r="L1741" s="25"/>
      <c r="M1741" s="25"/>
      <c r="O1741" s="21" t="str">
        <f>IF(N1741="W",#REF!, IF( N1741="L",-#REF!, ""))</f>
      </c>
      <c r="P1741" s="20"/>
      <c r="Q1741" s="20"/>
      <c r="R1741" s="20"/>
      <c r="S1741" s="20"/>
      <c r="T1741" s="20"/>
      <c r="U1741" s="20"/>
    </row>
    <row r="1742">
      <c r="F1742" s="7" t="str">
        <f>IF(Games!F818=0, "",Games!F818)</f>
      </c>
      <c r="G1742" s="7"/>
      <c r="H1742" s="7"/>
      <c r="I1742" s="25"/>
      <c r="J1742" s="25"/>
      <c r="K1742" s="25"/>
      <c r="L1742" s="25"/>
      <c r="M1742" s="25"/>
      <c r="O1742" s="21" t="str">
        <f>IF(N1742="W",#REF!, IF( N1742="L",-#REF!, ""))</f>
      </c>
      <c r="P1742" s="20"/>
      <c r="Q1742" s="20"/>
      <c r="R1742" s="20"/>
      <c r="S1742" s="20"/>
      <c r="T1742" s="20"/>
      <c r="U1742" s="20"/>
    </row>
    <row r="1743">
      <c r="F1743" s="7" t="str">
        <f>IF(Games!F819=0, "",Games!F819)</f>
      </c>
      <c r="G1743" s="7"/>
      <c r="H1743" s="7"/>
      <c r="I1743" s="25"/>
      <c r="J1743" s="25"/>
      <c r="K1743" s="25"/>
      <c r="L1743" s="25"/>
      <c r="M1743" s="25"/>
      <c r="O1743" s="21" t="str">
        <f>IF(N1743="W",#REF!, IF( N1743="L",-#REF!, ""))</f>
      </c>
      <c r="P1743" s="20"/>
      <c r="Q1743" s="20"/>
      <c r="R1743" s="20"/>
      <c r="S1743" s="20"/>
      <c r="T1743" s="20"/>
      <c r="U1743" s="20"/>
    </row>
    <row r="1744">
      <c r="F1744" s="7" t="str">
        <f>IF(Games!F820=0, "",Games!F820)</f>
      </c>
      <c r="G1744" s="7"/>
      <c r="H1744" s="7"/>
      <c r="I1744" s="25"/>
      <c r="J1744" s="25"/>
      <c r="K1744" s="25"/>
      <c r="L1744" s="25"/>
      <c r="M1744" s="25"/>
      <c r="O1744" s="21" t="str">
        <f>IF(N1744="W",#REF!, IF( N1744="L",-#REF!, ""))</f>
      </c>
      <c r="P1744" s="20"/>
      <c r="Q1744" s="20"/>
      <c r="R1744" s="20"/>
      <c r="S1744" s="20"/>
      <c r="T1744" s="20"/>
      <c r="U1744" s="20"/>
    </row>
    <row r="1745">
      <c r="F1745" s="7" t="str">
        <f>IF(Games!F821=0, "",Games!F821)</f>
      </c>
      <c r="G1745" s="7"/>
      <c r="H1745" s="7"/>
      <c r="I1745" s="25"/>
      <c r="J1745" s="25"/>
      <c r="K1745" s="25"/>
      <c r="L1745" s="25"/>
      <c r="M1745" s="25"/>
      <c r="O1745" s="21" t="str">
        <f>IF(N1745="W",#REF!, IF( N1745="L",-#REF!, ""))</f>
      </c>
      <c r="P1745" s="20"/>
      <c r="Q1745" s="20"/>
      <c r="R1745" s="20"/>
      <c r="S1745" s="20"/>
      <c r="T1745" s="20"/>
      <c r="U1745" s="20"/>
    </row>
    <row r="1746">
      <c r="F1746" s="7" t="str">
        <f>IF(Games!F822=0, "",Games!F822)</f>
      </c>
      <c r="G1746" s="7"/>
      <c r="H1746" s="7"/>
      <c r="I1746" s="25"/>
      <c r="J1746" s="25"/>
      <c r="K1746" s="25"/>
      <c r="L1746" s="25"/>
      <c r="M1746" s="25"/>
      <c r="O1746" s="21" t="str">
        <f>IF(N1746="W",#REF!, IF( N1746="L",-#REF!, ""))</f>
      </c>
      <c r="P1746" s="20"/>
      <c r="Q1746" s="20"/>
      <c r="R1746" s="20"/>
      <c r="S1746" s="20"/>
      <c r="T1746" s="20"/>
      <c r="U1746" s="20"/>
    </row>
    <row r="1747">
      <c r="F1747" s="7" t="str">
        <f>IF(Games!F823=0, "",Games!F823)</f>
      </c>
      <c r="G1747" s="7"/>
      <c r="H1747" s="7"/>
      <c r="I1747" s="25"/>
      <c r="J1747" s="25"/>
      <c r="K1747" s="25"/>
      <c r="L1747" s="25"/>
      <c r="M1747" s="25"/>
      <c r="O1747" s="21" t="str">
        <f>IF(N1747="W",#REF!, IF( N1747="L",-#REF!, ""))</f>
      </c>
      <c r="P1747" s="20"/>
      <c r="Q1747" s="20"/>
      <c r="R1747" s="20"/>
      <c r="S1747" s="20"/>
      <c r="T1747" s="20"/>
      <c r="U1747" s="20"/>
    </row>
    <row r="1748">
      <c r="F1748" s="7" t="str">
        <f>IF(Games!F824=0, "",Games!F824)</f>
      </c>
      <c r="G1748" s="7"/>
      <c r="H1748" s="7"/>
      <c r="I1748" s="25"/>
      <c r="J1748" s="25"/>
      <c r="K1748" s="25"/>
      <c r="L1748" s="25"/>
      <c r="M1748" s="25"/>
      <c r="O1748" s="21" t="str">
        <f>IF(N1748="W",#REF!, IF( N1748="L",-#REF!, ""))</f>
      </c>
      <c r="P1748" s="20"/>
      <c r="Q1748" s="20"/>
      <c r="R1748" s="20"/>
      <c r="S1748" s="20"/>
      <c r="T1748" s="20"/>
      <c r="U1748" s="20"/>
    </row>
    <row r="1749">
      <c r="F1749" s="7" t="str">
        <f>IF(Games!F825=0, "",Games!F825)</f>
      </c>
      <c r="G1749" s="7"/>
      <c r="H1749" s="7"/>
      <c r="I1749" s="25"/>
      <c r="J1749" s="25"/>
      <c r="K1749" s="25"/>
      <c r="L1749" s="25"/>
      <c r="M1749" s="25"/>
      <c r="O1749" s="21" t="str">
        <f>IF(N1749="W",#REF!, IF( N1749="L",-#REF!, ""))</f>
      </c>
      <c r="P1749" s="20"/>
      <c r="Q1749" s="20"/>
      <c r="R1749" s="20"/>
      <c r="S1749" s="20"/>
      <c r="T1749" s="20"/>
      <c r="U1749" s="20"/>
    </row>
    <row r="1750">
      <c r="F1750" s="7" t="str">
        <f>IF(Games!F826=0, "",Games!F826)</f>
      </c>
      <c r="G1750" s="7"/>
      <c r="H1750" s="7"/>
      <c r="I1750" s="25"/>
      <c r="J1750" s="25"/>
      <c r="K1750" s="25"/>
      <c r="L1750" s="25"/>
      <c r="M1750" s="25"/>
      <c r="O1750" s="21" t="str">
        <f>IF(N1750="W",#REF!, IF( N1750="L",-#REF!, ""))</f>
      </c>
      <c r="P1750" s="20"/>
      <c r="Q1750" s="20"/>
      <c r="R1750" s="20"/>
      <c r="S1750" s="20"/>
      <c r="T1750" s="20"/>
      <c r="U1750" s="20"/>
    </row>
    <row r="1751">
      <c r="F1751" s="7" t="str">
        <f>IF(Games!F827=0, "",Games!F827)</f>
      </c>
      <c r="G1751" s="7"/>
      <c r="H1751" s="7"/>
      <c r="I1751" s="25"/>
      <c r="J1751" s="25"/>
      <c r="K1751" s="25"/>
      <c r="L1751" s="25"/>
      <c r="M1751" s="25"/>
      <c r="O1751" s="21" t="str">
        <f>IF(N1751="W",#REF!, IF( N1751="L",-#REF!, ""))</f>
      </c>
      <c r="P1751" s="20"/>
      <c r="Q1751" s="20"/>
      <c r="R1751" s="20"/>
      <c r="S1751" s="20"/>
      <c r="T1751" s="20"/>
      <c r="U1751" s="20"/>
    </row>
    <row r="1752">
      <c r="F1752" s="7" t="str">
        <f>IF(Games!F828=0, "",Games!F828)</f>
      </c>
      <c r="G1752" s="7"/>
      <c r="H1752" s="7"/>
      <c r="I1752" s="25"/>
      <c r="J1752" s="25"/>
      <c r="K1752" s="25"/>
      <c r="L1752" s="25"/>
      <c r="M1752" s="25"/>
      <c r="O1752" s="21" t="str">
        <f>IF(N1752="W",#REF!, IF( N1752="L",-#REF!, ""))</f>
      </c>
      <c r="P1752" s="20"/>
      <c r="Q1752" s="20"/>
      <c r="R1752" s="20"/>
      <c r="S1752" s="20"/>
      <c r="T1752" s="20"/>
      <c r="U1752" s="20"/>
    </row>
    <row r="1753">
      <c r="F1753" s="7" t="str">
        <f>IF(Games!F829=0, "",Games!F829)</f>
      </c>
      <c r="G1753" s="7"/>
      <c r="H1753" s="7"/>
      <c r="I1753" s="25"/>
      <c r="J1753" s="25"/>
      <c r="K1753" s="25"/>
      <c r="L1753" s="25"/>
      <c r="M1753" s="25"/>
      <c r="O1753" s="21" t="str">
        <f>IF(N1753="W",#REF!, IF( N1753="L",-#REF!, ""))</f>
      </c>
      <c r="P1753" s="20"/>
      <c r="Q1753" s="20"/>
      <c r="R1753" s="20"/>
      <c r="S1753" s="20"/>
      <c r="T1753" s="20"/>
      <c r="U1753" s="20"/>
    </row>
    <row r="1754">
      <c r="F1754" s="7" t="str">
        <f>IF(Games!F830=0, "",Games!F830)</f>
      </c>
      <c r="G1754" s="7"/>
      <c r="H1754" s="7"/>
      <c r="I1754" s="25"/>
      <c r="J1754" s="25"/>
      <c r="K1754" s="25"/>
      <c r="L1754" s="25"/>
      <c r="M1754" s="25"/>
      <c r="O1754" s="21" t="str">
        <f>IF(N1754="W",#REF!, IF( N1754="L",-#REF!, ""))</f>
      </c>
      <c r="P1754" s="20"/>
      <c r="Q1754" s="20"/>
      <c r="R1754" s="20"/>
      <c r="S1754" s="20"/>
      <c r="T1754" s="20"/>
      <c r="U1754" s="20"/>
    </row>
    <row r="1755">
      <c r="F1755" s="7" t="str">
        <f>IF(Games!F831=0, "",Games!F831)</f>
      </c>
      <c r="G1755" s="7"/>
      <c r="H1755" s="7"/>
      <c r="I1755" s="25"/>
      <c r="J1755" s="25"/>
      <c r="K1755" s="25"/>
      <c r="L1755" s="25"/>
      <c r="M1755" s="25"/>
      <c r="O1755" s="21" t="str">
        <f>IF(N1755="W",#REF!, IF( N1755="L",-#REF!, ""))</f>
      </c>
      <c r="P1755" s="20"/>
      <c r="Q1755" s="20"/>
      <c r="R1755" s="20"/>
      <c r="S1755" s="20"/>
      <c r="T1755" s="20"/>
      <c r="U1755" s="20"/>
    </row>
    <row r="1756">
      <c r="F1756" s="7" t="str">
        <f>IF(Games!F832=0, "",Games!F832)</f>
      </c>
      <c r="G1756" s="7"/>
      <c r="H1756" s="7"/>
      <c r="I1756" s="25"/>
      <c r="J1756" s="25"/>
      <c r="K1756" s="25"/>
      <c r="L1756" s="25"/>
      <c r="M1756" s="25"/>
      <c r="O1756" s="21" t="str">
        <f>IF(N1756="W",#REF!, IF( N1756="L",-#REF!, ""))</f>
      </c>
      <c r="P1756" s="20"/>
      <c r="Q1756" s="20"/>
      <c r="R1756" s="20"/>
      <c r="S1756" s="20"/>
      <c r="T1756" s="20"/>
      <c r="U1756" s="20"/>
    </row>
    <row r="1757">
      <c r="F1757" s="7" t="str">
        <f>IF(Games!F833=0, "",Games!F833)</f>
      </c>
      <c r="G1757" s="7"/>
      <c r="H1757" s="7"/>
      <c r="I1757" s="25"/>
      <c r="J1757" s="25"/>
      <c r="K1757" s="25"/>
      <c r="L1757" s="25"/>
      <c r="M1757" s="25"/>
      <c r="O1757" s="21" t="str">
        <f>IF(N1757="W",#REF!, IF( N1757="L",-#REF!, ""))</f>
      </c>
      <c r="P1757" s="20"/>
      <c r="Q1757" s="20"/>
      <c r="R1757" s="20"/>
      <c r="S1757" s="20"/>
      <c r="T1757" s="20"/>
      <c r="U1757" s="20"/>
    </row>
    <row r="1758">
      <c r="F1758" s="7" t="str">
        <f>IF(Games!F834=0, "",Games!F834)</f>
      </c>
      <c r="G1758" s="7"/>
      <c r="H1758" s="7"/>
      <c r="I1758" s="25"/>
      <c r="J1758" s="25"/>
      <c r="K1758" s="25"/>
      <c r="L1758" s="25"/>
      <c r="M1758" s="25"/>
      <c r="O1758" s="21" t="str">
        <f>IF(N1758="W",#REF!, IF( N1758="L",-#REF!, ""))</f>
      </c>
      <c r="P1758" s="20"/>
      <c r="Q1758" s="20"/>
      <c r="R1758" s="20"/>
      <c r="S1758" s="20"/>
      <c r="T1758" s="20"/>
      <c r="U1758" s="20"/>
    </row>
    <row r="1759">
      <c r="F1759" s="7" t="str">
        <f>IF(Games!F835=0, "",Games!F835)</f>
      </c>
      <c r="G1759" s="7"/>
      <c r="H1759" s="7"/>
      <c r="I1759" s="25"/>
      <c r="J1759" s="25"/>
      <c r="K1759" s="25"/>
      <c r="L1759" s="25"/>
      <c r="M1759" s="25"/>
      <c r="O1759" s="21" t="str">
        <f>IF(N1759="W",#REF!, IF( N1759="L",-#REF!, ""))</f>
      </c>
      <c r="P1759" s="20"/>
      <c r="Q1759" s="20"/>
      <c r="R1759" s="20"/>
      <c r="S1759" s="20"/>
      <c r="T1759" s="20"/>
      <c r="U1759" s="20"/>
    </row>
    <row r="1760">
      <c r="F1760" s="7" t="str">
        <f>IF(Games!F836=0, "",Games!F836)</f>
      </c>
      <c r="G1760" s="7"/>
      <c r="H1760" s="7"/>
      <c r="I1760" s="25"/>
      <c r="J1760" s="25"/>
      <c r="K1760" s="25"/>
      <c r="L1760" s="25"/>
      <c r="M1760" s="25"/>
      <c r="O1760" s="21" t="str">
        <f>IF(N1760="W",#REF!, IF( N1760="L",-#REF!, ""))</f>
      </c>
      <c r="P1760" s="20"/>
      <c r="Q1760" s="20"/>
      <c r="R1760" s="20"/>
      <c r="S1760" s="20"/>
      <c r="T1760" s="20"/>
      <c r="U1760" s="20"/>
    </row>
    <row r="1761">
      <c r="F1761" s="7" t="str">
        <f>IF(Games!F837=0, "",Games!F837)</f>
      </c>
      <c r="G1761" s="7"/>
      <c r="H1761" s="7"/>
      <c r="I1761" s="25"/>
      <c r="J1761" s="25"/>
      <c r="K1761" s="25"/>
      <c r="L1761" s="25"/>
      <c r="M1761" s="25"/>
      <c r="O1761" s="21" t="str">
        <f>IF(N1761="W",#REF!, IF( N1761="L",-#REF!, ""))</f>
      </c>
      <c r="P1761" s="20"/>
      <c r="Q1761" s="20"/>
      <c r="R1761" s="20"/>
      <c r="S1761" s="20"/>
      <c r="T1761" s="20"/>
      <c r="U1761" s="20"/>
    </row>
    <row r="1762">
      <c r="F1762" s="7" t="str">
        <f>IF(Games!F838=0, "",Games!F838)</f>
      </c>
      <c r="G1762" s="7"/>
      <c r="H1762" s="7"/>
      <c r="I1762" s="25"/>
      <c r="J1762" s="25"/>
      <c r="K1762" s="25"/>
      <c r="L1762" s="25"/>
      <c r="M1762" s="25"/>
      <c r="O1762" s="21" t="str">
        <f>IF(N1762="W",#REF!, IF( N1762="L",-#REF!, ""))</f>
      </c>
      <c r="P1762" s="20"/>
      <c r="Q1762" s="20"/>
      <c r="R1762" s="20"/>
      <c r="S1762" s="20"/>
      <c r="T1762" s="20"/>
      <c r="U1762" s="20"/>
    </row>
    <row r="1763">
      <c r="F1763" s="7" t="str">
        <f>IF(Games!F839=0, "",Games!F839)</f>
      </c>
      <c r="G1763" s="7"/>
      <c r="H1763" s="7"/>
      <c r="I1763" s="25"/>
      <c r="J1763" s="25"/>
      <c r="K1763" s="25"/>
      <c r="L1763" s="25"/>
      <c r="M1763" s="25"/>
      <c r="O1763" s="21" t="str">
        <f>IF(N1763="W",#REF!, IF( N1763="L",-#REF!, ""))</f>
      </c>
      <c r="P1763" s="20"/>
      <c r="Q1763" s="20"/>
      <c r="R1763" s="20"/>
      <c r="S1763" s="20"/>
      <c r="T1763" s="20"/>
      <c r="U1763" s="20"/>
    </row>
    <row r="1764">
      <c r="F1764" s="7" t="str">
        <f>IF(Games!F840=0, "",Games!F840)</f>
      </c>
      <c r="G1764" s="7"/>
      <c r="H1764" s="7"/>
      <c r="I1764" s="25"/>
      <c r="J1764" s="25"/>
      <c r="K1764" s="25"/>
      <c r="L1764" s="25"/>
      <c r="M1764" s="25"/>
      <c r="O1764" s="21" t="str">
        <f>IF(N1764="W",#REF!, IF( N1764="L",-#REF!, ""))</f>
      </c>
      <c r="P1764" s="20"/>
      <c r="Q1764" s="20"/>
      <c r="R1764" s="20"/>
      <c r="S1764" s="20"/>
      <c r="T1764" s="20"/>
      <c r="U1764" s="20"/>
    </row>
    <row r="1765">
      <c r="F1765" s="7" t="str">
        <f>IF(Games!F841=0, "",Games!F841)</f>
      </c>
      <c r="G1765" s="7"/>
      <c r="H1765" s="7"/>
      <c r="I1765" s="25"/>
      <c r="J1765" s="25"/>
      <c r="K1765" s="25"/>
      <c r="L1765" s="25"/>
      <c r="M1765" s="25"/>
      <c r="O1765" s="21" t="str">
        <f>IF(N1765="W",#REF!, IF( N1765="L",-#REF!, ""))</f>
      </c>
      <c r="P1765" s="20"/>
      <c r="Q1765" s="20"/>
      <c r="R1765" s="20"/>
      <c r="S1765" s="20"/>
      <c r="T1765" s="20"/>
      <c r="U1765" s="20"/>
    </row>
    <row r="1766">
      <c r="F1766" s="7" t="str">
        <f>IF(Games!F842=0, "",Games!F842)</f>
      </c>
      <c r="G1766" s="7"/>
      <c r="H1766" s="7"/>
      <c r="I1766" s="25"/>
      <c r="J1766" s="25"/>
      <c r="K1766" s="25"/>
      <c r="L1766" s="25"/>
      <c r="M1766" s="25"/>
      <c r="O1766" s="21" t="str">
        <f>IF(N1766="W",#REF!, IF( N1766="L",-#REF!, ""))</f>
      </c>
      <c r="P1766" s="20"/>
      <c r="Q1766" s="20"/>
      <c r="R1766" s="20"/>
      <c r="S1766" s="20"/>
      <c r="T1766" s="20"/>
      <c r="U1766" s="20"/>
    </row>
    <row r="1767">
      <c r="F1767" s="7" t="str">
        <f>IF(Games!F843=0, "",Games!F843)</f>
      </c>
      <c r="G1767" s="7"/>
      <c r="H1767" s="7"/>
      <c r="I1767" s="25"/>
      <c r="J1767" s="25"/>
      <c r="K1767" s="25"/>
      <c r="L1767" s="25"/>
      <c r="M1767" s="25"/>
      <c r="O1767" s="21" t="str">
        <f>IF(N1767="W",#REF!, IF( N1767="L",-#REF!, ""))</f>
      </c>
      <c r="P1767" s="20"/>
      <c r="Q1767" s="20"/>
      <c r="R1767" s="20"/>
      <c r="S1767" s="20"/>
      <c r="T1767" s="20"/>
      <c r="U1767" s="20"/>
    </row>
    <row r="1768">
      <c r="F1768" s="7" t="str">
        <f>IF(Games!F844=0, "",Games!F844)</f>
      </c>
      <c r="G1768" s="7"/>
      <c r="H1768" s="7"/>
      <c r="I1768" s="25"/>
      <c r="J1768" s="25"/>
      <c r="K1768" s="25"/>
      <c r="L1768" s="25"/>
      <c r="M1768" s="25"/>
      <c r="O1768" s="21" t="str">
        <f>IF(N1768="W",#REF!, IF( N1768="L",-#REF!, ""))</f>
      </c>
      <c r="P1768" s="20"/>
      <c r="Q1768" s="20"/>
      <c r="R1768" s="20"/>
      <c r="S1768" s="20"/>
      <c r="T1768" s="20"/>
      <c r="U1768" s="20"/>
    </row>
    <row r="1769">
      <c r="F1769" s="7" t="str">
        <f>IF(Games!F845=0, "",Games!F845)</f>
      </c>
      <c r="G1769" s="7"/>
      <c r="H1769" s="7"/>
      <c r="I1769" s="25"/>
      <c r="J1769" s="25"/>
      <c r="K1769" s="25"/>
      <c r="L1769" s="25"/>
      <c r="M1769" s="25"/>
      <c r="O1769" s="21" t="str">
        <f>IF(N1769="W",#REF!, IF( N1769="L",-#REF!, ""))</f>
      </c>
      <c r="P1769" s="20"/>
      <c r="Q1769" s="20"/>
      <c r="R1769" s="20"/>
      <c r="S1769" s="20"/>
      <c r="T1769" s="20"/>
      <c r="U1769" s="20"/>
    </row>
    <row r="1770">
      <c r="F1770" s="7" t="str">
        <f>IF(Games!F846=0, "",Games!F846)</f>
      </c>
      <c r="G1770" s="7"/>
      <c r="H1770" s="7"/>
      <c r="I1770" s="25"/>
      <c r="J1770" s="25"/>
      <c r="K1770" s="25"/>
      <c r="L1770" s="25"/>
      <c r="M1770" s="25"/>
      <c r="O1770" s="21" t="str">
        <f>IF(N1770="W",#REF!, IF( N1770="L",-#REF!, ""))</f>
      </c>
      <c r="P1770" s="20"/>
      <c r="Q1770" s="20"/>
      <c r="R1770" s="20"/>
      <c r="S1770" s="20"/>
      <c r="T1770" s="20"/>
      <c r="U1770" s="20"/>
    </row>
    <row r="1771">
      <c r="F1771" s="7" t="str">
        <f>IF(Games!F847=0, "",Games!F847)</f>
      </c>
      <c r="G1771" s="7"/>
      <c r="H1771" s="7"/>
      <c r="I1771" s="25"/>
      <c r="J1771" s="25"/>
      <c r="K1771" s="25"/>
      <c r="L1771" s="25"/>
      <c r="M1771" s="25"/>
      <c r="O1771" s="21" t="str">
        <f>IF(N1771="W",#REF!, IF( N1771="L",-#REF!, ""))</f>
      </c>
      <c r="P1771" s="20"/>
      <c r="Q1771" s="20"/>
      <c r="R1771" s="20"/>
      <c r="S1771" s="20"/>
      <c r="T1771" s="20"/>
      <c r="U1771" s="20"/>
    </row>
    <row r="1772">
      <c r="F1772" s="7" t="str">
        <f>IF(Games!F848=0, "",Games!F848)</f>
      </c>
      <c r="G1772" s="7"/>
      <c r="H1772" s="7"/>
      <c r="I1772" s="25"/>
      <c r="J1772" s="25"/>
      <c r="K1772" s="25"/>
      <c r="L1772" s="25"/>
      <c r="M1772" s="25"/>
      <c r="O1772" s="21" t="str">
        <f>IF(N1772="W",#REF!, IF( N1772="L",-#REF!, ""))</f>
      </c>
      <c r="P1772" s="20"/>
      <c r="Q1772" s="20"/>
      <c r="R1772" s="20"/>
      <c r="S1772" s="20"/>
      <c r="T1772" s="20"/>
      <c r="U1772" s="20"/>
    </row>
    <row r="1773">
      <c r="F1773" s="7" t="str">
        <f>IF(Games!F849=0, "",Games!F849)</f>
      </c>
      <c r="G1773" s="7"/>
      <c r="H1773" s="7"/>
      <c r="I1773" s="25"/>
      <c r="J1773" s="25"/>
      <c r="K1773" s="25"/>
      <c r="L1773" s="25"/>
      <c r="M1773" s="25"/>
      <c r="O1773" s="21" t="str">
        <f>IF(N1773="W",#REF!, IF( N1773="L",-#REF!, ""))</f>
      </c>
      <c r="P1773" s="20"/>
      <c r="Q1773" s="20"/>
      <c r="R1773" s="20"/>
      <c r="S1773" s="20"/>
      <c r="T1773" s="20"/>
      <c r="U1773" s="20"/>
    </row>
    <row r="1774">
      <c r="F1774" s="7" t="str">
        <f>IF(Games!F850=0, "",Games!F850)</f>
      </c>
      <c r="G1774" s="7"/>
      <c r="H1774" s="7"/>
      <c r="I1774" s="25"/>
      <c r="J1774" s="25"/>
      <c r="K1774" s="25"/>
      <c r="L1774" s="25"/>
      <c r="M1774" s="25"/>
      <c r="O1774" s="21" t="str">
        <f>IF(N1774="W",#REF!, IF( N1774="L",-#REF!, ""))</f>
      </c>
      <c r="P1774" s="20"/>
      <c r="Q1774" s="20"/>
      <c r="R1774" s="20"/>
      <c r="S1774" s="20"/>
      <c r="T1774" s="20"/>
      <c r="U1774" s="20"/>
    </row>
    <row r="1775">
      <c r="F1775" s="7" t="str">
        <f>IF(Games!F851=0, "",Games!F851)</f>
      </c>
      <c r="G1775" s="7"/>
      <c r="H1775" s="7"/>
      <c r="I1775" s="25"/>
      <c r="J1775" s="25"/>
      <c r="K1775" s="25"/>
      <c r="L1775" s="25"/>
      <c r="M1775" s="25"/>
      <c r="O1775" s="21" t="str">
        <f>IF(N1775="W",#REF!, IF( N1775="L",-#REF!, ""))</f>
      </c>
      <c r="P1775" s="20"/>
      <c r="Q1775" s="20"/>
      <c r="R1775" s="20"/>
      <c r="S1775" s="20"/>
      <c r="T1775" s="20"/>
      <c r="U1775" s="20"/>
    </row>
    <row r="1776">
      <c r="F1776" s="7" t="str">
        <f>IF(Games!F852=0, "",Games!F852)</f>
      </c>
      <c r="G1776" s="7"/>
      <c r="H1776" s="7"/>
      <c r="I1776" s="25"/>
      <c r="J1776" s="25"/>
      <c r="K1776" s="25"/>
      <c r="L1776" s="25"/>
      <c r="M1776" s="25"/>
      <c r="O1776" s="21" t="str">
        <f>IF(N1776="W",#REF!, IF( N1776="L",-#REF!, ""))</f>
      </c>
      <c r="P1776" s="20"/>
      <c r="Q1776" s="20"/>
      <c r="R1776" s="20"/>
      <c r="S1776" s="20"/>
      <c r="T1776" s="20"/>
      <c r="U1776" s="20"/>
    </row>
    <row r="1777">
      <c r="F1777" s="7" t="str">
        <f>IF(Games!F853=0, "",Games!F853)</f>
      </c>
      <c r="G1777" s="7"/>
      <c r="H1777" s="7"/>
      <c r="I1777" s="25"/>
      <c r="J1777" s="25"/>
      <c r="K1777" s="25"/>
      <c r="L1777" s="25"/>
      <c r="M1777" s="25"/>
      <c r="O1777" s="21" t="str">
        <f>IF(N1777="W",#REF!, IF( N1777="L",-#REF!, ""))</f>
      </c>
      <c r="P1777" s="20"/>
      <c r="Q1777" s="20"/>
      <c r="R1777" s="20"/>
      <c r="S1777" s="20"/>
      <c r="T1777" s="20"/>
      <c r="U1777" s="20"/>
    </row>
    <row r="1778">
      <c r="F1778" s="7" t="str">
        <f>IF(Games!F854=0, "",Games!F854)</f>
      </c>
      <c r="G1778" s="7"/>
      <c r="H1778" s="7"/>
      <c r="I1778" s="25"/>
      <c r="J1778" s="25"/>
      <c r="K1778" s="25"/>
      <c r="L1778" s="25"/>
      <c r="M1778" s="25"/>
      <c r="O1778" s="21" t="str">
        <f>IF(N1778="W",#REF!, IF( N1778="L",-#REF!, ""))</f>
      </c>
      <c r="P1778" s="20"/>
      <c r="Q1778" s="20"/>
      <c r="R1778" s="20"/>
      <c r="S1778" s="20"/>
      <c r="T1778" s="20"/>
      <c r="U1778" s="20"/>
    </row>
    <row r="1779">
      <c r="F1779" s="7" t="str">
        <f>IF(Games!F855=0, "",Games!F855)</f>
      </c>
      <c r="G1779" s="7"/>
      <c r="H1779" s="7"/>
      <c r="I1779" s="25"/>
      <c r="J1779" s="25"/>
      <c r="K1779" s="25"/>
      <c r="L1779" s="25"/>
      <c r="M1779" s="25"/>
      <c r="O1779" s="21" t="str">
        <f>IF(N1779="W",#REF!, IF( N1779="L",-#REF!, ""))</f>
      </c>
      <c r="P1779" s="20"/>
      <c r="Q1779" s="20"/>
      <c r="R1779" s="20"/>
      <c r="S1779" s="20"/>
      <c r="T1779" s="20"/>
      <c r="U1779" s="20"/>
    </row>
    <row r="1780">
      <c r="F1780" s="7" t="str">
        <f>IF(Games!F856=0, "",Games!F856)</f>
      </c>
      <c r="G1780" s="7"/>
      <c r="H1780" s="7"/>
      <c r="I1780" s="25"/>
      <c r="J1780" s="25"/>
      <c r="K1780" s="25"/>
      <c r="L1780" s="25"/>
      <c r="M1780" s="25"/>
      <c r="O1780" s="21" t="str">
        <f>IF(N1780="W",#REF!, IF( N1780="L",-#REF!, ""))</f>
      </c>
      <c r="P1780" s="20"/>
      <c r="Q1780" s="20"/>
      <c r="R1780" s="20"/>
      <c r="S1780" s="20"/>
      <c r="T1780" s="20"/>
      <c r="U1780" s="20"/>
    </row>
    <row r="1781">
      <c r="F1781" s="7" t="str">
        <f>IF(Games!F857=0, "",Games!F857)</f>
      </c>
      <c r="G1781" s="7"/>
      <c r="H1781" s="7"/>
      <c r="I1781" s="25"/>
      <c r="J1781" s="25"/>
      <c r="K1781" s="25"/>
      <c r="L1781" s="25"/>
      <c r="M1781" s="25"/>
      <c r="O1781" s="21" t="str">
        <f>IF(N1781="W",#REF!, IF( N1781="L",-#REF!, ""))</f>
      </c>
      <c r="P1781" s="20"/>
      <c r="Q1781" s="20"/>
      <c r="R1781" s="20"/>
      <c r="S1781" s="20"/>
      <c r="T1781" s="20"/>
      <c r="U1781" s="20"/>
    </row>
    <row r="1782">
      <c r="F1782" s="7" t="str">
        <f>IF(Games!F858=0, "",Games!F858)</f>
      </c>
      <c r="G1782" s="7"/>
      <c r="H1782" s="7"/>
      <c r="I1782" s="25"/>
      <c r="J1782" s="25"/>
      <c r="K1782" s="25"/>
      <c r="L1782" s="25"/>
      <c r="M1782" s="25"/>
      <c r="O1782" s="21" t="str">
        <f>IF(N1782="W",#REF!, IF( N1782="L",-#REF!, ""))</f>
      </c>
      <c r="P1782" s="20"/>
      <c r="Q1782" s="20"/>
      <c r="R1782" s="20"/>
      <c r="S1782" s="20"/>
      <c r="T1782" s="20"/>
      <c r="U1782" s="20"/>
    </row>
    <row r="1783">
      <c r="F1783" s="7" t="str">
        <f>IF(Games!F859=0, "",Games!F859)</f>
      </c>
      <c r="G1783" s="7"/>
      <c r="H1783" s="7"/>
      <c r="I1783" s="25"/>
      <c r="J1783" s="25"/>
      <c r="K1783" s="25"/>
      <c r="L1783" s="25"/>
      <c r="M1783" s="25"/>
      <c r="O1783" s="21" t="str">
        <f>IF(N1783="W",#REF!, IF( N1783="L",-#REF!, ""))</f>
      </c>
      <c r="P1783" s="20"/>
      <c r="Q1783" s="20"/>
      <c r="R1783" s="20"/>
      <c r="S1783" s="20"/>
      <c r="T1783" s="20"/>
      <c r="U1783" s="20"/>
    </row>
    <row r="1784">
      <c r="F1784" s="7" t="str">
        <f>IF(Games!F860=0, "",Games!F860)</f>
      </c>
      <c r="G1784" s="7"/>
      <c r="H1784" s="7"/>
      <c r="I1784" s="25"/>
      <c r="J1784" s="25"/>
      <c r="K1784" s="25"/>
      <c r="L1784" s="25"/>
      <c r="M1784" s="25"/>
      <c r="O1784" s="21" t="str">
        <f>IF(N1784="W",#REF!, IF( N1784="L",-#REF!, ""))</f>
      </c>
      <c r="P1784" s="20"/>
      <c r="Q1784" s="20"/>
      <c r="R1784" s="20"/>
      <c r="S1784" s="20"/>
      <c r="T1784" s="20"/>
      <c r="U1784" s="20"/>
    </row>
    <row r="1785">
      <c r="F1785" s="7" t="str">
        <f>IF(Games!F861=0, "",Games!F861)</f>
      </c>
      <c r="G1785" s="7"/>
      <c r="H1785" s="7"/>
      <c r="I1785" s="25"/>
      <c r="J1785" s="25"/>
      <c r="K1785" s="25"/>
      <c r="L1785" s="25"/>
      <c r="M1785" s="25"/>
      <c r="O1785" s="21" t="str">
        <f>IF(N1785="W",#REF!, IF( N1785="L",-#REF!, ""))</f>
      </c>
      <c r="P1785" s="20"/>
      <c r="Q1785" s="20"/>
      <c r="R1785" s="20"/>
      <c r="S1785" s="20"/>
      <c r="T1785" s="20"/>
      <c r="U1785" s="20"/>
    </row>
    <row r="1786">
      <c r="F1786" s="7" t="str">
        <f>IF(Games!F862=0, "",Games!F862)</f>
      </c>
      <c r="G1786" s="7"/>
      <c r="H1786" s="7"/>
      <c r="I1786" s="25"/>
      <c r="J1786" s="25"/>
      <c r="K1786" s="25"/>
      <c r="L1786" s="25"/>
      <c r="M1786" s="25"/>
      <c r="O1786" s="21" t="str">
        <f>IF(N1786="W",#REF!, IF( N1786="L",-#REF!, ""))</f>
      </c>
      <c r="P1786" s="20"/>
      <c r="Q1786" s="20"/>
      <c r="R1786" s="20"/>
      <c r="S1786" s="20"/>
      <c r="T1786" s="20"/>
      <c r="U1786" s="20"/>
    </row>
    <row r="1787">
      <c r="F1787" s="7" t="str">
        <f>IF(Games!F863=0, "",Games!F863)</f>
      </c>
      <c r="G1787" s="7"/>
      <c r="H1787" s="7"/>
      <c r="I1787" s="25"/>
      <c r="J1787" s="25"/>
      <c r="K1787" s="25"/>
      <c r="L1787" s="25"/>
      <c r="M1787" s="25"/>
      <c r="O1787" s="21" t="str">
        <f>IF(N1787="W",#REF!, IF( N1787="L",-#REF!, ""))</f>
      </c>
      <c r="P1787" s="20"/>
      <c r="Q1787" s="20"/>
      <c r="R1787" s="20"/>
      <c r="S1787" s="20"/>
      <c r="T1787" s="20"/>
      <c r="U1787" s="20"/>
    </row>
    <row r="1788">
      <c r="F1788" s="7" t="str">
        <f>IF(Games!F864=0, "",Games!F864)</f>
      </c>
      <c r="G1788" s="7"/>
      <c r="H1788" s="7"/>
      <c r="I1788" s="25"/>
      <c r="J1788" s="25"/>
      <c r="K1788" s="25"/>
      <c r="L1788" s="25"/>
      <c r="M1788" s="25"/>
      <c r="O1788" s="21" t="str">
        <f>IF(N1788="W",#REF!, IF( N1788="L",-#REF!, ""))</f>
      </c>
      <c r="P1788" s="20"/>
      <c r="Q1788" s="20"/>
      <c r="R1788" s="20"/>
      <c r="S1788" s="20"/>
      <c r="T1788" s="20"/>
      <c r="U1788" s="20"/>
    </row>
    <row r="1789">
      <c r="F1789" s="7" t="str">
        <f>IF(Games!F865=0, "",Games!F865)</f>
      </c>
      <c r="G1789" s="7"/>
      <c r="H1789" s="7"/>
      <c r="I1789" s="25"/>
      <c r="J1789" s="25"/>
      <c r="K1789" s="25"/>
      <c r="L1789" s="25"/>
      <c r="M1789" s="25"/>
      <c r="O1789" s="21" t="str">
        <f>IF(N1789="W",#REF!, IF( N1789="L",-#REF!, ""))</f>
      </c>
      <c r="P1789" s="20"/>
      <c r="Q1789" s="20"/>
      <c r="R1789" s="20"/>
      <c r="S1789" s="20"/>
      <c r="T1789" s="20"/>
      <c r="U1789" s="20"/>
    </row>
    <row r="1790">
      <c r="F1790" s="7" t="str">
        <f>IF(Games!F866=0, "",Games!F866)</f>
      </c>
      <c r="G1790" s="7"/>
      <c r="H1790" s="7"/>
      <c r="I1790" s="25"/>
      <c r="J1790" s="25"/>
      <c r="K1790" s="25"/>
      <c r="L1790" s="25"/>
      <c r="M1790" s="25"/>
      <c r="O1790" s="21" t="str">
        <f>IF(N1790="W",#REF!, IF( N1790="L",-#REF!, ""))</f>
      </c>
      <c r="P1790" s="20"/>
      <c r="Q1790" s="20"/>
      <c r="R1790" s="20"/>
      <c r="S1790" s="20"/>
      <c r="T1790" s="20"/>
      <c r="U1790" s="20"/>
    </row>
    <row r="1791">
      <c r="F1791" s="7" t="str">
        <f>IF(Games!F867=0, "",Games!F867)</f>
      </c>
      <c r="G1791" s="7"/>
      <c r="H1791" s="7"/>
      <c r="I1791" s="25"/>
      <c r="J1791" s="25"/>
      <c r="K1791" s="25"/>
      <c r="L1791" s="25"/>
      <c r="M1791" s="25"/>
      <c r="O1791" s="21" t="str">
        <f>IF(N1791="W",#REF!, IF( N1791="L",-#REF!, ""))</f>
      </c>
      <c r="P1791" s="20"/>
      <c r="Q1791" s="20"/>
      <c r="R1791" s="20"/>
      <c r="S1791" s="20"/>
      <c r="T1791" s="20"/>
      <c r="U1791" s="20"/>
    </row>
    <row r="1792">
      <c r="F1792" s="7" t="str">
        <f>IF(Games!F868=0, "",Games!F868)</f>
      </c>
      <c r="G1792" s="7"/>
      <c r="H1792" s="7"/>
      <c r="I1792" s="25"/>
      <c r="J1792" s="25"/>
      <c r="K1792" s="25"/>
      <c r="L1792" s="25"/>
      <c r="M1792" s="25"/>
      <c r="O1792" s="21" t="str">
        <f>IF(N1792="W",#REF!, IF( N1792="L",-#REF!, ""))</f>
      </c>
      <c r="P1792" s="20"/>
      <c r="Q1792" s="20"/>
      <c r="R1792" s="20"/>
      <c r="S1792" s="20"/>
      <c r="T1792" s="20"/>
      <c r="U1792" s="20"/>
    </row>
    <row r="1793">
      <c r="F1793" s="7" t="str">
        <f>IF(Games!F869=0, "",Games!F869)</f>
      </c>
      <c r="G1793" s="7"/>
      <c r="H1793" s="7"/>
      <c r="I1793" s="25"/>
      <c r="J1793" s="25"/>
      <c r="K1793" s="25"/>
      <c r="L1793" s="25"/>
      <c r="M1793" s="25"/>
      <c r="O1793" s="21" t="str">
        <f>IF(N1793="W",#REF!, IF( N1793="L",-#REF!, ""))</f>
      </c>
      <c r="P1793" s="20"/>
      <c r="Q1793" s="20"/>
      <c r="R1793" s="20"/>
      <c r="S1793" s="20"/>
      <c r="T1793" s="20"/>
      <c r="U1793" s="20"/>
    </row>
    <row r="1794">
      <c r="F1794" s="7" t="str">
        <f>IF(Games!F870=0, "",Games!F870)</f>
      </c>
      <c r="G1794" s="7"/>
      <c r="H1794" s="7"/>
      <c r="I1794" s="25"/>
      <c r="J1794" s="25"/>
      <c r="K1794" s="25"/>
      <c r="L1794" s="25"/>
      <c r="M1794" s="25"/>
      <c r="O1794" s="21" t="str">
        <f>IF(N1794="W",#REF!, IF( N1794="L",-#REF!, ""))</f>
      </c>
      <c r="P1794" s="20"/>
      <c r="Q1794" s="20"/>
      <c r="R1794" s="20"/>
      <c r="S1794" s="20"/>
      <c r="T1794" s="20"/>
      <c r="U1794" s="20"/>
    </row>
    <row r="1795">
      <c r="F1795" s="7" t="str">
        <f>IF(Games!F871=0, "",Games!F871)</f>
      </c>
      <c r="G1795" s="7"/>
      <c r="H1795" s="7"/>
      <c r="I1795" s="25"/>
      <c r="J1795" s="25"/>
      <c r="K1795" s="25"/>
      <c r="L1795" s="25"/>
      <c r="M1795" s="25"/>
      <c r="O1795" s="21" t="str">
        <f>IF(N1795="W",#REF!, IF( N1795="L",-#REF!, ""))</f>
      </c>
      <c r="P1795" s="20"/>
      <c r="Q1795" s="20"/>
      <c r="R1795" s="20"/>
      <c r="S1795" s="20"/>
      <c r="T1795" s="20"/>
      <c r="U1795" s="20"/>
    </row>
    <row r="1796">
      <c r="F1796" s="7" t="str">
        <f>IF(Games!F872=0, "",Games!F872)</f>
      </c>
      <c r="G1796" s="7"/>
      <c r="H1796" s="7"/>
      <c r="I1796" s="25"/>
      <c r="J1796" s="25"/>
      <c r="K1796" s="25"/>
      <c r="L1796" s="25"/>
      <c r="M1796" s="25"/>
      <c r="O1796" s="21" t="str">
        <f>IF(N1796="W",#REF!, IF( N1796="L",-#REF!, ""))</f>
      </c>
      <c r="P1796" s="20"/>
      <c r="Q1796" s="20"/>
      <c r="R1796" s="20"/>
      <c r="S1796" s="20"/>
      <c r="T1796" s="20"/>
      <c r="U1796" s="20"/>
    </row>
    <row r="1797">
      <c r="F1797" s="7" t="str">
        <f>IF(Games!F873=0, "",Games!F873)</f>
      </c>
      <c r="G1797" s="7"/>
      <c r="H1797" s="7"/>
      <c r="I1797" s="25"/>
      <c r="J1797" s="25"/>
      <c r="K1797" s="25"/>
      <c r="L1797" s="25"/>
      <c r="M1797" s="25"/>
      <c r="O1797" s="21" t="str">
        <f>IF(N1797="W",#REF!, IF( N1797="L",-#REF!, ""))</f>
      </c>
      <c r="P1797" s="20"/>
      <c r="Q1797" s="20"/>
      <c r="R1797" s="20"/>
      <c r="S1797" s="20"/>
      <c r="T1797" s="20"/>
      <c r="U1797" s="20"/>
    </row>
    <row r="1798">
      <c r="F1798" s="7" t="str">
        <f>IF(Games!F874=0, "",Games!F874)</f>
      </c>
      <c r="G1798" s="7"/>
      <c r="H1798" s="7"/>
      <c r="I1798" s="25"/>
      <c r="J1798" s="25"/>
      <c r="K1798" s="25"/>
      <c r="L1798" s="25"/>
      <c r="M1798" s="25"/>
      <c r="O1798" s="21" t="str">
        <f>IF(N1798="W",#REF!, IF( N1798="L",-#REF!, ""))</f>
      </c>
      <c r="P1798" s="20"/>
      <c r="Q1798" s="20"/>
      <c r="R1798" s="20"/>
      <c r="S1798" s="20"/>
      <c r="T1798" s="20"/>
      <c r="U1798" s="20"/>
    </row>
    <row r="1799">
      <c r="F1799" s="7" t="str">
        <f>IF(Games!F875=0, "",Games!F875)</f>
      </c>
      <c r="G1799" s="7"/>
      <c r="H1799" s="7"/>
      <c r="I1799" s="25"/>
      <c r="J1799" s="25"/>
      <c r="K1799" s="25"/>
      <c r="L1799" s="25"/>
      <c r="M1799" s="25"/>
      <c r="O1799" s="21" t="str">
        <f>IF(N1799="W",#REF!, IF( N1799="L",-#REF!, ""))</f>
      </c>
      <c r="P1799" s="20"/>
      <c r="Q1799" s="20"/>
      <c r="R1799" s="20"/>
      <c r="S1799" s="20"/>
      <c r="T1799" s="20"/>
      <c r="U1799" s="20"/>
    </row>
    <row r="1800">
      <c r="F1800" s="7" t="str">
        <f>IF(Games!F876=0, "",Games!F876)</f>
      </c>
      <c r="G1800" s="7"/>
      <c r="H1800" s="7"/>
      <c r="I1800" s="25"/>
      <c r="J1800" s="25"/>
      <c r="K1800" s="25"/>
      <c r="L1800" s="25"/>
      <c r="M1800" s="25"/>
      <c r="O1800" s="21" t="str">
        <f>IF(N1800="W",#REF!, IF( N1800="L",-#REF!, ""))</f>
      </c>
      <c r="P1800" s="20"/>
      <c r="Q1800" s="20"/>
      <c r="R1800" s="20"/>
      <c r="S1800" s="20"/>
      <c r="T1800" s="20"/>
      <c r="U1800" s="20"/>
    </row>
    <row r="1801">
      <c r="F1801" s="7" t="str">
        <f>IF(Games!F877=0, "",Games!F877)</f>
      </c>
      <c r="G1801" s="7"/>
      <c r="H1801" s="7"/>
      <c r="I1801" s="25"/>
      <c r="J1801" s="25"/>
      <c r="K1801" s="25"/>
      <c r="L1801" s="25"/>
      <c r="M1801" s="25"/>
      <c r="O1801" s="21" t="str">
        <f>IF(N1801="W",#REF!, IF( N1801="L",-#REF!, ""))</f>
      </c>
      <c r="P1801" s="20"/>
      <c r="Q1801" s="20"/>
      <c r="R1801" s="20"/>
      <c r="S1801" s="20"/>
      <c r="T1801" s="20"/>
      <c r="U1801" s="20"/>
    </row>
    <row r="1802">
      <c r="F1802" s="7" t="str">
        <f>IF(Games!F878=0, "",Games!F878)</f>
      </c>
      <c r="G1802" s="7"/>
      <c r="H1802" s="7"/>
      <c r="I1802" s="25"/>
      <c r="J1802" s="25"/>
      <c r="K1802" s="25"/>
      <c r="L1802" s="25"/>
      <c r="M1802" s="25"/>
      <c r="O1802" s="21" t="str">
        <f>IF(N1802="W",#REF!, IF( N1802="L",-#REF!, ""))</f>
      </c>
      <c r="P1802" s="20"/>
      <c r="Q1802" s="20"/>
      <c r="R1802" s="20"/>
      <c r="S1802" s="20"/>
      <c r="T1802" s="20"/>
      <c r="U1802" s="20"/>
    </row>
    <row r="1803">
      <c r="F1803" s="7" t="str">
        <f>IF(Games!F879=0, "",Games!F879)</f>
      </c>
      <c r="G1803" s="7"/>
      <c r="H1803" s="7"/>
      <c r="I1803" s="25"/>
      <c r="J1803" s="25"/>
      <c r="K1803" s="25"/>
      <c r="L1803" s="25"/>
      <c r="M1803" s="25"/>
      <c r="O1803" s="21" t="str">
        <f>IF(N1803="W",#REF!, IF( N1803="L",-#REF!, ""))</f>
      </c>
      <c r="P1803" s="20"/>
      <c r="Q1803" s="20"/>
      <c r="R1803" s="20"/>
      <c r="S1803" s="20"/>
      <c r="T1803" s="20"/>
      <c r="U1803" s="20"/>
    </row>
    <row r="1804">
      <c r="F1804" s="7" t="str">
        <f>IF(Games!F880=0, "",Games!F880)</f>
      </c>
      <c r="G1804" s="7"/>
      <c r="H1804" s="7"/>
      <c r="I1804" s="25"/>
      <c r="J1804" s="25"/>
      <c r="K1804" s="25"/>
      <c r="L1804" s="25"/>
      <c r="M1804" s="25"/>
      <c r="O1804" s="21" t="str">
        <f>IF(N1804="W",#REF!, IF( N1804="L",-#REF!, ""))</f>
      </c>
      <c r="P1804" s="20"/>
      <c r="Q1804" s="20"/>
      <c r="R1804" s="20"/>
      <c r="S1804" s="20"/>
      <c r="T1804" s="20"/>
      <c r="U1804" s="20"/>
    </row>
    <row r="1805">
      <c r="F1805" s="7" t="str">
        <f>IF(Games!F881=0, "",Games!F881)</f>
      </c>
      <c r="G1805" s="7"/>
      <c r="H1805" s="7"/>
      <c r="I1805" s="25"/>
      <c r="J1805" s="25"/>
      <c r="K1805" s="25"/>
      <c r="L1805" s="25"/>
      <c r="M1805" s="25"/>
      <c r="O1805" s="21" t="str">
        <f>IF(N1805="W",#REF!, IF( N1805="L",-#REF!, ""))</f>
      </c>
      <c r="P1805" s="20"/>
      <c r="Q1805" s="20"/>
      <c r="R1805" s="20"/>
      <c r="S1805" s="20"/>
      <c r="T1805" s="20"/>
      <c r="U1805" s="20"/>
    </row>
    <row r="1806">
      <c r="F1806" s="7" t="str">
        <f>IF(Games!F882=0, "",Games!F882)</f>
      </c>
      <c r="G1806" s="7"/>
      <c r="H1806" s="7"/>
      <c r="I1806" s="25"/>
      <c r="J1806" s="25"/>
      <c r="K1806" s="25"/>
      <c r="L1806" s="25"/>
      <c r="M1806" s="25"/>
      <c r="O1806" s="21" t="str">
        <f>IF(N1806="W",#REF!, IF( N1806="L",-#REF!, ""))</f>
      </c>
      <c r="P1806" s="20"/>
      <c r="Q1806" s="20"/>
      <c r="R1806" s="20"/>
      <c r="S1806" s="20"/>
      <c r="T1806" s="20"/>
      <c r="U1806" s="20"/>
    </row>
    <row r="1807">
      <c r="F1807" s="7" t="str">
        <f>IF(Games!F883=0, "",Games!F883)</f>
      </c>
      <c r="G1807" s="7"/>
      <c r="H1807" s="7"/>
      <c r="I1807" s="25"/>
      <c r="J1807" s="25"/>
      <c r="K1807" s="25"/>
      <c r="L1807" s="25"/>
      <c r="M1807" s="25"/>
      <c r="O1807" s="21" t="str">
        <f>IF(N1807="W",#REF!, IF( N1807="L",-#REF!, ""))</f>
      </c>
      <c r="P1807" s="20"/>
      <c r="Q1807" s="20"/>
      <c r="R1807" s="20"/>
      <c r="S1807" s="20"/>
      <c r="T1807" s="20"/>
      <c r="U1807" s="20"/>
    </row>
    <row r="1808">
      <c r="F1808" s="7" t="str">
        <f>IF(Games!F884=0, "",Games!F884)</f>
      </c>
      <c r="G1808" s="7"/>
      <c r="H1808" s="7"/>
      <c r="I1808" s="25"/>
      <c r="J1808" s="25"/>
      <c r="K1808" s="25"/>
      <c r="L1808" s="25"/>
      <c r="M1808" s="25"/>
      <c r="O1808" s="21" t="str">
        <f>IF(N1808="W",#REF!, IF( N1808="L",-#REF!, ""))</f>
      </c>
      <c r="P1808" s="20"/>
      <c r="Q1808" s="20"/>
      <c r="R1808" s="20"/>
      <c r="S1808" s="20"/>
      <c r="T1808" s="20"/>
      <c r="U1808" s="20"/>
    </row>
    <row r="1809">
      <c r="F1809" s="7" t="str">
        <f>IF(Games!F885=0, "",Games!F885)</f>
      </c>
      <c r="G1809" s="7"/>
      <c r="H1809" s="7"/>
      <c r="I1809" s="25"/>
      <c r="J1809" s="25"/>
      <c r="K1809" s="25"/>
      <c r="L1809" s="25"/>
      <c r="M1809" s="25"/>
      <c r="O1809" s="21" t="str">
        <f>IF(N1809="W",#REF!, IF( N1809="L",-#REF!, ""))</f>
      </c>
      <c r="P1809" s="20"/>
      <c r="Q1809" s="20"/>
      <c r="R1809" s="20"/>
      <c r="S1809" s="20"/>
      <c r="T1809" s="20"/>
      <c r="U1809" s="20"/>
    </row>
    <row r="1810">
      <c r="F1810" s="7" t="str">
        <f>IF(Games!F886=0, "",Games!F886)</f>
      </c>
      <c r="G1810" s="7"/>
      <c r="H1810" s="7"/>
      <c r="I1810" s="25"/>
      <c r="J1810" s="25"/>
      <c r="K1810" s="25"/>
      <c r="L1810" s="25"/>
      <c r="M1810" s="25"/>
      <c r="O1810" s="21" t="str">
        <f>IF(N1810="W",#REF!, IF( N1810="L",-#REF!, ""))</f>
      </c>
      <c r="P1810" s="20"/>
      <c r="Q1810" s="20"/>
      <c r="R1810" s="20"/>
      <c r="S1810" s="20"/>
      <c r="T1810" s="20"/>
      <c r="U1810" s="20"/>
    </row>
    <row r="1811">
      <c r="F1811" s="7" t="str">
        <f>IF(Games!F887=0, "",Games!F887)</f>
      </c>
      <c r="G1811" s="7"/>
      <c r="H1811" s="7"/>
      <c r="I1811" s="25"/>
      <c r="J1811" s="25"/>
      <c r="K1811" s="25"/>
      <c r="L1811" s="25"/>
      <c r="M1811" s="25"/>
      <c r="O1811" s="21" t="str">
        <f>IF(N1811="W",#REF!, IF( N1811="L",-#REF!, ""))</f>
      </c>
      <c r="P1811" s="20"/>
      <c r="Q1811" s="20"/>
      <c r="R1811" s="20"/>
      <c r="S1811" s="20"/>
      <c r="T1811" s="20"/>
      <c r="U1811" s="20"/>
    </row>
    <row r="1812">
      <c r="F1812" s="7" t="str">
        <f>IF(Games!F888=0, "",Games!F888)</f>
      </c>
      <c r="G1812" s="7"/>
      <c r="H1812" s="7"/>
      <c r="I1812" s="25"/>
      <c r="J1812" s="25"/>
      <c r="K1812" s="25"/>
      <c r="L1812" s="25"/>
      <c r="M1812" s="25"/>
      <c r="O1812" s="21" t="str">
        <f>IF(N1812="W",#REF!, IF( N1812="L",-#REF!, ""))</f>
      </c>
      <c r="P1812" s="20"/>
      <c r="Q1812" s="20"/>
      <c r="R1812" s="20"/>
      <c r="S1812" s="20"/>
      <c r="T1812" s="20"/>
      <c r="U1812" s="20"/>
    </row>
    <row r="1813">
      <c r="F1813" s="7" t="str">
        <f>IF(Games!F889=0, "",Games!F889)</f>
      </c>
      <c r="G1813" s="7"/>
      <c r="H1813" s="7"/>
      <c r="I1813" s="25"/>
      <c r="J1813" s="25"/>
      <c r="K1813" s="25"/>
      <c r="L1813" s="25"/>
      <c r="M1813" s="25"/>
      <c r="O1813" s="21" t="str">
        <f>IF(N1813="W",#REF!, IF( N1813="L",-#REF!, ""))</f>
      </c>
      <c r="P1813" s="20"/>
      <c r="Q1813" s="20"/>
      <c r="R1813" s="20"/>
      <c r="S1813" s="20"/>
      <c r="T1813" s="20"/>
      <c r="U1813" s="20"/>
    </row>
    <row r="1814">
      <c r="F1814" s="7" t="str">
        <f>IF(Games!F890=0, "",Games!F890)</f>
      </c>
      <c r="G1814" s="7"/>
      <c r="H1814" s="7"/>
      <c r="I1814" s="25"/>
      <c r="J1814" s="25"/>
      <c r="K1814" s="25"/>
      <c r="L1814" s="25"/>
      <c r="M1814" s="25"/>
      <c r="O1814" s="21" t="str">
        <f>IF(N1814="W",#REF!, IF( N1814="L",-#REF!, ""))</f>
      </c>
      <c r="P1814" s="20"/>
      <c r="Q1814" s="20"/>
      <c r="R1814" s="20"/>
      <c r="S1814" s="20"/>
      <c r="T1814" s="20"/>
      <c r="U1814" s="20"/>
    </row>
    <row r="1815">
      <c r="F1815" s="7" t="str">
        <f>IF(Games!F891=0, "",Games!F891)</f>
      </c>
      <c r="G1815" s="7"/>
      <c r="H1815" s="7"/>
      <c r="I1815" s="25"/>
      <c r="J1815" s="25"/>
      <c r="K1815" s="25"/>
      <c r="L1815" s="25"/>
      <c r="M1815" s="25"/>
      <c r="O1815" s="21" t="str">
        <f>IF(N1815="W",#REF!, IF( N1815="L",-#REF!, ""))</f>
      </c>
      <c r="P1815" s="20"/>
      <c r="Q1815" s="20"/>
      <c r="R1815" s="20"/>
      <c r="S1815" s="20"/>
      <c r="T1815" s="20"/>
      <c r="U1815" s="20"/>
    </row>
    <row r="1816">
      <c r="F1816" s="7" t="str">
        <f>IF(Games!F892=0, "",Games!F892)</f>
      </c>
      <c r="G1816" s="7"/>
      <c r="H1816" s="7"/>
      <c r="I1816" s="25"/>
      <c r="J1816" s="25"/>
      <c r="K1816" s="25"/>
      <c r="L1816" s="25"/>
      <c r="M1816" s="25"/>
      <c r="O1816" s="21" t="str">
        <f>IF(N1816="W",#REF!, IF( N1816="L",-#REF!, ""))</f>
      </c>
      <c r="P1816" s="20"/>
      <c r="Q1816" s="20"/>
      <c r="R1816" s="20"/>
      <c r="S1816" s="20"/>
      <c r="T1816" s="20"/>
      <c r="U1816" s="20"/>
    </row>
    <row r="1817">
      <c r="F1817" s="7" t="str">
        <f>IF(Games!F893=0, "",Games!F893)</f>
      </c>
      <c r="G1817" s="7"/>
      <c r="H1817" s="7"/>
      <c r="I1817" s="25"/>
      <c r="J1817" s="25"/>
      <c r="K1817" s="25"/>
      <c r="L1817" s="25"/>
      <c r="M1817" s="25"/>
      <c r="O1817" s="21" t="str">
        <f>IF(N1817="W",#REF!, IF( N1817="L",-#REF!, ""))</f>
      </c>
      <c r="P1817" s="20"/>
      <c r="Q1817" s="20"/>
      <c r="R1817" s="20"/>
      <c r="S1817" s="20"/>
      <c r="T1817" s="20"/>
      <c r="U1817" s="20"/>
    </row>
    <row r="1818">
      <c r="F1818" s="7" t="str">
        <f>IF(Games!F894=0, "",Games!F894)</f>
      </c>
      <c r="G1818" s="7"/>
      <c r="H1818" s="7"/>
      <c r="I1818" s="25"/>
      <c r="J1818" s="25"/>
      <c r="K1818" s="25"/>
      <c r="L1818" s="25"/>
      <c r="M1818" s="25"/>
      <c r="O1818" s="21" t="str">
        <f>IF(N1818="W",#REF!, IF( N1818="L",-#REF!, ""))</f>
      </c>
      <c r="P1818" s="20"/>
      <c r="Q1818" s="20"/>
      <c r="R1818" s="20"/>
      <c r="S1818" s="20"/>
      <c r="T1818" s="20"/>
      <c r="U1818" s="20"/>
    </row>
    <row r="1819">
      <c r="F1819" s="7" t="str">
        <f>IF(Games!F895=0, "",Games!F895)</f>
      </c>
      <c r="G1819" s="7"/>
      <c r="H1819" s="7"/>
      <c r="I1819" s="25"/>
      <c r="J1819" s="25"/>
      <c r="K1819" s="25"/>
      <c r="L1819" s="25"/>
      <c r="M1819" s="25"/>
      <c r="O1819" s="21" t="str">
        <f>IF(N1819="W",#REF!, IF( N1819="L",-#REF!, ""))</f>
      </c>
      <c r="P1819" s="20"/>
      <c r="Q1819" s="20"/>
      <c r="R1819" s="20"/>
      <c r="S1819" s="20"/>
      <c r="T1819" s="20"/>
      <c r="U1819" s="20"/>
    </row>
    <row r="1820">
      <c r="F1820" s="7" t="str">
        <f>IF(Games!F896=0, "",Games!F896)</f>
      </c>
      <c r="G1820" s="7"/>
      <c r="H1820" s="7"/>
      <c r="I1820" s="25"/>
      <c r="J1820" s="25"/>
      <c r="K1820" s="25"/>
      <c r="L1820" s="25"/>
      <c r="M1820" s="25"/>
      <c r="O1820" s="21" t="str">
        <f>IF(N1820="W",#REF!, IF( N1820="L",-#REF!, ""))</f>
      </c>
      <c r="P1820" s="20"/>
      <c r="Q1820" s="20"/>
      <c r="R1820" s="20"/>
      <c r="S1820" s="20"/>
      <c r="T1820" s="20"/>
      <c r="U1820" s="20"/>
    </row>
    <row r="1821">
      <c r="F1821" s="7" t="str">
        <f>IF(Games!F897=0, "",Games!F897)</f>
      </c>
      <c r="G1821" s="7"/>
      <c r="H1821" s="7"/>
      <c r="I1821" s="25"/>
      <c r="J1821" s="25"/>
      <c r="K1821" s="25"/>
      <c r="L1821" s="25"/>
      <c r="M1821" s="25"/>
      <c r="O1821" s="21" t="str">
        <f>IF(N1821="W",#REF!, IF( N1821="L",-#REF!, ""))</f>
      </c>
      <c r="P1821" s="20"/>
      <c r="Q1821" s="20"/>
      <c r="R1821" s="20"/>
      <c r="S1821" s="20"/>
      <c r="T1821" s="20"/>
      <c r="U1821" s="20"/>
    </row>
    <row r="1822">
      <c r="F1822" s="7" t="str">
        <f>IF(Games!F898=0, "",Games!F898)</f>
      </c>
      <c r="G1822" s="7"/>
      <c r="H1822" s="7"/>
      <c r="I1822" s="25"/>
      <c r="J1822" s="25"/>
      <c r="K1822" s="25"/>
      <c r="L1822" s="25"/>
      <c r="M1822" s="25"/>
      <c r="O1822" s="21" t="str">
        <f>IF(N1822="W",#REF!, IF( N1822="L",-#REF!, ""))</f>
      </c>
      <c r="P1822" s="20"/>
      <c r="Q1822" s="20"/>
      <c r="R1822" s="20"/>
      <c r="S1822" s="20"/>
      <c r="T1822" s="20"/>
      <c r="U1822" s="20"/>
    </row>
    <row r="1823">
      <c r="F1823" s="7" t="str">
        <f>IF(Games!F899=0, "",Games!F899)</f>
      </c>
      <c r="G1823" s="7"/>
      <c r="H1823" s="7"/>
      <c r="I1823" s="25"/>
      <c r="J1823" s="25"/>
      <c r="K1823" s="25"/>
      <c r="L1823" s="25"/>
      <c r="M1823" s="25"/>
      <c r="O1823" s="21" t="str">
        <f>IF(N1823="W",#REF!, IF( N1823="L",-#REF!, ""))</f>
      </c>
      <c r="P1823" s="20"/>
      <c r="Q1823" s="20"/>
      <c r="R1823" s="20"/>
      <c r="S1823" s="20"/>
      <c r="T1823" s="20"/>
      <c r="U1823" s="20"/>
    </row>
    <row r="1824">
      <c r="F1824" s="7" t="str">
        <f>IF(Games!F900=0, "",Games!F900)</f>
      </c>
      <c r="G1824" s="7"/>
      <c r="H1824" s="7"/>
      <c r="I1824" s="25"/>
      <c r="J1824" s="25"/>
      <c r="K1824" s="25"/>
      <c r="L1824" s="25"/>
      <c r="M1824" s="25"/>
      <c r="O1824" s="21" t="str">
        <f>IF(N1824="W",#REF!, IF( N1824="L",-#REF!, ""))</f>
      </c>
      <c r="P1824" s="20"/>
      <c r="Q1824" s="20"/>
      <c r="R1824" s="20"/>
      <c r="S1824" s="20"/>
      <c r="T1824" s="20"/>
      <c r="U1824" s="20"/>
    </row>
    <row r="1825">
      <c r="F1825" s="7" t="str">
        <f>IF(Games!F901=0, "",Games!F901)</f>
      </c>
      <c r="G1825" s="7"/>
      <c r="H1825" s="7"/>
      <c r="I1825" s="25"/>
      <c r="J1825" s="25"/>
      <c r="K1825" s="25"/>
      <c r="L1825" s="25"/>
      <c r="M1825" s="25"/>
      <c r="O1825" s="21" t="str">
        <f>IF(N1825="W",#REF!, IF( N1825="L",-#REF!, ""))</f>
      </c>
      <c r="P1825" s="20"/>
      <c r="Q1825" s="20"/>
      <c r="R1825" s="20"/>
      <c r="S1825" s="20"/>
      <c r="T1825" s="20"/>
      <c r="U1825" s="20"/>
    </row>
    <row r="1826">
      <c r="F1826" s="7" t="str">
        <f>IF(Games!F902=0, "",Games!F902)</f>
      </c>
      <c r="G1826" s="7"/>
      <c r="H1826" s="7"/>
      <c r="I1826" s="25"/>
      <c r="J1826" s="25"/>
      <c r="K1826" s="25"/>
      <c r="L1826" s="25"/>
      <c r="M1826" s="25"/>
      <c r="O1826" s="21" t="str">
        <f>IF(N1826="W",#REF!, IF( N1826="L",-#REF!, ""))</f>
      </c>
      <c r="P1826" s="20"/>
      <c r="Q1826" s="20"/>
      <c r="R1826" s="20"/>
      <c r="S1826" s="20"/>
      <c r="T1826" s="20"/>
      <c r="U1826" s="20"/>
    </row>
    <row r="1827">
      <c r="F1827" s="7" t="str">
        <f>IF(Games!F903=0, "",Games!F903)</f>
      </c>
      <c r="G1827" s="7"/>
      <c r="H1827" s="7"/>
      <c r="I1827" s="25"/>
      <c r="J1827" s="25"/>
      <c r="K1827" s="25"/>
      <c r="L1827" s="25"/>
      <c r="M1827" s="25"/>
      <c r="O1827" s="21" t="str">
        <f>IF(N1827="W",#REF!, IF( N1827="L",-#REF!, ""))</f>
      </c>
      <c r="P1827" s="20"/>
      <c r="Q1827" s="20"/>
      <c r="R1827" s="20"/>
      <c r="S1827" s="20"/>
      <c r="T1827" s="20"/>
      <c r="U1827" s="20"/>
    </row>
    <row r="1828">
      <c r="F1828" s="7" t="str">
        <f>IF(Games!F904=0, "",Games!F904)</f>
      </c>
      <c r="G1828" s="7"/>
      <c r="H1828" s="7"/>
      <c r="I1828" s="25"/>
      <c r="J1828" s="25"/>
      <c r="K1828" s="25"/>
      <c r="L1828" s="25"/>
      <c r="M1828" s="25"/>
      <c r="O1828" s="21" t="str">
        <f>IF(N1828="W",#REF!, IF( N1828="L",-#REF!, ""))</f>
      </c>
      <c r="P1828" s="20"/>
      <c r="Q1828" s="20"/>
      <c r="R1828" s="20"/>
      <c r="S1828" s="20"/>
      <c r="T1828" s="20"/>
      <c r="U1828" s="20"/>
    </row>
    <row r="1829">
      <c r="F1829" s="7" t="str">
        <f>IF(Games!F905=0, "",Games!F905)</f>
      </c>
      <c r="G1829" s="7"/>
      <c r="H1829" s="7"/>
      <c r="I1829" s="25"/>
      <c r="J1829" s="25"/>
      <c r="K1829" s="25"/>
      <c r="L1829" s="25"/>
      <c r="M1829" s="25"/>
      <c r="O1829" s="21" t="str">
        <f>IF(N1829="W",#REF!, IF( N1829="L",-#REF!, ""))</f>
      </c>
      <c r="P1829" s="20"/>
      <c r="Q1829" s="20"/>
      <c r="R1829" s="20"/>
      <c r="S1829" s="20"/>
      <c r="T1829" s="20"/>
      <c r="U1829" s="20"/>
    </row>
    <row r="1830">
      <c r="F1830" s="7" t="str">
        <f>IF(Games!F906=0, "",Games!F906)</f>
      </c>
      <c r="G1830" s="7"/>
      <c r="H1830" s="7"/>
      <c r="I1830" s="25"/>
      <c r="J1830" s="25"/>
      <c r="K1830" s="25"/>
      <c r="L1830" s="25"/>
      <c r="M1830" s="25"/>
      <c r="O1830" s="21" t="str">
        <f>IF(N1830="W",#REF!, IF( N1830="L",-#REF!, ""))</f>
      </c>
      <c r="P1830" s="20"/>
      <c r="Q1830" s="20"/>
      <c r="R1830" s="20"/>
      <c r="S1830" s="20"/>
      <c r="T1830" s="20"/>
      <c r="U1830" s="20"/>
    </row>
    <row r="1831">
      <c r="F1831" s="7" t="str">
        <f>IF(Games!F907=0, "",Games!F907)</f>
      </c>
      <c r="G1831" s="7"/>
      <c r="H1831" s="7"/>
      <c r="I1831" s="25"/>
      <c r="J1831" s="25"/>
      <c r="K1831" s="25"/>
      <c r="L1831" s="25"/>
      <c r="M1831" s="25"/>
      <c r="O1831" s="21" t="str">
        <f>IF(N1831="W",#REF!, IF( N1831="L",-#REF!, ""))</f>
      </c>
      <c r="P1831" s="20"/>
      <c r="Q1831" s="20"/>
      <c r="R1831" s="20"/>
      <c r="S1831" s="20"/>
      <c r="T1831" s="20"/>
      <c r="U1831" s="20"/>
    </row>
    <row r="1832">
      <c r="F1832" s="7" t="str">
        <f>IF(Games!F908=0, "",Games!F908)</f>
      </c>
      <c r="G1832" s="7"/>
      <c r="H1832" s="7"/>
      <c r="I1832" s="25"/>
      <c r="J1832" s="25"/>
      <c r="K1832" s="25"/>
      <c r="L1832" s="25"/>
      <c r="M1832" s="25"/>
      <c r="O1832" s="21" t="str">
        <f>IF(N1832="W",#REF!, IF( N1832="L",-#REF!, ""))</f>
      </c>
      <c r="P1832" s="20"/>
      <c r="Q1832" s="20"/>
      <c r="R1832" s="20"/>
      <c r="S1832" s="20"/>
      <c r="T1832" s="20"/>
      <c r="U1832" s="20"/>
    </row>
    <row r="1833">
      <c r="F1833" s="7" t="str">
        <f>IF(Games!F909=0, "",Games!F909)</f>
      </c>
      <c r="G1833" s="7"/>
      <c r="H1833" s="7"/>
      <c r="I1833" s="25"/>
      <c r="J1833" s="25"/>
      <c r="K1833" s="25"/>
      <c r="L1833" s="25"/>
      <c r="M1833" s="25"/>
      <c r="O1833" s="21" t="str">
        <f>IF(N1833="W",#REF!, IF( N1833="L",-#REF!, ""))</f>
      </c>
      <c r="P1833" s="20"/>
      <c r="Q1833" s="20"/>
      <c r="R1833" s="20"/>
      <c r="S1833" s="20"/>
      <c r="T1833" s="20"/>
      <c r="U1833" s="20"/>
    </row>
    <row r="1834">
      <c r="F1834" s="7" t="str">
        <f>IF(Games!F910=0, "",Games!F910)</f>
      </c>
      <c r="G1834" s="7"/>
      <c r="H1834" s="7"/>
      <c r="I1834" s="25"/>
      <c r="J1834" s="25"/>
      <c r="K1834" s="25"/>
      <c r="L1834" s="25"/>
      <c r="M1834" s="25"/>
      <c r="O1834" s="21" t="str">
        <f>IF(N1834="W",#REF!, IF( N1834="L",-#REF!, ""))</f>
      </c>
      <c r="P1834" s="20"/>
      <c r="Q1834" s="20"/>
      <c r="R1834" s="20"/>
      <c r="S1834" s="20"/>
      <c r="T1834" s="20"/>
      <c r="U1834" s="20"/>
    </row>
    <row r="1835">
      <c r="F1835" s="7" t="str">
        <f>IF(Games!F911=0, "",Games!F911)</f>
      </c>
      <c r="G1835" s="7"/>
      <c r="H1835" s="7"/>
      <c r="I1835" s="25"/>
      <c r="J1835" s="25"/>
      <c r="K1835" s="25"/>
      <c r="L1835" s="25"/>
      <c r="M1835" s="25"/>
      <c r="O1835" s="21" t="str">
        <f>IF(N1835="W",#REF!, IF( N1835="L",-#REF!, ""))</f>
      </c>
      <c r="P1835" s="20"/>
      <c r="Q1835" s="20"/>
      <c r="R1835" s="20"/>
      <c r="S1835" s="20"/>
      <c r="T1835" s="20"/>
      <c r="U1835" s="20"/>
    </row>
    <row r="1836">
      <c r="F1836" s="7" t="str">
        <f>IF(Games!F912=0, "",Games!F912)</f>
      </c>
      <c r="G1836" s="7"/>
      <c r="H1836" s="7"/>
      <c r="I1836" s="25"/>
      <c r="J1836" s="25"/>
      <c r="K1836" s="25"/>
      <c r="L1836" s="25"/>
      <c r="M1836" s="25"/>
      <c r="O1836" s="21" t="str">
        <f>IF(N1836="W",#REF!, IF( N1836="L",-#REF!, ""))</f>
      </c>
      <c r="P1836" s="20"/>
      <c r="Q1836" s="20"/>
      <c r="R1836" s="20"/>
      <c r="S1836" s="20"/>
      <c r="T1836" s="20"/>
      <c r="U1836" s="20"/>
    </row>
    <row r="1837">
      <c r="F1837" s="7" t="str">
        <f>IF(Games!F913=0, "",Games!F913)</f>
      </c>
      <c r="G1837" s="7"/>
      <c r="H1837" s="7"/>
      <c r="I1837" s="25"/>
      <c r="J1837" s="25"/>
      <c r="K1837" s="25"/>
      <c r="L1837" s="25"/>
      <c r="M1837" s="25"/>
      <c r="O1837" s="21" t="str">
        <f>IF(N1837="W",#REF!, IF( N1837="L",-#REF!, ""))</f>
      </c>
      <c r="P1837" s="20"/>
      <c r="Q1837" s="20"/>
      <c r="R1837" s="20"/>
      <c r="S1837" s="20"/>
      <c r="T1837" s="20"/>
      <c r="U1837" s="20"/>
    </row>
    <row r="1838">
      <c r="F1838" s="7" t="str">
        <f>IF(Games!F914=0, "",Games!F914)</f>
      </c>
      <c r="G1838" s="7"/>
      <c r="H1838" s="7"/>
      <c r="I1838" s="25"/>
      <c r="J1838" s="25"/>
      <c r="K1838" s="25"/>
      <c r="L1838" s="25"/>
      <c r="M1838" s="25"/>
      <c r="O1838" s="21" t="str">
        <f>IF(N1838="W",#REF!, IF( N1838="L",-#REF!, ""))</f>
      </c>
      <c r="P1838" s="20"/>
      <c r="Q1838" s="20"/>
      <c r="R1838" s="20"/>
      <c r="S1838" s="20"/>
      <c r="T1838" s="20"/>
      <c r="U1838" s="20"/>
    </row>
    <row r="1839">
      <c r="F1839" s="7" t="str">
        <f>IF(Games!F915=0, "",Games!F915)</f>
      </c>
      <c r="G1839" s="7"/>
      <c r="H1839" s="7"/>
      <c r="I1839" s="25"/>
      <c r="J1839" s="25"/>
      <c r="K1839" s="25"/>
      <c r="L1839" s="25"/>
      <c r="M1839" s="25"/>
      <c r="O1839" s="21" t="str">
        <f>IF(N1839="W",#REF!, IF( N1839="L",-#REF!, ""))</f>
      </c>
      <c r="P1839" s="20"/>
      <c r="Q1839" s="20"/>
      <c r="R1839" s="20"/>
      <c r="S1839" s="20"/>
      <c r="T1839" s="20"/>
      <c r="U1839" s="20"/>
    </row>
    <row r="1840">
      <c r="F1840" s="7" t="str">
        <f>IF(Games!F916=0, "",Games!F916)</f>
      </c>
      <c r="G1840" s="7"/>
      <c r="H1840" s="7"/>
      <c r="I1840" s="25"/>
      <c r="J1840" s="25"/>
      <c r="K1840" s="25"/>
      <c r="L1840" s="25"/>
      <c r="M1840" s="25"/>
      <c r="O1840" s="21" t="str">
        <f>IF(N1840="W",#REF!, IF( N1840="L",-#REF!, ""))</f>
      </c>
      <c r="P1840" s="20"/>
      <c r="Q1840" s="20"/>
      <c r="R1840" s="20"/>
      <c r="S1840" s="20"/>
      <c r="T1840" s="20"/>
      <c r="U1840" s="20"/>
    </row>
    <row r="1841">
      <c r="F1841" s="7" t="str">
        <f>IF(Games!F917=0, "",Games!F917)</f>
      </c>
      <c r="G1841" s="7"/>
      <c r="H1841" s="7"/>
      <c r="I1841" s="25"/>
      <c r="J1841" s="25"/>
      <c r="K1841" s="25"/>
      <c r="L1841" s="25"/>
      <c r="M1841" s="25"/>
      <c r="O1841" s="21" t="str">
        <f>IF(N1841="W",#REF!, IF( N1841="L",-#REF!, ""))</f>
      </c>
      <c r="P1841" s="20"/>
      <c r="Q1841" s="20"/>
      <c r="R1841" s="20"/>
      <c r="S1841" s="20"/>
      <c r="T1841" s="20"/>
      <c r="U1841" s="20"/>
    </row>
    <row r="1842">
      <c r="F1842" s="7" t="str">
        <f>IF(Games!F918=0, "",Games!F918)</f>
      </c>
      <c r="G1842" s="7"/>
      <c r="H1842" s="7"/>
      <c r="I1842" s="25"/>
      <c r="J1842" s="25"/>
      <c r="K1842" s="25"/>
      <c r="L1842" s="25"/>
      <c r="M1842" s="25"/>
      <c r="O1842" s="21" t="str">
        <f>IF(N1842="W",#REF!, IF( N1842="L",-#REF!, ""))</f>
      </c>
      <c r="P1842" s="20"/>
      <c r="Q1842" s="20"/>
      <c r="R1842" s="20"/>
      <c r="S1842" s="20"/>
      <c r="T1842" s="20"/>
      <c r="U1842" s="20"/>
    </row>
    <row r="1843">
      <c r="F1843" s="7" t="str">
        <f>IF(Games!F919=0, "",Games!F919)</f>
      </c>
      <c r="G1843" s="7"/>
      <c r="H1843" s="7"/>
      <c r="I1843" s="25"/>
      <c r="J1843" s="25"/>
      <c r="K1843" s="25"/>
      <c r="L1843" s="25"/>
      <c r="M1843" s="25"/>
      <c r="O1843" s="21" t="str">
        <f>IF(N1843="W",#REF!, IF( N1843="L",-#REF!, ""))</f>
      </c>
      <c r="P1843" s="20"/>
      <c r="Q1843" s="20"/>
      <c r="R1843" s="20"/>
      <c r="S1843" s="20"/>
      <c r="T1843" s="20"/>
      <c r="U1843" s="20"/>
    </row>
    <row r="1844">
      <c r="F1844" s="7" t="str">
        <f>IF(Games!F920=0, "",Games!F920)</f>
      </c>
      <c r="G1844" s="7"/>
      <c r="H1844" s="7"/>
      <c r="I1844" s="25"/>
      <c r="J1844" s="25"/>
      <c r="K1844" s="25"/>
      <c r="L1844" s="25"/>
      <c r="M1844" s="25"/>
      <c r="O1844" s="21" t="str">
        <f>IF(N1844="W",#REF!, IF( N1844="L",-#REF!, ""))</f>
      </c>
      <c r="P1844" s="20"/>
      <c r="Q1844" s="20"/>
      <c r="R1844" s="20"/>
      <c r="S1844" s="20"/>
      <c r="T1844" s="20"/>
      <c r="U1844" s="20"/>
    </row>
    <row r="1845">
      <c r="F1845" s="7" t="str">
        <f>IF(Games!F921=0, "",Games!F921)</f>
      </c>
      <c r="G1845" s="7"/>
      <c r="H1845" s="7"/>
      <c r="I1845" s="25"/>
      <c r="J1845" s="25"/>
      <c r="K1845" s="25"/>
      <c r="L1845" s="25"/>
      <c r="M1845" s="25"/>
      <c r="O1845" s="21" t="str">
        <f>IF(N1845="W",#REF!, IF( N1845="L",-#REF!, ""))</f>
      </c>
      <c r="P1845" s="20"/>
      <c r="Q1845" s="20"/>
      <c r="R1845" s="20"/>
      <c r="S1845" s="20"/>
      <c r="T1845" s="20"/>
      <c r="U1845" s="20"/>
    </row>
    <row r="1846">
      <c r="F1846" s="7" t="str">
        <f>IF(Games!F922=0, "",Games!F922)</f>
      </c>
      <c r="G1846" s="7"/>
      <c r="H1846" s="7"/>
      <c r="I1846" s="25"/>
      <c r="J1846" s="25"/>
      <c r="K1846" s="25"/>
      <c r="L1846" s="25"/>
      <c r="M1846" s="25"/>
      <c r="O1846" s="21" t="str">
        <f>IF(N1846="W",#REF!, IF( N1846="L",-#REF!, ""))</f>
      </c>
      <c r="P1846" s="20"/>
      <c r="Q1846" s="20"/>
      <c r="R1846" s="20"/>
      <c r="S1846" s="20"/>
      <c r="T1846" s="20"/>
      <c r="U1846" s="20"/>
    </row>
    <row r="1847">
      <c r="F1847" s="7" t="str">
        <f>IF(Games!F923=0, "",Games!F923)</f>
      </c>
      <c r="G1847" s="7"/>
      <c r="H1847" s="7"/>
      <c r="I1847" s="25"/>
      <c r="J1847" s="25"/>
      <c r="K1847" s="25"/>
      <c r="L1847" s="25"/>
      <c r="M1847" s="25"/>
      <c r="O1847" s="21" t="str">
        <f>IF(N1847="W",#REF!, IF( N1847="L",-#REF!, ""))</f>
      </c>
      <c r="P1847" s="20"/>
      <c r="Q1847" s="20"/>
      <c r="R1847" s="20"/>
      <c r="S1847" s="20"/>
      <c r="T1847" s="20"/>
      <c r="U1847" s="20"/>
    </row>
    <row r="1848">
      <c r="F1848" s="7" t="str">
        <f>IF(Games!F924=0, "",Games!F924)</f>
      </c>
      <c r="G1848" s="7"/>
      <c r="H1848" s="7"/>
      <c r="I1848" s="25"/>
      <c r="J1848" s="25"/>
      <c r="K1848" s="25"/>
      <c r="L1848" s="25"/>
      <c r="M1848" s="25"/>
      <c r="O1848" s="21" t="str">
        <f>IF(N1848="W",#REF!, IF( N1848="L",-#REF!, ""))</f>
      </c>
      <c r="P1848" s="20"/>
      <c r="Q1848" s="20"/>
      <c r="R1848" s="20"/>
      <c r="S1848" s="20"/>
      <c r="T1848" s="20"/>
      <c r="U1848" s="20"/>
    </row>
    <row r="1849">
      <c r="F1849" s="7" t="str">
        <f>IF(Games!F925=0, "",Games!F925)</f>
      </c>
      <c r="G1849" s="7"/>
      <c r="H1849" s="7"/>
      <c r="I1849" s="25"/>
      <c r="J1849" s="25"/>
      <c r="K1849" s="25"/>
      <c r="L1849" s="25"/>
      <c r="M1849" s="25"/>
      <c r="O1849" s="21" t="str">
        <f>IF(N1849="W",#REF!, IF( N1849="L",-#REF!, ""))</f>
      </c>
      <c r="P1849" s="20"/>
      <c r="Q1849" s="20"/>
      <c r="R1849" s="20"/>
      <c r="S1849" s="20"/>
      <c r="T1849" s="20"/>
      <c r="U1849" s="20"/>
    </row>
    <row r="1850">
      <c r="F1850" s="7" t="str">
        <f>IF(Games!F926=0, "",Games!F926)</f>
      </c>
      <c r="G1850" s="7"/>
      <c r="H1850" s="7"/>
      <c r="I1850" s="25"/>
      <c r="J1850" s="25"/>
      <c r="K1850" s="25"/>
      <c r="L1850" s="25"/>
      <c r="M1850" s="25"/>
      <c r="O1850" s="21" t="str">
        <f>IF(N1850="W",#REF!, IF( N1850="L",-#REF!, ""))</f>
      </c>
      <c r="P1850" s="20"/>
      <c r="Q1850" s="20"/>
      <c r="R1850" s="20"/>
      <c r="S1850" s="20"/>
      <c r="T1850" s="20"/>
      <c r="U1850" s="20"/>
    </row>
    <row r="1851">
      <c r="F1851" s="7" t="str">
        <f>IF(Games!F927=0, "",Games!F927)</f>
      </c>
      <c r="G1851" s="7"/>
      <c r="H1851" s="7"/>
      <c r="I1851" s="25"/>
      <c r="J1851" s="25"/>
      <c r="K1851" s="25"/>
      <c r="L1851" s="25"/>
      <c r="M1851" s="25"/>
      <c r="O1851" s="21" t="str">
        <f>IF(N1851="W",#REF!, IF( N1851="L",-#REF!, ""))</f>
      </c>
      <c r="P1851" s="20"/>
      <c r="Q1851" s="20"/>
      <c r="R1851" s="20"/>
      <c r="S1851" s="20"/>
      <c r="T1851" s="20"/>
      <c r="U1851" s="20"/>
    </row>
    <row r="1852">
      <c r="F1852" s="7" t="str">
        <f>IF(Games!F928=0, "",Games!F928)</f>
      </c>
      <c r="G1852" s="7"/>
      <c r="H1852" s="7"/>
      <c r="I1852" s="25"/>
      <c r="J1852" s="25"/>
      <c r="K1852" s="25"/>
      <c r="L1852" s="25"/>
      <c r="M1852" s="25"/>
      <c r="O1852" s="21" t="str">
        <f>IF(N1852="W",#REF!, IF( N1852="L",-#REF!, ""))</f>
      </c>
      <c r="P1852" s="20"/>
      <c r="Q1852" s="20"/>
      <c r="R1852" s="20"/>
      <c r="S1852" s="20"/>
      <c r="T1852" s="20"/>
      <c r="U1852" s="20"/>
    </row>
    <row r="1853">
      <c r="F1853" s="7" t="str">
        <f>IF(Games!F929=0, "",Games!F929)</f>
      </c>
      <c r="G1853" s="7"/>
      <c r="H1853" s="7"/>
      <c r="I1853" s="25"/>
      <c r="J1853" s="25"/>
      <c r="K1853" s="25"/>
      <c r="L1853" s="25"/>
      <c r="M1853" s="25"/>
      <c r="O1853" s="21" t="str">
        <f>IF(N1853="W",#REF!, IF( N1853="L",-#REF!, ""))</f>
      </c>
      <c r="P1853" s="20"/>
      <c r="Q1853" s="20"/>
      <c r="R1853" s="20"/>
      <c r="S1853" s="20"/>
      <c r="T1853" s="20"/>
      <c r="U1853" s="20"/>
    </row>
    <row r="1854">
      <c r="F1854" s="7" t="str">
        <f>IF(Games!F930=0, "",Games!F930)</f>
      </c>
      <c r="G1854" s="7"/>
      <c r="H1854" s="7"/>
      <c r="I1854" s="25"/>
      <c r="J1854" s="25"/>
      <c r="K1854" s="25"/>
      <c r="L1854" s="25"/>
      <c r="M1854" s="25"/>
      <c r="O1854" s="21" t="str">
        <f>IF(N1854="W",#REF!, IF( N1854="L",-#REF!, ""))</f>
      </c>
      <c r="P1854" s="20"/>
      <c r="Q1854" s="20"/>
      <c r="R1854" s="20"/>
      <c r="S1854" s="20"/>
      <c r="T1854" s="20"/>
      <c r="U1854" s="20"/>
    </row>
    <row r="1855">
      <c r="F1855" s="7" t="str">
        <f>IF(Games!F931=0, "",Games!F931)</f>
      </c>
      <c r="G1855" s="7"/>
      <c r="H1855" s="7"/>
      <c r="I1855" s="25"/>
      <c r="J1855" s="25"/>
      <c r="K1855" s="25"/>
      <c r="L1855" s="25"/>
      <c r="M1855" s="25"/>
      <c r="O1855" s="21" t="str">
        <f>IF(N1855="W",#REF!, IF( N1855="L",-#REF!, ""))</f>
      </c>
      <c r="P1855" s="20"/>
      <c r="Q1855" s="20"/>
      <c r="R1855" s="20"/>
      <c r="S1855" s="20"/>
      <c r="T1855" s="20"/>
      <c r="U1855" s="20"/>
    </row>
    <row r="1856">
      <c r="F1856" s="7" t="str">
        <f>IF(Games!F932=0, "",Games!F932)</f>
      </c>
      <c r="G1856" s="7"/>
      <c r="H1856" s="7"/>
      <c r="I1856" s="25"/>
      <c r="J1856" s="25"/>
      <c r="K1856" s="25"/>
      <c r="L1856" s="25"/>
      <c r="M1856" s="25"/>
      <c r="O1856" s="21" t="str">
        <f>IF(N1856="W",#REF!, IF( N1856="L",-#REF!, ""))</f>
      </c>
      <c r="P1856" s="20"/>
      <c r="Q1856" s="20"/>
      <c r="R1856" s="20"/>
      <c r="S1856" s="20"/>
      <c r="T1856" s="20"/>
      <c r="U1856" s="20"/>
    </row>
    <row r="1857">
      <c r="F1857" s="7" t="str">
        <f>IF(Games!F933=0, "",Games!F933)</f>
      </c>
      <c r="G1857" s="7"/>
      <c r="H1857" s="7"/>
      <c r="I1857" s="25"/>
      <c r="J1857" s="25"/>
      <c r="K1857" s="25"/>
      <c r="L1857" s="25"/>
      <c r="M1857" s="25"/>
      <c r="O1857" s="21" t="str">
        <f>IF(N1857="W",#REF!, IF( N1857="L",-#REF!, ""))</f>
      </c>
      <c r="P1857" s="20"/>
      <c r="Q1857" s="20"/>
      <c r="R1857" s="20"/>
      <c r="S1857" s="20"/>
      <c r="T1857" s="20"/>
      <c r="U1857" s="20"/>
    </row>
    <row r="1858">
      <c r="F1858" s="7" t="str">
        <f>IF(Games!F934=0, "",Games!F934)</f>
      </c>
      <c r="G1858" s="7"/>
      <c r="H1858" s="7"/>
      <c r="I1858" s="25"/>
      <c r="J1858" s="25"/>
      <c r="K1858" s="25"/>
      <c r="L1858" s="25"/>
      <c r="M1858" s="25"/>
      <c r="O1858" s="21" t="str">
        <f>IF(N1858="W",#REF!, IF( N1858="L",-#REF!, ""))</f>
      </c>
      <c r="P1858" s="20"/>
      <c r="Q1858" s="20"/>
      <c r="R1858" s="20"/>
      <c r="S1858" s="20"/>
      <c r="T1858" s="20"/>
      <c r="U1858" s="20"/>
    </row>
    <row r="1859">
      <c r="F1859" s="7" t="str">
        <f>IF(Games!F935=0, "",Games!F935)</f>
      </c>
      <c r="G1859" s="7"/>
      <c r="H1859" s="7"/>
      <c r="I1859" s="25"/>
      <c r="J1859" s="25"/>
      <c r="K1859" s="25"/>
      <c r="L1859" s="25"/>
      <c r="M1859" s="25"/>
      <c r="O1859" s="21" t="str">
        <f>IF(N1859="W",#REF!, IF( N1859="L",-#REF!, ""))</f>
      </c>
      <c r="P1859" s="20"/>
      <c r="Q1859" s="20"/>
      <c r="R1859" s="20"/>
      <c r="S1859" s="20"/>
      <c r="T1859" s="20"/>
      <c r="U1859" s="20"/>
    </row>
    <row r="1860">
      <c r="F1860" s="7" t="str">
        <f>IF(Games!F936=0, "",Games!F936)</f>
      </c>
      <c r="G1860" s="7"/>
      <c r="H1860" s="7"/>
      <c r="I1860" s="25"/>
      <c r="J1860" s="25"/>
      <c r="K1860" s="25"/>
      <c r="L1860" s="25"/>
      <c r="M1860" s="25"/>
      <c r="O1860" s="21" t="str">
        <f>IF(N1860="W",#REF!, IF( N1860="L",-#REF!, ""))</f>
      </c>
      <c r="P1860" s="20"/>
      <c r="Q1860" s="20"/>
      <c r="R1860" s="20"/>
      <c r="S1860" s="20"/>
      <c r="T1860" s="20"/>
      <c r="U1860" s="20"/>
    </row>
    <row r="1861">
      <c r="F1861" s="7" t="str">
        <f>IF(Games!F937=0, "",Games!F937)</f>
      </c>
      <c r="G1861" s="7"/>
      <c r="H1861" s="7"/>
      <c r="I1861" s="25"/>
      <c r="J1861" s="25"/>
      <c r="K1861" s="25"/>
      <c r="L1861" s="25"/>
      <c r="M1861" s="25"/>
      <c r="O1861" s="21" t="str">
        <f>IF(N1861="W",#REF!, IF( N1861="L",-#REF!, ""))</f>
      </c>
      <c r="P1861" s="20"/>
      <c r="Q1861" s="20"/>
      <c r="R1861" s="20"/>
      <c r="S1861" s="20"/>
      <c r="T1861" s="20"/>
      <c r="U1861" s="20"/>
    </row>
    <row r="1862">
      <c r="F1862" s="7" t="str">
        <f>IF(Games!F938=0, "",Games!F938)</f>
      </c>
      <c r="G1862" s="7"/>
      <c r="H1862" s="7"/>
      <c r="I1862" s="25"/>
      <c r="J1862" s="25"/>
      <c r="K1862" s="25"/>
      <c r="L1862" s="25"/>
      <c r="M1862" s="25"/>
      <c r="O1862" s="21" t="str">
        <f>IF(N1862="W",#REF!, IF( N1862="L",-#REF!, ""))</f>
      </c>
      <c r="P1862" s="20"/>
      <c r="Q1862" s="20"/>
      <c r="R1862" s="20"/>
      <c r="S1862" s="20"/>
      <c r="T1862" s="20"/>
      <c r="U1862" s="20"/>
    </row>
    <row r="1863">
      <c r="F1863" s="7" t="str">
        <f>IF(Games!F939=0, "",Games!F939)</f>
      </c>
      <c r="G1863" s="7"/>
      <c r="H1863" s="7"/>
      <c r="I1863" s="25"/>
      <c r="J1863" s="25"/>
      <c r="K1863" s="25"/>
      <c r="L1863" s="25"/>
      <c r="M1863" s="25"/>
      <c r="O1863" s="21" t="str">
        <f>IF(N1863="W",#REF!, IF( N1863="L",-#REF!, ""))</f>
      </c>
      <c r="P1863" s="20"/>
      <c r="Q1863" s="20"/>
      <c r="R1863" s="20"/>
      <c r="S1863" s="20"/>
      <c r="T1863" s="20"/>
      <c r="U1863" s="20"/>
    </row>
    <row r="1864">
      <c r="F1864" s="7" t="str">
        <f>IF(Games!F940=0, "",Games!F940)</f>
      </c>
      <c r="G1864" s="7"/>
      <c r="H1864" s="7"/>
      <c r="I1864" s="25"/>
      <c r="J1864" s="25"/>
      <c r="K1864" s="25"/>
      <c r="L1864" s="25"/>
      <c r="M1864" s="25"/>
      <c r="O1864" s="21" t="str">
        <f>IF(N1864="W",#REF!, IF( N1864="L",-#REF!, ""))</f>
      </c>
      <c r="P1864" s="20"/>
      <c r="Q1864" s="20"/>
      <c r="R1864" s="20"/>
      <c r="S1864" s="20"/>
      <c r="T1864" s="20"/>
      <c r="U1864" s="20"/>
    </row>
    <row r="1865">
      <c r="F1865" s="7" t="str">
        <f>IF(Games!F941=0, "",Games!F941)</f>
      </c>
      <c r="G1865" s="7"/>
      <c r="H1865" s="7"/>
      <c r="I1865" s="25"/>
      <c r="J1865" s="25"/>
      <c r="K1865" s="25"/>
      <c r="L1865" s="25"/>
      <c r="M1865" s="25"/>
      <c r="O1865" s="21" t="str">
        <f>IF(N1865="W",#REF!, IF( N1865="L",-#REF!, ""))</f>
      </c>
      <c r="P1865" s="20"/>
      <c r="Q1865" s="20"/>
      <c r="R1865" s="20"/>
      <c r="S1865" s="20"/>
      <c r="T1865" s="20"/>
      <c r="U1865" s="20"/>
    </row>
    <row r="1866">
      <c r="F1866" s="7" t="str">
        <f>IF(Games!F942=0, "",Games!F942)</f>
      </c>
      <c r="G1866" s="7"/>
      <c r="H1866" s="7"/>
      <c r="I1866" s="25"/>
      <c r="J1866" s="25"/>
      <c r="K1866" s="25"/>
      <c r="L1866" s="25"/>
      <c r="M1866" s="25"/>
      <c r="O1866" s="21" t="str">
        <f>IF(N1866="W",#REF!, IF( N1866="L",-#REF!, ""))</f>
      </c>
      <c r="P1866" s="20"/>
      <c r="Q1866" s="20"/>
      <c r="R1866" s="20"/>
      <c r="S1866" s="20"/>
      <c r="T1866" s="20"/>
      <c r="U1866" s="20"/>
    </row>
    <row r="1867">
      <c r="F1867" s="7" t="str">
        <f>IF(Games!F943=0, "",Games!F943)</f>
      </c>
      <c r="G1867" s="7"/>
      <c r="H1867" s="7"/>
      <c r="I1867" s="25"/>
      <c r="J1867" s="25"/>
      <c r="K1867" s="25"/>
      <c r="L1867" s="25"/>
      <c r="M1867" s="25"/>
      <c r="O1867" s="21" t="str">
        <f>IF(N1867="W",#REF!, IF( N1867="L",-#REF!, ""))</f>
      </c>
      <c r="P1867" s="20"/>
      <c r="Q1867" s="20"/>
      <c r="R1867" s="20"/>
      <c r="S1867" s="20"/>
      <c r="T1867" s="20"/>
      <c r="U1867" s="20"/>
    </row>
    <row r="1868">
      <c r="F1868" s="7" t="str">
        <f>IF(Games!F944=0, "",Games!F944)</f>
      </c>
      <c r="G1868" s="7"/>
      <c r="H1868" s="7"/>
      <c r="I1868" s="25"/>
      <c r="J1868" s="25"/>
      <c r="K1868" s="25"/>
      <c r="L1868" s="25"/>
      <c r="M1868" s="25"/>
      <c r="O1868" s="21" t="str">
        <f>IF(N1868="W",#REF!, IF( N1868="L",-#REF!, ""))</f>
      </c>
      <c r="P1868" s="20"/>
      <c r="Q1868" s="20"/>
      <c r="R1868" s="20"/>
      <c r="S1868" s="20"/>
      <c r="T1868" s="20"/>
      <c r="U1868" s="20"/>
    </row>
    <row r="1869">
      <c r="F1869" s="7" t="str">
        <f>IF(Games!F945=0, "",Games!F945)</f>
      </c>
      <c r="G1869" s="7"/>
      <c r="H1869" s="7"/>
      <c r="I1869" s="25"/>
      <c r="J1869" s="25"/>
      <c r="K1869" s="25"/>
      <c r="L1869" s="25"/>
      <c r="M1869" s="25"/>
      <c r="O1869" s="21" t="str">
        <f>IF(N1869="W",#REF!, IF( N1869="L",-#REF!, ""))</f>
      </c>
      <c r="P1869" s="20"/>
      <c r="Q1869" s="20"/>
      <c r="R1869" s="20"/>
      <c r="S1869" s="20"/>
      <c r="T1869" s="20"/>
      <c r="U1869" s="20"/>
    </row>
    <row r="1870">
      <c r="F1870" s="7" t="str">
        <f>IF(Games!F946=0, "",Games!F946)</f>
      </c>
      <c r="G1870" s="7"/>
      <c r="H1870" s="7"/>
      <c r="I1870" s="25"/>
      <c r="J1870" s="25"/>
      <c r="K1870" s="25"/>
      <c r="L1870" s="25"/>
      <c r="M1870" s="25"/>
      <c r="O1870" s="21" t="str">
        <f>IF(N1870="W",#REF!, IF( N1870="L",-#REF!, ""))</f>
      </c>
      <c r="P1870" s="20"/>
      <c r="Q1870" s="20"/>
      <c r="R1870" s="20"/>
      <c r="S1870" s="20"/>
      <c r="T1870" s="20"/>
      <c r="U1870" s="20"/>
    </row>
    <row r="1871">
      <c r="F1871" s="7" t="str">
        <f>IF(Games!F947=0, "",Games!F947)</f>
      </c>
      <c r="G1871" s="7"/>
      <c r="H1871" s="7"/>
      <c r="I1871" s="25"/>
      <c r="J1871" s="25"/>
      <c r="K1871" s="25"/>
      <c r="L1871" s="25"/>
      <c r="M1871" s="25"/>
      <c r="O1871" s="21" t="str">
        <f>IF(N1871="W",#REF!, IF( N1871="L",-#REF!, ""))</f>
      </c>
      <c r="P1871" s="20"/>
      <c r="Q1871" s="20"/>
      <c r="R1871" s="20"/>
      <c r="S1871" s="20"/>
      <c r="T1871" s="20"/>
      <c r="U1871" s="20"/>
    </row>
    <row r="1872">
      <c r="F1872" s="7" t="str">
        <f>IF(Games!F948=0, "",Games!F948)</f>
      </c>
      <c r="G1872" s="7"/>
      <c r="H1872" s="7"/>
      <c r="I1872" s="25"/>
      <c r="J1872" s="25"/>
      <c r="K1872" s="25"/>
      <c r="L1872" s="25"/>
      <c r="M1872" s="25"/>
      <c r="O1872" s="21" t="str">
        <f>IF(N1872="W",#REF!, IF( N1872="L",-#REF!, ""))</f>
      </c>
      <c r="P1872" s="20"/>
      <c r="Q1872" s="20"/>
      <c r="R1872" s="20"/>
      <c r="S1872" s="20"/>
      <c r="T1872" s="20"/>
      <c r="U1872" s="20"/>
    </row>
    <row r="1873">
      <c r="F1873" s="7" t="str">
        <f>IF(Games!F949=0, "",Games!F949)</f>
      </c>
      <c r="G1873" s="7"/>
      <c r="H1873" s="7"/>
      <c r="I1873" s="25"/>
      <c r="J1873" s="25"/>
      <c r="K1873" s="25"/>
      <c r="L1873" s="25"/>
      <c r="M1873" s="25"/>
      <c r="O1873" s="21" t="str">
        <f>IF(N1873="W",#REF!, IF( N1873="L",-#REF!, ""))</f>
      </c>
      <c r="P1873" s="20"/>
      <c r="Q1873" s="20"/>
      <c r="R1873" s="20"/>
      <c r="S1873" s="20"/>
      <c r="T1873" s="20"/>
      <c r="U1873" s="20"/>
    </row>
    <row r="1874">
      <c r="F1874" s="7" t="str">
        <f>IF(Games!F950=0, "",Games!F950)</f>
      </c>
      <c r="G1874" s="7"/>
      <c r="H1874" s="7"/>
      <c r="I1874" s="25"/>
      <c r="J1874" s="25"/>
      <c r="K1874" s="25"/>
      <c r="L1874" s="25"/>
      <c r="M1874" s="25"/>
      <c r="O1874" s="21" t="str">
        <f>IF(N1874="W",#REF!, IF( N1874="L",-#REF!, ""))</f>
      </c>
      <c r="P1874" s="20"/>
      <c r="Q1874" s="20"/>
      <c r="R1874" s="20"/>
      <c r="S1874" s="20"/>
      <c r="T1874" s="20"/>
      <c r="U1874" s="20"/>
    </row>
    <row r="1875">
      <c r="F1875" s="7" t="str">
        <f>IF(Games!F951=0, "",Games!F951)</f>
      </c>
      <c r="G1875" s="7"/>
      <c r="H1875" s="7"/>
      <c r="I1875" s="25"/>
      <c r="J1875" s="25"/>
      <c r="K1875" s="25"/>
      <c r="L1875" s="25"/>
      <c r="M1875" s="25"/>
      <c r="O1875" s="21" t="str">
        <f>IF(N1875="W",#REF!, IF( N1875="L",-#REF!, ""))</f>
      </c>
      <c r="P1875" s="20"/>
      <c r="Q1875" s="20"/>
      <c r="R1875" s="20"/>
      <c r="S1875" s="20"/>
      <c r="T1875" s="20"/>
      <c r="U1875" s="20"/>
    </row>
    <row r="1876">
      <c r="F1876" s="7" t="str">
        <f>IF(Games!F952=0, "",Games!F952)</f>
      </c>
      <c r="G1876" s="7"/>
      <c r="H1876" s="7"/>
      <c r="I1876" s="25"/>
      <c r="J1876" s="25"/>
      <c r="K1876" s="25"/>
      <c r="L1876" s="25"/>
      <c r="M1876" s="25"/>
      <c r="O1876" s="21" t="str">
        <f>IF(N1876="W",#REF!, IF( N1876="L",-#REF!, ""))</f>
      </c>
      <c r="P1876" s="20"/>
      <c r="Q1876" s="20"/>
      <c r="R1876" s="20"/>
      <c r="S1876" s="20"/>
      <c r="T1876" s="20"/>
      <c r="U1876" s="20"/>
    </row>
    <row r="1877">
      <c r="F1877" s="7" t="str">
        <f>IF(Games!F953=0, "",Games!F953)</f>
      </c>
      <c r="G1877" s="7"/>
      <c r="H1877" s="7"/>
      <c r="I1877" s="25"/>
      <c r="J1877" s="25"/>
      <c r="K1877" s="25"/>
      <c r="L1877" s="25"/>
      <c r="M1877" s="25"/>
      <c r="O1877" s="21" t="str">
        <f>IF(N1877="W",#REF!, IF( N1877="L",-#REF!, ""))</f>
      </c>
      <c r="P1877" s="20"/>
      <c r="Q1877" s="20"/>
      <c r="R1877" s="20"/>
      <c r="S1877" s="20"/>
      <c r="T1877" s="20"/>
      <c r="U1877" s="20"/>
    </row>
    <row r="1878">
      <c r="F1878" s="7" t="str">
        <f>IF(Games!F954=0, "",Games!F954)</f>
      </c>
      <c r="G1878" s="7"/>
      <c r="H1878" s="7"/>
      <c r="I1878" s="25"/>
      <c r="J1878" s="25"/>
      <c r="K1878" s="25"/>
      <c r="L1878" s="25"/>
      <c r="M1878" s="25"/>
      <c r="O1878" s="21" t="str">
        <f>IF(N1878="W",#REF!, IF( N1878="L",-#REF!, ""))</f>
      </c>
      <c r="P1878" s="20"/>
      <c r="Q1878" s="20"/>
      <c r="R1878" s="20"/>
      <c r="S1878" s="20"/>
      <c r="T1878" s="20"/>
      <c r="U1878" s="20"/>
    </row>
    <row r="1879">
      <c r="F1879" s="7" t="str">
        <f>IF(Games!F955=0, "",Games!F955)</f>
      </c>
      <c r="G1879" s="7"/>
      <c r="H1879" s="7"/>
      <c r="I1879" s="25"/>
      <c r="J1879" s="25"/>
      <c r="K1879" s="25"/>
      <c r="L1879" s="25"/>
      <c r="M1879" s="25"/>
      <c r="O1879" s="21" t="str">
        <f>IF(N1879="W",#REF!, IF( N1879="L",-#REF!, ""))</f>
      </c>
      <c r="P1879" s="20"/>
      <c r="Q1879" s="20"/>
      <c r="R1879" s="20"/>
      <c r="S1879" s="20"/>
      <c r="T1879" s="20"/>
      <c r="U1879" s="20"/>
    </row>
  </sheetData>
  <mergeCells count="8">
    <mergeCell ref="AI1:AK1"/>
    <mergeCell ref="Y4:Z4"/>
    <mergeCell ref="Y5:Z5"/>
    <mergeCell ref="AF4:AG4"/>
    <mergeCell ref="AF5:AG5"/>
    <mergeCell ref="Y1:AA1"/>
    <mergeCell ref="AB1:AD1"/>
    <mergeCell ref="AF1:AH1"/>
  </mergeCells>
  <pageMargins left="0.7" right="0.7" top="0.75" bottom="0.75" header="0.3" footer="0.3"/>
  <pageSetup paperSize="9" orientation="portrait" horizontalDpi="300" verticalDpi="300"/>
  <legacyDrawing r:id="rIdvml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70" zoomScaleNormal="70" workbookViewId="0">
      <selection activeCell="R3" sqref="R3"/>
    </sheetView>
    <sheetView workbookViewId="1">
      <selection activeCell="A14" sqref="A14:XFD14"/>
    </sheetView>
  </sheetViews>
  <sheetFormatPr defaultRowHeight="15.0" baseColWidth="10"/>
  <cols>
    <col min="1" max="1" width="13.86328125" hidden="0" customWidth="1"/>
    <col min="2" max="2" width="13.86328125" hidden="0" customWidth="1"/>
    <col min="3" max="3" width="13.86328125" hidden="0" customWidth="1"/>
    <col min="4" max="4" width="13.86328125" hidden="0" customWidth="1"/>
    <col min="5" max="5" width="18.1328125" hidden="0" customWidth="1"/>
    <col min="6" max="6" width="14.265625" hidden="0" customWidth="1"/>
    <col min="7" max="7" width="13.86328125" hidden="0" customWidth="1"/>
    <col min="8" max="8" width="18.265625" hidden="0" customWidth="1"/>
    <col min="9" max="9" width="9.265625" hidden="0" customWidth="1"/>
    <col min="11" max="11" width="16.06640625" hidden="0" customWidth="1"/>
    <col min="12" max="12" width="17.33203125" hidden="0" customWidth="1"/>
    <col min="13" max="13" width="12.6640625" hidden="0" customWidth="1"/>
    <col min="14" max="14" width="15.53125" hidden="0" customWidth="1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5</v>
      </c>
      <c r="F1" s="37" t="s">
        <v>6</v>
      </c>
      <c r="G1" s="37" t="s">
        <v>12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13</v>
      </c>
      <c r="N1" s="27" t="s">
        <v>14</v>
      </c>
      <c r="P1" s="36" t="s">
        <v>15</v>
      </c>
      <c r="Q1" s="36"/>
      <c r="R1" s="36"/>
      <c r="S1" s="36"/>
    </row>
    <row r="2">
      <c r="A2" s="29" t="n">
        <f>IF('Prediction Log'!A2=0, "",'Prediction Log'!A2)</f>
        <v>45213</v>
      </c>
      <c r="B2" s="29" t="str">
        <f>IF('Prediction Log'!B2=0, "",'Prediction Log'!B2)</f>
        <v>Vanderbilt</v>
      </c>
      <c r="C2" s="29" t="str">
        <f>IF('Prediction Log'!C2=0, "",'Prediction Log'!C2)</f>
        <v>Georgia</v>
      </c>
      <c r="D2" s="29" t="n">
        <f>IF('Prediction Log'!D2=0, "",'Prediction Log'!D2)</f>
        <v>31.5</v>
      </c>
      <c r="E2" s="29" t="n">
        <f>IF('Prediction Log'!E2=0, "",'Prediction Log'!E2)</f>
        <v>31</v>
      </c>
      <c r="F2" s="29" t="str">
        <f>IF('Prediction Log'!F2=0, "",'Prediction Log'!F2)</f>
        <v>Georgia</v>
      </c>
      <c r="G2" s="29" t="str">
        <f>IF(Games!H2="","",Games!H2)</f>
      </c>
      <c r="K2" s="30" t="n">
        <f>I2+IF(J2&lt;0, (I2/(J2/-100)), I2*(J2/100))</f>
        <v>0</v>
      </c>
      <c r="L2" s="30" t="n">
        <f>K2-I2</f>
        <v>0</v>
      </c>
      <c r="N2" s="28" t="str">
        <f>IF(M2="W", L2, IF(M2="L",-I2, ""))</f>
      </c>
      <c r="P2" s="14" t="s">
        <v>16</v>
      </c>
      <c r="Q2" s="14" t="s">
        <v>17</v>
      </c>
      <c r="R2" s="1" t="s">
        <v>18</v>
      </c>
      <c r="S2" s="1" t="s">
        <v>19</v>
      </c>
    </row>
    <row r="3">
      <c r="A3" s="29" t="n">
        <f>IF('Prediction Log'!A3=0, "",'Prediction Log'!A3)</f>
        <v>45213</v>
      </c>
      <c r="B3" s="29" t="str">
        <f>IF('Prediction Log'!B3=0, "",'Prediction Log'!B3)</f>
        <v>Michigan</v>
      </c>
      <c r="C3" s="29" t="str">
        <f>IF('Prediction Log'!C3=0, "",'Prediction Log'!C3)</f>
        <v>Indiana</v>
      </c>
      <c r="D3" s="29" t="n">
        <f>IF('Prediction Log'!D3=0, "",'Prediction Log'!D3)</f>
        <v>-34.5</v>
      </c>
      <c r="E3" s="29" t="n">
        <f>IF('Prediction Log'!E3=0, "",'Prediction Log'!E3)</f>
        <v>-35.1</v>
      </c>
      <c r="F3" s="29" t="str">
        <f>IF('Prediction Log'!F3=0, "",'Prediction Log'!F3)</f>
        <v>Michigan</v>
      </c>
      <c r="G3" s="29" t="str">
        <f>IF(Games!H3="","",Games!H3)</f>
      </c>
      <c r="K3" s="30" t="n">
        <f t="shared" ref="K3:K29" si="0">I3+IF(J3&lt;0, (I3/(J3/-100)), I3*(J3/100))</f>
        <v>0</v>
      </c>
      <c r="L3" s="30" t="n">
        <f t="shared" ref="L3:L29" si="1">K3-I3</f>
        <v>0</v>
      </c>
      <c r="N3" s="28" t="str">
        <f t="shared" ref="N3:N983" si="2">IF(M3="W", L3, IF(M3="L",-I3, ""))</f>
      </c>
      <c r="P3" s="1" t="n">
        <f>COUNTIF($M$2:$M$1048576, "W")</f>
        <v>0</v>
      </c>
      <c r="Q3" s="1" t="n">
        <f>COUNTIF($M$2:$M$1048576, "L")</f>
        <v>0</v>
      </c>
      <c r="R3" s="1" t="e">
        <f>P3/SUM(P3:Q3)</f>
        <v>#DIV/0!</v>
      </c>
      <c r="S3" s="1" t="n">
        <f>SUM(N2:N1048576)</f>
        <v>0</v>
      </c>
    </row>
    <row r="4">
      <c r="A4" s="29" t="n">
        <f>IF('Prediction Log'!A4=0, "",'Prediction Log'!A4)</f>
        <v>45213</v>
      </c>
      <c r="B4" s="29" t="str">
        <f>IF('Prediction Log'!B4=0, "",'Prediction Log'!B4)</f>
        <v>Alabama</v>
      </c>
      <c r="C4" s="29" t="str">
        <f>IF('Prediction Log'!C4=0, "",'Prediction Log'!C4)</f>
        <v>Arkansas</v>
      </c>
      <c r="D4" s="29" t="n">
        <f>IF('Prediction Log'!D4=0, "",'Prediction Log'!D4)</f>
        <v>-19.5</v>
      </c>
      <c r="E4" s="29" t="n">
        <f>IF('Prediction Log'!E4=0, "",'Prediction Log'!E4)</f>
        <v>-15.2</v>
      </c>
      <c r="F4" s="29" t="str">
        <f>IF('Prediction Log'!F4=0, "",'Prediction Log'!F4)</f>
        <v>Alabama</v>
      </c>
      <c r="G4" s="29" t="str">
        <f>IF(Games!H4="","",Games!H4)</f>
      </c>
      <c r="K4" s="30" t="n">
        <f t="shared" si="0"/>
        <v>0</v>
      </c>
      <c r="L4" s="30" t="n">
        <f t="shared" si="1"/>
        <v>0</v>
      </c>
      <c r="N4" s="28" t="str">
        <f t="shared" si="2"/>
      </c>
    </row>
    <row r="5">
      <c r="A5" s="29" t="n">
        <f>IF('Prediction Log'!A5=0, "",'Prediction Log'!A5)</f>
        <v>45213</v>
      </c>
      <c r="B5" s="29" t="str">
        <f>IF('Prediction Log'!B5=0, "",'Prediction Log'!B5)</f>
        <v>Utah</v>
      </c>
      <c r="C5" s="29" t="str">
        <f>IF('Prediction Log'!C5=0, "",'Prediction Log'!C5)</f>
        <v>California</v>
      </c>
      <c r="D5" s="29" t="n">
        <f>IF('Prediction Log'!D5=0, "",'Prediction Log'!D5)</f>
        <v>-13.5</v>
      </c>
      <c r="E5" s="29" t="n">
        <f>IF('Prediction Log'!E5=0, "",'Prediction Log'!E5)</f>
        <v>-7.1</v>
      </c>
      <c r="F5" s="29" t="str">
        <f>IF('Prediction Log'!F5=0, "",'Prediction Log'!F5)</f>
        <v>Utah</v>
      </c>
      <c r="G5" s="29" t="str">
        <f>IF(Games!H5="","",Games!H5)</f>
      </c>
      <c r="K5" s="30" t="n">
        <f t="shared" si="0"/>
        <v>0</v>
      </c>
      <c r="L5" s="30" t="n">
        <f t="shared" si="1"/>
        <v>0</v>
      </c>
      <c r="N5" s="28" t="str">
        <f t="shared" si="2"/>
      </c>
    </row>
    <row r="6">
      <c r="A6" s="29" t="n">
        <f>IF('Prediction Log'!A6=0, "",'Prediction Log'!A6)</f>
        <v>45213</v>
      </c>
      <c r="B6" s="29" t="str">
        <f>IF('Prediction Log'!B6=0, "",'Prediction Log'!B6)</f>
        <v>Washington</v>
      </c>
      <c r="C6" s="29" t="str">
        <f>IF('Prediction Log'!C6=0, "",'Prediction Log'!C6)</f>
        <v>Oregon</v>
      </c>
      <c r="D6" s="29" t="n">
        <f>IF('Prediction Log'!D6=0, "",'Prediction Log'!D6)</f>
        <v>-3.5</v>
      </c>
      <c r="E6" s="29" t="n">
        <f>IF('Prediction Log'!E6=0, "",'Prediction Log'!E6)</f>
        <v>4</v>
      </c>
      <c r="F6" s="29" t="str">
        <f>IF('Prediction Log'!F6=0, "",'Prediction Log'!F6)</f>
        <v>Oregon</v>
      </c>
      <c r="G6" s="29" t="str">
        <f>IF(Games!H6="","",Games!H6)</f>
      </c>
      <c r="K6" s="30" t="n">
        <f t="shared" si="0"/>
        <v>0</v>
      </c>
      <c r="L6" s="30" t="n">
        <f t="shared" si="1"/>
        <v>0</v>
      </c>
      <c r="N6" s="28" t="str">
        <f t="shared" si="2"/>
      </c>
    </row>
    <row r="7">
      <c r="A7" s="29" t="n">
        <f>IF('Prediction Log'!A7=0, "",'Prediction Log'!A7)</f>
        <v>45213</v>
      </c>
      <c r="B7" s="29" t="str">
        <f>IF('Prediction Log'!B7=0, "",'Prediction Log'!B7)</f>
        <v>Penn State</v>
      </c>
      <c r="C7" s="29" t="str">
        <f>IF('Prediction Log'!C7=0, "",'Prediction Log'!C7)</f>
        <v>Umass</v>
      </c>
      <c r="D7" s="29" t="n">
        <f>IF('Prediction Log'!D7=0, "",'Prediction Log'!D7)</f>
        <v>-43.5</v>
      </c>
      <c r="E7" s="29" t="n">
        <f>IF('Prediction Log'!E7=0, "",'Prediction Log'!E7)</f>
        <v>-55.7</v>
      </c>
      <c r="F7" s="29" t="str">
        <f>IF('Prediction Log'!F7=0, "",'Prediction Log'!F7)</f>
        <v>Penn State</v>
      </c>
      <c r="G7" s="29" t="str">
        <f>IF(Games!H7="","",Games!H7)</f>
      </c>
      <c r="K7" s="30" t="n">
        <f t="shared" si="0"/>
        <v>0</v>
      </c>
      <c r="L7" s="30" t="n">
        <f t="shared" si="1"/>
        <v>0</v>
      </c>
      <c r="N7" s="28" t="str">
        <f t="shared" si="2"/>
      </c>
    </row>
    <row r="8">
      <c r="A8" s="29" t="n">
        <f>IF('Prediction Log'!A8=0, "",'Prediction Log'!A8)</f>
        <v>45213</v>
      </c>
      <c r="B8" s="29" t="str">
        <f>IF('Prediction Log'!B8=0, "",'Prediction Log'!B8)</f>
        <v>Pittsburgh</v>
      </c>
      <c r="C8" s="29" t="str">
        <f>IF('Prediction Log'!C8=0, "",'Prediction Log'!C8)</f>
        <v>Louisville</v>
      </c>
      <c r="D8" s="29" t="n">
        <f>IF('Prediction Log'!D8=0, "",'Prediction Log'!D8)</f>
        <v>8.5</v>
      </c>
      <c r="E8" s="29" t="n">
        <f>IF('Prediction Log'!E8=0, "",'Prediction Log'!E8)</f>
        <v>-2.4</v>
      </c>
      <c r="F8" s="29" t="str">
        <f>IF('Prediction Log'!F8=0, "",'Prediction Log'!F8)</f>
        <v>Pittsburgh</v>
      </c>
      <c r="G8" s="29" t="str">
        <f>IF(Games!H8="","",Games!H8)</f>
      </c>
      <c r="K8" s="30" t="n">
        <f t="shared" si="0"/>
        <v>0</v>
      </c>
      <c r="L8" s="30" t="n">
        <f t="shared" si="1"/>
        <v>0</v>
      </c>
      <c r="N8" s="28" t="str">
        <f t="shared" si="2"/>
      </c>
    </row>
    <row r="9">
      <c r="A9" s="29" t="n">
        <f>IF('Prediction Log'!A9=0, "",'Prediction Log'!A9)</f>
        <v>45213</v>
      </c>
      <c r="B9" s="29" t="str">
        <f>IF('Prediction Log'!B9=0, "",'Prediction Log'!B9)</f>
        <v>Air Force</v>
      </c>
      <c r="C9" s="29" t="str">
        <f>IF('Prediction Log'!C9=0, "",'Prediction Log'!C9)</f>
        <v>Wyoming</v>
      </c>
      <c r="D9" s="29" t="n">
        <f>IF('Prediction Log'!D9=0, "",'Prediction Log'!D9)</f>
        <v>-9.5</v>
      </c>
      <c r="E9" s="29" t="n">
        <f>IF('Prediction Log'!E9=0, "",'Prediction Log'!E9)</f>
        <v>-6.2</v>
      </c>
      <c r="F9" s="29" t="str">
        <f>IF('Prediction Log'!F9=0, "",'Prediction Log'!F9)</f>
        <v>Air Force</v>
      </c>
      <c r="G9" s="29" t="str">
        <f>IF(Games!H9="","",Games!H9)</f>
      </c>
      <c r="K9" s="30" t="n">
        <f t="shared" si="0"/>
        <v>0</v>
      </c>
      <c r="L9" s="30" t="n">
        <f t="shared" si="1"/>
        <v>0</v>
      </c>
      <c r="N9" s="28" t="str">
        <f t="shared" si="2"/>
      </c>
    </row>
    <row r="10">
      <c r="A10" s="29" t="n">
        <f>IF('Prediction Log'!A10=0, "",'Prediction Log'!A10)</f>
        <v>45213</v>
      </c>
      <c r="B10" s="29" t="str">
        <f>IF('Prediction Log'!B10=0, "",'Prediction Log'!B10)</f>
        <v>Washington State</v>
      </c>
      <c r="C10" s="29" t="str">
        <f>IF('Prediction Log'!C10=0, "",'Prediction Log'!C10)</f>
        <v>Arizona</v>
      </c>
      <c r="D10" s="29" t="n">
        <f>IF('Prediction Log'!D10=0, "",'Prediction Log'!D10)</f>
        <v>-8.5</v>
      </c>
      <c r="E10" s="29" t="n">
        <f>IF('Prediction Log'!E10=0, "",'Prediction Log'!E10)</f>
        <v>37.5</v>
      </c>
      <c r="F10" s="29" t="str">
        <f>IF('Prediction Log'!F10=0, "",'Prediction Log'!F10)</f>
        <v>Arizona</v>
      </c>
      <c r="G10" s="29" t="str">
        <f>IF(Games!H10="","",Games!H10)</f>
      </c>
      <c r="K10" s="30" t="n">
        <f t="shared" si="0"/>
        <v>0</v>
      </c>
      <c r="L10" s="30" t="n">
        <f t="shared" si="1"/>
        <v>0</v>
      </c>
      <c r="N10" s="28" t="str">
        <f t="shared" si="2"/>
      </c>
    </row>
    <row r="11">
      <c r="A11" s="29" t="n">
        <f>IF('Prediction Log'!A11=0, "",'Prediction Log'!A11)</f>
        <v>45213</v>
      </c>
      <c r="B11" s="29" t="str">
        <f>IF('Prediction Log'!B11=0, "",'Prediction Log'!B11)</f>
        <v>LSU</v>
      </c>
      <c r="C11" s="29" t="str">
        <f>IF('Prediction Log'!C11=0, "",'Prediction Log'!C11)</f>
        <v>Auburn</v>
      </c>
      <c r="D11" s="29" t="n">
        <f>IF('Prediction Log'!D11=0, "",'Prediction Log'!D11)</f>
        <v>-11.5</v>
      </c>
      <c r="E11" s="29" t="n">
        <f>IF('Prediction Log'!E11=0, "",'Prediction Log'!E11)</f>
        <v>-12.8</v>
      </c>
      <c r="F11" s="29" t="str">
        <f>IF('Prediction Log'!F11=0, "",'Prediction Log'!F11)</f>
        <v>LSU</v>
      </c>
      <c r="G11" s="29" t="str">
        <f>IF(Games!H11="","",Games!H11)</f>
        <v>Y</v>
      </c>
      <c r="K11" s="30" t="n">
        <f t="shared" si="0"/>
        <v>0</v>
      </c>
      <c r="L11" s="30" t="n">
        <f t="shared" si="1"/>
        <v>0</v>
      </c>
      <c r="N11" s="28" t="str">
        <f t="shared" si="2"/>
      </c>
    </row>
    <row r="12">
      <c r="A12" s="29" t="n">
        <f>IF('Prediction Log'!A12=0, "",'Prediction Log'!A12)</f>
        <v>45213</v>
      </c>
      <c r="B12" s="29" t="str">
        <f>IF('Prediction Log'!B12=0, "",'Prediction Log'!B12)</f>
        <v>Houston</v>
      </c>
      <c r="C12" s="29" t="str">
        <f>IF('Prediction Log'!C12=0, "",'Prediction Log'!C12)</f>
        <v>West Virginia</v>
      </c>
      <c r="D12" s="29" t="n">
        <f>IF('Prediction Log'!D12=0, "",'Prediction Log'!D12)</f>
        <v>-3</v>
      </c>
      <c r="E12" s="29" t="n">
        <f>IF('Prediction Log'!E12=0, "",'Prediction Log'!E12)</f>
        <v>1.6</v>
      </c>
      <c r="F12" s="29" t="str">
        <f>IF('Prediction Log'!F12=0, "",'Prediction Log'!F12)</f>
        <v>West Virginia</v>
      </c>
      <c r="G12" s="29" t="str">
        <f>IF(Games!H12="","",Games!H12)</f>
      </c>
      <c r="K12" s="30" t="n">
        <f t="shared" si="0"/>
        <v>0</v>
      </c>
      <c r="L12" s="30" t="n">
        <f t="shared" si="1"/>
        <v>0</v>
      </c>
      <c r="N12" s="28" t="str">
        <f t="shared" si="2"/>
      </c>
    </row>
    <row r="13">
      <c r="A13" s="29" t="n">
        <f>IF('Prediction Log'!A13=0, "",'Prediction Log'!A13)</f>
        <v>45213</v>
      </c>
      <c r="B13" s="29" t="str">
        <f>IF('Prediction Log'!B13=0, "",'Prediction Log'!B13)</f>
        <v>Florida State</v>
      </c>
      <c r="C13" s="29" t="str">
        <f>IF('Prediction Log'!C13=0, "",'Prediction Log'!C13)</f>
        <v>Syracuse</v>
      </c>
      <c r="D13" s="29" t="n">
        <f>IF('Prediction Log'!D13=0, "",'Prediction Log'!D13)</f>
        <v>-17.5</v>
      </c>
      <c r="E13" s="29" t="n">
        <f>IF('Prediction Log'!E13=0, "",'Prediction Log'!E13)</f>
        <v>-19</v>
      </c>
      <c r="F13" s="29" t="str">
        <f>IF('Prediction Log'!F13=0, "",'Prediction Log'!F13)</f>
        <v>Florida State</v>
      </c>
      <c r="G13" s="29" t="str">
        <f>IF(Games!H13="","",Games!H13)</f>
      </c>
      <c r="K13" s="30" t="n">
        <f t="shared" si="0"/>
        <v>0</v>
      </c>
      <c r="L13" s="30" t="n">
        <f t="shared" si="1"/>
        <v>0</v>
      </c>
      <c r="N13" s="28" t="str">
        <f t="shared" si="2"/>
      </c>
    </row>
    <row r="14">
      <c r="A14" s="29" t="n">
        <f>IF('Prediction Log'!A14=0, "",'Prediction Log'!A14)</f>
        <v>45213</v>
      </c>
      <c r="B14" s="29" t="str">
        <f>IF('Prediction Log'!B14=0, "",'Prediction Log'!B14)</f>
        <v>James Madison</v>
      </c>
      <c r="C14" s="29" t="str">
        <f>IF('Prediction Log'!C14=0, "",'Prediction Log'!C14)</f>
        <v>Georgia Southern</v>
      </c>
      <c r="D14" s="29" t="n">
        <f>IF('Prediction Log'!D14=0, "",'Prediction Log'!D14)</f>
        <v>-6</v>
      </c>
      <c r="E14" s="29" t="n">
        <f>IF('Prediction Log'!E14=0, "",'Prediction Log'!E14)</f>
        <v>-4.3</v>
      </c>
      <c r="F14" s="29" t="str">
        <f>IF('Prediction Log'!F14=0, "",'Prediction Log'!F14)</f>
        <v>James Madison</v>
      </c>
      <c r="G14" s="29" t="str">
        <f>IF(Games!H14="","",Games!H14)</f>
      </c>
      <c r="K14" s="30" t="n">
        <f t="shared" si="0"/>
        <v>0</v>
      </c>
      <c r="L14" s="30" t="n">
        <f t="shared" si="1"/>
        <v>0</v>
      </c>
      <c r="N14" s="28" t="str">
        <f t="shared" si="2"/>
      </c>
    </row>
    <row r="15">
      <c r="A15" s="29" t="n">
        <f>IF('Prediction Log'!A15=0, "",'Prediction Log'!A15)</f>
        <v>45213</v>
      </c>
      <c r="B15" s="29" t="str">
        <f>IF('Prediction Log'!B15=0, "",'Prediction Log'!B15)</f>
        <v>Tennessee</v>
      </c>
      <c r="C15" s="29" t="str">
        <f>IF('Prediction Log'!C15=0, "",'Prediction Log'!C15)</f>
        <v>Texas A&amp;M</v>
      </c>
      <c r="D15" s="29" t="n">
        <f>IF('Prediction Log'!D15=0, "",'Prediction Log'!D15)</f>
        <v>-3</v>
      </c>
      <c r="E15" s="29" t="n">
        <f>IF('Prediction Log'!E15=0, "",'Prediction Log'!E15)</f>
        <v>-2.6</v>
      </c>
      <c r="F15" s="29" t="str">
        <f>IF('Prediction Log'!F15=0, "",'Prediction Log'!F15)</f>
        <v>Tennessee</v>
      </c>
      <c r="G15" s="29" t="str">
        <f>IF(Games!H15="","",Games!H15)</f>
      </c>
      <c r="K15" s="30" t="n">
        <f t="shared" si="0"/>
        <v>0</v>
      </c>
      <c r="L15" s="30" t="n">
        <f t="shared" si="1"/>
        <v>0</v>
      </c>
      <c r="N15" s="28" t="str">
        <f t="shared" si="2"/>
      </c>
    </row>
    <row r="16">
      <c r="A16" s="29" t="n">
        <f>IF('Prediction Log'!A16=0, "",'Prediction Log'!A16)</f>
        <v>45213</v>
      </c>
      <c r="B16" s="29" t="str">
        <f>IF('Prediction Log'!B16=0, "",'Prediction Log'!B16)</f>
        <v>Oklahoma State</v>
      </c>
      <c r="C16" s="29" t="str">
        <f>IF('Prediction Log'!C16=0, "",'Prediction Log'!C16)</f>
        <v>Kansas</v>
      </c>
      <c r="D16" s="29" t="n">
        <f>IF('Prediction Log'!D16=0, "",'Prediction Log'!D16)</f>
        <v>3</v>
      </c>
      <c r="E16" s="29" t="n">
        <f>IF('Prediction Log'!E16=0, "",'Prediction Log'!E16)</f>
        <v>-7.8</v>
      </c>
      <c r="F16" s="29" t="str">
        <f>IF('Prediction Log'!F16=0, "",'Prediction Log'!F16)</f>
        <v>Oklahoma State</v>
      </c>
      <c r="G16" s="29" t="str">
        <f>IF(Games!H16="","",Games!H16)</f>
        <v>Y</v>
      </c>
      <c r="K16" s="30" t="n">
        <f t="shared" si="0"/>
        <v>0</v>
      </c>
      <c r="L16" s="30" t="n">
        <f t="shared" si="1"/>
        <v>0</v>
      </c>
      <c r="N16" s="28" t="str">
        <f t="shared" si="2"/>
      </c>
    </row>
    <row r="17">
      <c r="A17" s="29" t="n">
        <f>IF('Prediction Log'!A17=0, "",'Prediction Log'!A17)</f>
        <v>45213</v>
      </c>
      <c r="B17" s="29" t="str">
        <f>IF('Prediction Log'!B17=0, "",'Prediction Log'!B17)</f>
        <v>Georgia State</v>
      </c>
      <c r="C17" s="29" t="str">
        <f>IF('Prediction Log'!C17=0, "",'Prediction Log'!C17)</f>
        <v>Marshall</v>
      </c>
      <c r="D17" s="29" t="n">
        <f>IF('Prediction Log'!D17=0, "",'Prediction Log'!D17)</f>
        <v>-1</v>
      </c>
      <c r="E17" s="29" t="n">
        <f>IF('Prediction Log'!E17=0, "",'Prediction Log'!E17)</f>
        <v>4.2</v>
      </c>
      <c r="F17" s="29" t="str">
        <f>IF('Prediction Log'!F17=0, "",'Prediction Log'!F17)</f>
        <v>Marshall</v>
      </c>
      <c r="G17" s="29" t="str">
        <f>IF(Games!H17="","",Games!H17)</f>
      </c>
      <c r="K17" s="30" t="n">
        <f t="shared" si="0"/>
        <v>0</v>
      </c>
      <c r="L17" s="30" t="n">
        <f t="shared" si="1"/>
        <v>0</v>
      </c>
      <c r="N17" s="28" t="str">
        <f t="shared" si="2"/>
      </c>
    </row>
    <row r="18">
      <c r="A18" s="29" t="n">
        <f>IF('Prediction Log'!A18=0, "",'Prediction Log'!A18)</f>
        <v>45213</v>
      </c>
      <c r="B18" s="29" t="str">
        <f>IF('Prediction Log'!B18=0, "",'Prediction Log'!B18)</f>
        <v>Notre Dame</v>
      </c>
      <c r="C18" s="29" t="str">
        <f>IF('Prediction Log'!C18=0, "",'Prediction Log'!C18)</f>
        <v>USC</v>
      </c>
      <c r="D18" s="29" t="n">
        <f>IF('Prediction Log'!D18=0, "",'Prediction Log'!D18)</f>
        <v>-2.5</v>
      </c>
      <c r="E18" s="29" t="n">
        <f>IF('Prediction Log'!E18=0, "",'Prediction Log'!E18)</f>
        <v>-4.5</v>
      </c>
      <c r="F18" s="29" t="str">
        <f>IF('Prediction Log'!F18=0, "",'Prediction Log'!F18)</f>
        <v>Notre Dame</v>
      </c>
      <c r="G18" s="29" t="str">
        <f>IF(Games!H18="","",Games!H18)</f>
      </c>
      <c r="K18" s="30" t="n">
        <f t="shared" si="0"/>
        <v>0</v>
      </c>
      <c r="L18" s="30" t="n">
        <f t="shared" si="1"/>
        <v>0</v>
      </c>
      <c r="N18" s="28" t="str">
        <f t="shared" si="2"/>
      </c>
    </row>
    <row r="19">
      <c r="A19" s="29" t="n">
        <f>IF('Prediction Log'!A19=0, "",'Prediction Log'!A19)</f>
        <v>45213</v>
      </c>
      <c r="B19" s="29" t="str">
        <f>IF('Prediction Log'!B19=0, "",'Prediction Log'!B19)</f>
        <v>North Carolina</v>
      </c>
      <c r="C19" s="29" t="str">
        <f>IF('Prediction Log'!C19=0, "",'Prediction Log'!C19)</f>
        <v>Miami</v>
      </c>
      <c r="D19" s="29" t="n">
        <f>IF('Prediction Log'!D19=0, "",'Prediction Log'!D19)</f>
        <v>-3</v>
      </c>
      <c r="E19" s="29" t="n">
        <f>IF('Prediction Log'!E19=0, "",'Prediction Log'!E19)</f>
        <v>-8.6999999999999993</v>
      </c>
      <c r="F19" s="29" t="str">
        <f>IF('Prediction Log'!F19=0, "",'Prediction Log'!F19)</f>
        <v>North Carolina</v>
      </c>
      <c r="G19" s="29" t="str">
        <f>IF(Games!H19="","",Games!H19)</f>
        <v>Y</v>
      </c>
      <c r="K19" s="30" t="n">
        <f t="shared" si="0"/>
        <v>0</v>
      </c>
      <c r="L19" s="30" t="n">
        <f t="shared" si="1"/>
        <v>0</v>
      </c>
      <c r="N19" s="28" t="str">
        <f t="shared" si="2"/>
      </c>
    </row>
    <row r="20">
      <c r="A20" s="29" t="n">
        <f>IF('Prediction Log'!A20=0, "",'Prediction Log'!A20)</f>
        <v>45213</v>
      </c>
      <c r="B20" s="29" t="str">
        <f>IF('Prediction Log'!B20=0, "",'Prediction Log'!B20)</f>
        <v>Kentucky</v>
      </c>
      <c r="C20" s="29" t="str">
        <f>IF('Prediction Log'!C20=0, "",'Prediction Log'!C20)</f>
        <v>Missouri</v>
      </c>
      <c r="D20" s="29" t="n">
        <f>IF('Prediction Log'!D20=0, "",'Prediction Log'!D20)</f>
        <v>-2.5</v>
      </c>
      <c r="E20" s="29" t="n">
        <f>IF('Prediction Log'!E20=0, "",'Prediction Log'!E20)</f>
        <v>7.7</v>
      </c>
      <c r="F20" s="29" t="str">
        <f>IF('Prediction Log'!F20=0, "",'Prediction Log'!F20)</f>
        <v>Missouri</v>
      </c>
      <c r="G20" s="29" t="str">
        <f>IF(Games!H20="","",Games!H20)</f>
        <v>Y</v>
      </c>
      <c r="K20" s="30" t="n">
        <f t="shared" si="0"/>
        <v>0</v>
      </c>
      <c r="L20" s="30" t="n">
        <f t="shared" si="1"/>
        <v>0</v>
      </c>
      <c r="N20" s="28" t="str">
        <f t="shared" si="2"/>
      </c>
    </row>
    <row r="21">
      <c r="A21" s="29" t="n">
        <f>IF('Prediction Log'!A21=0, "",'Prediction Log'!A21)</f>
        <v>45213</v>
      </c>
      <c r="B21" s="29" t="str">
        <f>IF('Prediction Log'!B21=0, "",'Prediction Log'!B21)</f>
        <v>Duke</v>
      </c>
      <c r="C21" s="29" t="str">
        <f>IF('Prediction Log'!C21=0, "",'Prediction Log'!C21)</f>
        <v>NC State</v>
      </c>
      <c r="D21" s="29" t="n">
        <f>IF('Prediction Log'!D21=0, "",'Prediction Log'!D21)</f>
        <v>-3.5</v>
      </c>
      <c r="E21" s="29" t="n">
        <f>IF('Prediction Log'!E21=0, "",'Prediction Log'!E21)</f>
        <v>-17.100000000000001</v>
      </c>
      <c r="F21" s="29" t="str">
        <f>IF('Prediction Log'!F21=0, "",'Prediction Log'!F21)</f>
        <v>Duke</v>
      </c>
      <c r="G21" s="29" t="str">
        <f>IF(Games!H21="","",Games!H21)</f>
        <v>Y</v>
      </c>
      <c r="K21" s="30" t="n">
        <f t="shared" si="0"/>
        <v>0</v>
      </c>
      <c r="L21" s="30" t="n">
        <f t="shared" si="1"/>
        <v>0</v>
      </c>
      <c r="N21" s="28" t="str">
        <f t="shared" si="2"/>
      </c>
    </row>
    <row r="22">
      <c r="A22" s="29" t="n">
        <f>IF('Prediction Log'!A22=0, "",'Prediction Log'!A22)</f>
        <v>45213</v>
      </c>
      <c r="B22" s="29" t="str">
        <f>IF('Prediction Log'!B22=0, "",'Prediction Log'!B22)</f>
        <v>Oregon State</v>
      </c>
      <c r="C22" s="29" t="str">
        <f>IF('Prediction Log'!C22=0, "",'Prediction Log'!C22)</f>
        <v>UCLA</v>
      </c>
      <c r="D22" s="29" t="n">
        <f>IF('Prediction Log'!D22=0, "",'Prediction Log'!D22)</f>
        <v>-3.5</v>
      </c>
      <c r="E22" s="29" t="n">
        <f>IF('Prediction Log'!E22=0, "",'Prediction Log'!E22)</f>
        <v>-7.7</v>
      </c>
      <c r="F22" s="29" t="str">
        <f>IF('Prediction Log'!F22=0, "",'Prediction Log'!F22)</f>
        <v>Oregon State</v>
      </c>
      <c r="G22" s="29" t="str">
        <f>IF(Games!H22="","",Games!H22)</f>
        <v>Y</v>
      </c>
      <c r="K22" s="30" t="n">
        <f t="shared" si="0"/>
        <v>0</v>
      </c>
      <c r="L22" s="30" t="n">
        <f t="shared" si="1"/>
        <v>0</v>
      </c>
      <c r="N22" s="28" t="str">
        <f t="shared" si="2"/>
      </c>
    </row>
    <row r="23">
      <c r="A23" s="29" t="str">
        <f>IF('Prediction Log'!A23=0, "",'Prediction Log'!A23)</f>
      </c>
      <c r="B23" s="29" t="str">
        <f>IF('Prediction Log'!B23=0, "",'Prediction Log'!B23)</f>
      </c>
      <c r="C23" s="29" t="str">
        <f>IF('Prediction Log'!C23=0, "",'Prediction Log'!C23)</f>
      </c>
      <c r="D23" s="29" t="str">
        <f>IF('Prediction Log'!D23=0, "",'Prediction Log'!D23)</f>
      </c>
      <c r="E23" s="29" t="str">
        <f>IF('Prediction Log'!E23=0, "",'Prediction Log'!E23)</f>
      </c>
      <c r="F23" s="29" t="str">
        <f>IF('Prediction Log'!F23=0, "",'Prediction Log'!F23)</f>
      </c>
      <c r="G23" s="29" t="str">
        <f>IF(Games!H23="","",Games!H23)</f>
      </c>
      <c r="K23" s="30" t="n">
        <f t="shared" si="0"/>
        <v>0</v>
      </c>
      <c r="L23" s="30" t="n">
        <f t="shared" si="1"/>
        <v>0</v>
      </c>
      <c r="N23" s="28" t="str">
        <f t="shared" si="2"/>
      </c>
    </row>
    <row r="24">
      <c r="A24" s="29" t="str">
        <f>IF('Prediction Log'!A24=0, "",'Prediction Log'!A24)</f>
      </c>
      <c r="B24" s="29" t="str">
        <f>IF('Prediction Log'!B24=0, "",'Prediction Log'!B24)</f>
      </c>
      <c r="C24" s="29" t="str">
        <f>IF('Prediction Log'!C24=0, "",'Prediction Log'!C24)</f>
      </c>
      <c r="D24" s="29" t="str">
        <f>IF('Prediction Log'!D24=0, "",'Prediction Log'!D24)</f>
      </c>
      <c r="E24" s="29" t="str">
        <f>IF('Prediction Log'!E24=0, "",'Prediction Log'!E24)</f>
      </c>
      <c r="F24" s="29" t="str">
        <f>IF('Prediction Log'!F24=0, "",'Prediction Log'!F24)</f>
      </c>
      <c r="G24" s="29" t="str">
        <f>IF(Games!H24="","",Games!H24)</f>
      </c>
      <c r="K24" s="30" t="n">
        <f t="shared" si="0"/>
        <v>0</v>
      </c>
      <c r="L24" s="30" t="n">
        <f t="shared" si="1"/>
        <v>0</v>
      </c>
      <c r="N24" s="28" t="str">
        <f t="shared" si="2"/>
      </c>
    </row>
    <row r="25">
      <c r="A25" s="29" t="str">
        <f>IF('Prediction Log'!A25=0, "",'Prediction Log'!A25)</f>
      </c>
      <c r="B25" s="29" t="str">
        <f>IF('Prediction Log'!B25=0, "",'Prediction Log'!B25)</f>
      </c>
      <c r="C25" s="29" t="str">
        <f>IF('Prediction Log'!C25=0, "",'Prediction Log'!C25)</f>
      </c>
      <c r="D25" s="29" t="str">
        <f>IF('Prediction Log'!D25=0, "",'Prediction Log'!D25)</f>
      </c>
      <c r="E25" s="29" t="str">
        <f>IF('Prediction Log'!E25=0, "",'Prediction Log'!E25)</f>
      </c>
      <c r="F25" s="29" t="str">
        <f>IF('Prediction Log'!F25=0, "",'Prediction Log'!F25)</f>
      </c>
      <c r="G25" s="29" t="str">
        <f>IF(Games!H25="","",Games!H25)</f>
      </c>
      <c r="K25" s="30" t="n">
        <f t="shared" si="0"/>
        <v>0</v>
      </c>
      <c r="L25" s="30" t="n">
        <f t="shared" si="1"/>
        <v>0</v>
      </c>
      <c r="N25" s="28" t="str">
        <f t="shared" si="2"/>
      </c>
    </row>
    <row r="26">
      <c r="A26" s="29" t="str">
        <f>IF('Prediction Log'!A26=0, "",'Prediction Log'!A26)</f>
      </c>
      <c r="B26" s="29" t="str">
        <f>IF('Prediction Log'!B26=0, "",'Prediction Log'!B26)</f>
      </c>
      <c r="C26" s="29" t="str">
        <f>IF('Prediction Log'!C26=0, "",'Prediction Log'!C26)</f>
      </c>
      <c r="D26" s="29" t="str">
        <f>IF('Prediction Log'!D26=0, "",'Prediction Log'!D26)</f>
      </c>
      <c r="E26" s="29" t="str">
        <f>IF('Prediction Log'!E26=0, "",'Prediction Log'!E26)</f>
      </c>
      <c r="F26" s="29" t="str">
        <f>IF('Prediction Log'!F26=0, "",'Prediction Log'!F26)</f>
      </c>
      <c r="G26" s="29" t="str">
        <f>IF(Games!H26="","",Games!H26)</f>
      </c>
      <c r="K26" s="30" t="n">
        <f t="shared" si="0"/>
        <v>0</v>
      </c>
      <c r="L26" s="30" t="n">
        <f t="shared" si="1"/>
        <v>0</v>
      </c>
      <c r="N26" s="28" t="str">
        <f t="shared" si="2"/>
      </c>
    </row>
    <row r="27">
      <c r="A27" s="29" t="str">
        <f>IF('Prediction Log'!A27=0, "",'Prediction Log'!A27)</f>
      </c>
      <c r="B27" s="29" t="str">
        <f>IF('Prediction Log'!B27=0, "",'Prediction Log'!B27)</f>
      </c>
      <c r="C27" s="29" t="str">
        <f>IF('Prediction Log'!C27=0, "",'Prediction Log'!C27)</f>
      </c>
      <c r="D27" s="29" t="str">
        <f>IF('Prediction Log'!D27=0, "",'Prediction Log'!D27)</f>
      </c>
      <c r="E27" s="29" t="str">
        <f>IF('Prediction Log'!E27=0, "",'Prediction Log'!E27)</f>
      </c>
      <c r="F27" s="29" t="str">
        <f>IF('Prediction Log'!F27=0, "",'Prediction Log'!F27)</f>
      </c>
      <c r="G27" s="29" t="str">
        <f>IF(Games!H27="","",Games!H27)</f>
      </c>
      <c r="K27" s="30" t="n">
        <f t="shared" si="0"/>
        <v>0</v>
      </c>
      <c r="L27" s="30" t="n">
        <f t="shared" si="1"/>
        <v>0</v>
      </c>
      <c r="N27" s="28" t="str">
        <f t="shared" si="2"/>
      </c>
    </row>
    <row r="28">
      <c r="A28" s="29" t="str">
        <f>IF('Prediction Log'!A28=0, "",'Prediction Log'!A28)</f>
      </c>
      <c r="B28" s="29" t="str">
        <f>IF('Prediction Log'!B28=0, "",'Prediction Log'!B28)</f>
      </c>
      <c r="C28" s="29" t="str">
        <f>IF('Prediction Log'!C28=0, "",'Prediction Log'!C28)</f>
      </c>
      <c r="D28" s="29" t="str">
        <f>IF('Prediction Log'!D28=0, "",'Prediction Log'!D28)</f>
      </c>
      <c r="E28" s="29" t="str">
        <f>IF('Prediction Log'!E28=0, "",'Prediction Log'!E28)</f>
      </c>
      <c r="F28" s="29" t="str">
        <f>IF('Prediction Log'!F28=0, "",'Prediction Log'!F28)</f>
      </c>
      <c r="G28" s="29" t="str">
        <f>IF(Games!H28="","",Games!H28)</f>
      </c>
      <c r="K28" s="30" t="n">
        <f t="shared" si="0"/>
        <v>0</v>
      </c>
      <c r="L28" s="30" t="n">
        <f t="shared" si="1"/>
        <v>0</v>
      </c>
      <c r="N28" s="28" t="str">
        <f t="shared" si="2"/>
      </c>
    </row>
    <row r="29">
      <c r="A29" s="31" t="str">
        <f>IF('Prediction Log'!A29=0, "",'Prediction Log'!A29)</f>
      </c>
      <c r="B29" s="31" t="str">
        <f>IF('Prediction Log'!B29=0, "",'Prediction Log'!B29)</f>
      </c>
      <c r="C29" s="31" t="str">
        <f>IF('Prediction Log'!C29=0, "",'Prediction Log'!C29)</f>
      </c>
      <c r="D29" s="31" t="str">
        <f>IF('Prediction Log'!D29=0, "",'Prediction Log'!D29)</f>
      </c>
      <c r="E29" s="31" t="str">
        <f>IF('Prediction Log'!E29=0, "",'Prediction Log'!E29)</f>
      </c>
      <c r="F29" s="31" t="str">
        <f>IF('Prediction Log'!F29=0, "",'Prediction Log'!F29)</f>
      </c>
      <c r="G29" s="31" t="str">
        <f>IF(Games!H29="","",Games!H29)</f>
      </c>
      <c r="K29" s="30" t="n">
        <f t="shared" si="0"/>
        <v>0</v>
      </c>
      <c r="L29" s="30" t="n">
        <f t="shared" si="1"/>
        <v>0</v>
      </c>
      <c r="N29" s="28" t="str">
        <f t="shared" si="2"/>
      </c>
    </row>
    <row r="30">
      <c r="A30" s="33" t="str">
        <f>IF('Prediction Log'!A30=0, "",'Prediction Log'!A30)</f>
      </c>
      <c r="B30" s="33" t="str">
        <f>IF('Prediction Log'!B30=0, "",'Prediction Log'!B30)</f>
      </c>
      <c r="C30" s="33" t="str">
        <f>IF('Prediction Log'!C30=0, "",'Prediction Log'!C30)</f>
      </c>
      <c r="D30" s="33" t="str">
        <f>IF('Prediction Log'!D30=0, "",'Prediction Log'!D30)</f>
      </c>
      <c r="E30" s="33" t="str">
        <f>IF('Prediction Log'!E30=0, "",'Prediction Log'!E30)</f>
      </c>
      <c r="F30" s="33" t="str">
        <f>IF('Prediction Log'!F30=0, "",'Prediction Log'!F30)</f>
      </c>
      <c r="G30" s="34" t="str">
        <f>IF(Games!H30="","",Games!H30)</f>
      </c>
      <c r="K30" s="30" t="n">
        <f t="shared" ref="K30:K93" si="3">I30+IF(J30&lt;0, (I30/(J30/-100)), I30*(J30/100))</f>
        <v>0</v>
      </c>
      <c r="L30" s="30" t="n">
        <f t="shared" ref="L30:L93" si="4">K30-I30</f>
        <v>0</v>
      </c>
      <c r="N30" s="28" t="str">
        <f t="shared" ref="N30:N93" si="5">IF(M30="W", L30, IF(M30="L",-I30, ""))</f>
      </c>
    </row>
    <row r="31">
      <c r="A31" s="32" t="str">
        <f>IF('Prediction Log'!A31=0, "",'Prediction Log'!A31)</f>
      </c>
      <c r="B31" s="32" t="str">
        <f>IF('Prediction Log'!B31=0, "",'Prediction Log'!B31)</f>
      </c>
      <c r="C31" s="32" t="str">
        <f>IF('Prediction Log'!C31=0, "",'Prediction Log'!C31)</f>
      </c>
      <c r="D31" s="32" t="str">
        <f>IF('Prediction Log'!D31=0, "",'Prediction Log'!D31)</f>
      </c>
      <c r="E31" s="32" t="str">
        <f>IF('Prediction Log'!E31=0, "",'Prediction Log'!E31)</f>
      </c>
      <c r="F31" s="32" t="str">
        <f>IF('Prediction Log'!F31=0, "",'Prediction Log'!F31)</f>
      </c>
      <c r="G31" s="35" t="str">
        <f>IF(Games!H31="","",Games!H31)</f>
      </c>
      <c r="K31" s="30" t="n">
        <f t="shared" si="3"/>
        <v>0</v>
      </c>
      <c r="L31" s="30" t="n">
        <f t="shared" si="4"/>
        <v>0</v>
      </c>
      <c r="N31" s="28" t="str">
        <f t="shared" si="5"/>
      </c>
    </row>
    <row r="32">
      <c r="A32" s="32" t="str">
        <f>IF('Prediction Log'!A32=0, "",'Prediction Log'!A32)</f>
      </c>
      <c r="B32" s="32" t="str">
        <f>IF('Prediction Log'!B32=0, "",'Prediction Log'!B32)</f>
      </c>
      <c r="C32" s="32" t="str">
        <f>IF('Prediction Log'!C32=0, "",'Prediction Log'!C32)</f>
      </c>
      <c r="D32" s="32" t="str">
        <f>IF('Prediction Log'!D32=0, "",'Prediction Log'!D32)</f>
      </c>
      <c r="E32" s="32" t="str">
        <f>IF('Prediction Log'!E32=0, "",'Prediction Log'!E32)</f>
      </c>
      <c r="F32" s="32" t="str">
        <f>IF('Prediction Log'!F32=0, "",'Prediction Log'!F32)</f>
      </c>
      <c r="G32" s="35" t="str">
        <f>IF(Games!H32="","",Games!H32)</f>
      </c>
      <c r="K32" s="30" t="n">
        <f t="shared" si="3"/>
        <v>0</v>
      </c>
      <c r="L32" s="30" t="n">
        <f t="shared" si="4"/>
        <v>0</v>
      </c>
      <c r="N32" s="28" t="str">
        <f t="shared" si="5"/>
      </c>
    </row>
    <row r="33">
      <c r="A33" s="32" t="str">
        <f>IF('Prediction Log'!A33=0, "",'Prediction Log'!A33)</f>
      </c>
      <c r="B33" s="32" t="str">
        <f>IF('Prediction Log'!B33=0, "",'Prediction Log'!B33)</f>
      </c>
      <c r="C33" s="32" t="str">
        <f>IF('Prediction Log'!C33=0, "",'Prediction Log'!C33)</f>
      </c>
      <c r="D33" s="32" t="str">
        <f>IF('Prediction Log'!D33=0, "",'Prediction Log'!D33)</f>
      </c>
      <c r="E33" s="32" t="str">
        <f>IF('Prediction Log'!E33=0, "",'Prediction Log'!E33)</f>
      </c>
      <c r="F33" s="32" t="str">
        <f>IF('Prediction Log'!F33=0, "",'Prediction Log'!F33)</f>
      </c>
      <c r="G33" s="35" t="str">
        <f>IF(Games!H33="","",Games!H33)</f>
      </c>
      <c r="K33" s="30" t="n">
        <f t="shared" si="3"/>
        <v>0</v>
      </c>
      <c r="L33" s="30" t="n">
        <f t="shared" si="4"/>
        <v>0</v>
      </c>
      <c r="N33" s="28" t="str">
        <f t="shared" si="5"/>
      </c>
    </row>
    <row r="34">
      <c r="A34" s="32" t="str">
        <f>IF('Prediction Log'!A34=0, "",'Prediction Log'!A34)</f>
      </c>
      <c r="B34" s="32" t="str">
        <f>IF('Prediction Log'!B34=0, "",'Prediction Log'!B34)</f>
      </c>
      <c r="C34" s="32" t="str">
        <f>IF('Prediction Log'!C34=0, "",'Prediction Log'!C34)</f>
      </c>
      <c r="D34" s="32" t="str">
        <f>IF('Prediction Log'!D34=0, "",'Prediction Log'!D34)</f>
      </c>
      <c r="E34" s="32" t="str">
        <f>IF('Prediction Log'!E34=0, "",'Prediction Log'!E34)</f>
      </c>
      <c r="F34" s="32" t="str">
        <f>IF('Prediction Log'!F34=0, "",'Prediction Log'!F34)</f>
      </c>
      <c r="G34" s="35" t="str">
        <f>IF(Games!H34="","",Games!H34)</f>
      </c>
      <c r="K34" s="30" t="n">
        <f t="shared" si="3"/>
        <v>0</v>
      </c>
      <c r="L34" s="30" t="n">
        <f t="shared" si="4"/>
        <v>0</v>
      </c>
      <c r="N34" s="28" t="str">
        <f t="shared" si="5"/>
      </c>
    </row>
    <row r="35">
      <c r="A35" s="32" t="str">
        <f>IF('Prediction Log'!A35=0, "",'Prediction Log'!A35)</f>
      </c>
      <c r="B35" s="32" t="str">
        <f>IF('Prediction Log'!B35=0, "",'Prediction Log'!B35)</f>
      </c>
      <c r="C35" s="32" t="str">
        <f>IF('Prediction Log'!C35=0, "",'Prediction Log'!C35)</f>
      </c>
      <c r="D35" s="32" t="str">
        <f>IF('Prediction Log'!D35=0, "",'Prediction Log'!D35)</f>
      </c>
      <c r="E35" s="32" t="str">
        <f>IF('Prediction Log'!E35=0, "",'Prediction Log'!E35)</f>
      </c>
      <c r="F35" s="32" t="str">
        <f>IF('Prediction Log'!F35=0, "",'Prediction Log'!F35)</f>
      </c>
      <c r="G35" s="35" t="str">
        <f>IF(Games!H35="","",Games!H35)</f>
      </c>
      <c r="K35" s="30" t="n">
        <f t="shared" si="3"/>
        <v>0</v>
      </c>
      <c r="L35" s="30" t="n">
        <f t="shared" si="4"/>
        <v>0</v>
      </c>
      <c r="N35" s="28" t="str">
        <f t="shared" si="5"/>
      </c>
    </row>
    <row r="36">
      <c r="A36" s="32" t="str">
        <f>IF('Prediction Log'!A36=0, "",'Prediction Log'!A36)</f>
      </c>
      <c r="B36" s="32" t="str">
        <f>IF('Prediction Log'!B36=0, "",'Prediction Log'!B36)</f>
      </c>
      <c r="C36" s="32" t="str">
        <f>IF('Prediction Log'!C36=0, "",'Prediction Log'!C36)</f>
      </c>
      <c r="D36" s="32" t="str">
        <f>IF('Prediction Log'!D36=0, "",'Prediction Log'!D36)</f>
      </c>
      <c r="E36" s="32" t="str">
        <f>IF('Prediction Log'!E36=0, "",'Prediction Log'!E36)</f>
      </c>
      <c r="F36" s="32" t="str">
        <f>IF('Prediction Log'!F36=0, "",'Prediction Log'!F36)</f>
      </c>
      <c r="G36" s="35" t="str">
        <f>IF(Games!H36="","",Games!H36)</f>
      </c>
      <c r="K36" s="30" t="n">
        <f t="shared" si="3"/>
        <v>0</v>
      </c>
      <c r="L36" s="30" t="n">
        <f t="shared" si="4"/>
        <v>0</v>
      </c>
      <c r="N36" s="28" t="str">
        <f t="shared" si="5"/>
      </c>
    </row>
    <row r="37">
      <c r="A37" s="32" t="str">
        <f>IF('Prediction Log'!A37=0, "",'Prediction Log'!A37)</f>
      </c>
      <c r="B37" s="32" t="str">
        <f>IF('Prediction Log'!B37=0, "",'Prediction Log'!B37)</f>
      </c>
      <c r="C37" s="32" t="str">
        <f>IF('Prediction Log'!C37=0, "",'Prediction Log'!C37)</f>
      </c>
      <c r="D37" s="32" t="str">
        <f>IF('Prediction Log'!D37=0, "",'Prediction Log'!D37)</f>
      </c>
      <c r="E37" s="32" t="str">
        <f>IF('Prediction Log'!E37=0, "",'Prediction Log'!E37)</f>
      </c>
      <c r="F37" s="32" t="str">
        <f>IF('Prediction Log'!F37=0, "",'Prediction Log'!F37)</f>
      </c>
      <c r="G37" s="35" t="str">
        <f>IF(Games!H37="","",Games!H37)</f>
      </c>
      <c r="K37" s="30" t="n">
        <f t="shared" si="3"/>
        <v>0</v>
      </c>
      <c r="L37" s="30" t="n">
        <f t="shared" si="4"/>
        <v>0</v>
      </c>
      <c r="N37" s="28" t="str">
        <f t="shared" si="5"/>
      </c>
    </row>
    <row r="38">
      <c r="A38" s="32" t="str">
        <f>IF('Prediction Log'!A38=0, "",'Prediction Log'!A38)</f>
      </c>
      <c r="B38" s="32" t="str">
        <f>IF('Prediction Log'!B38=0, "",'Prediction Log'!B38)</f>
      </c>
      <c r="C38" s="32" t="str">
        <f>IF('Prediction Log'!C38=0, "",'Prediction Log'!C38)</f>
      </c>
      <c r="D38" s="32" t="str">
        <f>IF('Prediction Log'!D38=0, "",'Prediction Log'!D38)</f>
      </c>
      <c r="E38" s="32" t="str">
        <f>IF('Prediction Log'!E38=0, "",'Prediction Log'!E38)</f>
      </c>
      <c r="F38" s="32" t="str">
        <f>IF('Prediction Log'!F38=0, "",'Prediction Log'!F38)</f>
      </c>
      <c r="G38" s="35" t="str">
        <f>IF(Games!H38="","",Games!H38)</f>
      </c>
      <c r="K38" s="30" t="n">
        <f t="shared" si="3"/>
        <v>0</v>
      </c>
      <c r="L38" s="30" t="n">
        <f t="shared" si="4"/>
        <v>0</v>
      </c>
      <c r="N38" s="28" t="str">
        <f t="shared" si="5"/>
      </c>
    </row>
    <row r="39">
      <c r="A39" s="32" t="str">
        <f>IF('Prediction Log'!A39=0, "",'Prediction Log'!A39)</f>
      </c>
      <c r="B39" s="32" t="str">
        <f>IF('Prediction Log'!B39=0, "",'Prediction Log'!B39)</f>
      </c>
      <c r="C39" s="32" t="str">
        <f>IF('Prediction Log'!C39=0, "",'Prediction Log'!C39)</f>
      </c>
      <c r="D39" s="32" t="str">
        <f>IF('Prediction Log'!D39=0, "",'Prediction Log'!D39)</f>
      </c>
      <c r="E39" s="32" t="str">
        <f>IF('Prediction Log'!E39=0, "",'Prediction Log'!E39)</f>
      </c>
      <c r="F39" s="32" t="str">
        <f>IF('Prediction Log'!F39=0, "",'Prediction Log'!F39)</f>
      </c>
      <c r="G39" s="35" t="str">
        <f>IF(Games!H39="","",Games!H39)</f>
      </c>
      <c r="K39" s="30" t="n">
        <f t="shared" si="3"/>
        <v>0</v>
      </c>
      <c r="L39" s="30" t="n">
        <f t="shared" si="4"/>
        <v>0</v>
      </c>
      <c r="N39" s="28" t="str">
        <f t="shared" si="5"/>
      </c>
    </row>
    <row r="40">
      <c r="A40" s="32" t="str">
        <f>IF('Prediction Log'!A40=0, "",'Prediction Log'!A40)</f>
      </c>
      <c r="B40" s="32" t="str">
        <f>IF('Prediction Log'!B40=0, "",'Prediction Log'!B40)</f>
      </c>
      <c r="C40" s="32" t="str">
        <f>IF('Prediction Log'!C40=0, "",'Prediction Log'!C40)</f>
      </c>
      <c r="D40" s="32" t="str">
        <f>IF('Prediction Log'!D40=0, "",'Prediction Log'!D40)</f>
      </c>
      <c r="E40" s="32" t="str">
        <f>IF('Prediction Log'!E40=0, "",'Prediction Log'!E40)</f>
      </c>
      <c r="F40" s="32" t="str">
        <f>IF('Prediction Log'!F40=0, "",'Prediction Log'!F40)</f>
      </c>
      <c r="G40" s="35" t="str">
        <f>IF(Games!H40="","",Games!H40)</f>
      </c>
      <c r="K40" s="30" t="n">
        <f t="shared" si="3"/>
        <v>0</v>
      </c>
      <c r="L40" s="30" t="n">
        <f t="shared" si="4"/>
        <v>0</v>
      </c>
      <c r="N40" s="28" t="str">
        <f t="shared" si="5"/>
      </c>
    </row>
    <row r="41">
      <c r="A41" s="32" t="str">
        <f>IF('Prediction Log'!A41=0, "",'Prediction Log'!A41)</f>
      </c>
      <c r="B41" s="32" t="str">
        <f>IF('Prediction Log'!B41=0, "",'Prediction Log'!B41)</f>
      </c>
      <c r="C41" s="32" t="str">
        <f>IF('Prediction Log'!C41=0, "",'Prediction Log'!C41)</f>
      </c>
      <c r="D41" s="32" t="str">
        <f>IF('Prediction Log'!D41=0, "",'Prediction Log'!D41)</f>
      </c>
      <c r="E41" s="32" t="str">
        <f>IF('Prediction Log'!E41=0, "",'Prediction Log'!E41)</f>
      </c>
      <c r="F41" s="32" t="str">
        <f>IF('Prediction Log'!F41=0, "",'Prediction Log'!F41)</f>
      </c>
      <c r="G41" s="35" t="str">
        <f>IF(Games!H41="","",Games!H41)</f>
      </c>
      <c r="K41" s="30" t="n">
        <f t="shared" si="3"/>
        <v>0</v>
      </c>
      <c r="L41" s="30" t="n">
        <f t="shared" si="4"/>
        <v>0</v>
      </c>
      <c r="N41" s="28" t="str">
        <f t="shared" si="5"/>
      </c>
    </row>
    <row r="42">
      <c r="A42" s="32" t="str">
        <f>IF('Prediction Log'!A42=0, "",'Prediction Log'!A42)</f>
      </c>
      <c r="B42" s="32" t="str">
        <f>IF('Prediction Log'!B42=0, "",'Prediction Log'!B42)</f>
      </c>
      <c r="C42" s="32" t="str">
        <f>IF('Prediction Log'!C42=0, "",'Prediction Log'!C42)</f>
      </c>
      <c r="D42" s="32" t="str">
        <f>IF('Prediction Log'!D42=0, "",'Prediction Log'!D42)</f>
      </c>
      <c r="E42" s="32" t="str">
        <f>IF('Prediction Log'!E42=0, "",'Prediction Log'!E42)</f>
      </c>
      <c r="F42" s="32" t="str">
        <f>IF('Prediction Log'!F42=0, "",'Prediction Log'!F42)</f>
      </c>
      <c r="G42" s="35" t="str">
        <f>IF(Games!H42="","",Games!H42)</f>
      </c>
      <c r="K42" s="30" t="n">
        <f t="shared" si="3"/>
        <v>0</v>
      </c>
      <c r="L42" s="30" t="n">
        <f t="shared" si="4"/>
        <v>0</v>
      </c>
      <c r="N42" s="28" t="str">
        <f t="shared" si="5"/>
      </c>
    </row>
    <row r="43">
      <c r="A43" s="32" t="str">
        <f>IF('Prediction Log'!A43=0, "",'Prediction Log'!A43)</f>
      </c>
      <c r="B43" s="32" t="str">
        <f>IF('Prediction Log'!B43=0, "",'Prediction Log'!B43)</f>
      </c>
      <c r="C43" s="32" t="str">
        <f>IF('Prediction Log'!C43=0, "",'Prediction Log'!C43)</f>
      </c>
      <c r="D43" s="32" t="str">
        <f>IF('Prediction Log'!D43=0, "",'Prediction Log'!D43)</f>
      </c>
      <c r="E43" s="32" t="str">
        <f>IF('Prediction Log'!E43=0, "",'Prediction Log'!E43)</f>
      </c>
      <c r="F43" s="32" t="str">
        <f>IF('Prediction Log'!F43=0, "",'Prediction Log'!F43)</f>
      </c>
      <c r="G43" s="35" t="str">
        <f>IF(Games!H43="","",Games!H43)</f>
      </c>
      <c r="K43" s="30" t="n">
        <f t="shared" si="3"/>
        <v>0</v>
      </c>
      <c r="L43" s="30" t="n">
        <f t="shared" si="4"/>
        <v>0</v>
      </c>
      <c r="N43" s="28" t="str">
        <f t="shared" si="5"/>
      </c>
    </row>
    <row r="44">
      <c r="A44" s="32" t="str">
        <f>IF('Prediction Log'!A44=0, "",'Prediction Log'!A44)</f>
      </c>
      <c r="B44" s="32" t="str">
        <f>IF('Prediction Log'!B44=0, "",'Prediction Log'!B44)</f>
      </c>
      <c r="C44" s="32" t="str">
        <f>IF('Prediction Log'!C44=0, "",'Prediction Log'!C44)</f>
      </c>
      <c r="D44" s="32" t="str">
        <f>IF('Prediction Log'!D44=0, "",'Prediction Log'!D44)</f>
      </c>
      <c r="E44" s="32" t="str">
        <f>IF('Prediction Log'!E44=0, "",'Prediction Log'!E44)</f>
      </c>
      <c r="F44" s="32" t="str">
        <f>IF('Prediction Log'!F44=0, "",'Prediction Log'!F44)</f>
      </c>
      <c r="G44" s="35" t="str">
        <f>IF(Games!H44="","",Games!H44)</f>
      </c>
      <c r="K44" s="30" t="n">
        <f t="shared" si="3"/>
        <v>0</v>
      </c>
      <c r="L44" s="30" t="n">
        <f t="shared" si="4"/>
        <v>0</v>
      </c>
      <c r="N44" s="28" t="str">
        <f t="shared" si="5"/>
      </c>
    </row>
    <row r="45">
      <c r="A45" s="32" t="str">
        <f>IF('Prediction Log'!A45=0, "",'Prediction Log'!A45)</f>
      </c>
      <c r="B45" s="32" t="str">
        <f>IF('Prediction Log'!B45=0, "",'Prediction Log'!B45)</f>
      </c>
      <c r="C45" s="32" t="str">
        <f>IF('Prediction Log'!C45=0, "",'Prediction Log'!C45)</f>
      </c>
      <c r="D45" s="32" t="str">
        <f>IF('Prediction Log'!D45=0, "",'Prediction Log'!D45)</f>
      </c>
      <c r="E45" s="32" t="str">
        <f>IF('Prediction Log'!E45=0, "",'Prediction Log'!E45)</f>
      </c>
      <c r="F45" s="32" t="str">
        <f>IF('Prediction Log'!F45=0, "",'Prediction Log'!F45)</f>
      </c>
      <c r="G45" s="35" t="str">
        <f>IF(Games!H45="","",Games!H45)</f>
      </c>
      <c r="K45" s="30" t="n">
        <f t="shared" si="3"/>
        <v>0</v>
      </c>
      <c r="L45" s="30" t="n">
        <f t="shared" si="4"/>
        <v>0</v>
      </c>
      <c r="N45" s="28" t="str">
        <f t="shared" si="5"/>
      </c>
    </row>
    <row r="46">
      <c r="A46" s="32" t="str">
        <f>IF('Prediction Log'!A46=0, "",'Prediction Log'!A46)</f>
      </c>
      <c r="B46" s="32" t="str">
        <f>IF('Prediction Log'!B46=0, "",'Prediction Log'!B46)</f>
      </c>
      <c r="C46" s="32" t="str">
        <f>IF('Prediction Log'!C46=0, "",'Prediction Log'!C46)</f>
      </c>
      <c r="D46" s="32" t="str">
        <f>IF('Prediction Log'!D46=0, "",'Prediction Log'!D46)</f>
      </c>
      <c r="E46" s="32" t="str">
        <f>IF('Prediction Log'!E46=0, "",'Prediction Log'!E46)</f>
      </c>
      <c r="F46" s="32" t="str">
        <f>IF('Prediction Log'!F46=0, "",'Prediction Log'!F46)</f>
      </c>
      <c r="G46" s="35" t="str">
        <f>IF(Games!H46="","",Games!H46)</f>
      </c>
      <c r="K46" s="30" t="n">
        <f t="shared" si="3"/>
        <v>0</v>
      </c>
      <c r="L46" s="30" t="n">
        <f t="shared" si="4"/>
        <v>0</v>
      </c>
      <c r="N46" s="28" t="str">
        <f t="shared" si="5"/>
      </c>
    </row>
    <row r="47">
      <c r="A47" s="32" t="str">
        <f>IF('Prediction Log'!A47=0, "",'Prediction Log'!A47)</f>
      </c>
      <c r="B47" s="32" t="str">
        <f>IF('Prediction Log'!B47=0, "",'Prediction Log'!B47)</f>
      </c>
      <c r="C47" s="32" t="str">
        <f>IF('Prediction Log'!C47=0, "",'Prediction Log'!C47)</f>
      </c>
      <c r="D47" s="32" t="str">
        <f>IF('Prediction Log'!D47=0, "",'Prediction Log'!D47)</f>
      </c>
      <c r="E47" s="32" t="str">
        <f>IF('Prediction Log'!E47=0, "",'Prediction Log'!E47)</f>
      </c>
      <c r="F47" s="32" t="str">
        <f>IF('Prediction Log'!F47=0, "",'Prediction Log'!F47)</f>
      </c>
      <c r="G47" s="35" t="str">
        <f>IF(Games!H47="","",Games!H47)</f>
      </c>
      <c r="K47" s="30" t="n">
        <f t="shared" si="3"/>
        <v>0</v>
      </c>
      <c r="L47" s="30" t="n">
        <f t="shared" si="4"/>
        <v>0</v>
      </c>
      <c r="N47" s="28" t="str">
        <f t="shared" si="5"/>
      </c>
    </row>
    <row r="48">
      <c r="A48" s="32" t="str">
        <f>IF('Prediction Log'!A48=0, "",'Prediction Log'!A48)</f>
      </c>
      <c r="B48" s="32" t="str">
        <f>IF('Prediction Log'!B48=0, "",'Prediction Log'!B48)</f>
      </c>
      <c r="C48" s="32" t="str">
        <f>IF('Prediction Log'!C48=0, "",'Prediction Log'!C48)</f>
      </c>
      <c r="D48" s="32" t="str">
        <f>IF('Prediction Log'!D48=0, "",'Prediction Log'!D48)</f>
      </c>
      <c r="E48" s="32" t="str">
        <f>IF('Prediction Log'!E48=0, "",'Prediction Log'!E48)</f>
      </c>
      <c r="F48" s="32" t="str">
        <f>IF('Prediction Log'!F48=0, "",'Prediction Log'!F48)</f>
      </c>
      <c r="G48" s="35" t="str">
        <f>IF(Games!H48="","",Games!H48)</f>
      </c>
      <c r="K48" s="30" t="n">
        <f t="shared" si="3"/>
        <v>0</v>
      </c>
      <c r="L48" s="30" t="n">
        <f t="shared" si="4"/>
        <v>0</v>
      </c>
      <c r="N48" s="28" t="str">
        <f t="shared" si="5"/>
      </c>
    </row>
    <row r="49">
      <c r="A49" s="32" t="str">
        <f>IF('Prediction Log'!A49=0, "",'Prediction Log'!A49)</f>
      </c>
      <c r="B49" s="32" t="str">
        <f>IF('Prediction Log'!B49=0, "",'Prediction Log'!B49)</f>
      </c>
      <c r="C49" s="32" t="str">
        <f>IF('Prediction Log'!C49=0, "",'Prediction Log'!C49)</f>
      </c>
      <c r="D49" s="32" t="str">
        <f>IF('Prediction Log'!D49=0, "",'Prediction Log'!D49)</f>
      </c>
      <c r="E49" s="32" t="str">
        <f>IF('Prediction Log'!E49=0, "",'Prediction Log'!E49)</f>
      </c>
      <c r="F49" s="32" t="str">
        <f>IF('Prediction Log'!F49=0, "",'Prediction Log'!F49)</f>
      </c>
      <c r="G49" s="35" t="str">
        <f>IF(Games!H49="","",Games!H49)</f>
      </c>
      <c r="K49" s="30" t="n">
        <f t="shared" si="3"/>
        <v>0</v>
      </c>
      <c r="L49" s="30" t="n">
        <f t="shared" si="4"/>
        <v>0</v>
      </c>
      <c r="N49" s="28" t="str">
        <f t="shared" si="5"/>
      </c>
    </row>
    <row r="50">
      <c r="A50" s="32" t="str">
        <f>IF('Prediction Log'!A50=0, "",'Prediction Log'!A50)</f>
      </c>
      <c r="B50" s="32" t="str">
        <f>IF('Prediction Log'!B50=0, "",'Prediction Log'!B50)</f>
      </c>
      <c r="C50" s="32" t="str">
        <f>IF('Prediction Log'!C50=0, "",'Prediction Log'!C50)</f>
      </c>
      <c r="D50" s="32" t="str">
        <f>IF('Prediction Log'!D50=0, "",'Prediction Log'!D50)</f>
      </c>
      <c r="E50" s="32" t="str">
        <f>IF('Prediction Log'!E50=0, "",'Prediction Log'!E50)</f>
      </c>
      <c r="F50" s="32" t="str">
        <f>IF('Prediction Log'!F50=0, "",'Prediction Log'!F50)</f>
      </c>
      <c r="G50" s="35" t="str">
        <f>IF(Games!H50="","",Games!H50)</f>
      </c>
      <c r="K50" s="30" t="n">
        <f t="shared" si="3"/>
        <v>0</v>
      </c>
      <c r="L50" s="30" t="n">
        <f t="shared" si="4"/>
        <v>0</v>
      </c>
      <c r="N50" s="28" t="str">
        <f t="shared" si="5"/>
      </c>
    </row>
    <row r="51">
      <c r="A51" s="32" t="str">
        <f>IF('Prediction Log'!A51=0, "",'Prediction Log'!A51)</f>
      </c>
      <c r="B51" s="32" t="str">
        <f>IF('Prediction Log'!B51=0, "",'Prediction Log'!B51)</f>
      </c>
      <c r="C51" s="32" t="str">
        <f>IF('Prediction Log'!C51=0, "",'Prediction Log'!C51)</f>
      </c>
      <c r="D51" s="32" t="str">
        <f>IF('Prediction Log'!D51=0, "",'Prediction Log'!D51)</f>
      </c>
      <c r="E51" s="32" t="str">
        <f>IF('Prediction Log'!E51=0, "",'Prediction Log'!E51)</f>
      </c>
      <c r="F51" s="32" t="str">
        <f>IF('Prediction Log'!F51=0, "",'Prediction Log'!F51)</f>
      </c>
      <c r="G51" s="35" t="str">
        <f>IF(Games!H51="","",Games!H51)</f>
      </c>
      <c r="K51" s="30" t="n">
        <f t="shared" si="3"/>
        <v>0</v>
      </c>
      <c r="L51" s="30" t="n">
        <f t="shared" si="4"/>
        <v>0</v>
      </c>
      <c r="N51" s="28" t="str">
        <f t="shared" si="5"/>
      </c>
    </row>
    <row r="52">
      <c r="A52" s="32" t="str">
        <f>IF('Prediction Log'!A52=0, "",'Prediction Log'!A52)</f>
      </c>
      <c r="B52" s="32" t="str">
        <f>IF('Prediction Log'!B52=0, "",'Prediction Log'!B52)</f>
      </c>
      <c r="C52" s="32" t="str">
        <f>IF('Prediction Log'!C52=0, "",'Prediction Log'!C52)</f>
      </c>
      <c r="D52" s="32" t="str">
        <f>IF('Prediction Log'!D52=0, "",'Prediction Log'!D52)</f>
      </c>
      <c r="E52" s="32" t="str">
        <f>IF('Prediction Log'!E52=0, "",'Prediction Log'!E52)</f>
      </c>
      <c r="F52" s="32" t="str">
        <f>IF('Prediction Log'!F52=0, "",'Prediction Log'!F52)</f>
      </c>
      <c r="G52" s="35" t="str">
        <f>IF(Games!H52="","",Games!H52)</f>
      </c>
      <c r="K52" s="30" t="n">
        <f t="shared" si="3"/>
        <v>0</v>
      </c>
      <c r="L52" s="30" t="n">
        <f t="shared" si="4"/>
        <v>0</v>
      </c>
      <c r="N52" s="28" t="str">
        <f t="shared" si="5"/>
      </c>
    </row>
    <row r="53">
      <c r="A53" s="32" t="str">
        <f>IF('Prediction Log'!A53=0, "",'Prediction Log'!A53)</f>
      </c>
      <c r="B53" s="32" t="str">
        <f>IF('Prediction Log'!B53=0, "",'Prediction Log'!B53)</f>
      </c>
      <c r="C53" s="32" t="str">
        <f>IF('Prediction Log'!C53=0, "",'Prediction Log'!C53)</f>
      </c>
      <c r="D53" s="32" t="str">
        <f>IF('Prediction Log'!D53=0, "",'Prediction Log'!D53)</f>
      </c>
      <c r="E53" s="32" t="str">
        <f>IF('Prediction Log'!E53=0, "",'Prediction Log'!E53)</f>
      </c>
      <c r="F53" s="32" t="str">
        <f>IF('Prediction Log'!F53=0, "",'Prediction Log'!F53)</f>
      </c>
      <c r="G53" s="35" t="str">
        <f>IF(Games!H53="","",Games!H53)</f>
      </c>
      <c r="K53" s="30" t="n">
        <f t="shared" si="3"/>
        <v>0</v>
      </c>
      <c r="L53" s="30" t="n">
        <f t="shared" si="4"/>
        <v>0</v>
      </c>
      <c r="N53" s="28" t="str">
        <f t="shared" si="5"/>
      </c>
    </row>
    <row r="54">
      <c r="A54" s="32" t="str">
        <f>IF('Prediction Log'!A54=0, "",'Prediction Log'!A54)</f>
      </c>
      <c r="B54" s="32" t="str">
        <f>IF('Prediction Log'!B54=0, "",'Prediction Log'!B54)</f>
      </c>
      <c r="C54" s="32" t="str">
        <f>IF('Prediction Log'!C54=0, "",'Prediction Log'!C54)</f>
      </c>
      <c r="D54" s="32" t="str">
        <f>IF('Prediction Log'!D54=0, "",'Prediction Log'!D54)</f>
      </c>
      <c r="E54" s="32" t="str">
        <f>IF('Prediction Log'!E54=0, "",'Prediction Log'!E54)</f>
      </c>
      <c r="F54" s="32" t="str">
        <f>IF('Prediction Log'!F54=0, "",'Prediction Log'!F54)</f>
      </c>
      <c r="G54" s="35" t="str">
        <f>IF(Games!H54="","",Games!H54)</f>
      </c>
      <c r="K54" s="30" t="n">
        <f t="shared" si="3"/>
        <v>0</v>
      </c>
      <c r="L54" s="30" t="n">
        <f t="shared" si="4"/>
        <v>0</v>
      </c>
      <c r="N54" s="28" t="str">
        <f t="shared" si="5"/>
      </c>
    </row>
    <row r="55">
      <c r="A55" s="32" t="str">
        <f>IF('Prediction Log'!A55=0, "",'Prediction Log'!A55)</f>
      </c>
      <c r="B55" s="32" t="str">
        <f>IF('Prediction Log'!B55=0, "",'Prediction Log'!B55)</f>
      </c>
      <c r="C55" s="32" t="str">
        <f>IF('Prediction Log'!C55=0, "",'Prediction Log'!C55)</f>
      </c>
      <c r="D55" s="32" t="str">
        <f>IF('Prediction Log'!D55=0, "",'Prediction Log'!D55)</f>
      </c>
      <c r="E55" s="32" t="str">
        <f>IF('Prediction Log'!E55=0, "",'Prediction Log'!E55)</f>
      </c>
      <c r="F55" s="32" t="str">
        <f>IF('Prediction Log'!F55=0, "",'Prediction Log'!F55)</f>
      </c>
      <c r="G55" s="35" t="str">
        <f>IF(Games!H55="","",Games!H55)</f>
      </c>
      <c r="K55" s="30" t="n">
        <f t="shared" si="3"/>
        <v>0</v>
      </c>
      <c r="L55" s="30" t="n">
        <f t="shared" si="4"/>
        <v>0</v>
      </c>
      <c r="N55" s="28" t="str">
        <f t="shared" si="5"/>
      </c>
    </row>
    <row r="56">
      <c r="A56" s="32" t="str">
        <f>IF('Prediction Log'!A56=0, "",'Prediction Log'!A56)</f>
      </c>
      <c r="B56" s="32" t="str">
        <f>IF('Prediction Log'!B56=0, "",'Prediction Log'!B56)</f>
      </c>
      <c r="C56" s="32" t="str">
        <f>IF('Prediction Log'!C56=0, "",'Prediction Log'!C56)</f>
      </c>
      <c r="D56" s="32" t="str">
        <f>IF('Prediction Log'!D56=0, "",'Prediction Log'!D56)</f>
      </c>
      <c r="E56" s="32" t="str">
        <f>IF('Prediction Log'!E56=0, "",'Prediction Log'!E56)</f>
      </c>
      <c r="F56" s="32" t="str">
        <f>IF('Prediction Log'!F56=0, "",'Prediction Log'!F56)</f>
      </c>
      <c r="G56" s="35" t="str">
        <f>IF(Games!H56="","",Games!H56)</f>
      </c>
      <c r="K56" s="30" t="n">
        <f t="shared" si="3"/>
        <v>0</v>
      </c>
      <c r="L56" s="30" t="n">
        <f t="shared" si="4"/>
        <v>0</v>
      </c>
      <c r="N56" s="28" t="str">
        <f t="shared" si="5"/>
      </c>
    </row>
    <row r="57">
      <c r="A57" s="32" t="str">
        <f>IF('Prediction Log'!A57=0, "",'Prediction Log'!A57)</f>
      </c>
      <c r="B57" s="32" t="str">
        <f>IF('Prediction Log'!B57=0, "",'Prediction Log'!B57)</f>
      </c>
      <c r="C57" s="32" t="str">
        <f>IF('Prediction Log'!C57=0, "",'Prediction Log'!C57)</f>
      </c>
      <c r="D57" s="32" t="str">
        <f>IF('Prediction Log'!D57=0, "",'Prediction Log'!D57)</f>
      </c>
      <c r="E57" s="32" t="str">
        <f>IF('Prediction Log'!E57=0, "",'Prediction Log'!E57)</f>
      </c>
      <c r="F57" s="32" t="str">
        <f>IF('Prediction Log'!F57=0, "",'Prediction Log'!F57)</f>
      </c>
      <c r="G57" s="35" t="str">
        <f>IF(Games!H57="","",Games!H57)</f>
      </c>
      <c r="K57" s="30" t="n">
        <f t="shared" si="3"/>
        <v>0</v>
      </c>
      <c r="L57" s="30" t="n">
        <f t="shared" si="4"/>
        <v>0</v>
      </c>
      <c r="N57" s="28" t="str">
        <f t="shared" si="5"/>
      </c>
    </row>
    <row r="58">
      <c r="A58" s="32" t="str">
        <f>IF('Prediction Log'!A58=0, "",'Prediction Log'!A58)</f>
      </c>
      <c r="B58" s="32" t="str">
        <f>IF('Prediction Log'!B58=0, "",'Prediction Log'!B58)</f>
      </c>
      <c r="C58" s="32" t="str">
        <f>IF('Prediction Log'!C58=0, "",'Prediction Log'!C58)</f>
      </c>
      <c r="D58" s="32" t="str">
        <f>IF('Prediction Log'!D58=0, "",'Prediction Log'!D58)</f>
      </c>
      <c r="E58" s="32" t="str">
        <f>IF('Prediction Log'!E58=0, "",'Prediction Log'!E58)</f>
      </c>
      <c r="F58" s="32" t="str">
        <f>IF('Prediction Log'!F58=0, "",'Prediction Log'!F58)</f>
      </c>
      <c r="G58" s="35" t="str">
        <f>IF(Games!H58="","",Games!H58)</f>
      </c>
      <c r="K58" s="30" t="n">
        <f t="shared" si="3"/>
        <v>0</v>
      </c>
      <c r="L58" s="30" t="n">
        <f t="shared" si="4"/>
        <v>0</v>
      </c>
      <c r="N58" s="28" t="str">
        <f t="shared" si="5"/>
      </c>
    </row>
    <row r="59">
      <c r="A59" s="32" t="str">
        <f>IF('Prediction Log'!A59=0, "",'Prediction Log'!A59)</f>
      </c>
      <c r="B59" s="32" t="str">
        <f>IF('Prediction Log'!B59=0, "",'Prediction Log'!B59)</f>
      </c>
      <c r="C59" s="32" t="str">
        <f>IF('Prediction Log'!C59=0, "",'Prediction Log'!C59)</f>
      </c>
      <c r="D59" s="32" t="str">
        <f>IF('Prediction Log'!D59=0, "",'Prediction Log'!D59)</f>
      </c>
      <c r="E59" s="32" t="str">
        <f>IF('Prediction Log'!E59=0, "",'Prediction Log'!E59)</f>
      </c>
      <c r="F59" s="32" t="str">
        <f>IF('Prediction Log'!F59=0, "",'Prediction Log'!F59)</f>
      </c>
      <c r="G59" s="35" t="str">
        <f>IF(Games!H59="","",Games!H59)</f>
      </c>
      <c r="K59" s="30" t="n">
        <f t="shared" si="3"/>
        <v>0</v>
      </c>
      <c r="L59" s="30" t="n">
        <f t="shared" si="4"/>
        <v>0</v>
      </c>
      <c r="N59" s="28" t="str">
        <f t="shared" si="5"/>
      </c>
    </row>
    <row r="60">
      <c r="A60" s="32" t="str">
        <f>IF('Prediction Log'!A60=0, "",'Prediction Log'!A60)</f>
      </c>
      <c r="B60" s="32" t="str">
        <f>IF('Prediction Log'!B60=0, "",'Prediction Log'!B60)</f>
      </c>
      <c r="C60" s="32" t="str">
        <f>IF('Prediction Log'!C60=0, "",'Prediction Log'!C60)</f>
      </c>
      <c r="D60" s="32" t="str">
        <f>IF('Prediction Log'!D60=0, "",'Prediction Log'!D60)</f>
      </c>
      <c r="E60" s="32" t="str">
        <f>IF('Prediction Log'!E60=0, "",'Prediction Log'!E60)</f>
      </c>
      <c r="F60" s="32" t="str">
        <f>IF('Prediction Log'!F60=0, "",'Prediction Log'!F60)</f>
      </c>
      <c r="G60" s="35" t="str">
        <f>IF(Games!H60="","",Games!H60)</f>
      </c>
      <c r="K60" s="30" t="n">
        <f t="shared" si="3"/>
        <v>0</v>
      </c>
      <c r="L60" s="30" t="n">
        <f t="shared" si="4"/>
        <v>0</v>
      </c>
      <c r="N60" s="28" t="str">
        <f t="shared" si="5"/>
      </c>
    </row>
    <row r="61">
      <c r="A61" s="32" t="str">
        <f>IF('Prediction Log'!A61=0, "",'Prediction Log'!A61)</f>
      </c>
      <c r="B61" s="32" t="str">
        <f>IF('Prediction Log'!B61=0, "",'Prediction Log'!B61)</f>
      </c>
      <c r="C61" s="32" t="str">
        <f>IF('Prediction Log'!C61=0, "",'Prediction Log'!C61)</f>
      </c>
      <c r="D61" s="32" t="str">
        <f>IF('Prediction Log'!D61=0, "",'Prediction Log'!D61)</f>
      </c>
      <c r="E61" s="32" t="str">
        <f>IF('Prediction Log'!E61=0, "",'Prediction Log'!E61)</f>
      </c>
      <c r="F61" s="32" t="str">
        <f>IF('Prediction Log'!F61=0, "",'Prediction Log'!F61)</f>
      </c>
      <c r="G61" s="35" t="str">
        <f>IF(Games!H61="","",Games!H61)</f>
      </c>
      <c r="K61" s="30" t="n">
        <f t="shared" si="3"/>
        <v>0</v>
      </c>
      <c r="L61" s="30" t="n">
        <f t="shared" si="4"/>
        <v>0</v>
      </c>
      <c r="N61" s="28" t="str">
        <f t="shared" si="5"/>
      </c>
    </row>
    <row r="62">
      <c r="A62" s="32" t="str">
        <f>IF('Prediction Log'!A62=0, "",'Prediction Log'!A62)</f>
      </c>
      <c r="B62" s="32" t="str">
        <f>IF('Prediction Log'!B62=0, "",'Prediction Log'!B62)</f>
      </c>
      <c r="C62" s="32" t="str">
        <f>IF('Prediction Log'!C62=0, "",'Prediction Log'!C62)</f>
      </c>
      <c r="D62" s="32" t="str">
        <f>IF('Prediction Log'!D62=0, "",'Prediction Log'!D62)</f>
      </c>
      <c r="E62" s="32" t="str">
        <f>IF('Prediction Log'!E62=0, "",'Prediction Log'!E62)</f>
      </c>
      <c r="F62" s="32" t="str">
        <f>IF('Prediction Log'!F62=0, "",'Prediction Log'!F62)</f>
      </c>
      <c r="G62" s="35" t="str">
        <f>IF(Games!H62="","",Games!H62)</f>
      </c>
      <c r="K62" s="30" t="n">
        <f t="shared" si="3"/>
        <v>0</v>
      </c>
      <c r="L62" s="30" t="n">
        <f t="shared" si="4"/>
        <v>0</v>
      </c>
      <c r="N62" s="28" t="str">
        <f t="shared" si="5"/>
      </c>
    </row>
    <row r="63">
      <c r="A63" s="32" t="str">
        <f>IF('Prediction Log'!A63=0, "",'Prediction Log'!A63)</f>
      </c>
      <c r="B63" s="32" t="str">
        <f>IF('Prediction Log'!B63=0, "",'Prediction Log'!B63)</f>
      </c>
      <c r="C63" s="32" t="str">
        <f>IF('Prediction Log'!C63=0, "",'Prediction Log'!C63)</f>
      </c>
      <c r="D63" s="32" t="str">
        <f>IF('Prediction Log'!D63=0, "",'Prediction Log'!D63)</f>
      </c>
      <c r="E63" s="32" t="str">
        <f>IF('Prediction Log'!E63=0, "",'Prediction Log'!E63)</f>
      </c>
      <c r="F63" s="32" t="str">
        <f>IF('Prediction Log'!F63=0, "",'Prediction Log'!F63)</f>
      </c>
      <c r="G63" s="35" t="str">
        <f>IF(Games!H63="","",Games!H63)</f>
      </c>
      <c r="K63" s="30" t="n">
        <f t="shared" si="3"/>
        <v>0</v>
      </c>
      <c r="L63" s="30" t="n">
        <f t="shared" si="4"/>
        <v>0</v>
      </c>
      <c r="N63" s="28" t="str">
        <f t="shared" si="5"/>
      </c>
    </row>
    <row r="64">
      <c r="A64" s="32" t="str">
        <f>IF('Prediction Log'!A64=0, "",'Prediction Log'!A64)</f>
      </c>
      <c r="B64" s="32" t="str">
        <f>IF('Prediction Log'!B64=0, "",'Prediction Log'!B64)</f>
      </c>
      <c r="C64" s="32" t="str">
        <f>IF('Prediction Log'!C64=0, "",'Prediction Log'!C64)</f>
      </c>
      <c r="D64" s="32" t="str">
        <f>IF('Prediction Log'!D64=0, "",'Prediction Log'!D64)</f>
      </c>
      <c r="E64" s="32" t="str">
        <f>IF('Prediction Log'!E64=0, "",'Prediction Log'!E64)</f>
      </c>
      <c r="F64" s="32" t="str">
        <f>IF('Prediction Log'!F64=0, "",'Prediction Log'!F64)</f>
      </c>
      <c r="G64" s="35" t="str">
        <f>IF(Games!H64="","",Games!H64)</f>
      </c>
      <c r="K64" s="30" t="n">
        <f t="shared" si="3"/>
        <v>0</v>
      </c>
      <c r="L64" s="30" t="n">
        <f t="shared" si="4"/>
        <v>0</v>
      </c>
      <c r="N64" s="28" t="str">
        <f t="shared" si="5"/>
      </c>
    </row>
    <row r="65">
      <c r="A65" s="32" t="str">
        <f>IF('Prediction Log'!A65=0, "",'Prediction Log'!A65)</f>
      </c>
      <c r="B65" s="32" t="str">
        <f>IF('Prediction Log'!B65=0, "",'Prediction Log'!B65)</f>
      </c>
      <c r="C65" s="32" t="str">
        <f>IF('Prediction Log'!C65=0, "",'Prediction Log'!C65)</f>
      </c>
      <c r="D65" s="32" t="str">
        <f>IF('Prediction Log'!D65=0, "",'Prediction Log'!D65)</f>
      </c>
      <c r="E65" s="32" t="str">
        <f>IF('Prediction Log'!E65=0, "",'Prediction Log'!E65)</f>
      </c>
      <c r="F65" s="32" t="str">
        <f>IF('Prediction Log'!F65=0, "",'Prediction Log'!F65)</f>
      </c>
      <c r="G65" s="35" t="str">
        <f>IF(Games!H65="","",Games!H65)</f>
      </c>
      <c r="K65" s="30" t="n">
        <f t="shared" si="3"/>
        <v>0</v>
      </c>
      <c r="L65" s="30" t="n">
        <f t="shared" si="4"/>
        <v>0</v>
      </c>
      <c r="N65" s="28" t="str">
        <f t="shared" si="5"/>
      </c>
    </row>
    <row r="66">
      <c r="A66" s="32" t="str">
        <f>IF('Prediction Log'!A66=0, "",'Prediction Log'!A66)</f>
      </c>
      <c r="B66" s="32" t="str">
        <f>IF('Prediction Log'!B66=0, "",'Prediction Log'!B66)</f>
      </c>
      <c r="C66" s="32" t="str">
        <f>IF('Prediction Log'!C66=0, "",'Prediction Log'!C66)</f>
      </c>
      <c r="D66" s="32" t="str">
        <f>IF('Prediction Log'!D66=0, "",'Prediction Log'!D66)</f>
      </c>
      <c r="E66" s="32" t="str">
        <f>IF('Prediction Log'!E66=0, "",'Prediction Log'!E66)</f>
      </c>
      <c r="F66" s="32" t="str">
        <f>IF('Prediction Log'!F66=0, "",'Prediction Log'!F66)</f>
      </c>
      <c r="G66" s="35" t="str">
        <f>IF(Games!H66="","",Games!H66)</f>
      </c>
      <c r="K66" s="30" t="n">
        <f t="shared" si="3"/>
        <v>0</v>
      </c>
      <c r="L66" s="30" t="n">
        <f t="shared" si="4"/>
        <v>0</v>
      </c>
      <c r="N66" s="28" t="str">
        <f t="shared" si="5"/>
      </c>
    </row>
    <row r="67">
      <c r="A67" s="32" t="str">
        <f>IF('Prediction Log'!A67=0, "",'Prediction Log'!A67)</f>
      </c>
      <c r="B67" s="32" t="str">
        <f>IF('Prediction Log'!B67=0, "",'Prediction Log'!B67)</f>
      </c>
      <c r="C67" s="32" t="str">
        <f>IF('Prediction Log'!C67=0, "",'Prediction Log'!C67)</f>
      </c>
      <c r="D67" s="32" t="str">
        <f>IF('Prediction Log'!D67=0, "",'Prediction Log'!D67)</f>
      </c>
      <c r="E67" s="32" t="str">
        <f>IF('Prediction Log'!E67=0, "",'Prediction Log'!E67)</f>
      </c>
      <c r="F67" s="32" t="str">
        <f>IF('Prediction Log'!F67=0, "",'Prediction Log'!F67)</f>
      </c>
      <c r="G67" s="35" t="str">
        <f>IF(Games!H67="","",Games!H67)</f>
      </c>
      <c r="K67" s="30" t="n">
        <f t="shared" si="3"/>
        <v>0</v>
      </c>
      <c r="L67" s="30" t="n">
        <f t="shared" si="4"/>
        <v>0</v>
      </c>
      <c r="N67" s="28" t="str">
        <f t="shared" si="5"/>
      </c>
    </row>
    <row r="68">
      <c r="A68" s="32" t="str">
        <f>IF('Prediction Log'!A68=0, "",'Prediction Log'!A68)</f>
      </c>
      <c r="B68" s="32" t="str">
        <f>IF('Prediction Log'!B68=0, "",'Prediction Log'!B68)</f>
      </c>
      <c r="C68" s="32" t="str">
        <f>IF('Prediction Log'!C68=0, "",'Prediction Log'!C68)</f>
      </c>
      <c r="D68" s="32" t="str">
        <f>IF('Prediction Log'!D68=0, "",'Prediction Log'!D68)</f>
      </c>
      <c r="E68" s="32" t="str">
        <f>IF('Prediction Log'!E68=0, "",'Prediction Log'!E68)</f>
      </c>
      <c r="F68" s="32" t="str">
        <f>IF('Prediction Log'!F68=0, "",'Prediction Log'!F68)</f>
      </c>
      <c r="G68" s="35" t="str">
        <f>IF(Games!H68="","",Games!H68)</f>
      </c>
      <c r="K68" s="30" t="n">
        <f t="shared" si="3"/>
        <v>0</v>
      </c>
      <c r="L68" s="30" t="n">
        <f t="shared" si="4"/>
        <v>0</v>
      </c>
      <c r="N68" s="28" t="str">
        <f t="shared" si="5"/>
      </c>
    </row>
    <row r="69">
      <c r="A69" s="32" t="str">
        <f>IF('Prediction Log'!A69=0, "",'Prediction Log'!A69)</f>
      </c>
      <c r="B69" s="32" t="str">
        <f>IF('Prediction Log'!B69=0, "",'Prediction Log'!B69)</f>
      </c>
      <c r="C69" s="32" t="str">
        <f>IF('Prediction Log'!C69=0, "",'Prediction Log'!C69)</f>
      </c>
      <c r="D69" s="32" t="str">
        <f>IF('Prediction Log'!D69=0, "",'Prediction Log'!D69)</f>
      </c>
      <c r="E69" s="32" t="str">
        <f>IF('Prediction Log'!E69=0, "",'Prediction Log'!E69)</f>
      </c>
      <c r="F69" s="32" t="str">
        <f>IF('Prediction Log'!F69=0, "",'Prediction Log'!F69)</f>
      </c>
      <c r="G69" s="35" t="str">
        <f>IF(Games!H69="","",Games!H69)</f>
      </c>
      <c r="K69" s="30" t="n">
        <f t="shared" si="3"/>
        <v>0</v>
      </c>
      <c r="L69" s="30" t="n">
        <f t="shared" si="4"/>
        <v>0</v>
      </c>
      <c r="N69" s="28" t="str">
        <f t="shared" si="5"/>
      </c>
    </row>
    <row r="70">
      <c r="A70" s="32" t="str">
        <f>IF('Prediction Log'!A70=0, "",'Prediction Log'!A70)</f>
      </c>
      <c r="B70" s="32" t="str">
        <f>IF('Prediction Log'!B70=0, "",'Prediction Log'!B70)</f>
      </c>
      <c r="C70" s="32" t="str">
        <f>IF('Prediction Log'!C70=0, "",'Prediction Log'!C70)</f>
      </c>
      <c r="D70" s="32" t="str">
        <f>IF('Prediction Log'!D70=0, "",'Prediction Log'!D70)</f>
      </c>
      <c r="E70" s="32" t="str">
        <f>IF('Prediction Log'!E70=0, "",'Prediction Log'!E70)</f>
      </c>
      <c r="F70" s="32" t="str">
        <f>IF('Prediction Log'!F70=0, "",'Prediction Log'!F70)</f>
      </c>
      <c r="G70" s="35" t="str">
        <f>IF(Games!H70="","",Games!H70)</f>
      </c>
      <c r="K70" s="30" t="n">
        <f t="shared" si="3"/>
        <v>0</v>
      </c>
      <c r="L70" s="30" t="n">
        <f t="shared" si="4"/>
        <v>0</v>
      </c>
      <c r="N70" s="28" t="str">
        <f t="shared" si="5"/>
      </c>
    </row>
    <row r="71">
      <c r="A71" s="32" t="str">
        <f>IF('Prediction Log'!A71=0, "",'Prediction Log'!A71)</f>
      </c>
      <c r="B71" s="32" t="str">
        <f>IF('Prediction Log'!B71=0, "",'Prediction Log'!B71)</f>
      </c>
      <c r="C71" s="32" t="str">
        <f>IF('Prediction Log'!C71=0, "",'Prediction Log'!C71)</f>
      </c>
      <c r="D71" s="32" t="str">
        <f>IF('Prediction Log'!D71=0, "",'Prediction Log'!D71)</f>
      </c>
      <c r="E71" s="32" t="str">
        <f>IF('Prediction Log'!E71=0, "",'Prediction Log'!E71)</f>
      </c>
      <c r="F71" s="32" t="str">
        <f>IF('Prediction Log'!F71=0, "",'Prediction Log'!F71)</f>
      </c>
      <c r="G71" s="35" t="str">
        <f>IF(Games!H71="","",Games!H71)</f>
      </c>
      <c r="K71" s="30" t="n">
        <f t="shared" si="3"/>
        <v>0</v>
      </c>
      <c r="L71" s="30" t="n">
        <f t="shared" si="4"/>
        <v>0</v>
      </c>
      <c r="N71" s="28" t="str">
        <f t="shared" si="5"/>
      </c>
    </row>
    <row r="72">
      <c r="A72" s="32" t="str">
        <f>IF('Prediction Log'!A72=0, "",'Prediction Log'!A72)</f>
      </c>
      <c r="B72" s="32" t="str">
        <f>IF('Prediction Log'!B72=0, "",'Prediction Log'!B72)</f>
      </c>
      <c r="C72" s="32" t="str">
        <f>IF('Prediction Log'!C72=0, "",'Prediction Log'!C72)</f>
      </c>
      <c r="D72" s="32" t="str">
        <f>IF('Prediction Log'!D72=0, "",'Prediction Log'!D72)</f>
      </c>
      <c r="E72" s="32" t="str">
        <f>IF('Prediction Log'!E72=0, "",'Prediction Log'!E72)</f>
      </c>
      <c r="F72" s="32" t="str">
        <f>IF('Prediction Log'!F72=0, "",'Prediction Log'!F72)</f>
      </c>
      <c r="G72" s="35" t="str">
        <f>IF(Games!H72="","",Games!H72)</f>
      </c>
      <c r="K72" s="30" t="n">
        <f t="shared" si="3"/>
        <v>0</v>
      </c>
      <c r="L72" s="30" t="n">
        <f t="shared" si="4"/>
        <v>0</v>
      </c>
      <c r="N72" s="28" t="str">
        <f t="shared" si="5"/>
      </c>
    </row>
    <row r="73">
      <c r="A73" s="32" t="str">
        <f>IF('Prediction Log'!A73=0, "",'Prediction Log'!A73)</f>
      </c>
      <c r="B73" s="32" t="str">
        <f>IF('Prediction Log'!B73=0, "",'Prediction Log'!B73)</f>
      </c>
      <c r="C73" s="32" t="str">
        <f>IF('Prediction Log'!C73=0, "",'Prediction Log'!C73)</f>
      </c>
      <c r="D73" s="32" t="str">
        <f>IF('Prediction Log'!D73=0, "",'Prediction Log'!D73)</f>
      </c>
      <c r="E73" s="32" t="str">
        <f>IF('Prediction Log'!E73=0, "",'Prediction Log'!E73)</f>
      </c>
      <c r="F73" s="32" t="str">
        <f>IF('Prediction Log'!F73=0, "",'Prediction Log'!F73)</f>
      </c>
      <c r="G73" s="35" t="str">
        <f>IF(Games!H73="","",Games!H73)</f>
      </c>
      <c r="K73" s="30" t="n">
        <f t="shared" si="3"/>
        <v>0</v>
      </c>
      <c r="L73" s="30" t="n">
        <f t="shared" si="4"/>
        <v>0</v>
      </c>
      <c r="N73" s="28" t="str">
        <f t="shared" si="5"/>
      </c>
    </row>
    <row r="74">
      <c r="A74" s="32" t="str">
        <f>IF('Prediction Log'!A74=0, "",'Prediction Log'!A74)</f>
      </c>
      <c r="B74" s="32" t="str">
        <f>IF('Prediction Log'!B74=0, "",'Prediction Log'!B74)</f>
      </c>
      <c r="C74" s="32" t="str">
        <f>IF('Prediction Log'!C74=0, "",'Prediction Log'!C74)</f>
      </c>
      <c r="D74" s="32" t="str">
        <f>IF('Prediction Log'!D74=0, "",'Prediction Log'!D74)</f>
      </c>
      <c r="E74" s="32" t="str">
        <f>IF('Prediction Log'!E74=0, "",'Prediction Log'!E74)</f>
      </c>
      <c r="F74" s="32" t="str">
        <f>IF('Prediction Log'!F74=0, "",'Prediction Log'!F74)</f>
      </c>
      <c r="G74" s="35" t="str">
        <f>IF(Games!H74="","",Games!H74)</f>
      </c>
      <c r="K74" s="30" t="n">
        <f t="shared" si="3"/>
        <v>0</v>
      </c>
      <c r="L74" s="30" t="n">
        <f t="shared" si="4"/>
        <v>0</v>
      </c>
      <c r="N74" s="28" t="str">
        <f t="shared" si="5"/>
      </c>
    </row>
    <row r="75">
      <c r="A75" s="32" t="str">
        <f>IF('Prediction Log'!A75=0, "",'Prediction Log'!A75)</f>
      </c>
      <c r="B75" s="32" t="str">
        <f>IF('Prediction Log'!B75=0, "",'Prediction Log'!B75)</f>
      </c>
      <c r="C75" s="32" t="str">
        <f>IF('Prediction Log'!C75=0, "",'Prediction Log'!C75)</f>
      </c>
      <c r="D75" s="32" t="str">
        <f>IF('Prediction Log'!D75=0, "",'Prediction Log'!D75)</f>
      </c>
      <c r="E75" s="32" t="str">
        <f>IF('Prediction Log'!E75=0, "",'Prediction Log'!E75)</f>
      </c>
      <c r="F75" s="32" t="str">
        <f>IF('Prediction Log'!F75=0, "",'Prediction Log'!F75)</f>
      </c>
      <c r="G75" s="35" t="str">
        <f>IF(Games!H75="","",Games!H75)</f>
      </c>
      <c r="K75" s="30" t="n">
        <f t="shared" si="3"/>
        <v>0</v>
      </c>
      <c r="L75" s="30" t="n">
        <f t="shared" si="4"/>
        <v>0</v>
      </c>
      <c r="N75" s="28" t="str">
        <f t="shared" si="5"/>
      </c>
    </row>
    <row r="76">
      <c r="A76" s="32" t="str">
        <f>IF('Prediction Log'!A76=0, "",'Prediction Log'!A76)</f>
      </c>
      <c r="B76" s="32" t="str">
        <f>IF('Prediction Log'!B76=0, "",'Prediction Log'!B76)</f>
      </c>
      <c r="C76" s="32" t="str">
        <f>IF('Prediction Log'!C76=0, "",'Prediction Log'!C76)</f>
      </c>
      <c r="D76" s="32" t="str">
        <f>IF('Prediction Log'!D76=0, "",'Prediction Log'!D76)</f>
      </c>
      <c r="E76" s="32" t="str">
        <f>IF('Prediction Log'!E76=0, "",'Prediction Log'!E76)</f>
      </c>
      <c r="F76" s="32" t="str">
        <f>IF('Prediction Log'!F76=0, "",'Prediction Log'!F76)</f>
      </c>
      <c r="G76" s="35" t="str">
        <f>IF(Games!H76="","",Games!H76)</f>
      </c>
      <c r="K76" s="30" t="n">
        <f t="shared" si="3"/>
        <v>0</v>
      </c>
      <c r="L76" s="30" t="n">
        <f t="shared" si="4"/>
        <v>0</v>
      </c>
      <c r="N76" s="28" t="str">
        <f t="shared" si="5"/>
      </c>
    </row>
    <row r="77">
      <c r="A77" s="32" t="str">
        <f>IF('Prediction Log'!A77=0, "",'Prediction Log'!A77)</f>
      </c>
      <c r="B77" s="32" t="str">
        <f>IF('Prediction Log'!B77=0, "",'Prediction Log'!B77)</f>
      </c>
      <c r="C77" s="32" t="str">
        <f>IF('Prediction Log'!C77=0, "",'Prediction Log'!C77)</f>
      </c>
      <c r="D77" s="32" t="str">
        <f>IF('Prediction Log'!D77=0, "",'Prediction Log'!D77)</f>
      </c>
      <c r="E77" s="32" t="str">
        <f>IF('Prediction Log'!E77=0, "",'Prediction Log'!E77)</f>
      </c>
      <c r="F77" s="32" t="str">
        <f>IF('Prediction Log'!F77=0, "",'Prediction Log'!F77)</f>
      </c>
      <c r="G77" s="35" t="str">
        <f>IF(Games!H77="","",Games!H77)</f>
      </c>
      <c r="K77" s="30" t="n">
        <f t="shared" si="3"/>
        <v>0</v>
      </c>
      <c r="L77" s="30" t="n">
        <f t="shared" si="4"/>
        <v>0</v>
      </c>
      <c r="N77" s="28" t="str">
        <f t="shared" si="5"/>
      </c>
    </row>
    <row r="78">
      <c r="A78" s="32" t="str">
        <f>IF('Prediction Log'!A78=0, "",'Prediction Log'!A78)</f>
      </c>
      <c r="B78" s="32" t="str">
        <f>IF('Prediction Log'!B78=0, "",'Prediction Log'!B78)</f>
      </c>
      <c r="C78" s="32" t="str">
        <f>IF('Prediction Log'!C78=0, "",'Prediction Log'!C78)</f>
      </c>
      <c r="D78" s="32" t="str">
        <f>IF('Prediction Log'!D78=0, "",'Prediction Log'!D78)</f>
      </c>
      <c r="E78" s="32" t="str">
        <f>IF('Prediction Log'!E78=0, "",'Prediction Log'!E78)</f>
      </c>
      <c r="F78" s="32" t="str">
        <f>IF('Prediction Log'!F78=0, "",'Prediction Log'!F78)</f>
      </c>
      <c r="G78" s="35" t="str">
        <f>IF(Games!H78="","",Games!H78)</f>
      </c>
      <c r="K78" s="30" t="n">
        <f t="shared" si="3"/>
        <v>0</v>
      </c>
      <c r="L78" s="30" t="n">
        <f t="shared" si="4"/>
        <v>0</v>
      </c>
      <c r="N78" s="28" t="str">
        <f t="shared" si="5"/>
      </c>
    </row>
    <row r="79">
      <c r="A79" s="32" t="str">
        <f>IF('Prediction Log'!A79=0, "",'Prediction Log'!A79)</f>
      </c>
      <c r="B79" s="32" t="str">
        <f>IF('Prediction Log'!B79=0, "",'Prediction Log'!B79)</f>
      </c>
      <c r="C79" s="32" t="str">
        <f>IF('Prediction Log'!C79=0, "",'Prediction Log'!C79)</f>
      </c>
      <c r="D79" s="32" t="str">
        <f>IF('Prediction Log'!D79=0, "",'Prediction Log'!D79)</f>
      </c>
      <c r="E79" s="32" t="str">
        <f>IF('Prediction Log'!E79=0, "",'Prediction Log'!E79)</f>
      </c>
      <c r="F79" s="32" t="str">
        <f>IF('Prediction Log'!F79=0, "",'Prediction Log'!F79)</f>
      </c>
      <c r="G79" s="35" t="str">
        <f>IF(Games!H79="","",Games!H79)</f>
      </c>
      <c r="K79" s="30" t="n">
        <f t="shared" si="3"/>
        <v>0</v>
      </c>
      <c r="L79" s="30" t="n">
        <f t="shared" si="4"/>
        <v>0</v>
      </c>
      <c r="N79" s="28" t="str">
        <f t="shared" si="5"/>
      </c>
    </row>
    <row r="80">
      <c r="A80" s="32" t="str">
        <f>IF('Prediction Log'!A80=0, "",'Prediction Log'!A80)</f>
      </c>
      <c r="B80" s="32" t="str">
        <f>IF('Prediction Log'!B80=0, "",'Prediction Log'!B80)</f>
      </c>
      <c r="C80" s="32" t="str">
        <f>IF('Prediction Log'!C80=0, "",'Prediction Log'!C80)</f>
      </c>
      <c r="D80" s="32" t="str">
        <f>IF('Prediction Log'!D80=0, "",'Prediction Log'!D80)</f>
      </c>
      <c r="E80" s="32" t="str">
        <f>IF('Prediction Log'!E80=0, "",'Prediction Log'!E80)</f>
      </c>
      <c r="F80" s="32" t="str">
        <f>IF('Prediction Log'!F80=0, "",'Prediction Log'!F80)</f>
      </c>
      <c r="G80" s="35" t="str">
        <f>IF(Games!H80="","",Games!H80)</f>
      </c>
      <c r="K80" s="30" t="n">
        <f t="shared" si="3"/>
        <v>0</v>
      </c>
      <c r="L80" s="30" t="n">
        <f t="shared" si="4"/>
        <v>0</v>
      </c>
      <c r="N80" s="28" t="str">
        <f t="shared" si="5"/>
      </c>
    </row>
    <row r="81">
      <c r="A81" s="32" t="str">
        <f>IF('Prediction Log'!A81=0, "",'Prediction Log'!A81)</f>
      </c>
      <c r="B81" s="32" t="str">
        <f>IF('Prediction Log'!B81=0, "",'Prediction Log'!B81)</f>
      </c>
      <c r="C81" s="32" t="str">
        <f>IF('Prediction Log'!C81=0, "",'Prediction Log'!C81)</f>
      </c>
      <c r="D81" s="32" t="str">
        <f>IF('Prediction Log'!D81=0, "",'Prediction Log'!D81)</f>
      </c>
      <c r="E81" s="32" t="str">
        <f>IF('Prediction Log'!E81=0, "",'Prediction Log'!E81)</f>
      </c>
      <c r="F81" s="32" t="str">
        <f>IF('Prediction Log'!F81=0, "",'Prediction Log'!F81)</f>
      </c>
      <c r="G81" s="35" t="str">
        <f>IF(Games!H81="","",Games!H81)</f>
      </c>
      <c r="K81" s="30" t="n">
        <f t="shared" si="3"/>
        <v>0</v>
      </c>
      <c r="L81" s="30" t="n">
        <f t="shared" si="4"/>
        <v>0</v>
      </c>
      <c r="N81" s="28" t="str">
        <f t="shared" si="5"/>
      </c>
    </row>
    <row r="82">
      <c r="A82" s="32" t="str">
        <f>IF('Prediction Log'!A82=0, "",'Prediction Log'!A82)</f>
      </c>
      <c r="B82" s="32" t="str">
        <f>IF('Prediction Log'!B82=0, "",'Prediction Log'!B82)</f>
      </c>
      <c r="C82" s="32" t="str">
        <f>IF('Prediction Log'!C82=0, "",'Prediction Log'!C82)</f>
      </c>
      <c r="D82" s="32" t="str">
        <f>IF('Prediction Log'!D82=0, "",'Prediction Log'!D82)</f>
      </c>
      <c r="E82" s="32" t="str">
        <f>IF('Prediction Log'!E82=0, "",'Prediction Log'!E82)</f>
      </c>
      <c r="F82" s="32" t="str">
        <f>IF('Prediction Log'!F82=0, "",'Prediction Log'!F82)</f>
      </c>
      <c r="G82" s="35" t="str">
        <f>IF(Games!H82="","",Games!H82)</f>
      </c>
      <c r="K82" s="30" t="n">
        <f t="shared" si="3"/>
        <v>0</v>
      </c>
      <c r="L82" s="30" t="n">
        <f t="shared" si="4"/>
        <v>0</v>
      </c>
      <c r="N82" s="28" t="str">
        <f t="shared" si="5"/>
      </c>
    </row>
    <row r="83">
      <c r="A83" s="32" t="str">
        <f>IF('Prediction Log'!A83=0, "",'Prediction Log'!A83)</f>
      </c>
      <c r="B83" s="32" t="str">
        <f>IF('Prediction Log'!B83=0, "",'Prediction Log'!B83)</f>
      </c>
      <c r="C83" s="32" t="str">
        <f>IF('Prediction Log'!C83=0, "",'Prediction Log'!C83)</f>
      </c>
      <c r="D83" s="32" t="str">
        <f>IF('Prediction Log'!D83=0, "",'Prediction Log'!D83)</f>
      </c>
      <c r="E83" s="32" t="str">
        <f>IF('Prediction Log'!E83=0, "",'Prediction Log'!E83)</f>
      </c>
      <c r="F83" s="32" t="str">
        <f>IF('Prediction Log'!F83=0, "",'Prediction Log'!F83)</f>
      </c>
      <c r="G83" s="35" t="str">
        <f>IF(Games!H83="","",Games!H83)</f>
      </c>
      <c r="K83" s="30" t="n">
        <f t="shared" si="3"/>
        <v>0</v>
      </c>
      <c r="L83" s="30" t="n">
        <f t="shared" si="4"/>
        <v>0</v>
      </c>
      <c r="N83" s="28" t="str">
        <f t="shared" si="5"/>
      </c>
    </row>
    <row r="84">
      <c r="A84" s="32" t="str">
        <f>IF('Prediction Log'!A84=0, "",'Prediction Log'!A84)</f>
      </c>
      <c r="B84" s="32" t="str">
        <f>IF('Prediction Log'!B84=0, "",'Prediction Log'!B84)</f>
      </c>
      <c r="C84" s="32" t="str">
        <f>IF('Prediction Log'!C84=0, "",'Prediction Log'!C84)</f>
      </c>
      <c r="D84" s="32" t="str">
        <f>IF('Prediction Log'!D84=0, "",'Prediction Log'!D84)</f>
      </c>
      <c r="E84" s="32" t="str">
        <f>IF('Prediction Log'!E84=0, "",'Prediction Log'!E84)</f>
      </c>
      <c r="F84" s="32" t="str">
        <f>IF('Prediction Log'!F84=0, "",'Prediction Log'!F84)</f>
      </c>
      <c r="G84" s="35" t="str">
        <f>IF(Games!H84="","",Games!H84)</f>
      </c>
      <c r="K84" s="30" t="n">
        <f t="shared" si="3"/>
        <v>0</v>
      </c>
      <c r="L84" s="30" t="n">
        <f t="shared" si="4"/>
        <v>0</v>
      </c>
      <c r="N84" s="28" t="str">
        <f t="shared" si="5"/>
      </c>
    </row>
    <row r="85">
      <c r="A85" s="32" t="str">
        <f>IF('Prediction Log'!A85=0, "",'Prediction Log'!A85)</f>
      </c>
      <c r="B85" s="32" t="str">
        <f>IF('Prediction Log'!B85=0, "",'Prediction Log'!B85)</f>
      </c>
      <c r="C85" s="32" t="str">
        <f>IF('Prediction Log'!C85=0, "",'Prediction Log'!C85)</f>
      </c>
      <c r="D85" s="32" t="str">
        <f>IF('Prediction Log'!D85=0, "",'Prediction Log'!D85)</f>
      </c>
      <c r="E85" s="32" t="str">
        <f>IF('Prediction Log'!E85=0, "",'Prediction Log'!E85)</f>
      </c>
      <c r="F85" s="32" t="str">
        <f>IF('Prediction Log'!F85=0, "",'Prediction Log'!F85)</f>
      </c>
      <c r="G85" s="35" t="str">
        <f>IF(Games!H85="","",Games!H85)</f>
      </c>
      <c r="K85" s="30" t="n">
        <f t="shared" si="3"/>
        <v>0</v>
      </c>
      <c r="L85" s="30" t="n">
        <f t="shared" si="4"/>
        <v>0</v>
      </c>
      <c r="N85" s="28" t="str">
        <f t="shared" si="5"/>
      </c>
    </row>
    <row r="86">
      <c r="A86" s="32" t="str">
        <f>IF('Prediction Log'!A86=0, "",'Prediction Log'!A86)</f>
      </c>
      <c r="B86" s="32" t="str">
        <f>IF('Prediction Log'!B86=0, "",'Prediction Log'!B86)</f>
      </c>
      <c r="C86" s="32" t="str">
        <f>IF('Prediction Log'!C86=0, "",'Prediction Log'!C86)</f>
      </c>
      <c r="D86" s="32" t="str">
        <f>IF('Prediction Log'!D86=0, "",'Prediction Log'!D86)</f>
      </c>
      <c r="E86" s="32" t="str">
        <f>IF('Prediction Log'!E86=0, "",'Prediction Log'!E86)</f>
      </c>
      <c r="F86" s="32" t="str">
        <f>IF('Prediction Log'!F86=0, "",'Prediction Log'!F86)</f>
      </c>
      <c r="G86" s="35" t="str">
        <f>IF(Games!H86="","",Games!H86)</f>
      </c>
      <c r="K86" s="30" t="n">
        <f t="shared" si="3"/>
        <v>0</v>
      </c>
      <c r="L86" s="30" t="n">
        <f t="shared" si="4"/>
        <v>0</v>
      </c>
      <c r="N86" s="28" t="str">
        <f t="shared" si="5"/>
      </c>
    </row>
    <row r="87">
      <c r="A87" s="32" t="str">
        <f>IF('Prediction Log'!A87=0, "",'Prediction Log'!A87)</f>
      </c>
      <c r="B87" s="32" t="str">
        <f>IF('Prediction Log'!B87=0, "",'Prediction Log'!B87)</f>
      </c>
      <c r="C87" s="32" t="str">
        <f>IF('Prediction Log'!C87=0, "",'Prediction Log'!C87)</f>
      </c>
      <c r="D87" s="32" t="str">
        <f>IF('Prediction Log'!D87=0, "",'Prediction Log'!D87)</f>
      </c>
      <c r="E87" s="32" t="str">
        <f>IF('Prediction Log'!E87=0, "",'Prediction Log'!E87)</f>
      </c>
      <c r="F87" s="32" t="str">
        <f>IF('Prediction Log'!F87=0, "",'Prediction Log'!F87)</f>
      </c>
      <c r="G87" s="35" t="str">
        <f>IF(Games!H87="","",Games!H87)</f>
      </c>
      <c r="K87" s="30" t="n">
        <f t="shared" si="3"/>
        <v>0</v>
      </c>
      <c r="L87" s="30" t="n">
        <f t="shared" si="4"/>
        <v>0</v>
      </c>
      <c r="N87" s="28" t="str">
        <f t="shared" si="5"/>
      </c>
    </row>
    <row r="88">
      <c r="A88" s="32" t="str">
        <f>IF('Prediction Log'!A88=0, "",'Prediction Log'!A88)</f>
      </c>
      <c r="B88" s="32" t="str">
        <f>IF('Prediction Log'!B88=0, "",'Prediction Log'!B88)</f>
      </c>
      <c r="C88" s="32" t="str">
        <f>IF('Prediction Log'!C88=0, "",'Prediction Log'!C88)</f>
      </c>
      <c r="D88" s="32" t="str">
        <f>IF('Prediction Log'!D88=0, "",'Prediction Log'!D88)</f>
      </c>
      <c r="E88" s="32" t="str">
        <f>IF('Prediction Log'!E88=0, "",'Prediction Log'!E88)</f>
      </c>
      <c r="F88" s="32" t="str">
        <f>IF('Prediction Log'!F88=0, "",'Prediction Log'!F88)</f>
      </c>
      <c r="G88" s="35" t="str">
        <f>IF(Games!H88="","",Games!H88)</f>
      </c>
      <c r="K88" s="30" t="n">
        <f t="shared" si="3"/>
        <v>0</v>
      </c>
      <c r="L88" s="30" t="n">
        <f t="shared" si="4"/>
        <v>0</v>
      </c>
      <c r="N88" s="28" t="str">
        <f t="shared" si="5"/>
      </c>
    </row>
    <row r="89">
      <c r="A89" s="32" t="str">
        <f>IF('Prediction Log'!A89=0, "",'Prediction Log'!A89)</f>
      </c>
      <c r="B89" s="32" t="str">
        <f>IF('Prediction Log'!B89=0, "",'Prediction Log'!B89)</f>
      </c>
      <c r="C89" s="32" t="str">
        <f>IF('Prediction Log'!C89=0, "",'Prediction Log'!C89)</f>
      </c>
      <c r="D89" s="32" t="str">
        <f>IF('Prediction Log'!D89=0, "",'Prediction Log'!D89)</f>
      </c>
      <c r="E89" s="32" t="str">
        <f>IF('Prediction Log'!E89=0, "",'Prediction Log'!E89)</f>
      </c>
      <c r="F89" s="32" t="str">
        <f>IF('Prediction Log'!F89=0, "",'Prediction Log'!F89)</f>
      </c>
      <c r="G89" s="35" t="str">
        <f>IF(Games!H89="","",Games!H89)</f>
      </c>
      <c r="K89" s="30" t="n">
        <f t="shared" si="3"/>
        <v>0</v>
      </c>
      <c r="L89" s="30" t="n">
        <f t="shared" si="4"/>
        <v>0</v>
      </c>
      <c r="N89" s="28" t="str">
        <f t="shared" si="5"/>
      </c>
    </row>
    <row r="90">
      <c r="A90" s="32" t="str">
        <f>IF('Prediction Log'!A90=0, "",'Prediction Log'!A90)</f>
      </c>
      <c r="B90" s="32" t="str">
        <f>IF('Prediction Log'!B90=0, "",'Prediction Log'!B90)</f>
      </c>
      <c r="C90" s="32" t="str">
        <f>IF('Prediction Log'!C90=0, "",'Prediction Log'!C90)</f>
      </c>
      <c r="D90" s="32" t="str">
        <f>IF('Prediction Log'!D90=0, "",'Prediction Log'!D90)</f>
      </c>
      <c r="E90" s="32" t="str">
        <f>IF('Prediction Log'!E90=0, "",'Prediction Log'!E90)</f>
      </c>
      <c r="F90" s="32" t="str">
        <f>IF('Prediction Log'!F90=0, "",'Prediction Log'!F90)</f>
      </c>
      <c r="G90" s="35" t="str">
        <f>IF(Games!H90="","",Games!H90)</f>
      </c>
      <c r="K90" s="30" t="n">
        <f t="shared" si="3"/>
        <v>0</v>
      </c>
      <c r="L90" s="30" t="n">
        <f t="shared" si="4"/>
        <v>0</v>
      </c>
      <c r="N90" s="28" t="str">
        <f t="shared" si="5"/>
      </c>
    </row>
    <row r="91">
      <c r="A91" s="32" t="str">
        <f>IF('Prediction Log'!A91=0, "",'Prediction Log'!A91)</f>
      </c>
      <c r="B91" s="32" t="str">
        <f>IF('Prediction Log'!B91=0, "",'Prediction Log'!B91)</f>
      </c>
      <c r="C91" s="32" t="str">
        <f>IF('Prediction Log'!C91=0, "",'Prediction Log'!C91)</f>
      </c>
      <c r="D91" s="32" t="str">
        <f>IF('Prediction Log'!D91=0, "",'Prediction Log'!D91)</f>
      </c>
      <c r="E91" s="32" t="str">
        <f>IF('Prediction Log'!E91=0, "",'Prediction Log'!E91)</f>
      </c>
      <c r="F91" s="32" t="str">
        <f>IF('Prediction Log'!F91=0, "",'Prediction Log'!F91)</f>
      </c>
      <c r="G91" s="35" t="str">
        <f>IF(Games!H91="","",Games!H91)</f>
      </c>
      <c r="K91" s="30" t="n">
        <f t="shared" si="3"/>
        <v>0</v>
      </c>
      <c r="L91" s="30" t="n">
        <f t="shared" si="4"/>
        <v>0</v>
      </c>
      <c r="N91" s="28" t="str">
        <f t="shared" si="5"/>
      </c>
    </row>
    <row r="92">
      <c r="A92" s="32" t="str">
        <f>IF('Prediction Log'!A92=0, "",'Prediction Log'!A92)</f>
      </c>
      <c r="B92" s="32" t="str">
        <f>IF('Prediction Log'!B92=0, "",'Prediction Log'!B92)</f>
      </c>
      <c r="C92" s="32" t="str">
        <f>IF('Prediction Log'!C92=0, "",'Prediction Log'!C92)</f>
      </c>
      <c r="D92" s="32" t="str">
        <f>IF('Prediction Log'!D92=0, "",'Prediction Log'!D92)</f>
      </c>
      <c r="E92" s="32" t="str">
        <f>IF('Prediction Log'!E92=0, "",'Prediction Log'!E92)</f>
      </c>
      <c r="F92" s="32" t="str">
        <f>IF('Prediction Log'!F92=0, "",'Prediction Log'!F92)</f>
      </c>
      <c r="G92" s="35" t="str">
        <f>IF(Games!H92="","",Games!H92)</f>
      </c>
      <c r="K92" s="30" t="n">
        <f t="shared" si="3"/>
        <v>0</v>
      </c>
      <c r="L92" s="30" t="n">
        <f t="shared" si="4"/>
        <v>0</v>
      </c>
      <c r="N92" s="28" t="str">
        <f t="shared" si="5"/>
      </c>
    </row>
    <row r="93">
      <c r="A93" s="32" t="str">
        <f>IF('Prediction Log'!A93=0, "",'Prediction Log'!A93)</f>
      </c>
      <c r="B93" s="32" t="str">
        <f>IF('Prediction Log'!B93=0, "",'Prediction Log'!B93)</f>
      </c>
      <c r="C93" s="32" t="str">
        <f>IF('Prediction Log'!C93=0, "",'Prediction Log'!C93)</f>
      </c>
      <c r="D93" s="32" t="str">
        <f>IF('Prediction Log'!D93=0, "",'Prediction Log'!D93)</f>
      </c>
      <c r="E93" s="32" t="str">
        <f>IF('Prediction Log'!E93=0, "",'Prediction Log'!E93)</f>
      </c>
      <c r="F93" s="32" t="str">
        <f>IF('Prediction Log'!F93=0, "",'Prediction Log'!F93)</f>
      </c>
      <c r="G93" s="35" t="str">
        <f>IF(Games!H93="","",Games!H93)</f>
      </c>
      <c r="K93" s="30" t="n">
        <f t="shared" si="3"/>
        <v>0</v>
      </c>
      <c r="L93" s="30" t="n">
        <f t="shared" si="4"/>
        <v>0</v>
      </c>
      <c r="N93" s="28" t="str">
        <f t="shared" si="5"/>
      </c>
    </row>
    <row r="94">
      <c r="A94" s="32" t="str">
        <f>IF('Prediction Log'!A94=0, "",'Prediction Log'!A94)</f>
      </c>
      <c r="B94" s="32" t="str">
        <f>IF('Prediction Log'!B94=0, "",'Prediction Log'!B94)</f>
      </c>
      <c r="C94" s="32" t="str">
        <f>IF('Prediction Log'!C94=0, "",'Prediction Log'!C94)</f>
      </c>
      <c r="D94" s="32" t="str">
        <f>IF('Prediction Log'!D94=0, "",'Prediction Log'!D94)</f>
      </c>
      <c r="E94" s="32" t="str">
        <f>IF('Prediction Log'!E94=0, "",'Prediction Log'!E94)</f>
      </c>
      <c r="F94" s="32" t="str">
        <f>IF('Prediction Log'!F94=0, "",'Prediction Log'!F94)</f>
      </c>
      <c r="G94" s="35" t="str">
        <f>IF(Games!H94="","",Games!H94)</f>
      </c>
      <c r="K94" s="30" t="n">
        <f t="shared" ref="K94:K157" si="6">I94+IF(J94&lt;0, (I94/(J94/-100)), I94*(J94/100))</f>
        <v>0</v>
      </c>
      <c r="L94" s="30" t="n">
        <f t="shared" ref="L94:L157" si="7">K94-I94</f>
        <v>0</v>
      </c>
      <c r="N94" s="28" t="str">
        <f t="shared" ref="N94:N157" si="8">IF(M94="W", L94, IF(M94="L",-I94, ""))</f>
      </c>
    </row>
    <row r="95">
      <c r="A95" s="32" t="str">
        <f>IF('Prediction Log'!A95=0, "",'Prediction Log'!A95)</f>
      </c>
      <c r="B95" s="32" t="str">
        <f>IF('Prediction Log'!B95=0, "",'Prediction Log'!B95)</f>
      </c>
      <c r="C95" s="32" t="str">
        <f>IF('Prediction Log'!C95=0, "",'Prediction Log'!C95)</f>
      </c>
      <c r="D95" s="32" t="str">
        <f>IF('Prediction Log'!D95=0, "",'Prediction Log'!D95)</f>
      </c>
      <c r="E95" s="32" t="str">
        <f>IF('Prediction Log'!E95=0, "",'Prediction Log'!E95)</f>
      </c>
      <c r="F95" s="32" t="str">
        <f>IF('Prediction Log'!F95=0, "",'Prediction Log'!F95)</f>
      </c>
      <c r="G95" s="35" t="str">
        <f>IF(Games!H95="","",Games!H95)</f>
      </c>
      <c r="K95" s="30" t="n">
        <f t="shared" si="6"/>
        <v>0</v>
      </c>
      <c r="L95" s="30" t="n">
        <f t="shared" si="7"/>
        <v>0</v>
      </c>
      <c r="N95" s="28" t="str">
        <f t="shared" si="8"/>
      </c>
    </row>
    <row r="96">
      <c r="A96" s="32" t="str">
        <f>IF('Prediction Log'!A96=0, "",'Prediction Log'!A96)</f>
      </c>
      <c r="B96" s="32" t="str">
        <f>IF('Prediction Log'!B96=0, "",'Prediction Log'!B96)</f>
      </c>
      <c r="C96" s="32" t="str">
        <f>IF('Prediction Log'!C96=0, "",'Prediction Log'!C96)</f>
      </c>
      <c r="D96" s="32" t="str">
        <f>IF('Prediction Log'!D96=0, "",'Prediction Log'!D96)</f>
      </c>
      <c r="E96" s="32" t="str">
        <f>IF('Prediction Log'!E96=0, "",'Prediction Log'!E96)</f>
      </c>
      <c r="F96" s="32" t="str">
        <f>IF('Prediction Log'!F96=0, "",'Prediction Log'!F96)</f>
      </c>
      <c r="G96" s="35" t="str">
        <f>IF(Games!H96="","",Games!H96)</f>
      </c>
      <c r="K96" s="30" t="n">
        <f t="shared" si="6"/>
        <v>0</v>
      </c>
      <c r="L96" s="30" t="n">
        <f t="shared" si="7"/>
        <v>0</v>
      </c>
      <c r="N96" s="28" t="str">
        <f t="shared" si="8"/>
      </c>
    </row>
    <row r="97">
      <c r="A97" s="32" t="str">
        <f>IF('Prediction Log'!A97=0, "",'Prediction Log'!A97)</f>
      </c>
      <c r="B97" s="32" t="str">
        <f>IF('Prediction Log'!B97=0, "",'Prediction Log'!B97)</f>
      </c>
      <c r="C97" s="32" t="str">
        <f>IF('Prediction Log'!C97=0, "",'Prediction Log'!C97)</f>
      </c>
      <c r="D97" s="32" t="str">
        <f>IF('Prediction Log'!D97=0, "",'Prediction Log'!D97)</f>
      </c>
      <c r="E97" s="32" t="str">
        <f>IF('Prediction Log'!E97=0, "",'Prediction Log'!E97)</f>
      </c>
      <c r="F97" s="32" t="str">
        <f>IF('Prediction Log'!F97=0, "",'Prediction Log'!F97)</f>
      </c>
      <c r="G97" s="35" t="str">
        <f>IF(Games!H97="","",Games!H97)</f>
      </c>
      <c r="K97" s="30" t="n">
        <f t="shared" si="6"/>
        <v>0</v>
      </c>
      <c r="L97" s="30" t="n">
        <f t="shared" si="7"/>
        <v>0</v>
      </c>
      <c r="N97" s="28" t="str">
        <f t="shared" si="8"/>
      </c>
    </row>
    <row r="98">
      <c r="A98" s="32" t="str">
        <f>IF('Prediction Log'!A98=0, "",'Prediction Log'!A98)</f>
      </c>
      <c r="B98" s="32" t="str">
        <f>IF('Prediction Log'!B98=0, "",'Prediction Log'!B98)</f>
      </c>
      <c r="C98" s="32" t="str">
        <f>IF('Prediction Log'!C98=0, "",'Prediction Log'!C98)</f>
      </c>
      <c r="D98" s="32" t="str">
        <f>IF('Prediction Log'!D98=0, "",'Prediction Log'!D98)</f>
      </c>
      <c r="E98" s="32" t="str">
        <f>IF('Prediction Log'!E98=0, "",'Prediction Log'!E98)</f>
      </c>
      <c r="F98" s="32" t="str">
        <f>IF('Prediction Log'!F98=0, "",'Prediction Log'!F98)</f>
      </c>
      <c r="G98" s="35" t="str">
        <f>IF(Games!H98="","",Games!H98)</f>
      </c>
      <c r="K98" s="30" t="n">
        <f t="shared" si="6"/>
        <v>0</v>
      </c>
      <c r="L98" s="30" t="n">
        <f t="shared" si="7"/>
        <v>0</v>
      </c>
      <c r="N98" s="28" t="str">
        <f t="shared" si="8"/>
      </c>
    </row>
    <row r="99">
      <c r="A99" s="32" t="str">
        <f>IF('Prediction Log'!A99=0, "",'Prediction Log'!A99)</f>
      </c>
      <c r="B99" s="32" t="str">
        <f>IF('Prediction Log'!B99=0, "",'Prediction Log'!B99)</f>
      </c>
      <c r="C99" s="32" t="str">
        <f>IF('Prediction Log'!C99=0, "",'Prediction Log'!C99)</f>
      </c>
      <c r="D99" s="32" t="str">
        <f>IF('Prediction Log'!D99=0, "",'Prediction Log'!D99)</f>
      </c>
      <c r="E99" s="32" t="str">
        <f>IF('Prediction Log'!E99=0, "",'Prediction Log'!E99)</f>
      </c>
      <c r="F99" s="32" t="str">
        <f>IF('Prediction Log'!F99=0, "",'Prediction Log'!F99)</f>
      </c>
      <c r="G99" s="35" t="str">
        <f>IF(Games!H99="","",Games!H99)</f>
      </c>
      <c r="K99" s="30" t="n">
        <f t="shared" si="6"/>
        <v>0</v>
      </c>
      <c r="L99" s="30" t="n">
        <f t="shared" si="7"/>
        <v>0</v>
      </c>
      <c r="N99" s="28" t="str">
        <f t="shared" si="8"/>
      </c>
    </row>
    <row r="100">
      <c r="A100" s="32" t="str">
        <f>IF('Prediction Log'!A100=0, "",'Prediction Log'!A100)</f>
      </c>
      <c r="B100" s="32" t="str">
        <f>IF('Prediction Log'!B100=0, "",'Prediction Log'!B100)</f>
      </c>
      <c r="C100" s="32" t="str">
        <f>IF('Prediction Log'!C100=0, "",'Prediction Log'!C100)</f>
      </c>
      <c r="D100" s="32" t="str">
        <f>IF('Prediction Log'!D100=0, "",'Prediction Log'!D100)</f>
      </c>
      <c r="E100" s="32" t="str">
        <f>IF('Prediction Log'!E100=0, "",'Prediction Log'!E100)</f>
      </c>
      <c r="F100" s="32" t="str">
        <f>IF('Prediction Log'!F100=0, "",'Prediction Log'!F100)</f>
      </c>
      <c r="G100" s="35" t="str">
        <f>IF(Games!H100="","",Games!H100)</f>
      </c>
      <c r="K100" s="30" t="n">
        <f t="shared" si="6"/>
        <v>0</v>
      </c>
      <c r="L100" s="30" t="n">
        <f t="shared" si="7"/>
        <v>0</v>
      </c>
      <c r="N100" s="28" t="str">
        <f t="shared" si="8"/>
      </c>
    </row>
    <row r="101">
      <c r="A101" s="32" t="str">
        <f>IF('Prediction Log'!A101=0, "",'Prediction Log'!A101)</f>
      </c>
      <c r="B101" s="32" t="str">
        <f>IF('Prediction Log'!B101=0, "",'Prediction Log'!B101)</f>
      </c>
      <c r="C101" s="32" t="str">
        <f>IF('Prediction Log'!C101=0, "",'Prediction Log'!C101)</f>
      </c>
      <c r="D101" s="32" t="str">
        <f>IF('Prediction Log'!D101=0, "",'Prediction Log'!D101)</f>
      </c>
      <c r="E101" s="32" t="str">
        <f>IF('Prediction Log'!E101=0, "",'Prediction Log'!E101)</f>
      </c>
      <c r="F101" s="32" t="str">
        <f>IF('Prediction Log'!F101=0, "",'Prediction Log'!F101)</f>
      </c>
      <c r="G101" s="35" t="str">
        <f>IF(Games!H101="","",Games!H101)</f>
      </c>
      <c r="K101" s="30" t="n">
        <f t="shared" si="6"/>
        <v>0</v>
      </c>
      <c r="L101" s="30" t="n">
        <f t="shared" si="7"/>
        <v>0</v>
      </c>
      <c r="N101" s="28" t="str">
        <f t="shared" si="8"/>
      </c>
    </row>
    <row r="102">
      <c r="A102" s="32" t="str">
        <f>IF('Prediction Log'!A102=0, "",'Prediction Log'!A102)</f>
      </c>
      <c r="B102" s="32" t="str">
        <f>IF('Prediction Log'!B102=0, "",'Prediction Log'!B102)</f>
      </c>
      <c r="C102" s="32" t="str">
        <f>IF('Prediction Log'!C102=0, "",'Prediction Log'!C102)</f>
      </c>
      <c r="D102" s="32" t="str">
        <f>IF('Prediction Log'!D102=0, "",'Prediction Log'!D102)</f>
      </c>
      <c r="E102" s="32" t="str">
        <f>IF('Prediction Log'!E102=0, "",'Prediction Log'!E102)</f>
      </c>
      <c r="F102" s="32" t="str">
        <f>IF('Prediction Log'!F102=0, "",'Prediction Log'!F102)</f>
      </c>
      <c r="G102" s="35" t="str">
        <f>IF(Games!H102="","",Games!H102)</f>
      </c>
      <c r="K102" s="30" t="n">
        <f t="shared" si="6"/>
        <v>0</v>
      </c>
      <c r="L102" s="30" t="n">
        <f t="shared" si="7"/>
        <v>0</v>
      </c>
      <c r="N102" s="28" t="str">
        <f t="shared" si="8"/>
      </c>
    </row>
    <row r="103">
      <c r="A103" s="32" t="str">
        <f>IF('Prediction Log'!A103=0, "",'Prediction Log'!A103)</f>
      </c>
      <c r="B103" s="32" t="str">
        <f>IF('Prediction Log'!B103=0, "",'Prediction Log'!B103)</f>
      </c>
      <c r="C103" s="32" t="str">
        <f>IF('Prediction Log'!C103=0, "",'Prediction Log'!C103)</f>
      </c>
      <c r="D103" s="32" t="str">
        <f>IF('Prediction Log'!D103=0, "",'Prediction Log'!D103)</f>
      </c>
      <c r="E103" s="32" t="str">
        <f>IF('Prediction Log'!E103=0, "",'Prediction Log'!E103)</f>
      </c>
      <c r="F103" s="32" t="str">
        <f>IF('Prediction Log'!F103=0, "",'Prediction Log'!F103)</f>
      </c>
      <c r="G103" s="35" t="str">
        <f>IF(Games!H103="","",Games!H103)</f>
      </c>
      <c r="K103" s="30" t="n">
        <f t="shared" si="6"/>
        <v>0</v>
      </c>
      <c r="L103" s="30" t="n">
        <f t="shared" si="7"/>
        <v>0</v>
      </c>
      <c r="N103" s="28" t="str">
        <f t="shared" si="8"/>
      </c>
    </row>
    <row r="104">
      <c r="A104" s="32" t="str">
        <f>IF('Prediction Log'!A104=0, "",'Prediction Log'!A104)</f>
      </c>
      <c r="B104" s="32" t="str">
        <f>IF('Prediction Log'!B104=0, "",'Prediction Log'!B104)</f>
      </c>
      <c r="C104" s="32" t="str">
        <f>IF('Prediction Log'!C104=0, "",'Prediction Log'!C104)</f>
      </c>
      <c r="D104" s="32" t="str">
        <f>IF('Prediction Log'!D104=0, "",'Prediction Log'!D104)</f>
      </c>
      <c r="E104" s="32" t="str">
        <f>IF('Prediction Log'!E104=0, "",'Prediction Log'!E104)</f>
      </c>
      <c r="F104" s="32" t="str">
        <f>IF('Prediction Log'!F104=0, "",'Prediction Log'!F104)</f>
      </c>
      <c r="G104" s="35" t="str">
        <f>IF(Games!H104="","",Games!H104)</f>
      </c>
      <c r="K104" s="30" t="n">
        <f t="shared" si="6"/>
        <v>0</v>
      </c>
      <c r="L104" s="30" t="n">
        <f t="shared" si="7"/>
        <v>0</v>
      </c>
      <c r="N104" s="28" t="str">
        <f t="shared" si="8"/>
      </c>
    </row>
    <row r="105">
      <c r="A105" s="32" t="str">
        <f>IF('Prediction Log'!A105=0, "",'Prediction Log'!A105)</f>
      </c>
      <c r="B105" s="32" t="str">
        <f>IF('Prediction Log'!B105=0, "",'Prediction Log'!B105)</f>
      </c>
      <c r="C105" s="32" t="str">
        <f>IF('Prediction Log'!C105=0, "",'Prediction Log'!C105)</f>
      </c>
      <c r="D105" s="32" t="str">
        <f>IF('Prediction Log'!D105=0, "",'Prediction Log'!D105)</f>
      </c>
      <c r="E105" s="32" t="str">
        <f>IF('Prediction Log'!E105=0, "",'Prediction Log'!E105)</f>
      </c>
      <c r="F105" s="32" t="str">
        <f>IF('Prediction Log'!F105=0, "",'Prediction Log'!F105)</f>
      </c>
      <c r="G105" s="35" t="str">
        <f>IF(Games!H105="","",Games!H105)</f>
      </c>
      <c r="K105" s="30" t="n">
        <f t="shared" si="6"/>
        <v>0</v>
      </c>
      <c r="L105" s="30" t="n">
        <f t="shared" si="7"/>
        <v>0</v>
      </c>
      <c r="N105" s="28" t="str">
        <f t="shared" si="8"/>
      </c>
    </row>
    <row r="106">
      <c r="A106" s="32" t="str">
        <f>IF('Prediction Log'!A106=0, "",'Prediction Log'!A106)</f>
      </c>
      <c r="B106" s="32" t="str">
        <f>IF('Prediction Log'!B106=0, "",'Prediction Log'!B106)</f>
      </c>
      <c r="C106" s="32" t="str">
        <f>IF('Prediction Log'!C106=0, "",'Prediction Log'!C106)</f>
      </c>
      <c r="D106" s="32" t="str">
        <f>IF('Prediction Log'!D106=0, "",'Prediction Log'!D106)</f>
      </c>
      <c r="E106" s="32" t="str">
        <f>IF('Prediction Log'!E106=0, "",'Prediction Log'!E106)</f>
      </c>
      <c r="F106" s="32" t="str">
        <f>IF('Prediction Log'!F106=0, "",'Prediction Log'!F106)</f>
      </c>
      <c r="G106" s="35" t="str">
        <f>IF(Games!H106="","",Games!H106)</f>
      </c>
      <c r="K106" s="30" t="n">
        <f t="shared" si="6"/>
        <v>0</v>
      </c>
      <c r="L106" s="30" t="n">
        <f t="shared" si="7"/>
        <v>0</v>
      </c>
      <c r="N106" s="28" t="str">
        <f t="shared" si="8"/>
      </c>
    </row>
    <row r="107">
      <c r="A107" s="32" t="str">
        <f>IF('Prediction Log'!A107=0, "",'Prediction Log'!A107)</f>
      </c>
      <c r="B107" s="32" t="str">
        <f>IF('Prediction Log'!B107=0, "",'Prediction Log'!B107)</f>
      </c>
      <c r="C107" s="32" t="str">
        <f>IF('Prediction Log'!C107=0, "",'Prediction Log'!C107)</f>
      </c>
      <c r="D107" s="32" t="str">
        <f>IF('Prediction Log'!D107=0, "",'Prediction Log'!D107)</f>
      </c>
      <c r="E107" s="32" t="str">
        <f>IF('Prediction Log'!E107=0, "",'Prediction Log'!E107)</f>
      </c>
      <c r="F107" s="32" t="str">
        <f>IF('Prediction Log'!F107=0, "",'Prediction Log'!F107)</f>
      </c>
      <c r="G107" s="35" t="str">
        <f>IF(Games!H107="","",Games!H107)</f>
      </c>
      <c r="K107" s="30" t="n">
        <f t="shared" si="6"/>
        <v>0</v>
      </c>
      <c r="L107" s="30" t="n">
        <f t="shared" si="7"/>
        <v>0</v>
      </c>
      <c r="N107" s="28" t="str">
        <f t="shared" si="8"/>
      </c>
    </row>
    <row r="108">
      <c r="A108" s="32" t="str">
        <f>IF('Prediction Log'!A108=0, "",'Prediction Log'!A108)</f>
      </c>
      <c r="B108" s="32" t="str">
        <f>IF('Prediction Log'!B108=0, "",'Prediction Log'!B108)</f>
      </c>
      <c r="C108" s="32" t="str">
        <f>IF('Prediction Log'!C108=0, "",'Prediction Log'!C108)</f>
      </c>
      <c r="D108" s="32" t="str">
        <f>IF('Prediction Log'!D108=0, "",'Prediction Log'!D108)</f>
      </c>
      <c r="E108" s="32" t="str">
        <f>IF('Prediction Log'!E108=0, "",'Prediction Log'!E108)</f>
      </c>
      <c r="F108" s="32" t="str">
        <f>IF('Prediction Log'!F108=0, "",'Prediction Log'!F108)</f>
      </c>
      <c r="G108" s="35" t="str">
        <f>IF(Games!H108="","",Games!H108)</f>
      </c>
      <c r="K108" s="30" t="n">
        <f t="shared" si="6"/>
        <v>0</v>
      </c>
      <c r="L108" s="30" t="n">
        <f t="shared" si="7"/>
        <v>0</v>
      </c>
      <c r="N108" s="28" t="str">
        <f t="shared" si="8"/>
      </c>
    </row>
    <row r="109">
      <c r="A109" s="32" t="str">
        <f>IF('Prediction Log'!A109=0, "",'Prediction Log'!A109)</f>
      </c>
      <c r="B109" s="32" t="str">
        <f>IF('Prediction Log'!B109=0, "",'Prediction Log'!B109)</f>
      </c>
      <c r="C109" s="32" t="str">
        <f>IF('Prediction Log'!C109=0, "",'Prediction Log'!C109)</f>
      </c>
      <c r="D109" s="32" t="str">
        <f>IF('Prediction Log'!D109=0, "",'Prediction Log'!D109)</f>
      </c>
      <c r="E109" s="32" t="str">
        <f>IF('Prediction Log'!E109=0, "",'Prediction Log'!E109)</f>
      </c>
      <c r="F109" s="32" t="str">
        <f>IF('Prediction Log'!F109=0, "",'Prediction Log'!F109)</f>
      </c>
      <c r="G109" s="35" t="str">
        <f>IF(Games!H109="","",Games!H109)</f>
      </c>
      <c r="K109" s="30" t="n">
        <f t="shared" si="6"/>
        <v>0</v>
      </c>
      <c r="L109" s="30" t="n">
        <f t="shared" si="7"/>
        <v>0</v>
      </c>
      <c r="N109" s="28" t="str">
        <f t="shared" si="8"/>
      </c>
    </row>
    <row r="110">
      <c r="A110" s="32" t="str">
        <f>IF('Prediction Log'!A110=0, "",'Prediction Log'!A110)</f>
      </c>
      <c r="B110" s="32" t="str">
        <f>IF('Prediction Log'!B110=0, "",'Prediction Log'!B110)</f>
      </c>
      <c r="C110" s="32" t="str">
        <f>IF('Prediction Log'!C110=0, "",'Prediction Log'!C110)</f>
      </c>
      <c r="D110" s="32" t="str">
        <f>IF('Prediction Log'!D110=0, "",'Prediction Log'!D110)</f>
      </c>
      <c r="E110" s="32" t="str">
        <f>IF('Prediction Log'!E110=0, "",'Prediction Log'!E110)</f>
      </c>
      <c r="F110" s="32" t="str">
        <f>IF('Prediction Log'!F110=0, "",'Prediction Log'!F110)</f>
      </c>
      <c r="G110" s="35" t="str">
        <f>IF(Games!H110="","",Games!H110)</f>
      </c>
      <c r="K110" s="30" t="n">
        <f t="shared" si="6"/>
        <v>0</v>
      </c>
      <c r="L110" s="30" t="n">
        <f t="shared" si="7"/>
        <v>0</v>
      </c>
      <c r="N110" s="28" t="str">
        <f t="shared" si="8"/>
      </c>
    </row>
    <row r="111">
      <c r="A111" s="32" t="str">
        <f>IF('Prediction Log'!A111=0, "",'Prediction Log'!A111)</f>
      </c>
      <c r="B111" s="32" t="str">
        <f>IF('Prediction Log'!B111=0, "",'Prediction Log'!B111)</f>
      </c>
      <c r="C111" s="32" t="str">
        <f>IF('Prediction Log'!C111=0, "",'Prediction Log'!C111)</f>
      </c>
      <c r="D111" s="32" t="str">
        <f>IF('Prediction Log'!D111=0, "",'Prediction Log'!D111)</f>
      </c>
      <c r="E111" s="32" t="str">
        <f>IF('Prediction Log'!E111=0, "",'Prediction Log'!E111)</f>
      </c>
      <c r="F111" s="32" t="str">
        <f>IF('Prediction Log'!F111=0, "",'Prediction Log'!F111)</f>
      </c>
      <c r="G111" s="35" t="str">
        <f>IF(Games!H111="","",Games!H111)</f>
      </c>
      <c r="K111" s="30" t="n">
        <f t="shared" si="6"/>
        <v>0</v>
      </c>
      <c r="L111" s="30" t="n">
        <f t="shared" si="7"/>
        <v>0</v>
      </c>
      <c r="N111" s="28" t="str">
        <f t="shared" si="8"/>
      </c>
    </row>
    <row r="112">
      <c r="A112" s="32" t="str">
        <f>IF('Prediction Log'!A112=0, "",'Prediction Log'!A112)</f>
      </c>
      <c r="B112" s="32" t="str">
        <f>IF('Prediction Log'!B112=0, "",'Prediction Log'!B112)</f>
      </c>
      <c r="C112" s="32" t="str">
        <f>IF('Prediction Log'!C112=0, "",'Prediction Log'!C112)</f>
      </c>
      <c r="D112" s="32" t="str">
        <f>IF('Prediction Log'!D112=0, "",'Prediction Log'!D112)</f>
      </c>
      <c r="E112" s="32" t="str">
        <f>IF('Prediction Log'!E112=0, "",'Prediction Log'!E112)</f>
      </c>
      <c r="F112" s="32" t="str">
        <f>IF('Prediction Log'!F112=0, "",'Prediction Log'!F112)</f>
      </c>
      <c r="G112" s="35" t="str">
        <f>IF(Games!H112="","",Games!H112)</f>
      </c>
      <c r="K112" s="30" t="n">
        <f t="shared" si="6"/>
        <v>0</v>
      </c>
      <c r="L112" s="30" t="n">
        <f t="shared" si="7"/>
        <v>0</v>
      </c>
      <c r="N112" s="28" t="str">
        <f t="shared" si="8"/>
      </c>
    </row>
    <row r="113">
      <c r="A113" s="32" t="str">
        <f>IF('Prediction Log'!A113=0, "",'Prediction Log'!A113)</f>
      </c>
      <c r="B113" s="32" t="str">
        <f>IF('Prediction Log'!B113=0, "",'Prediction Log'!B113)</f>
      </c>
      <c r="C113" s="32" t="str">
        <f>IF('Prediction Log'!C113=0, "",'Prediction Log'!C113)</f>
      </c>
      <c r="D113" s="32" t="str">
        <f>IF('Prediction Log'!D113=0, "",'Prediction Log'!D113)</f>
      </c>
      <c r="E113" s="32" t="str">
        <f>IF('Prediction Log'!E113=0, "",'Prediction Log'!E113)</f>
      </c>
      <c r="F113" s="32" t="str">
        <f>IF('Prediction Log'!F113=0, "",'Prediction Log'!F113)</f>
      </c>
      <c r="G113" s="35" t="str">
        <f>IF(Games!H113="","",Games!H113)</f>
      </c>
      <c r="K113" s="30" t="n">
        <f t="shared" si="6"/>
        <v>0</v>
      </c>
      <c r="L113" s="30" t="n">
        <f t="shared" si="7"/>
        <v>0</v>
      </c>
      <c r="N113" s="28" t="str">
        <f t="shared" si="8"/>
      </c>
    </row>
    <row r="114">
      <c r="A114" s="32" t="str">
        <f>IF('Prediction Log'!A114=0, "",'Prediction Log'!A114)</f>
      </c>
      <c r="B114" s="32" t="str">
        <f>IF('Prediction Log'!B114=0, "",'Prediction Log'!B114)</f>
      </c>
      <c r="C114" s="32" t="str">
        <f>IF('Prediction Log'!C114=0, "",'Prediction Log'!C114)</f>
      </c>
      <c r="D114" s="32" t="str">
        <f>IF('Prediction Log'!D114=0, "",'Prediction Log'!D114)</f>
      </c>
      <c r="E114" s="32" t="str">
        <f>IF('Prediction Log'!E114=0, "",'Prediction Log'!E114)</f>
      </c>
      <c r="F114" s="32" t="str">
        <f>IF('Prediction Log'!F114=0, "",'Prediction Log'!F114)</f>
      </c>
      <c r="G114" s="35" t="str">
        <f>IF(Games!H114="","",Games!H114)</f>
      </c>
      <c r="K114" s="30" t="n">
        <f t="shared" si="6"/>
        <v>0</v>
      </c>
      <c r="L114" s="30" t="n">
        <f t="shared" si="7"/>
        <v>0</v>
      </c>
      <c r="N114" s="28" t="str">
        <f t="shared" si="8"/>
      </c>
    </row>
    <row r="115">
      <c r="A115" s="32" t="str">
        <f>IF('Prediction Log'!A115=0, "",'Prediction Log'!A115)</f>
      </c>
      <c r="B115" s="32" t="str">
        <f>IF('Prediction Log'!B115=0, "",'Prediction Log'!B115)</f>
      </c>
      <c r="C115" s="32" t="str">
        <f>IF('Prediction Log'!C115=0, "",'Prediction Log'!C115)</f>
      </c>
      <c r="D115" s="32" t="str">
        <f>IF('Prediction Log'!D115=0, "",'Prediction Log'!D115)</f>
      </c>
      <c r="E115" s="32" t="str">
        <f>IF('Prediction Log'!E115=0, "",'Prediction Log'!E115)</f>
      </c>
      <c r="F115" s="32" t="str">
        <f>IF('Prediction Log'!F115=0, "",'Prediction Log'!F115)</f>
      </c>
      <c r="G115" s="35" t="str">
        <f>IF(Games!H115="","",Games!H115)</f>
      </c>
      <c r="K115" s="30" t="n">
        <f t="shared" si="6"/>
        <v>0</v>
      </c>
      <c r="L115" s="30" t="n">
        <f t="shared" si="7"/>
        <v>0</v>
      </c>
      <c r="N115" s="28" t="str">
        <f t="shared" si="8"/>
      </c>
    </row>
    <row r="116">
      <c r="A116" s="32" t="str">
        <f>IF('Prediction Log'!A116=0, "",'Prediction Log'!A116)</f>
      </c>
      <c r="B116" s="32" t="str">
        <f>IF('Prediction Log'!B116=0, "",'Prediction Log'!B116)</f>
      </c>
      <c r="C116" s="32" t="str">
        <f>IF('Prediction Log'!C116=0, "",'Prediction Log'!C116)</f>
      </c>
      <c r="D116" s="32" t="str">
        <f>IF('Prediction Log'!D116=0, "",'Prediction Log'!D116)</f>
      </c>
      <c r="E116" s="32" t="str">
        <f>IF('Prediction Log'!E116=0, "",'Prediction Log'!E116)</f>
      </c>
      <c r="F116" s="32" t="str">
        <f>IF('Prediction Log'!F116=0, "",'Prediction Log'!F116)</f>
      </c>
      <c r="G116" s="35" t="str">
        <f>IF(Games!H116="","",Games!H116)</f>
      </c>
      <c r="K116" s="30" t="n">
        <f t="shared" si="6"/>
        <v>0</v>
      </c>
      <c r="L116" s="30" t="n">
        <f t="shared" si="7"/>
        <v>0</v>
      </c>
      <c r="N116" s="28" t="str">
        <f t="shared" si="8"/>
      </c>
    </row>
    <row r="117">
      <c r="A117" s="32" t="str">
        <f>IF('Prediction Log'!A117=0, "",'Prediction Log'!A117)</f>
      </c>
      <c r="B117" s="32" t="str">
        <f>IF('Prediction Log'!B117=0, "",'Prediction Log'!B117)</f>
      </c>
      <c r="C117" s="32" t="str">
        <f>IF('Prediction Log'!C117=0, "",'Prediction Log'!C117)</f>
      </c>
      <c r="D117" s="32" t="str">
        <f>IF('Prediction Log'!D117=0, "",'Prediction Log'!D117)</f>
      </c>
      <c r="E117" s="32" t="str">
        <f>IF('Prediction Log'!E117=0, "",'Prediction Log'!E117)</f>
      </c>
      <c r="F117" s="32" t="str">
        <f>IF('Prediction Log'!F117=0, "",'Prediction Log'!F117)</f>
      </c>
      <c r="G117" s="35" t="str">
        <f>IF(Games!H117="","",Games!H117)</f>
      </c>
      <c r="K117" s="30" t="n">
        <f t="shared" si="6"/>
        <v>0</v>
      </c>
      <c r="L117" s="30" t="n">
        <f t="shared" si="7"/>
        <v>0</v>
      </c>
      <c r="N117" s="28" t="str">
        <f t="shared" si="8"/>
      </c>
    </row>
    <row r="118">
      <c r="A118" s="32" t="str">
        <f>IF('Prediction Log'!A118=0, "",'Prediction Log'!A118)</f>
      </c>
      <c r="B118" s="32" t="str">
        <f>IF('Prediction Log'!B118=0, "",'Prediction Log'!B118)</f>
      </c>
      <c r="C118" s="32" t="str">
        <f>IF('Prediction Log'!C118=0, "",'Prediction Log'!C118)</f>
      </c>
      <c r="D118" s="32" t="str">
        <f>IF('Prediction Log'!D118=0, "",'Prediction Log'!D118)</f>
      </c>
      <c r="E118" s="32" t="str">
        <f>IF('Prediction Log'!E118=0, "",'Prediction Log'!E118)</f>
      </c>
      <c r="F118" s="32" t="str">
        <f>IF('Prediction Log'!F118=0, "",'Prediction Log'!F118)</f>
      </c>
      <c r="G118" s="35" t="str">
        <f>IF(Games!H118="","",Games!H118)</f>
      </c>
      <c r="K118" s="30" t="n">
        <f t="shared" si="6"/>
        <v>0</v>
      </c>
      <c r="L118" s="30" t="n">
        <f t="shared" si="7"/>
        <v>0</v>
      </c>
      <c r="N118" s="28" t="str">
        <f t="shared" si="8"/>
      </c>
    </row>
    <row r="119">
      <c r="A119" s="32" t="str">
        <f>IF('Prediction Log'!A119=0, "",'Prediction Log'!A119)</f>
      </c>
      <c r="B119" s="32" t="str">
        <f>IF('Prediction Log'!B119=0, "",'Prediction Log'!B119)</f>
      </c>
      <c r="C119" s="32" t="str">
        <f>IF('Prediction Log'!C119=0, "",'Prediction Log'!C119)</f>
      </c>
      <c r="D119" s="32" t="str">
        <f>IF('Prediction Log'!D119=0, "",'Prediction Log'!D119)</f>
      </c>
      <c r="E119" s="32" t="str">
        <f>IF('Prediction Log'!E119=0, "",'Prediction Log'!E119)</f>
      </c>
      <c r="F119" s="32" t="str">
        <f>IF('Prediction Log'!F119=0, "",'Prediction Log'!F119)</f>
      </c>
      <c r="G119" s="35" t="str">
        <f>IF(Games!H119="","",Games!H119)</f>
      </c>
      <c r="K119" s="30" t="n">
        <f t="shared" si="6"/>
        <v>0</v>
      </c>
      <c r="L119" s="30" t="n">
        <f t="shared" si="7"/>
        <v>0</v>
      </c>
      <c r="N119" s="28" t="str">
        <f t="shared" si="8"/>
      </c>
    </row>
    <row r="120">
      <c r="A120" s="32" t="str">
        <f>IF('Prediction Log'!A120=0, "",'Prediction Log'!A120)</f>
      </c>
      <c r="B120" s="32" t="str">
        <f>IF('Prediction Log'!B120=0, "",'Prediction Log'!B120)</f>
      </c>
      <c r="C120" s="32" t="str">
        <f>IF('Prediction Log'!C120=0, "",'Prediction Log'!C120)</f>
      </c>
      <c r="D120" s="32" t="str">
        <f>IF('Prediction Log'!D120=0, "",'Prediction Log'!D120)</f>
      </c>
      <c r="E120" s="32" t="str">
        <f>IF('Prediction Log'!E120=0, "",'Prediction Log'!E120)</f>
      </c>
      <c r="F120" s="32" t="str">
        <f>IF('Prediction Log'!F120=0, "",'Prediction Log'!F120)</f>
      </c>
      <c r="G120" s="35" t="str">
        <f>IF(Games!H120="","",Games!H120)</f>
      </c>
      <c r="K120" s="30" t="n">
        <f t="shared" si="6"/>
        <v>0</v>
      </c>
      <c r="L120" s="30" t="n">
        <f t="shared" si="7"/>
        <v>0</v>
      </c>
      <c r="N120" s="28" t="str">
        <f t="shared" si="8"/>
      </c>
    </row>
    <row r="121">
      <c r="A121" s="32" t="str">
        <f>IF('Prediction Log'!A121=0, "",'Prediction Log'!A121)</f>
      </c>
      <c r="B121" s="32" t="str">
        <f>IF('Prediction Log'!B121=0, "",'Prediction Log'!B121)</f>
      </c>
      <c r="C121" s="32" t="str">
        <f>IF('Prediction Log'!C121=0, "",'Prediction Log'!C121)</f>
      </c>
      <c r="D121" s="32" t="str">
        <f>IF('Prediction Log'!D121=0, "",'Prediction Log'!D121)</f>
      </c>
      <c r="E121" s="32" t="str">
        <f>IF('Prediction Log'!E121=0, "",'Prediction Log'!E121)</f>
      </c>
      <c r="F121" s="32" t="str">
        <f>IF('Prediction Log'!F121=0, "",'Prediction Log'!F121)</f>
      </c>
      <c r="G121" s="35" t="str">
        <f>IF(Games!H121="","",Games!H121)</f>
      </c>
      <c r="K121" s="30" t="n">
        <f t="shared" si="6"/>
        <v>0</v>
      </c>
      <c r="L121" s="30" t="n">
        <f t="shared" si="7"/>
        <v>0</v>
      </c>
      <c r="N121" s="28" t="str">
        <f t="shared" si="8"/>
      </c>
    </row>
    <row r="122">
      <c r="A122" s="32" t="str">
        <f>IF('Prediction Log'!A122=0, "",'Prediction Log'!A122)</f>
      </c>
      <c r="B122" s="32" t="str">
        <f>IF('Prediction Log'!B122=0, "",'Prediction Log'!B122)</f>
      </c>
      <c r="C122" s="32" t="str">
        <f>IF('Prediction Log'!C122=0, "",'Prediction Log'!C122)</f>
      </c>
      <c r="D122" s="32" t="str">
        <f>IF('Prediction Log'!D122=0, "",'Prediction Log'!D122)</f>
      </c>
      <c r="E122" s="32" t="str">
        <f>IF('Prediction Log'!E122=0, "",'Prediction Log'!E122)</f>
      </c>
      <c r="F122" s="32" t="str">
        <f>IF('Prediction Log'!F122=0, "",'Prediction Log'!F122)</f>
      </c>
      <c r="G122" s="35" t="str">
        <f>IF(Games!H122="","",Games!H122)</f>
      </c>
      <c r="K122" s="30" t="n">
        <f t="shared" si="6"/>
        <v>0</v>
      </c>
      <c r="L122" s="30" t="n">
        <f t="shared" si="7"/>
        <v>0</v>
      </c>
      <c r="N122" s="28" t="str">
        <f t="shared" si="8"/>
      </c>
    </row>
    <row r="123">
      <c r="A123" s="32" t="str">
        <f>IF('Prediction Log'!A123=0, "",'Prediction Log'!A123)</f>
      </c>
      <c r="B123" s="32" t="str">
        <f>IF('Prediction Log'!B123=0, "",'Prediction Log'!B123)</f>
      </c>
      <c r="C123" s="32" t="str">
        <f>IF('Prediction Log'!C123=0, "",'Prediction Log'!C123)</f>
      </c>
      <c r="D123" s="32" t="str">
        <f>IF('Prediction Log'!D123=0, "",'Prediction Log'!D123)</f>
      </c>
      <c r="E123" s="32" t="str">
        <f>IF('Prediction Log'!E123=0, "",'Prediction Log'!E123)</f>
      </c>
      <c r="F123" s="32" t="str">
        <f>IF('Prediction Log'!F123=0, "",'Prediction Log'!F123)</f>
      </c>
      <c r="G123" s="35" t="str">
        <f>IF(Games!H123="","",Games!H123)</f>
      </c>
      <c r="K123" s="30" t="n">
        <f t="shared" si="6"/>
        <v>0</v>
      </c>
      <c r="L123" s="30" t="n">
        <f t="shared" si="7"/>
        <v>0</v>
      </c>
      <c r="N123" s="28" t="str">
        <f t="shared" si="8"/>
      </c>
    </row>
    <row r="124">
      <c r="A124" s="32" t="str">
        <f>IF('Prediction Log'!A124=0, "",'Prediction Log'!A124)</f>
      </c>
      <c r="B124" s="32" t="str">
        <f>IF('Prediction Log'!B124=0, "",'Prediction Log'!B124)</f>
      </c>
      <c r="C124" s="32" t="str">
        <f>IF('Prediction Log'!C124=0, "",'Prediction Log'!C124)</f>
      </c>
      <c r="D124" s="32" t="str">
        <f>IF('Prediction Log'!D124=0, "",'Prediction Log'!D124)</f>
      </c>
      <c r="E124" s="32" t="str">
        <f>IF('Prediction Log'!E124=0, "",'Prediction Log'!E124)</f>
      </c>
      <c r="F124" s="32" t="str">
        <f>IF('Prediction Log'!F124=0, "",'Prediction Log'!F124)</f>
      </c>
      <c r="G124" s="35" t="str">
        <f>IF(Games!H124="","",Games!H124)</f>
      </c>
      <c r="K124" s="30" t="n">
        <f t="shared" si="6"/>
        <v>0</v>
      </c>
      <c r="L124" s="30" t="n">
        <f t="shared" si="7"/>
        <v>0</v>
      </c>
      <c r="N124" s="28" t="str">
        <f t="shared" si="8"/>
      </c>
    </row>
    <row r="125">
      <c r="A125" s="32" t="str">
        <f>IF('Prediction Log'!A125=0, "",'Prediction Log'!A125)</f>
      </c>
      <c r="B125" s="32" t="str">
        <f>IF('Prediction Log'!B125=0, "",'Prediction Log'!B125)</f>
      </c>
      <c r="C125" s="32" t="str">
        <f>IF('Prediction Log'!C125=0, "",'Prediction Log'!C125)</f>
      </c>
      <c r="D125" s="32" t="str">
        <f>IF('Prediction Log'!D125=0, "",'Prediction Log'!D125)</f>
      </c>
      <c r="E125" s="32" t="str">
        <f>IF('Prediction Log'!E125=0, "",'Prediction Log'!E125)</f>
      </c>
      <c r="F125" s="32" t="str">
        <f>IF('Prediction Log'!F125=0, "",'Prediction Log'!F125)</f>
      </c>
      <c r="G125" s="35" t="str">
        <f>IF(Games!H125="","",Games!H125)</f>
      </c>
      <c r="K125" s="30" t="n">
        <f t="shared" si="6"/>
        <v>0</v>
      </c>
      <c r="L125" s="30" t="n">
        <f t="shared" si="7"/>
        <v>0</v>
      </c>
      <c r="N125" s="28" t="str">
        <f t="shared" si="8"/>
      </c>
    </row>
    <row r="126">
      <c r="A126" s="32" t="str">
        <f>IF('Prediction Log'!A126=0, "",'Prediction Log'!A126)</f>
      </c>
      <c r="B126" s="32" t="str">
        <f>IF('Prediction Log'!B126=0, "",'Prediction Log'!B126)</f>
      </c>
      <c r="C126" s="32" t="str">
        <f>IF('Prediction Log'!C126=0, "",'Prediction Log'!C126)</f>
      </c>
      <c r="D126" s="32" t="str">
        <f>IF('Prediction Log'!D126=0, "",'Prediction Log'!D126)</f>
      </c>
      <c r="E126" s="32" t="str">
        <f>IF('Prediction Log'!E126=0, "",'Prediction Log'!E126)</f>
      </c>
      <c r="F126" s="32" t="str">
        <f>IF('Prediction Log'!F126=0, "",'Prediction Log'!F126)</f>
      </c>
      <c r="G126" s="35" t="str">
        <f>IF(Games!H126="","",Games!H126)</f>
      </c>
      <c r="K126" s="30" t="n">
        <f t="shared" si="6"/>
        <v>0</v>
      </c>
      <c r="L126" s="30" t="n">
        <f t="shared" si="7"/>
        <v>0</v>
      </c>
      <c r="N126" s="28" t="str">
        <f t="shared" si="8"/>
      </c>
    </row>
    <row r="127">
      <c r="A127" s="32" t="str">
        <f>IF('Prediction Log'!A127=0, "",'Prediction Log'!A127)</f>
      </c>
      <c r="B127" s="32" t="str">
        <f>IF('Prediction Log'!B127=0, "",'Prediction Log'!B127)</f>
      </c>
      <c r="C127" s="32" t="str">
        <f>IF('Prediction Log'!C127=0, "",'Prediction Log'!C127)</f>
      </c>
      <c r="D127" s="32" t="str">
        <f>IF('Prediction Log'!D127=0, "",'Prediction Log'!D127)</f>
      </c>
      <c r="E127" s="32" t="str">
        <f>IF('Prediction Log'!E127=0, "",'Prediction Log'!E127)</f>
      </c>
      <c r="F127" s="32" t="str">
        <f>IF('Prediction Log'!F127=0, "",'Prediction Log'!F127)</f>
      </c>
      <c r="G127" s="35" t="str">
        <f>IF(Games!H127="","",Games!H127)</f>
      </c>
      <c r="K127" s="30" t="n">
        <f t="shared" si="6"/>
        <v>0</v>
      </c>
      <c r="L127" s="30" t="n">
        <f t="shared" si="7"/>
        <v>0</v>
      </c>
      <c r="N127" s="28" t="str">
        <f t="shared" si="8"/>
      </c>
    </row>
    <row r="128">
      <c r="A128" s="32" t="str">
        <f>IF('Prediction Log'!A128=0, "",'Prediction Log'!A128)</f>
      </c>
      <c r="B128" s="32" t="str">
        <f>IF('Prediction Log'!B128=0, "",'Prediction Log'!B128)</f>
      </c>
      <c r="C128" s="32" t="str">
        <f>IF('Prediction Log'!C128=0, "",'Prediction Log'!C128)</f>
      </c>
      <c r="D128" s="32" t="str">
        <f>IF('Prediction Log'!D128=0, "",'Prediction Log'!D128)</f>
      </c>
      <c r="E128" s="32" t="str">
        <f>IF('Prediction Log'!E128=0, "",'Prediction Log'!E128)</f>
      </c>
      <c r="F128" s="32" t="str">
        <f>IF('Prediction Log'!F128=0, "",'Prediction Log'!F128)</f>
      </c>
      <c r="G128" s="35" t="str">
        <f>IF(Games!H128="","",Games!H128)</f>
      </c>
      <c r="K128" s="30" t="n">
        <f t="shared" si="6"/>
        <v>0</v>
      </c>
      <c r="L128" s="30" t="n">
        <f t="shared" si="7"/>
        <v>0</v>
      </c>
      <c r="N128" s="28" t="str">
        <f t="shared" si="8"/>
      </c>
    </row>
    <row r="129">
      <c r="A129" s="32" t="str">
        <f>IF('Prediction Log'!A129=0, "",'Prediction Log'!A129)</f>
      </c>
      <c r="B129" s="32" t="str">
        <f>IF('Prediction Log'!B129=0, "",'Prediction Log'!B129)</f>
      </c>
      <c r="C129" s="32" t="str">
        <f>IF('Prediction Log'!C129=0, "",'Prediction Log'!C129)</f>
      </c>
      <c r="D129" s="32" t="str">
        <f>IF('Prediction Log'!D129=0, "",'Prediction Log'!D129)</f>
      </c>
      <c r="E129" s="32" t="str">
        <f>IF('Prediction Log'!E129=0, "",'Prediction Log'!E129)</f>
      </c>
      <c r="F129" s="32" t="str">
        <f>IF('Prediction Log'!F129=0, "",'Prediction Log'!F129)</f>
      </c>
      <c r="G129" s="35" t="str">
        <f>IF(Games!H129="","",Games!H129)</f>
      </c>
      <c r="K129" s="30" t="n">
        <f t="shared" si="6"/>
        <v>0</v>
      </c>
      <c r="L129" s="30" t="n">
        <f t="shared" si="7"/>
        <v>0</v>
      </c>
      <c r="N129" s="28" t="str">
        <f t="shared" si="8"/>
      </c>
    </row>
    <row r="130">
      <c r="A130" s="32" t="str">
        <f>IF('Prediction Log'!A130=0, "",'Prediction Log'!A130)</f>
      </c>
      <c r="B130" s="32" t="str">
        <f>IF('Prediction Log'!B130=0, "",'Prediction Log'!B130)</f>
      </c>
      <c r="C130" s="32" t="str">
        <f>IF('Prediction Log'!C130=0, "",'Prediction Log'!C130)</f>
      </c>
      <c r="D130" s="32" t="str">
        <f>IF('Prediction Log'!D130=0, "",'Prediction Log'!D130)</f>
      </c>
      <c r="E130" s="32" t="str">
        <f>IF('Prediction Log'!E130=0, "",'Prediction Log'!E130)</f>
      </c>
      <c r="F130" s="32" t="str">
        <f>IF('Prediction Log'!F130=0, "",'Prediction Log'!F130)</f>
      </c>
      <c r="G130" s="35" t="str">
        <f>IF(Games!H130="","",Games!H130)</f>
      </c>
      <c r="K130" s="30" t="n">
        <f t="shared" si="6"/>
        <v>0</v>
      </c>
      <c r="L130" s="30" t="n">
        <f t="shared" si="7"/>
        <v>0</v>
      </c>
      <c r="N130" s="28" t="str">
        <f t="shared" si="8"/>
      </c>
    </row>
    <row r="131">
      <c r="A131" s="32" t="str">
        <f>IF('Prediction Log'!A131=0, "",'Prediction Log'!A131)</f>
      </c>
      <c r="B131" s="32" t="str">
        <f>IF('Prediction Log'!B131=0, "",'Prediction Log'!B131)</f>
      </c>
      <c r="C131" s="32" t="str">
        <f>IF('Prediction Log'!C131=0, "",'Prediction Log'!C131)</f>
      </c>
      <c r="D131" s="32" t="str">
        <f>IF('Prediction Log'!D131=0, "",'Prediction Log'!D131)</f>
      </c>
      <c r="E131" s="32" t="str">
        <f>IF('Prediction Log'!E131=0, "",'Prediction Log'!E131)</f>
      </c>
      <c r="F131" s="32" t="str">
        <f>IF('Prediction Log'!F131=0, "",'Prediction Log'!F131)</f>
      </c>
      <c r="G131" s="35" t="str">
        <f>IF(Games!H131="","",Games!H131)</f>
      </c>
      <c r="K131" s="30" t="n">
        <f t="shared" si="6"/>
        <v>0</v>
      </c>
      <c r="L131" s="30" t="n">
        <f t="shared" si="7"/>
        <v>0</v>
      </c>
      <c r="N131" s="28" t="str">
        <f t="shared" si="8"/>
      </c>
    </row>
    <row r="132">
      <c r="A132" s="32" t="str">
        <f>IF('Prediction Log'!A132=0, "",'Prediction Log'!A132)</f>
      </c>
      <c r="B132" s="32" t="str">
        <f>IF('Prediction Log'!B132=0, "",'Prediction Log'!B132)</f>
      </c>
      <c r="C132" s="32" t="str">
        <f>IF('Prediction Log'!C132=0, "",'Prediction Log'!C132)</f>
      </c>
      <c r="D132" s="32" t="str">
        <f>IF('Prediction Log'!D132=0, "",'Prediction Log'!D132)</f>
      </c>
      <c r="E132" s="32" t="str">
        <f>IF('Prediction Log'!E132=0, "",'Prediction Log'!E132)</f>
      </c>
      <c r="F132" s="32" t="str">
        <f>IF('Prediction Log'!F132=0, "",'Prediction Log'!F132)</f>
      </c>
      <c r="G132" s="35" t="str">
        <f>IF(Games!H132="","",Games!H132)</f>
      </c>
      <c r="K132" s="30" t="n">
        <f t="shared" si="6"/>
        <v>0</v>
      </c>
      <c r="L132" s="30" t="n">
        <f t="shared" si="7"/>
        <v>0</v>
      </c>
      <c r="N132" s="28" t="str">
        <f t="shared" si="8"/>
      </c>
    </row>
    <row r="133">
      <c r="A133" s="32" t="str">
        <f>IF('Prediction Log'!A133=0, "",'Prediction Log'!A133)</f>
      </c>
      <c r="B133" s="32" t="str">
        <f>IF('Prediction Log'!B133=0, "",'Prediction Log'!B133)</f>
      </c>
      <c r="C133" s="32" t="str">
        <f>IF('Prediction Log'!C133=0, "",'Prediction Log'!C133)</f>
      </c>
      <c r="D133" s="32" t="str">
        <f>IF('Prediction Log'!D133=0, "",'Prediction Log'!D133)</f>
      </c>
      <c r="E133" s="32" t="str">
        <f>IF('Prediction Log'!E133=0, "",'Prediction Log'!E133)</f>
      </c>
      <c r="F133" s="32" t="str">
        <f>IF('Prediction Log'!F133=0, "",'Prediction Log'!F133)</f>
      </c>
      <c r="G133" s="35" t="str">
        <f>IF(Games!H133="","",Games!H133)</f>
      </c>
      <c r="K133" s="30" t="n">
        <f t="shared" si="6"/>
        <v>0</v>
      </c>
      <c r="L133" s="30" t="n">
        <f t="shared" si="7"/>
        <v>0</v>
      </c>
      <c r="N133" s="28" t="str">
        <f t="shared" si="8"/>
      </c>
    </row>
    <row r="134">
      <c r="A134" s="32" t="str">
        <f>IF('Prediction Log'!A134=0, "",'Prediction Log'!A134)</f>
      </c>
      <c r="B134" s="32" t="str">
        <f>IF('Prediction Log'!B134=0, "",'Prediction Log'!B134)</f>
      </c>
      <c r="C134" s="32" t="str">
        <f>IF('Prediction Log'!C134=0, "",'Prediction Log'!C134)</f>
      </c>
      <c r="D134" s="32" t="str">
        <f>IF('Prediction Log'!D134=0, "",'Prediction Log'!D134)</f>
      </c>
      <c r="E134" s="32" t="str">
        <f>IF('Prediction Log'!E134=0, "",'Prediction Log'!E134)</f>
      </c>
      <c r="F134" s="32" t="str">
        <f>IF('Prediction Log'!F134=0, "",'Prediction Log'!F134)</f>
      </c>
      <c r="G134" s="35" t="str">
        <f>IF(Games!H134="","",Games!H134)</f>
      </c>
      <c r="K134" s="30" t="n">
        <f t="shared" si="6"/>
        <v>0</v>
      </c>
      <c r="L134" s="30" t="n">
        <f t="shared" si="7"/>
        <v>0</v>
      </c>
      <c r="N134" s="28" t="str">
        <f t="shared" si="8"/>
      </c>
    </row>
    <row r="135">
      <c r="A135" s="32" t="str">
        <f>IF('Prediction Log'!A135=0, "",'Prediction Log'!A135)</f>
      </c>
      <c r="B135" s="32" t="str">
        <f>IF('Prediction Log'!B135=0, "",'Prediction Log'!B135)</f>
      </c>
      <c r="C135" s="32" t="str">
        <f>IF('Prediction Log'!C135=0, "",'Prediction Log'!C135)</f>
      </c>
      <c r="D135" s="32" t="str">
        <f>IF('Prediction Log'!D135=0, "",'Prediction Log'!D135)</f>
      </c>
      <c r="E135" s="32" t="str">
        <f>IF('Prediction Log'!E135=0, "",'Prediction Log'!E135)</f>
      </c>
      <c r="F135" s="32" t="str">
        <f>IF('Prediction Log'!F135=0, "",'Prediction Log'!F135)</f>
      </c>
      <c r="G135" s="35" t="str">
        <f>IF(Games!H135="","",Games!H135)</f>
      </c>
      <c r="K135" s="30" t="n">
        <f t="shared" si="6"/>
        <v>0</v>
      </c>
      <c r="L135" s="30" t="n">
        <f t="shared" si="7"/>
        <v>0</v>
      </c>
      <c r="N135" s="28" t="str">
        <f t="shared" si="8"/>
      </c>
    </row>
    <row r="136">
      <c r="A136" s="32" t="str">
        <f>IF('Prediction Log'!A136=0, "",'Prediction Log'!A136)</f>
      </c>
      <c r="B136" s="32" t="str">
        <f>IF('Prediction Log'!B136=0, "",'Prediction Log'!B136)</f>
      </c>
      <c r="C136" s="32" t="str">
        <f>IF('Prediction Log'!C136=0, "",'Prediction Log'!C136)</f>
      </c>
      <c r="D136" s="32" t="str">
        <f>IF('Prediction Log'!D136=0, "",'Prediction Log'!D136)</f>
      </c>
      <c r="E136" s="32" t="str">
        <f>IF('Prediction Log'!E136=0, "",'Prediction Log'!E136)</f>
      </c>
      <c r="F136" s="32" t="str">
        <f>IF('Prediction Log'!F136=0, "",'Prediction Log'!F136)</f>
      </c>
      <c r="G136" s="35" t="str">
        <f>IF(Games!H136="","",Games!H136)</f>
      </c>
      <c r="K136" s="30" t="n">
        <f t="shared" si="6"/>
        <v>0</v>
      </c>
      <c r="L136" s="30" t="n">
        <f t="shared" si="7"/>
        <v>0</v>
      </c>
      <c r="N136" s="28" t="str">
        <f t="shared" si="8"/>
      </c>
    </row>
    <row r="137">
      <c r="A137" s="32" t="str">
        <f>IF('Prediction Log'!A137=0, "",'Prediction Log'!A137)</f>
      </c>
      <c r="B137" s="32" t="str">
        <f>IF('Prediction Log'!B137=0, "",'Prediction Log'!B137)</f>
      </c>
      <c r="C137" s="32" t="str">
        <f>IF('Prediction Log'!C137=0, "",'Prediction Log'!C137)</f>
      </c>
      <c r="D137" s="32" t="str">
        <f>IF('Prediction Log'!D137=0, "",'Prediction Log'!D137)</f>
      </c>
      <c r="E137" s="32" t="str">
        <f>IF('Prediction Log'!E137=0, "",'Prediction Log'!E137)</f>
      </c>
      <c r="F137" s="32" t="str">
        <f>IF('Prediction Log'!F137=0, "",'Prediction Log'!F137)</f>
      </c>
      <c r="G137" s="35" t="str">
        <f>IF(Games!H137="","",Games!H137)</f>
      </c>
      <c r="K137" s="30" t="n">
        <f t="shared" si="6"/>
        <v>0</v>
      </c>
      <c r="L137" s="30" t="n">
        <f t="shared" si="7"/>
        <v>0</v>
      </c>
      <c r="N137" s="28" t="str">
        <f t="shared" si="8"/>
      </c>
    </row>
    <row r="138">
      <c r="A138" s="32" t="str">
        <f>IF('Prediction Log'!A138=0, "",'Prediction Log'!A138)</f>
      </c>
      <c r="B138" s="32" t="str">
        <f>IF('Prediction Log'!B138=0, "",'Prediction Log'!B138)</f>
      </c>
      <c r="C138" s="32" t="str">
        <f>IF('Prediction Log'!C138=0, "",'Prediction Log'!C138)</f>
      </c>
      <c r="D138" s="32" t="str">
        <f>IF('Prediction Log'!D138=0, "",'Prediction Log'!D138)</f>
      </c>
      <c r="E138" s="32" t="str">
        <f>IF('Prediction Log'!E138=0, "",'Prediction Log'!E138)</f>
      </c>
      <c r="F138" s="32" t="str">
        <f>IF('Prediction Log'!F138=0, "",'Prediction Log'!F138)</f>
      </c>
      <c r="G138" s="35" t="str">
        <f>IF(Games!H138="","",Games!H138)</f>
      </c>
      <c r="K138" s="30" t="n">
        <f t="shared" si="6"/>
        <v>0</v>
      </c>
      <c r="L138" s="30" t="n">
        <f t="shared" si="7"/>
        <v>0</v>
      </c>
      <c r="N138" s="28" t="str">
        <f t="shared" si="8"/>
      </c>
    </row>
    <row r="139">
      <c r="A139" s="32" t="str">
        <f>IF('Prediction Log'!A139=0, "",'Prediction Log'!A139)</f>
      </c>
      <c r="B139" s="32" t="str">
        <f>IF('Prediction Log'!B139=0, "",'Prediction Log'!B139)</f>
      </c>
      <c r="C139" s="32" t="str">
        <f>IF('Prediction Log'!C139=0, "",'Prediction Log'!C139)</f>
      </c>
      <c r="D139" s="32" t="str">
        <f>IF('Prediction Log'!D139=0, "",'Prediction Log'!D139)</f>
      </c>
      <c r="E139" s="32" t="str">
        <f>IF('Prediction Log'!E139=0, "",'Prediction Log'!E139)</f>
      </c>
      <c r="F139" s="32" t="str">
        <f>IF('Prediction Log'!F139=0, "",'Prediction Log'!F139)</f>
      </c>
      <c r="G139" s="35" t="str">
        <f>IF(Games!H139="","",Games!H139)</f>
      </c>
      <c r="K139" s="30" t="n">
        <f t="shared" si="6"/>
        <v>0</v>
      </c>
      <c r="L139" s="30" t="n">
        <f t="shared" si="7"/>
        <v>0</v>
      </c>
      <c r="N139" s="28" t="str">
        <f t="shared" si="8"/>
      </c>
    </row>
    <row r="140">
      <c r="A140" s="32" t="str">
        <f>IF('Prediction Log'!A140=0, "",'Prediction Log'!A140)</f>
      </c>
      <c r="B140" s="32" t="str">
        <f>IF('Prediction Log'!B140=0, "",'Prediction Log'!B140)</f>
      </c>
      <c r="C140" s="32" t="str">
        <f>IF('Prediction Log'!C140=0, "",'Prediction Log'!C140)</f>
      </c>
      <c r="D140" s="32" t="str">
        <f>IF('Prediction Log'!D140=0, "",'Prediction Log'!D140)</f>
      </c>
      <c r="E140" s="32" t="str">
        <f>IF('Prediction Log'!E140=0, "",'Prediction Log'!E140)</f>
      </c>
      <c r="F140" s="32" t="str">
        <f>IF('Prediction Log'!F140=0, "",'Prediction Log'!F140)</f>
      </c>
      <c r="G140" s="35" t="str">
        <f>IF(Games!H140="","",Games!H140)</f>
      </c>
      <c r="K140" s="30" t="n">
        <f t="shared" si="6"/>
        <v>0</v>
      </c>
      <c r="L140" s="30" t="n">
        <f t="shared" si="7"/>
        <v>0</v>
      </c>
      <c r="N140" s="28" t="str">
        <f t="shared" si="8"/>
      </c>
    </row>
    <row r="141">
      <c r="A141" s="32" t="str">
        <f>IF('Prediction Log'!A141=0, "",'Prediction Log'!A141)</f>
      </c>
      <c r="B141" s="32" t="str">
        <f>IF('Prediction Log'!B141=0, "",'Prediction Log'!B141)</f>
      </c>
      <c r="C141" s="32" t="str">
        <f>IF('Prediction Log'!C141=0, "",'Prediction Log'!C141)</f>
      </c>
      <c r="D141" s="32" t="str">
        <f>IF('Prediction Log'!D141=0, "",'Prediction Log'!D141)</f>
      </c>
      <c r="E141" s="32" t="str">
        <f>IF('Prediction Log'!E141=0, "",'Prediction Log'!E141)</f>
      </c>
      <c r="F141" s="32" t="str">
        <f>IF('Prediction Log'!F141=0, "",'Prediction Log'!F141)</f>
      </c>
      <c r="G141" s="35" t="str">
        <f>IF(Games!H141="","",Games!H141)</f>
      </c>
      <c r="K141" s="30" t="n">
        <f t="shared" si="6"/>
        <v>0</v>
      </c>
      <c r="L141" s="30" t="n">
        <f t="shared" si="7"/>
        <v>0</v>
      </c>
      <c r="N141" s="28" t="str">
        <f t="shared" si="8"/>
      </c>
    </row>
    <row r="142">
      <c r="A142" s="32" t="str">
        <f>IF('Prediction Log'!A142=0, "",'Prediction Log'!A142)</f>
      </c>
      <c r="B142" s="32" t="str">
        <f>IF('Prediction Log'!B142=0, "",'Prediction Log'!B142)</f>
      </c>
      <c r="C142" s="32" t="str">
        <f>IF('Prediction Log'!C142=0, "",'Prediction Log'!C142)</f>
      </c>
      <c r="D142" s="32" t="str">
        <f>IF('Prediction Log'!D142=0, "",'Prediction Log'!D142)</f>
      </c>
      <c r="E142" s="32" t="str">
        <f>IF('Prediction Log'!E142=0, "",'Prediction Log'!E142)</f>
      </c>
      <c r="F142" s="32" t="str">
        <f>IF('Prediction Log'!F142=0, "",'Prediction Log'!F142)</f>
      </c>
      <c r="G142" s="35" t="str">
        <f>IF(Games!H142="","",Games!H142)</f>
      </c>
      <c r="K142" s="30" t="n">
        <f t="shared" si="6"/>
        <v>0</v>
      </c>
      <c r="L142" s="30" t="n">
        <f t="shared" si="7"/>
        <v>0</v>
      </c>
      <c r="N142" s="28" t="str">
        <f t="shared" si="8"/>
      </c>
    </row>
    <row r="143">
      <c r="A143" s="32" t="str">
        <f>IF('Prediction Log'!A143=0, "",'Prediction Log'!A143)</f>
      </c>
      <c r="B143" s="32" t="str">
        <f>IF('Prediction Log'!B143=0, "",'Prediction Log'!B143)</f>
      </c>
      <c r="C143" s="32" t="str">
        <f>IF('Prediction Log'!C143=0, "",'Prediction Log'!C143)</f>
      </c>
      <c r="D143" s="32" t="str">
        <f>IF('Prediction Log'!D143=0, "",'Prediction Log'!D143)</f>
      </c>
      <c r="E143" s="32" t="str">
        <f>IF('Prediction Log'!E143=0, "",'Prediction Log'!E143)</f>
      </c>
      <c r="F143" s="32" t="str">
        <f>IF('Prediction Log'!F143=0, "",'Prediction Log'!F143)</f>
      </c>
      <c r="G143" s="35" t="str">
        <f>IF(Games!H143="","",Games!H143)</f>
      </c>
      <c r="K143" s="30" t="n">
        <f t="shared" si="6"/>
        <v>0</v>
      </c>
      <c r="L143" s="30" t="n">
        <f t="shared" si="7"/>
        <v>0</v>
      </c>
      <c r="N143" s="28" t="str">
        <f t="shared" si="8"/>
      </c>
    </row>
    <row r="144">
      <c r="A144" s="32" t="str">
        <f>IF('Prediction Log'!A144=0, "",'Prediction Log'!A144)</f>
      </c>
      <c r="B144" s="32" t="str">
        <f>IF('Prediction Log'!B144=0, "",'Prediction Log'!B144)</f>
      </c>
      <c r="C144" s="32" t="str">
        <f>IF('Prediction Log'!C144=0, "",'Prediction Log'!C144)</f>
      </c>
      <c r="D144" s="32" t="str">
        <f>IF('Prediction Log'!D144=0, "",'Prediction Log'!D144)</f>
      </c>
      <c r="E144" s="32" t="str">
        <f>IF('Prediction Log'!E144=0, "",'Prediction Log'!E144)</f>
      </c>
      <c r="F144" s="32" t="str">
        <f>IF('Prediction Log'!F144=0, "",'Prediction Log'!F144)</f>
      </c>
      <c r="G144" s="35" t="str">
        <f>IF(Games!H144="","",Games!H144)</f>
      </c>
      <c r="K144" s="30" t="n">
        <f t="shared" si="6"/>
        <v>0</v>
      </c>
      <c r="L144" s="30" t="n">
        <f t="shared" si="7"/>
        <v>0</v>
      </c>
      <c r="N144" s="28" t="str">
        <f t="shared" si="8"/>
      </c>
    </row>
    <row r="145">
      <c r="A145" s="32" t="str">
        <f>IF('Prediction Log'!A145=0, "",'Prediction Log'!A145)</f>
      </c>
      <c r="B145" s="32" t="str">
        <f>IF('Prediction Log'!B145=0, "",'Prediction Log'!B145)</f>
      </c>
      <c r="C145" s="32" t="str">
        <f>IF('Prediction Log'!C145=0, "",'Prediction Log'!C145)</f>
      </c>
      <c r="D145" s="32" t="str">
        <f>IF('Prediction Log'!D145=0, "",'Prediction Log'!D145)</f>
      </c>
      <c r="E145" s="32" t="str">
        <f>IF('Prediction Log'!E145=0, "",'Prediction Log'!E145)</f>
      </c>
      <c r="F145" s="32" t="str">
        <f>IF('Prediction Log'!F145=0, "",'Prediction Log'!F145)</f>
      </c>
      <c r="G145" s="35" t="str">
        <f>IF(Games!H145="","",Games!H145)</f>
      </c>
      <c r="K145" s="30" t="n">
        <f t="shared" si="6"/>
        <v>0</v>
      </c>
      <c r="L145" s="30" t="n">
        <f t="shared" si="7"/>
        <v>0</v>
      </c>
      <c r="N145" s="28" t="str">
        <f t="shared" si="8"/>
      </c>
    </row>
    <row r="146">
      <c r="A146" s="32" t="str">
        <f>IF('Prediction Log'!A146=0, "",'Prediction Log'!A146)</f>
      </c>
      <c r="B146" s="32" t="str">
        <f>IF('Prediction Log'!B146=0, "",'Prediction Log'!B146)</f>
      </c>
      <c r="C146" s="32" t="str">
        <f>IF('Prediction Log'!C146=0, "",'Prediction Log'!C146)</f>
      </c>
      <c r="D146" s="32" t="str">
        <f>IF('Prediction Log'!D146=0, "",'Prediction Log'!D146)</f>
      </c>
      <c r="E146" s="32" t="str">
        <f>IF('Prediction Log'!E146=0, "",'Prediction Log'!E146)</f>
      </c>
      <c r="F146" s="32" t="str">
        <f>IF('Prediction Log'!F146=0, "",'Prediction Log'!F146)</f>
      </c>
      <c r="G146" s="35" t="str">
        <f>IF(Games!H146="","",Games!H146)</f>
      </c>
      <c r="K146" s="30" t="n">
        <f t="shared" si="6"/>
        <v>0</v>
      </c>
      <c r="L146" s="30" t="n">
        <f t="shared" si="7"/>
        <v>0</v>
      </c>
      <c r="N146" s="28" t="str">
        <f t="shared" si="8"/>
      </c>
    </row>
    <row r="147">
      <c r="A147" s="32" t="str">
        <f>IF('Prediction Log'!A147=0, "",'Prediction Log'!A147)</f>
      </c>
      <c r="B147" s="32" t="str">
        <f>IF('Prediction Log'!B147=0, "",'Prediction Log'!B147)</f>
      </c>
      <c r="C147" s="32" t="str">
        <f>IF('Prediction Log'!C147=0, "",'Prediction Log'!C147)</f>
      </c>
      <c r="D147" s="32" t="str">
        <f>IF('Prediction Log'!D147=0, "",'Prediction Log'!D147)</f>
      </c>
      <c r="E147" s="32" t="str">
        <f>IF('Prediction Log'!E147=0, "",'Prediction Log'!E147)</f>
      </c>
      <c r="F147" s="32" t="str">
        <f>IF('Prediction Log'!F147=0, "",'Prediction Log'!F147)</f>
      </c>
      <c r="G147" s="35" t="str">
        <f>IF(Games!H147="","",Games!H147)</f>
      </c>
      <c r="K147" s="30" t="n">
        <f t="shared" si="6"/>
        <v>0</v>
      </c>
      <c r="L147" s="30" t="n">
        <f t="shared" si="7"/>
        <v>0</v>
      </c>
      <c r="N147" s="28" t="str">
        <f t="shared" si="8"/>
      </c>
    </row>
    <row r="148">
      <c r="A148" s="32" t="str">
        <f>IF('Prediction Log'!A148=0, "",'Prediction Log'!A148)</f>
      </c>
      <c r="B148" s="32" t="str">
        <f>IF('Prediction Log'!B148=0, "",'Prediction Log'!B148)</f>
      </c>
      <c r="C148" s="32" t="str">
        <f>IF('Prediction Log'!C148=0, "",'Prediction Log'!C148)</f>
      </c>
      <c r="D148" s="32" t="str">
        <f>IF('Prediction Log'!D148=0, "",'Prediction Log'!D148)</f>
      </c>
      <c r="E148" s="32" t="str">
        <f>IF('Prediction Log'!E148=0, "",'Prediction Log'!E148)</f>
      </c>
      <c r="F148" s="32" t="str">
        <f>IF('Prediction Log'!F148=0, "",'Prediction Log'!F148)</f>
      </c>
      <c r="G148" s="35" t="str">
        <f>IF(Games!H148="","",Games!H148)</f>
      </c>
      <c r="K148" s="30" t="n">
        <f t="shared" si="6"/>
        <v>0</v>
      </c>
      <c r="L148" s="30" t="n">
        <f t="shared" si="7"/>
        <v>0</v>
      </c>
      <c r="N148" s="28" t="str">
        <f t="shared" si="8"/>
      </c>
    </row>
    <row r="149">
      <c r="A149" s="32" t="str">
        <f>IF('Prediction Log'!A149=0, "",'Prediction Log'!A149)</f>
      </c>
      <c r="B149" s="32" t="str">
        <f>IF('Prediction Log'!B149=0, "",'Prediction Log'!B149)</f>
      </c>
      <c r="C149" s="32" t="str">
        <f>IF('Prediction Log'!C149=0, "",'Prediction Log'!C149)</f>
      </c>
      <c r="D149" s="32" t="str">
        <f>IF('Prediction Log'!D149=0, "",'Prediction Log'!D149)</f>
      </c>
      <c r="E149" s="32" t="str">
        <f>IF('Prediction Log'!E149=0, "",'Prediction Log'!E149)</f>
      </c>
      <c r="F149" s="32" t="str">
        <f>IF('Prediction Log'!F149=0, "",'Prediction Log'!F149)</f>
      </c>
      <c r="G149" s="35" t="str">
        <f>IF(Games!H149="","",Games!H149)</f>
      </c>
      <c r="K149" s="30" t="n">
        <f t="shared" si="6"/>
        <v>0</v>
      </c>
      <c r="L149" s="30" t="n">
        <f t="shared" si="7"/>
        <v>0</v>
      </c>
      <c r="N149" s="28" t="str">
        <f t="shared" si="8"/>
      </c>
    </row>
    <row r="150">
      <c r="A150" s="32" t="str">
        <f>IF('Prediction Log'!A150=0, "",'Prediction Log'!A150)</f>
      </c>
      <c r="B150" s="32" t="str">
        <f>IF('Prediction Log'!B150=0, "",'Prediction Log'!B150)</f>
      </c>
      <c r="C150" s="32" t="str">
        <f>IF('Prediction Log'!C150=0, "",'Prediction Log'!C150)</f>
      </c>
      <c r="D150" s="32" t="str">
        <f>IF('Prediction Log'!D150=0, "",'Prediction Log'!D150)</f>
      </c>
      <c r="E150" s="32" t="str">
        <f>IF('Prediction Log'!E150=0, "",'Prediction Log'!E150)</f>
      </c>
      <c r="F150" s="32" t="str">
        <f>IF('Prediction Log'!F150=0, "",'Prediction Log'!F150)</f>
      </c>
      <c r="G150" s="35" t="str">
        <f>IF(Games!H150="","",Games!H150)</f>
      </c>
      <c r="K150" s="30" t="n">
        <f t="shared" si="6"/>
        <v>0</v>
      </c>
      <c r="L150" s="30" t="n">
        <f t="shared" si="7"/>
        <v>0</v>
      </c>
      <c r="N150" s="28" t="str">
        <f t="shared" si="8"/>
      </c>
    </row>
    <row r="151">
      <c r="A151" s="32" t="str">
        <f>IF('Prediction Log'!A151=0, "",'Prediction Log'!A151)</f>
      </c>
      <c r="B151" s="32" t="str">
        <f>IF('Prediction Log'!B151=0, "",'Prediction Log'!B151)</f>
      </c>
      <c r="C151" s="32" t="str">
        <f>IF('Prediction Log'!C151=0, "",'Prediction Log'!C151)</f>
      </c>
      <c r="D151" s="32" t="str">
        <f>IF('Prediction Log'!D151=0, "",'Prediction Log'!D151)</f>
      </c>
      <c r="E151" s="32" t="str">
        <f>IF('Prediction Log'!E151=0, "",'Prediction Log'!E151)</f>
      </c>
      <c r="F151" s="32" t="str">
        <f>IF('Prediction Log'!F151=0, "",'Prediction Log'!F151)</f>
      </c>
      <c r="G151" s="35" t="str">
        <f>IF(Games!H151="","",Games!H151)</f>
      </c>
      <c r="K151" s="30" t="n">
        <f t="shared" si="6"/>
        <v>0</v>
      </c>
      <c r="L151" s="30" t="n">
        <f t="shared" si="7"/>
        <v>0</v>
      </c>
      <c r="N151" s="28" t="str">
        <f t="shared" si="8"/>
      </c>
    </row>
    <row r="152">
      <c r="A152" s="32" t="str">
        <f>IF('Prediction Log'!A152=0, "",'Prediction Log'!A152)</f>
      </c>
      <c r="B152" s="32" t="str">
        <f>IF('Prediction Log'!B152=0, "",'Prediction Log'!B152)</f>
      </c>
      <c r="C152" s="32" t="str">
        <f>IF('Prediction Log'!C152=0, "",'Prediction Log'!C152)</f>
      </c>
      <c r="D152" s="32" t="str">
        <f>IF('Prediction Log'!D152=0, "",'Prediction Log'!D152)</f>
      </c>
      <c r="E152" s="32" t="str">
        <f>IF('Prediction Log'!E152=0, "",'Prediction Log'!E152)</f>
      </c>
      <c r="F152" s="32" t="str">
        <f>IF('Prediction Log'!F152=0, "",'Prediction Log'!F152)</f>
      </c>
      <c r="G152" s="35" t="str">
        <f>IF(Games!H152="","",Games!H152)</f>
      </c>
      <c r="K152" s="30" t="n">
        <f t="shared" si="6"/>
        <v>0</v>
      </c>
      <c r="L152" s="30" t="n">
        <f t="shared" si="7"/>
        <v>0</v>
      </c>
      <c r="N152" s="28" t="str">
        <f t="shared" si="8"/>
      </c>
    </row>
    <row r="153">
      <c r="A153" s="32" t="str">
        <f>IF('Prediction Log'!A153=0, "",'Prediction Log'!A153)</f>
      </c>
      <c r="B153" s="32" t="str">
        <f>IF('Prediction Log'!B153=0, "",'Prediction Log'!B153)</f>
      </c>
      <c r="C153" s="32" t="str">
        <f>IF('Prediction Log'!C153=0, "",'Prediction Log'!C153)</f>
      </c>
      <c r="D153" s="32" t="str">
        <f>IF('Prediction Log'!D153=0, "",'Prediction Log'!D153)</f>
      </c>
      <c r="E153" s="32" t="str">
        <f>IF('Prediction Log'!E153=0, "",'Prediction Log'!E153)</f>
      </c>
      <c r="F153" s="32" t="str">
        <f>IF('Prediction Log'!F153=0, "",'Prediction Log'!F153)</f>
      </c>
      <c r="G153" s="35" t="str">
        <f>IF(Games!H153="","",Games!H153)</f>
      </c>
      <c r="K153" s="30" t="n">
        <f t="shared" si="6"/>
        <v>0</v>
      </c>
      <c r="L153" s="30" t="n">
        <f t="shared" si="7"/>
        <v>0</v>
      </c>
      <c r="N153" s="28" t="str">
        <f t="shared" si="8"/>
      </c>
    </row>
    <row r="154">
      <c r="A154" s="32" t="str">
        <f>IF('Prediction Log'!A154=0, "",'Prediction Log'!A154)</f>
      </c>
      <c r="B154" s="32" t="str">
        <f>IF('Prediction Log'!B154=0, "",'Prediction Log'!B154)</f>
      </c>
      <c r="C154" s="32" t="str">
        <f>IF('Prediction Log'!C154=0, "",'Prediction Log'!C154)</f>
      </c>
      <c r="D154" s="32" t="str">
        <f>IF('Prediction Log'!D154=0, "",'Prediction Log'!D154)</f>
      </c>
      <c r="E154" s="32" t="str">
        <f>IF('Prediction Log'!E154=0, "",'Prediction Log'!E154)</f>
      </c>
      <c r="F154" s="32" t="str">
        <f>IF('Prediction Log'!F154=0, "",'Prediction Log'!F154)</f>
      </c>
      <c r="G154" s="35" t="str">
        <f>IF(Games!H154="","",Games!H154)</f>
      </c>
      <c r="K154" s="30" t="n">
        <f t="shared" si="6"/>
        <v>0</v>
      </c>
      <c r="L154" s="30" t="n">
        <f t="shared" si="7"/>
        <v>0</v>
      </c>
      <c r="N154" s="28" t="str">
        <f t="shared" si="8"/>
      </c>
    </row>
    <row r="155">
      <c r="A155" s="32" t="str">
        <f>IF('Prediction Log'!A155=0, "",'Prediction Log'!A155)</f>
      </c>
      <c r="B155" s="32" t="str">
        <f>IF('Prediction Log'!B155=0, "",'Prediction Log'!B155)</f>
      </c>
      <c r="C155" s="32" t="str">
        <f>IF('Prediction Log'!C155=0, "",'Prediction Log'!C155)</f>
      </c>
      <c r="D155" s="32" t="str">
        <f>IF('Prediction Log'!D155=0, "",'Prediction Log'!D155)</f>
      </c>
      <c r="E155" s="32" t="str">
        <f>IF('Prediction Log'!E155=0, "",'Prediction Log'!E155)</f>
      </c>
      <c r="F155" s="32" t="str">
        <f>IF('Prediction Log'!F155=0, "",'Prediction Log'!F155)</f>
      </c>
      <c r="G155" s="35" t="str">
        <f>IF(Games!H155="","",Games!H155)</f>
      </c>
      <c r="K155" s="30" t="n">
        <f t="shared" si="6"/>
        <v>0</v>
      </c>
      <c r="L155" s="30" t="n">
        <f t="shared" si="7"/>
        <v>0</v>
      </c>
      <c r="N155" s="28" t="str">
        <f t="shared" si="8"/>
      </c>
    </row>
    <row r="156">
      <c r="A156" s="32" t="str">
        <f>IF('Prediction Log'!A156=0, "",'Prediction Log'!A156)</f>
      </c>
      <c r="B156" s="32" t="str">
        <f>IF('Prediction Log'!B156=0, "",'Prediction Log'!B156)</f>
      </c>
      <c r="C156" s="32" t="str">
        <f>IF('Prediction Log'!C156=0, "",'Prediction Log'!C156)</f>
      </c>
      <c r="D156" s="32" t="str">
        <f>IF('Prediction Log'!D156=0, "",'Prediction Log'!D156)</f>
      </c>
      <c r="E156" s="32" t="str">
        <f>IF('Prediction Log'!E156=0, "",'Prediction Log'!E156)</f>
      </c>
      <c r="F156" s="32" t="str">
        <f>IF('Prediction Log'!F156=0, "",'Prediction Log'!F156)</f>
      </c>
      <c r="G156" s="35" t="str">
        <f>IF(Games!H156="","",Games!H156)</f>
      </c>
      <c r="K156" s="30" t="n">
        <f t="shared" si="6"/>
        <v>0</v>
      </c>
      <c r="L156" s="30" t="n">
        <f t="shared" si="7"/>
        <v>0</v>
      </c>
      <c r="N156" s="28" t="str">
        <f t="shared" si="8"/>
      </c>
    </row>
    <row r="157">
      <c r="A157" s="32" t="str">
        <f>IF('Prediction Log'!A157=0, "",'Prediction Log'!A157)</f>
      </c>
      <c r="B157" s="32" t="str">
        <f>IF('Prediction Log'!B157=0, "",'Prediction Log'!B157)</f>
      </c>
      <c r="C157" s="32" t="str">
        <f>IF('Prediction Log'!C157=0, "",'Prediction Log'!C157)</f>
      </c>
      <c r="D157" s="32" t="str">
        <f>IF('Prediction Log'!D157=0, "",'Prediction Log'!D157)</f>
      </c>
      <c r="E157" s="32" t="str">
        <f>IF('Prediction Log'!E157=0, "",'Prediction Log'!E157)</f>
      </c>
      <c r="F157" s="32" t="str">
        <f>IF('Prediction Log'!F157=0, "",'Prediction Log'!F157)</f>
      </c>
      <c r="G157" s="35" t="str">
        <f>IF(Games!H157="","",Games!H157)</f>
      </c>
      <c r="K157" s="30" t="n">
        <f t="shared" si="6"/>
        <v>0</v>
      </c>
      <c r="L157" s="30" t="n">
        <f t="shared" si="7"/>
        <v>0</v>
      </c>
      <c r="N157" s="28" t="str">
        <f t="shared" si="8"/>
      </c>
    </row>
    <row r="158">
      <c r="A158" s="32" t="str">
        <f>IF('Prediction Log'!A158=0, "",'Prediction Log'!A158)</f>
      </c>
      <c r="B158" s="32" t="str">
        <f>IF('Prediction Log'!B158=0, "",'Prediction Log'!B158)</f>
      </c>
      <c r="C158" s="32" t="str">
        <f>IF('Prediction Log'!C158=0, "",'Prediction Log'!C158)</f>
      </c>
      <c r="D158" s="32" t="str">
        <f>IF('Prediction Log'!D158=0, "",'Prediction Log'!D158)</f>
      </c>
      <c r="E158" s="32" t="str">
        <f>IF('Prediction Log'!E158=0, "",'Prediction Log'!E158)</f>
      </c>
      <c r="F158" s="32" t="str">
        <f>IF('Prediction Log'!F158=0, "",'Prediction Log'!F158)</f>
      </c>
      <c r="G158" s="35" t="str">
        <f>IF(Games!H158="","",Games!H158)</f>
      </c>
      <c r="K158" s="30" t="n">
        <f t="shared" ref="K158:K221" si="9">I158+IF(J158&lt;0, (I158/(J158/-100)), I158*(J158/100))</f>
        <v>0</v>
      </c>
      <c r="L158" s="30" t="n">
        <f t="shared" ref="L158:L221" si="10">K158-I158</f>
        <v>0</v>
      </c>
      <c r="N158" s="28" t="str">
        <f t="shared" ref="N158:N221" si="11">IF(M158="W", L158, IF(M158="L",-I158, ""))</f>
      </c>
    </row>
    <row r="159">
      <c r="A159" s="32" t="str">
        <f>IF('Prediction Log'!A159=0, "",'Prediction Log'!A159)</f>
      </c>
      <c r="B159" s="32" t="str">
        <f>IF('Prediction Log'!B159=0, "",'Prediction Log'!B159)</f>
      </c>
      <c r="C159" s="32" t="str">
        <f>IF('Prediction Log'!C159=0, "",'Prediction Log'!C159)</f>
      </c>
      <c r="D159" s="32" t="str">
        <f>IF('Prediction Log'!D159=0, "",'Prediction Log'!D159)</f>
      </c>
      <c r="E159" s="32" t="str">
        <f>IF('Prediction Log'!E159=0, "",'Prediction Log'!E159)</f>
      </c>
      <c r="F159" s="32" t="str">
        <f>IF('Prediction Log'!F159=0, "",'Prediction Log'!F159)</f>
      </c>
      <c r="G159" s="35" t="str">
        <f>IF(Games!H159="","",Games!H159)</f>
      </c>
      <c r="K159" s="30" t="n">
        <f t="shared" si="9"/>
        <v>0</v>
      </c>
      <c r="L159" s="30" t="n">
        <f t="shared" si="10"/>
        <v>0</v>
      </c>
      <c r="N159" s="28" t="str">
        <f t="shared" si="11"/>
      </c>
    </row>
    <row r="160">
      <c r="A160" s="32" t="str">
        <f>IF('Prediction Log'!A160=0, "",'Prediction Log'!A160)</f>
      </c>
      <c r="B160" s="32" t="str">
        <f>IF('Prediction Log'!B160=0, "",'Prediction Log'!B160)</f>
      </c>
      <c r="C160" s="32" t="str">
        <f>IF('Prediction Log'!C160=0, "",'Prediction Log'!C160)</f>
      </c>
      <c r="D160" s="32" t="str">
        <f>IF('Prediction Log'!D160=0, "",'Prediction Log'!D160)</f>
      </c>
      <c r="E160" s="32" t="str">
        <f>IF('Prediction Log'!E160=0, "",'Prediction Log'!E160)</f>
      </c>
      <c r="F160" s="32" t="str">
        <f>IF('Prediction Log'!F160=0, "",'Prediction Log'!F160)</f>
      </c>
      <c r="G160" s="35" t="str">
        <f>IF(Games!H160="","",Games!H160)</f>
      </c>
      <c r="K160" s="30" t="n">
        <f t="shared" si="9"/>
        <v>0</v>
      </c>
      <c r="L160" s="30" t="n">
        <f t="shared" si="10"/>
        <v>0</v>
      </c>
      <c r="N160" s="28" t="str">
        <f t="shared" si="11"/>
      </c>
    </row>
    <row r="161">
      <c r="A161" s="32" t="str">
        <f>IF('Prediction Log'!A161=0, "",'Prediction Log'!A161)</f>
      </c>
      <c r="B161" s="32" t="str">
        <f>IF('Prediction Log'!B161=0, "",'Prediction Log'!B161)</f>
      </c>
      <c r="C161" s="32" t="str">
        <f>IF('Prediction Log'!C161=0, "",'Prediction Log'!C161)</f>
      </c>
      <c r="D161" s="32" t="str">
        <f>IF('Prediction Log'!D161=0, "",'Prediction Log'!D161)</f>
      </c>
      <c r="E161" s="32" t="str">
        <f>IF('Prediction Log'!E161=0, "",'Prediction Log'!E161)</f>
      </c>
      <c r="F161" s="32" t="str">
        <f>IF('Prediction Log'!F161=0, "",'Prediction Log'!F161)</f>
      </c>
      <c r="G161" s="35" t="str">
        <f>IF(Games!H161="","",Games!H161)</f>
      </c>
      <c r="K161" s="30" t="n">
        <f t="shared" si="9"/>
        <v>0</v>
      </c>
      <c r="L161" s="30" t="n">
        <f t="shared" si="10"/>
        <v>0</v>
      </c>
      <c r="N161" s="28" t="str">
        <f t="shared" si="11"/>
      </c>
    </row>
    <row r="162">
      <c r="A162" s="32" t="str">
        <f>IF('Prediction Log'!A162=0, "",'Prediction Log'!A162)</f>
      </c>
      <c r="B162" s="32" t="str">
        <f>IF('Prediction Log'!B162=0, "",'Prediction Log'!B162)</f>
      </c>
      <c r="C162" s="32" t="str">
        <f>IF('Prediction Log'!C162=0, "",'Prediction Log'!C162)</f>
      </c>
      <c r="D162" s="32" t="str">
        <f>IF('Prediction Log'!D162=0, "",'Prediction Log'!D162)</f>
      </c>
      <c r="E162" s="32" t="str">
        <f>IF('Prediction Log'!E162=0, "",'Prediction Log'!E162)</f>
      </c>
      <c r="F162" s="32" t="str">
        <f>IF('Prediction Log'!F162=0, "",'Prediction Log'!F162)</f>
      </c>
      <c r="G162" s="35" t="str">
        <f>IF(Games!H162="","",Games!H162)</f>
      </c>
      <c r="K162" s="30" t="n">
        <f t="shared" si="9"/>
        <v>0</v>
      </c>
      <c r="L162" s="30" t="n">
        <f t="shared" si="10"/>
        <v>0</v>
      </c>
      <c r="N162" s="28" t="str">
        <f t="shared" si="11"/>
      </c>
    </row>
    <row r="163">
      <c r="A163" s="32" t="str">
        <f>IF('Prediction Log'!A163=0, "",'Prediction Log'!A163)</f>
      </c>
      <c r="B163" s="32" t="str">
        <f>IF('Prediction Log'!B163=0, "",'Prediction Log'!B163)</f>
      </c>
      <c r="C163" s="32" t="str">
        <f>IF('Prediction Log'!C163=0, "",'Prediction Log'!C163)</f>
      </c>
      <c r="D163" s="32" t="str">
        <f>IF('Prediction Log'!D163=0, "",'Prediction Log'!D163)</f>
      </c>
      <c r="E163" s="32" t="str">
        <f>IF('Prediction Log'!E163=0, "",'Prediction Log'!E163)</f>
      </c>
      <c r="F163" s="32" t="str">
        <f>IF('Prediction Log'!F163=0, "",'Prediction Log'!F163)</f>
      </c>
      <c r="G163" s="35" t="str">
        <f>IF(Games!H163="","",Games!H163)</f>
      </c>
      <c r="K163" s="30" t="n">
        <f t="shared" si="9"/>
        <v>0</v>
      </c>
      <c r="L163" s="30" t="n">
        <f t="shared" si="10"/>
        <v>0</v>
      </c>
      <c r="N163" s="28" t="str">
        <f t="shared" si="11"/>
      </c>
    </row>
    <row r="164">
      <c r="A164" s="32" t="str">
        <f>IF('Prediction Log'!A164=0, "",'Prediction Log'!A164)</f>
      </c>
      <c r="B164" s="32" t="str">
        <f>IF('Prediction Log'!B164=0, "",'Prediction Log'!B164)</f>
      </c>
      <c r="C164" s="32" t="str">
        <f>IF('Prediction Log'!C164=0, "",'Prediction Log'!C164)</f>
      </c>
      <c r="D164" s="32" t="str">
        <f>IF('Prediction Log'!D164=0, "",'Prediction Log'!D164)</f>
      </c>
      <c r="E164" s="32" t="str">
        <f>IF('Prediction Log'!E164=0, "",'Prediction Log'!E164)</f>
      </c>
      <c r="F164" s="32" t="str">
        <f>IF('Prediction Log'!F164=0, "",'Prediction Log'!F164)</f>
      </c>
      <c r="G164" s="35" t="str">
        <f>IF(Games!H164="","",Games!H164)</f>
      </c>
      <c r="K164" s="30" t="n">
        <f t="shared" si="9"/>
        <v>0</v>
      </c>
      <c r="L164" s="30" t="n">
        <f t="shared" si="10"/>
        <v>0</v>
      </c>
      <c r="N164" s="28" t="str">
        <f t="shared" si="11"/>
      </c>
    </row>
    <row r="165">
      <c r="A165" s="32" t="str">
        <f>IF('Prediction Log'!A165=0, "",'Prediction Log'!A165)</f>
      </c>
      <c r="B165" s="32" t="str">
        <f>IF('Prediction Log'!B165=0, "",'Prediction Log'!B165)</f>
      </c>
      <c r="C165" s="32" t="str">
        <f>IF('Prediction Log'!C165=0, "",'Prediction Log'!C165)</f>
      </c>
      <c r="D165" s="32" t="str">
        <f>IF('Prediction Log'!D165=0, "",'Prediction Log'!D165)</f>
      </c>
      <c r="E165" s="32" t="str">
        <f>IF('Prediction Log'!E165=0, "",'Prediction Log'!E165)</f>
      </c>
      <c r="F165" s="32" t="str">
        <f>IF('Prediction Log'!F165=0, "",'Prediction Log'!F165)</f>
      </c>
      <c r="G165" s="35" t="str">
        <f>IF(Games!H165="","",Games!H165)</f>
      </c>
      <c r="K165" s="30" t="n">
        <f t="shared" si="9"/>
        <v>0</v>
      </c>
      <c r="L165" s="30" t="n">
        <f t="shared" si="10"/>
        <v>0</v>
      </c>
      <c r="N165" s="28" t="str">
        <f t="shared" si="11"/>
      </c>
    </row>
    <row r="166">
      <c r="A166" s="32" t="str">
        <f>IF('Prediction Log'!A166=0, "",'Prediction Log'!A166)</f>
      </c>
      <c r="B166" s="32" t="str">
        <f>IF('Prediction Log'!B166=0, "",'Prediction Log'!B166)</f>
      </c>
      <c r="C166" s="32" t="str">
        <f>IF('Prediction Log'!C166=0, "",'Prediction Log'!C166)</f>
      </c>
      <c r="D166" s="32" t="str">
        <f>IF('Prediction Log'!D166=0, "",'Prediction Log'!D166)</f>
      </c>
      <c r="E166" s="32" t="str">
        <f>IF('Prediction Log'!E166=0, "",'Prediction Log'!E166)</f>
      </c>
      <c r="F166" s="32" t="str">
        <f>IF('Prediction Log'!F166=0, "",'Prediction Log'!F166)</f>
      </c>
      <c r="G166" s="35" t="str">
        <f>IF(Games!H166="","",Games!H166)</f>
      </c>
      <c r="K166" s="30" t="n">
        <f t="shared" si="9"/>
        <v>0</v>
      </c>
      <c r="L166" s="30" t="n">
        <f t="shared" si="10"/>
        <v>0</v>
      </c>
      <c r="N166" s="28" t="str">
        <f t="shared" si="11"/>
      </c>
    </row>
    <row r="167">
      <c r="A167" s="32" t="str">
        <f>IF('Prediction Log'!A167=0, "",'Prediction Log'!A167)</f>
      </c>
      <c r="B167" s="32" t="str">
        <f>IF('Prediction Log'!B167=0, "",'Prediction Log'!B167)</f>
      </c>
      <c r="C167" s="32" t="str">
        <f>IF('Prediction Log'!C167=0, "",'Prediction Log'!C167)</f>
      </c>
      <c r="D167" s="32" t="str">
        <f>IF('Prediction Log'!D167=0, "",'Prediction Log'!D167)</f>
      </c>
      <c r="E167" s="32" t="str">
        <f>IF('Prediction Log'!E167=0, "",'Prediction Log'!E167)</f>
      </c>
      <c r="F167" s="32" t="str">
        <f>IF('Prediction Log'!F167=0, "",'Prediction Log'!F167)</f>
      </c>
      <c r="G167" s="35" t="str">
        <f>IF(Games!H167="","",Games!H167)</f>
      </c>
      <c r="K167" s="30" t="n">
        <f t="shared" si="9"/>
        <v>0</v>
      </c>
      <c r="L167" s="30" t="n">
        <f t="shared" si="10"/>
        <v>0</v>
      </c>
      <c r="N167" s="28" t="str">
        <f t="shared" si="11"/>
      </c>
    </row>
    <row r="168">
      <c r="A168" s="32" t="str">
        <f>IF('Prediction Log'!A168=0, "",'Prediction Log'!A168)</f>
      </c>
      <c r="B168" s="32" t="str">
        <f>IF('Prediction Log'!B168=0, "",'Prediction Log'!B168)</f>
      </c>
      <c r="C168" s="32" t="str">
        <f>IF('Prediction Log'!C168=0, "",'Prediction Log'!C168)</f>
      </c>
      <c r="D168" s="32" t="str">
        <f>IF('Prediction Log'!D168=0, "",'Prediction Log'!D168)</f>
      </c>
      <c r="E168" s="32" t="str">
        <f>IF('Prediction Log'!E168=0, "",'Prediction Log'!E168)</f>
      </c>
      <c r="F168" s="32" t="str">
        <f>IF('Prediction Log'!F168=0, "",'Prediction Log'!F168)</f>
      </c>
      <c r="G168" s="35" t="str">
        <f>IF(Games!H168="","",Games!H168)</f>
      </c>
      <c r="K168" s="30" t="n">
        <f t="shared" si="9"/>
        <v>0</v>
      </c>
      <c r="L168" s="30" t="n">
        <f t="shared" si="10"/>
        <v>0</v>
      </c>
      <c r="N168" s="28" t="str">
        <f t="shared" si="11"/>
      </c>
    </row>
    <row r="169">
      <c r="A169" s="32" t="str">
        <f>IF('Prediction Log'!A169=0, "",'Prediction Log'!A169)</f>
      </c>
      <c r="B169" s="32" t="str">
        <f>IF('Prediction Log'!B169=0, "",'Prediction Log'!B169)</f>
      </c>
      <c r="C169" s="32" t="str">
        <f>IF('Prediction Log'!C169=0, "",'Prediction Log'!C169)</f>
      </c>
      <c r="D169" s="32" t="str">
        <f>IF('Prediction Log'!D169=0, "",'Prediction Log'!D169)</f>
      </c>
      <c r="E169" s="32" t="str">
        <f>IF('Prediction Log'!E169=0, "",'Prediction Log'!E169)</f>
      </c>
      <c r="F169" s="32" t="str">
        <f>IF('Prediction Log'!F169=0, "",'Prediction Log'!F169)</f>
      </c>
      <c r="G169" s="35" t="str">
        <f>IF(Games!H169="","",Games!H169)</f>
      </c>
      <c r="K169" s="30" t="n">
        <f t="shared" si="9"/>
        <v>0</v>
      </c>
      <c r="L169" s="30" t="n">
        <f t="shared" si="10"/>
        <v>0</v>
      </c>
      <c r="N169" s="28" t="str">
        <f t="shared" si="11"/>
      </c>
    </row>
    <row r="170">
      <c r="A170" s="32" t="str">
        <f>IF('Prediction Log'!A170=0, "",'Prediction Log'!A170)</f>
      </c>
      <c r="B170" s="32" t="str">
        <f>IF('Prediction Log'!B170=0, "",'Prediction Log'!B170)</f>
      </c>
      <c r="C170" s="32" t="str">
        <f>IF('Prediction Log'!C170=0, "",'Prediction Log'!C170)</f>
      </c>
      <c r="D170" s="32" t="str">
        <f>IF('Prediction Log'!D170=0, "",'Prediction Log'!D170)</f>
      </c>
      <c r="E170" s="32" t="str">
        <f>IF('Prediction Log'!E170=0, "",'Prediction Log'!E170)</f>
      </c>
      <c r="F170" s="32" t="str">
        <f>IF('Prediction Log'!F170=0, "",'Prediction Log'!F170)</f>
      </c>
      <c r="G170" s="35" t="str">
        <f>IF(Games!H170="","",Games!H170)</f>
      </c>
      <c r="K170" s="30" t="n">
        <f t="shared" si="9"/>
        <v>0</v>
      </c>
      <c r="L170" s="30" t="n">
        <f t="shared" si="10"/>
        <v>0</v>
      </c>
      <c r="N170" s="28" t="str">
        <f t="shared" si="11"/>
      </c>
    </row>
    <row r="171">
      <c r="A171" s="32" t="str">
        <f>IF('Prediction Log'!A171=0, "",'Prediction Log'!A171)</f>
      </c>
      <c r="B171" s="32" t="str">
        <f>IF('Prediction Log'!B171=0, "",'Prediction Log'!B171)</f>
      </c>
      <c r="C171" s="32" t="str">
        <f>IF('Prediction Log'!C171=0, "",'Prediction Log'!C171)</f>
      </c>
      <c r="D171" s="32" t="str">
        <f>IF('Prediction Log'!D171=0, "",'Prediction Log'!D171)</f>
      </c>
      <c r="E171" s="32" t="str">
        <f>IF('Prediction Log'!E171=0, "",'Prediction Log'!E171)</f>
      </c>
      <c r="F171" s="32" t="str">
        <f>IF('Prediction Log'!F171=0, "",'Prediction Log'!F171)</f>
      </c>
      <c r="G171" s="35" t="str">
        <f>IF(Games!H171="","",Games!H171)</f>
      </c>
      <c r="K171" s="30" t="n">
        <f t="shared" si="9"/>
        <v>0</v>
      </c>
      <c r="L171" s="30" t="n">
        <f t="shared" si="10"/>
        <v>0</v>
      </c>
      <c r="N171" s="28" t="str">
        <f t="shared" si="11"/>
      </c>
    </row>
    <row r="172">
      <c r="A172" s="32" t="str">
        <f>IF('Prediction Log'!A172=0, "",'Prediction Log'!A172)</f>
      </c>
      <c r="B172" s="32" t="str">
        <f>IF('Prediction Log'!B172=0, "",'Prediction Log'!B172)</f>
      </c>
      <c r="C172" s="32" t="str">
        <f>IF('Prediction Log'!C172=0, "",'Prediction Log'!C172)</f>
      </c>
      <c r="D172" s="32" t="str">
        <f>IF('Prediction Log'!D172=0, "",'Prediction Log'!D172)</f>
      </c>
      <c r="E172" s="32" t="str">
        <f>IF('Prediction Log'!E172=0, "",'Prediction Log'!E172)</f>
      </c>
      <c r="F172" s="32" t="str">
        <f>IF('Prediction Log'!F172=0, "",'Prediction Log'!F172)</f>
      </c>
      <c r="G172" s="35" t="str">
        <f>IF(Games!H172="","",Games!H172)</f>
      </c>
      <c r="K172" s="30" t="n">
        <f t="shared" si="9"/>
        <v>0</v>
      </c>
      <c r="L172" s="30" t="n">
        <f t="shared" si="10"/>
        <v>0</v>
      </c>
      <c r="N172" s="28" t="str">
        <f t="shared" si="11"/>
      </c>
    </row>
    <row r="173">
      <c r="A173" s="32" t="str">
        <f>IF('Prediction Log'!A173=0, "",'Prediction Log'!A173)</f>
      </c>
      <c r="B173" s="32" t="str">
        <f>IF('Prediction Log'!B173=0, "",'Prediction Log'!B173)</f>
      </c>
      <c r="C173" s="32" t="str">
        <f>IF('Prediction Log'!C173=0, "",'Prediction Log'!C173)</f>
      </c>
      <c r="D173" s="32" t="str">
        <f>IF('Prediction Log'!D173=0, "",'Prediction Log'!D173)</f>
      </c>
      <c r="E173" s="32" t="str">
        <f>IF('Prediction Log'!E173=0, "",'Prediction Log'!E173)</f>
      </c>
      <c r="F173" s="32" t="str">
        <f>IF('Prediction Log'!F173=0, "",'Prediction Log'!F173)</f>
      </c>
      <c r="G173" s="35" t="str">
        <f>IF(Games!H173="","",Games!H173)</f>
      </c>
      <c r="K173" s="30" t="n">
        <f t="shared" si="9"/>
        <v>0</v>
      </c>
      <c r="L173" s="30" t="n">
        <f t="shared" si="10"/>
        <v>0</v>
      </c>
      <c r="N173" s="28" t="str">
        <f t="shared" si="11"/>
      </c>
    </row>
    <row r="174">
      <c r="A174" s="32" t="str">
        <f>IF('Prediction Log'!A174=0, "",'Prediction Log'!A174)</f>
      </c>
      <c r="B174" s="32" t="str">
        <f>IF('Prediction Log'!B174=0, "",'Prediction Log'!B174)</f>
      </c>
      <c r="C174" s="32" t="str">
        <f>IF('Prediction Log'!C174=0, "",'Prediction Log'!C174)</f>
      </c>
      <c r="D174" s="32" t="str">
        <f>IF('Prediction Log'!D174=0, "",'Prediction Log'!D174)</f>
      </c>
      <c r="E174" s="32" t="str">
        <f>IF('Prediction Log'!E174=0, "",'Prediction Log'!E174)</f>
      </c>
      <c r="F174" s="32" t="str">
        <f>IF('Prediction Log'!F174=0, "",'Prediction Log'!F174)</f>
      </c>
      <c r="G174" s="35" t="str">
        <f>IF(Games!H174="","",Games!H174)</f>
      </c>
      <c r="K174" s="30" t="n">
        <f t="shared" si="9"/>
        <v>0</v>
      </c>
      <c r="L174" s="30" t="n">
        <f t="shared" si="10"/>
        <v>0</v>
      </c>
      <c r="N174" s="28" t="str">
        <f t="shared" si="11"/>
      </c>
    </row>
    <row r="175">
      <c r="A175" s="32" t="str">
        <f>IF('Prediction Log'!A175=0, "",'Prediction Log'!A175)</f>
      </c>
      <c r="B175" s="32" t="str">
        <f>IF('Prediction Log'!B175=0, "",'Prediction Log'!B175)</f>
      </c>
      <c r="C175" s="32" t="str">
        <f>IF('Prediction Log'!C175=0, "",'Prediction Log'!C175)</f>
      </c>
      <c r="D175" s="32" t="str">
        <f>IF('Prediction Log'!D175=0, "",'Prediction Log'!D175)</f>
      </c>
      <c r="E175" s="32" t="str">
        <f>IF('Prediction Log'!E175=0, "",'Prediction Log'!E175)</f>
      </c>
      <c r="F175" s="32" t="str">
        <f>IF('Prediction Log'!F175=0, "",'Prediction Log'!F175)</f>
      </c>
      <c r="G175" s="35" t="str">
        <f>IF(Games!H175="","",Games!H175)</f>
      </c>
      <c r="K175" s="30" t="n">
        <f t="shared" si="9"/>
        <v>0</v>
      </c>
      <c r="L175" s="30" t="n">
        <f t="shared" si="10"/>
        <v>0</v>
      </c>
      <c r="N175" s="28" t="str">
        <f t="shared" si="11"/>
      </c>
    </row>
    <row r="176">
      <c r="A176" s="32" t="str">
        <f>IF('Prediction Log'!A176=0, "",'Prediction Log'!A176)</f>
      </c>
      <c r="B176" s="32" t="str">
        <f>IF('Prediction Log'!B176=0, "",'Prediction Log'!B176)</f>
      </c>
      <c r="C176" s="32" t="str">
        <f>IF('Prediction Log'!C176=0, "",'Prediction Log'!C176)</f>
      </c>
      <c r="D176" s="32" t="str">
        <f>IF('Prediction Log'!D176=0, "",'Prediction Log'!D176)</f>
      </c>
      <c r="E176" s="32" t="str">
        <f>IF('Prediction Log'!E176=0, "",'Prediction Log'!E176)</f>
      </c>
      <c r="F176" s="32" t="str">
        <f>IF('Prediction Log'!F176=0, "",'Prediction Log'!F176)</f>
      </c>
      <c r="G176" s="35" t="str">
        <f>IF(Games!H176="","",Games!H176)</f>
      </c>
      <c r="K176" s="30" t="n">
        <f t="shared" si="9"/>
        <v>0</v>
      </c>
      <c r="L176" s="30" t="n">
        <f t="shared" si="10"/>
        <v>0</v>
      </c>
      <c r="N176" s="28" t="str">
        <f t="shared" si="11"/>
      </c>
    </row>
    <row r="177">
      <c r="A177" s="32" t="str">
        <f>IF('Prediction Log'!A177=0, "",'Prediction Log'!A177)</f>
      </c>
      <c r="B177" s="32" t="str">
        <f>IF('Prediction Log'!B177=0, "",'Prediction Log'!B177)</f>
      </c>
      <c r="C177" s="32" t="str">
        <f>IF('Prediction Log'!C177=0, "",'Prediction Log'!C177)</f>
      </c>
      <c r="D177" s="32" t="str">
        <f>IF('Prediction Log'!D177=0, "",'Prediction Log'!D177)</f>
      </c>
      <c r="E177" s="32" t="str">
        <f>IF('Prediction Log'!E177=0, "",'Prediction Log'!E177)</f>
      </c>
      <c r="F177" s="32" t="str">
        <f>IF('Prediction Log'!F177=0, "",'Prediction Log'!F177)</f>
      </c>
      <c r="G177" s="35" t="str">
        <f>IF(Games!H177="","",Games!H177)</f>
      </c>
      <c r="K177" s="30" t="n">
        <f t="shared" si="9"/>
        <v>0</v>
      </c>
      <c r="L177" s="30" t="n">
        <f t="shared" si="10"/>
        <v>0</v>
      </c>
      <c r="N177" s="28" t="str">
        <f t="shared" si="11"/>
      </c>
    </row>
    <row r="178">
      <c r="A178" s="32" t="str">
        <f>IF('Prediction Log'!A178=0, "",'Prediction Log'!A178)</f>
      </c>
      <c r="B178" s="32" t="str">
        <f>IF('Prediction Log'!B178=0, "",'Prediction Log'!B178)</f>
      </c>
      <c r="C178" s="32" t="str">
        <f>IF('Prediction Log'!C178=0, "",'Prediction Log'!C178)</f>
      </c>
      <c r="D178" s="32" t="str">
        <f>IF('Prediction Log'!D178=0, "",'Prediction Log'!D178)</f>
      </c>
      <c r="E178" s="32" t="str">
        <f>IF('Prediction Log'!E178=0, "",'Prediction Log'!E178)</f>
      </c>
      <c r="F178" s="32" t="str">
        <f>IF('Prediction Log'!F178=0, "",'Prediction Log'!F178)</f>
      </c>
      <c r="G178" s="35" t="str">
        <f>IF(Games!H178="","",Games!H178)</f>
      </c>
      <c r="K178" s="30" t="n">
        <f t="shared" si="9"/>
        <v>0</v>
      </c>
      <c r="L178" s="30" t="n">
        <f t="shared" si="10"/>
        <v>0</v>
      </c>
      <c r="N178" s="28" t="str">
        <f t="shared" si="11"/>
      </c>
    </row>
    <row r="179">
      <c r="A179" s="32" t="str">
        <f>IF('Prediction Log'!A179=0, "",'Prediction Log'!A179)</f>
      </c>
      <c r="B179" s="32" t="str">
        <f>IF('Prediction Log'!B179=0, "",'Prediction Log'!B179)</f>
      </c>
      <c r="C179" s="32" t="str">
        <f>IF('Prediction Log'!C179=0, "",'Prediction Log'!C179)</f>
      </c>
      <c r="D179" s="32" t="str">
        <f>IF('Prediction Log'!D179=0, "",'Prediction Log'!D179)</f>
      </c>
      <c r="E179" s="32" t="str">
        <f>IF('Prediction Log'!E179=0, "",'Prediction Log'!E179)</f>
      </c>
      <c r="F179" s="32" t="str">
        <f>IF('Prediction Log'!F179=0, "",'Prediction Log'!F179)</f>
      </c>
      <c r="G179" s="35" t="str">
        <f>IF(Games!H179="","",Games!H179)</f>
      </c>
      <c r="K179" s="30" t="n">
        <f t="shared" si="9"/>
        <v>0</v>
      </c>
      <c r="L179" s="30" t="n">
        <f t="shared" si="10"/>
        <v>0</v>
      </c>
      <c r="N179" s="28" t="str">
        <f t="shared" si="11"/>
      </c>
    </row>
    <row r="180">
      <c r="A180" s="32" t="str">
        <f>IF('Prediction Log'!A180=0, "",'Prediction Log'!A180)</f>
      </c>
      <c r="B180" s="32" t="str">
        <f>IF('Prediction Log'!B180=0, "",'Prediction Log'!B180)</f>
      </c>
      <c r="C180" s="32" t="str">
        <f>IF('Prediction Log'!C180=0, "",'Prediction Log'!C180)</f>
      </c>
      <c r="D180" s="32" t="str">
        <f>IF('Prediction Log'!D180=0, "",'Prediction Log'!D180)</f>
      </c>
      <c r="E180" s="32" t="str">
        <f>IF('Prediction Log'!E180=0, "",'Prediction Log'!E180)</f>
      </c>
      <c r="F180" s="32" t="str">
        <f>IF('Prediction Log'!F180=0, "",'Prediction Log'!F180)</f>
      </c>
      <c r="G180" s="35" t="str">
        <f>IF(Games!H180="","",Games!H180)</f>
      </c>
      <c r="K180" s="30" t="n">
        <f t="shared" si="9"/>
        <v>0</v>
      </c>
      <c r="L180" s="30" t="n">
        <f t="shared" si="10"/>
        <v>0</v>
      </c>
      <c r="N180" s="28" t="str">
        <f t="shared" si="11"/>
      </c>
    </row>
    <row r="181">
      <c r="A181" s="32" t="str">
        <f>IF('Prediction Log'!A181=0, "",'Prediction Log'!A181)</f>
      </c>
      <c r="B181" s="32" t="str">
        <f>IF('Prediction Log'!B181=0, "",'Prediction Log'!B181)</f>
      </c>
      <c r="C181" s="32" t="str">
        <f>IF('Prediction Log'!C181=0, "",'Prediction Log'!C181)</f>
      </c>
      <c r="D181" s="32" t="str">
        <f>IF('Prediction Log'!D181=0, "",'Prediction Log'!D181)</f>
      </c>
      <c r="E181" s="32" t="str">
        <f>IF('Prediction Log'!E181=0, "",'Prediction Log'!E181)</f>
      </c>
      <c r="F181" s="32" t="str">
        <f>IF('Prediction Log'!F181=0, "",'Prediction Log'!F181)</f>
      </c>
      <c r="G181" s="35" t="str">
        <f>IF(Games!H181="","",Games!H181)</f>
      </c>
      <c r="K181" s="30" t="n">
        <f t="shared" si="9"/>
        <v>0</v>
      </c>
      <c r="L181" s="30" t="n">
        <f t="shared" si="10"/>
        <v>0</v>
      </c>
      <c r="N181" s="28" t="str">
        <f t="shared" si="11"/>
      </c>
    </row>
    <row r="182">
      <c r="A182" s="32" t="str">
        <f>IF('Prediction Log'!A182=0, "",'Prediction Log'!A182)</f>
      </c>
      <c r="B182" s="32" t="str">
        <f>IF('Prediction Log'!B182=0, "",'Prediction Log'!B182)</f>
      </c>
      <c r="C182" s="32" t="str">
        <f>IF('Prediction Log'!C182=0, "",'Prediction Log'!C182)</f>
      </c>
      <c r="D182" s="32" t="str">
        <f>IF('Prediction Log'!D182=0, "",'Prediction Log'!D182)</f>
      </c>
      <c r="E182" s="32" t="str">
        <f>IF('Prediction Log'!E182=0, "",'Prediction Log'!E182)</f>
      </c>
      <c r="F182" s="32" t="str">
        <f>IF('Prediction Log'!F182=0, "",'Prediction Log'!F182)</f>
      </c>
      <c r="G182" s="35" t="str">
        <f>IF(Games!H182="","",Games!H182)</f>
      </c>
      <c r="K182" s="30" t="n">
        <f t="shared" si="9"/>
        <v>0</v>
      </c>
      <c r="L182" s="30" t="n">
        <f t="shared" si="10"/>
        <v>0</v>
      </c>
      <c r="N182" s="28" t="str">
        <f t="shared" si="11"/>
      </c>
    </row>
    <row r="183">
      <c r="A183" s="32" t="str">
        <f>IF('Prediction Log'!A183=0, "",'Prediction Log'!A183)</f>
      </c>
      <c r="B183" s="32" t="str">
        <f>IF('Prediction Log'!B183=0, "",'Prediction Log'!B183)</f>
      </c>
      <c r="C183" s="32" t="str">
        <f>IF('Prediction Log'!C183=0, "",'Prediction Log'!C183)</f>
      </c>
      <c r="D183" s="32" t="str">
        <f>IF('Prediction Log'!D183=0, "",'Prediction Log'!D183)</f>
      </c>
      <c r="E183" s="32" t="str">
        <f>IF('Prediction Log'!E183=0, "",'Prediction Log'!E183)</f>
      </c>
      <c r="F183" s="32" t="str">
        <f>IF('Prediction Log'!F183=0, "",'Prediction Log'!F183)</f>
      </c>
      <c r="G183" s="35" t="str">
        <f>IF(Games!H183="","",Games!H183)</f>
      </c>
      <c r="K183" s="30" t="n">
        <f t="shared" si="9"/>
        <v>0</v>
      </c>
      <c r="L183" s="30" t="n">
        <f t="shared" si="10"/>
        <v>0</v>
      </c>
      <c r="N183" s="28" t="str">
        <f t="shared" si="11"/>
      </c>
    </row>
    <row r="184">
      <c r="A184" s="32" t="str">
        <f>IF('Prediction Log'!A184=0, "",'Prediction Log'!A184)</f>
      </c>
      <c r="B184" s="32" t="str">
        <f>IF('Prediction Log'!B184=0, "",'Prediction Log'!B184)</f>
      </c>
      <c r="C184" s="32" t="str">
        <f>IF('Prediction Log'!C184=0, "",'Prediction Log'!C184)</f>
      </c>
      <c r="D184" s="32" t="str">
        <f>IF('Prediction Log'!D184=0, "",'Prediction Log'!D184)</f>
      </c>
      <c r="E184" s="32" t="str">
        <f>IF('Prediction Log'!E184=0, "",'Prediction Log'!E184)</f>
      </c>
      <c r="F184" s="32" t="str">
        <f>IF('Prediction Log'!F184=0, "",'Prediction Log'!F184)</f>
      </c>
      <c r="G184" s="35" t="str">
        <f>IF(Games!H184="","",Games!H184)</f>
      </c>
      <c r="K184" s="30" t="n">
        <f t="shared" si="9"/>
        <v>0</v>
      </c>
      <c r="L184" s="30" t="n">
        <f t="shared" si="10"/>
        <v>0</v>
      </c>
      <c r="N184" s="28" t="str">
        <f t="shared" si="11"/>
      </c>
    </row>
    <row r="185">
      <c r="A185" s="32" t="str">
        <f>IF('Prediction Log'!A185=0, "",'Prediction Log'!A185)</f>
      </c>
      <c r="B185" s="32" t="str">
        <f>IF('Prediction Log'!B185=0, "",'Prediction Log'!B185)</f>
      </c>
      <c r="C185" s="32" t="str">
        <f>IF('Prediction Log'!C185=0, "",'Prediction Log'!C185)</f>
      </c>
      <c r="D185" s="32" t="str">
        <f>IF('Prediction Log'!D185=0, "",'Prediction Log'!D185)</f>
      </c>
      <c r="E185" s="32" t="str">
        <f>IF('Prediction Log'!E185=0, "",'Prediction Log'!E185)</f>
      </c>
      <c r="F185" s="32" t="str">
        <f>IF('Prediction Log'!F185=0, "",'Prediction Log'!F185)</f>
      </c>
      <c r="G185" s="35" t="str">
        <f>IF(Games!H185="","",Games!H185)</f>
      </c>
      <c r="K185" s="30" t="n">
        <f t="shared" si="9"/>
        <v>0</v>
      </c>
      <c r="L185" s="30" t="n">
        <f t="shared" si="10"/>
        <v>0</v>
      </c>
      <c r="N185" s="28" t="str">
        <f t="shared" si="11"/>
      </c>
    </row>
    <row r="186">
      <c r="A186" s="32" t="str">
        <f>IF('Prediction Log'!A186=0, "",'Prediction Log'!A186)</f>
      </c>
      <c r="B186" s="32" t="str">
        <f>IF('Prediction Log'!B186=0, "",'Prediction Log'!B186)</f>
      </c>
      <c r="C186" s="32" t="str">
        <f>IF('Prediction Log'!C186=0, "",'Prediction Log'!C186)</f>
      </c>
      <c r="D186" s="32" t="str">
        <f>IF('Prediction Log'!D186=0, "",'Prediction Log'!D186)</f>
      </c>
      <c r="E186" s="32" t="str">
        <f>IF('Prediction Log'!E186=0, "",'Prediction Log'!E186)</f>
      </c>
      <c r="F186" s="32" t="str">
        <f>IF('Prediction Log'!F186=0, "",'Prediction Log'!F186)</f>
      </c>
      <c r="G186" s="35" t="str">
        <f>IF(Games!H186="","",Games!H186)</f>
      </c>
      <c r="K186" s="30" t="n">
        <f t="shared" si="9"/>
        <v>0</v>
      </c>
      <c r="L186" s="30" t="n">
        <f t="shared" si="10"/>
        <v>0</v>
      </c>
      <c r="N186" s="28" t="str">
        <f t="shared" si="11"/>
      </c>
    </row>
    <row r="187">
      <c r="A187" s="32" t="str">
        <f>IF('Prediction Log'!A187=0, "",'Prediction Log'!A187)</f>
      </c>
      <c r="B187" s="32" t="str">
        <f>IF('Prediction Log'!B187=0, "",'Prediction Log'!B187)</f>
      </c>
      <c r="C187" s="32" t="str">
        <f>IF('Prediction Log'!C187=0, "",'Prediction Log'!C187)</f>
      </c>
      <c r="D187" s="32" t="str">
        <f>IF('Prediction Log'!D187=0, "",'Prediction Log'!D187)</f>
      </c>
      <c r="E187" s="32" t="str">
        <f>IF('Prediction Log'!E187=0, "",'Prediction Log'!E187)</f>
      </c>
      <c r="F187" s="32" t="str">
        <f>IF('Prediction Log'!F187=0, "",'Prediction Log'!F187)</f>
      </c>
      <c r="G187" s="35" t="str">
        <f>IF(Games!H187="","",Games!H187)</f>
      </c>
      <c r="K187" s="30" t="n">
        <f t="shared" si="9"/>
        <v>0</v>
      </c>
      <c r="L187" s="30" t="n">
        <f t="shared" si="10"/>
        <v>0</v>
      </c>
      <c r="N187" s="28" t="str">
        <f t="shared" si="11"/>
      </c>
    </row>
    <row r="188">
      <c r="A188" s="32" t="str">
        <f>IF('Prediction Log'!A188=0, "",'Prediction Log'!A188)</f>
      </c>
      <c r="B188" s="32" t="str">
        <f>IF('Prediction Log'!B188=0, "",'Prediction Log'!B188)</f>
      </c>
      <c r="C188" s="32" t="str">
        <f>IF('Prediction Log'!C188=0, "",'Prediction Log'!C188)</f>
      </c>
      <c r="D188" s="32" t="str">
        <f>IF('Prediction Log'!D188=0, "",'Prediction Log'!D188)</f>
      </c>
      <c r="E188" s="32" t="str">
        <f>IF('Prediction Log'!E188=0, "",'Prediction Log'!E188)</f>
      </c>
      <c r="F188" s="32" t="str">
        <f>IF('Prediction Log'!F188=0, "",'Prediction Log'!F188)</f>
      </c>
      <c r="G188" s="35" t="str">
        <f>IF(Games!H188="","",Games!H188)</f>
      </c>
      <c r="K188" s="30" t="n">
        <f t="shared" si="9"/>
        <v>0</v>
      </c>
      <c r="L188" s="30" t="n">
        <f t="shared" si="10"/>
        <v>0</v>
      </c>
      <c r="N188" s="28" t="str">
        <f t="shared" si="11"/>
      </c>
    </row>
    <row r="189">
      <c r="A189" s="32" t="str">
        <f>IF('Prediction Log'!A189=0, "",'Prediction Log'!A189)</f>
      </c>
      <c r="B189" s="32" t="str">
        <f>IF('Prediction Log'!B189=0, "",'Prediction Log'!B189)</f>
      </c>
      <c r="C189" s="32" t="str">
        <f>IF('Prediction Log'!C189=0, "",'Prediction Log'!C189)</f>
      </c>
      <c r="D189" s="32" t="str">
        <f>IF('Prediction Log'!D189=0, "",'Prediction Log'!D189)</f>
      </c>
      <c r="E189" s="32" t="str">
        <f>IF('Prediction Log'!E189=0, "",'Prediction Log'!E189)</f>
      </c>
      <c r="F189" s="32" t="str">
        <f>IF('Prediction Log'!F189=0, "",'Prediction Log'!F189)</f>
      </c>
      <c r="G189" s="35" t="str">
        <f>IF(Games!H189="","",Games!H189)</f>
      </c>
      <c r="K189" s="30" t="n">
        <f t="shared" si="9"/>
        <v>0</v>
      </c>
      <c r="L189" s="30" t="n">
        <f t="shared" si="10"/>
        <v>0</v>
      </c>
      <c r="N189" s="28" t="str">
        <f t="shared" si="11"/>
      </c>
    </row>
    <row r="190">
      <c r="A190" s="32" t="str">
        <f>IF('Prediction Log'!A190=0, "",'Prediction Log'!A190)</f>
      </c>
      <c r="B190" s="32" t="str">
        <f>IF('Prediction Log'!B190=0, "",'Prediction Log'!B190)</f>
      </c>
      <c r="C190" s="32" t="str">
        <f>IF('Prediction Log'!C190=0, "",'Prediction Log'!C190)</f>
      </c>
      <c r="D190" s="32" t="str">
        <f>IF('Prediction Log'!D190=0, "",'Prediction Log'!D190)</f>
      </c>
      <c r="E190" s="32" t="str">
        <f>IF('Prediction Log'!E190=0, "",'Prediction Log'!E190)</f>
      </c>
      <c r="F190" s="32" t="str">
        <f>IF('Prediction Log'!F190=0, "",'Prediction Log'!F190)</f>
      </c>
      <c r="G190" s="35" t="str">
        <f>IF(Games!H190="","",Games!H190)</f>
      </c>
      <c r="K190" s="30" t="n">
        <f t="shared" si="9"/>
        <v>0</v>
      </c>
      <c r="L190" s="30" t="n">
        <f t="shared" si="10"/>
        <v>0</v>
      </c>
      <c r="N190" s="28" t="str">
        <f t="shared" si="11"/>
      </c>
    </row>
    <row r="191">
      <c r="A191" s="32" t="str">
        <f>IF('Prediction Log'!A191=0, "",'Prediction Log'!A191)</f>
      </c>
      <c r="B191" s="32" t="str">
        <f>IF('Prediction Log'!B191=0, "",'Prediction Log'!B191)</f>
      </c>
      <c r="C191" s="32" t="str">
        <f>IF('Prediction Log'!C191=0, "",'Prediction Log'!C191)</f>
      </c>
      <c r="D191" s="32" t="str">
        <f>IF('Prediction Log'!D191=0, "",'Prediction Log'!D191)</f>
      </c>
      <c r="E191" s="32" t="str">
        <f>IF('Prediction Log'!E191=0, "",'Prediction Log'!E191)</f>
      </c>
      <c r="F191" s="32" t="str">
        <f>IF('Prediction Log'!F191=0, "",'Prediction Log'!F191)</f>
      </c>
      <c r="G191" s="35" t="str">
        <f>IF(Games!H191="","",Games!H191)</f>
      </c>
      <c r="K191" s="30" t="n">
        <f t="shared" si="9"/>
        <v>0</v>
      </c>
      <c r="L191" s="30" t="n">
        <f t="shared" si="10"/>
        <v>0</v>
      </c>
      <c r="N191" s="28" t="str">
        <f t="shared" si="11"/>
      </c>
    </row>
    <row r="192">
      <c r="A192" s="32" t="str">
        <f>IF('Prediction Log'!A192=0, "",'Prediction Log'!A192)</f>
      </c>
      <c r="B192" s="32" t="str">
        <f>IF('Prediction Log'!B192=0, "",'Prediction Log'!B192)</f>
      </c>
      <c r="C192" s="32" t="str">
        <f>IF('Prediction Log'!C192=0, "",'Prediction Log'!C192)</f>
      </c>
      <c r="D192" s="32" t="str">
        <f>IF('Prediction Log'!D192=0, "",'Prediction Log'!D192)</f>
      </c>
      <c r="E192" s="32" t="str">
        <f>IF('Prediction Log'!E192=0, "",'Prediction Log'!E192)</f>
      </c>
      <c r="F192" s="32" t="str">
        <f>IF('Prediction Log'!F192=0, "",'Prediction Log'!F192)</f>
      </c>
      <c r="G192" s="35" t="str">
        <f>IF(Games!H192="","",Games!H192)</f>
      </c>
      <c r="K192" s="30" t="n">
        <f t="shared" si="9"/>
        <v>0</v>
      </c>
      <c r="L192" s="30" t="n">
        <f t="shared" si="10"/>
        <v>0</v>
      </c>
      <c r="N192" s="28" t="str">
        <f t="shared" si="11"/>
      </c>
    </row>
    <row r="193">
      <c r="A193" s="32" t="str">
        <f>IF('Prediction Log'!A193=0, "",'Prediction Log'!A193)</f>
      </c>
      <c r="B193" s="32" t="str">
        <f>IF('Prediction Log'!B193=0, "",'Prediction Log'!B193)</f>
      </c>
      <c r="C193" s="32" t="str">
        <f>IF('Prediction Log'!C193=0, "",'Prediction Log'!C193)</f>
      </c>
      <c r="D193" s="32" t="str">
        <f>IF('Prediction Log'!D193=0, "",'Prediction Log'!D193)</f>
      </c>
      <c r="E193" s="32" t="str">
        <f>IF('Prediction Log'!E193=0, "",'Prediction Log'!E193)</f>
      </c>
      <c r="F193" s="32" t="str">
        <f>IF('Prediction Log'!F193=0, "",'Prediction Log'!F193)</f>
      </c>
      <c r="G193" s="35" t="str">
        <f>IF(Games!H193="","",Games!H193)</f>
      </c>
      <c r="K193" s="30" t="n">
        <f t="shared" si="9"/>
        <v>0</v>
      </c>
      <c r="L193" s="30" t="n">
        <f t="shared" si="10"/>
        <v>0</v>
      </c>
      <c r="N193" s="28" t="str">
        <f t="shared" si="11"/>
      </c>
    </row>
    <row r="194">
      <c r="A194" s="32" t="str">
        <f>IF('Prediction Log'!A194=0, "",'Prediction Log'!A194)</f>
      </c>
      <c r="B194" s="32" t="str">
        <f>IF('Prediction Log'!B194=0, "",'Prediction Log'!B194)</f>
      </c>
      <c r="C194" s="32" t="str">
        <f>IF('Prediction Log'!C194=0, "",'Prediction Log'!C194)</f>
      </c>
      <c r="D194" s="32" t="str">
        <f>IF('Prediction Log'!D194=0, "",'Prediction Log'!D194)</f>
      </c>
      <c r="E194" s="32" t="str">
        <f>IF('Prediction Log'!E194=0, "",'Prediction Log'!E194)</f>
      </c>
      <c r="F194" s="32" t="str">
        <f>IF('Prediction Log'!F194=0, "",'Prediction Log'!F194)</f>
      </c>
      <c r="G194" s="35" t="str">
        <f>IF(Games!H194="","",Games!H194)</f>
      </c>
      <c r="K194" s="30" t="n">
        <f t="shared" si="9"/>
        <v>0</v>
      </c>
      <c r="L194" s="30" t="n">
        <f t="shared" si="10"/>
        <v>0</v>
      </c>
      <c r="N194" s="28" t="str">
        <f t="shared" si="11"/>
      </c>
    </row>
    <row r="195">
      <c r="A195" s="32" t="str">
        <f>IF('Prediction Log'!A195=0, "",'Prediction Log'!A195)</f>
      </c>
      <c r="B195" s="32" t="str">
        <f>IF('Prediction Log'!B195=0, "",'Prediction Log'!B195)</f>
      </c>
      <c r="C195" s="32" t="str">
        <f>IF('Prediction Log'!C195=0, "",'Prediction Log'!C195)</f>
      </c>
      <c r="D195" s="32" t="str">
        <f>IF('Prediction Log'!D195=0, "",'Prediction Log'!D195)</f>
      </c>
      <c r="E195" s="32" t="str">
        <f>IF('Prediction Log'!E195=0, "",'Prediction Log'!E195)</f>
      </c>
      <c r="F195" s="32" t="str">
        <f>IF('Prediction Log'!F195=0, "",'Prediction Log'!F195)</f>
      </c>
      <c r="G195" s="35" t="str">
        <f>IF(Games!H195="","",Games!H195)</f>
      </c>
      <c r="K195" s="30" t="n">
        <f t="shared" si="9"/>
        <v>0</v>
      </c>
      <c r="L195" s="30" t="n">
        <f t="shared" si="10"/>
        <v>0</v>
      </c>
      <c r="N195" s="28" t="str">
        <f t="shared" si="11"/>
      </c>
    </row>
    <row r="196">
      <c r="A196" s="32" t="str">
        <f>IF('Prediction Log'!A196=0, "",'Prediction Log'!A196)</f>
      </c>
      <c r="B196" s="32" t="str">
        <f>IF('Prediction Log'!B196=0, "",'Prediction Log'!B196)</f>
      </c>
      <c r="C196" s="32" t="str">
        <f>IF('Prediction Log'!C196=0, "",'Prediction Log'!C196)</f>
      </c>
      <c r="D196" s="32" t="str">
        <f>IF('Prediction Log'!D196=0, "",'Prediction Log'!D196)</f>
      </c>
      <c r="E196" s="32" t="str">
        <f>IF('Prediction Log'!E196=0, "",'Prediction Log'!E196)</f>
      </c>
      <c r="F196" s="32" t="str">
        <f>IF('Prediction Log'!F196=0, "",'Prediction Log'!F196)</f>
      </c>
      <c r="G196" s="35" t="str">
        <f>IF(Games!H196="","",Games!H196)</f>
      </c>
      <c r="K196" s="30" t="n">
        <f t="shared" si="9"/>
        <v>0</v>
      </c>
      <c r="L196" s="30" t="n">
        <f t="shared" si="10"/>
        <v>0</v>
      </c>
      <c r="N196" s="28" t="str">
        <f t="shared" si="11"/>
      </c>
    </row>
    <row r="197">
      <c r="A197" s="32" t="str">
        <f>IF('Prediction Log'!A197=0, "",'Prediction Log'!A197)</f>
      </c>
      <c r="B197" s="32" t="str">
        <f>IF('Prediction Log'!B197=0, "",'Prediction Log'!B197)</f>
      </c>
      <c r="C197" s="32" t="str">
        <f>IF('Prediction Log'!C197=0, "",'Prediction Log'!C197)</f>
      </c>
      <c r="D197" s="32" t="str">
        <f>IF('Prediction Log'!D197=0, "",'Prediction Log'!D197)</f>
      </c>
      <c r="E197" s="32" t="str">
        <f>IF('Prediction Log'!E197=0, "",'Prediction Log'!E197)</f>
      </c>
      <c r="F197" s="32" t="str">
        <f>IF('Prediction Log'!F197=0, "",'Prediction Log'!F197)</f>
      </c>
      <c r="G197" s="35" t="str">
        <f>IF(Games!H197="","",Games!H197)</f>
      </c>
      <c r="K197" s="30" t="n">
        <f t="shared" si="9"/>
        <v>0</v>
      </c>
      <c r="L197" s="30" t="n">
        <f t="shared" si="10"/>
        <v>0</v>
      </c>
      <c r="N197" s="28" t="str">
        <f t="shared" si="11"/>
      </c>
    </row>
    <row r="198">
      <c r="A198" s="32" t="str">
        <f>IF('Prediction Log'!A198=0, "",'Prediction Log'!A198)</f>
      </c>
      <c r="B198" s="32" t="str">
        <f>IF('Prediction Log'!B198=0, "",'Prediction Log'!B198)</f>
      </c>
      <c r="C198" s="32" t="str">
        <f>IF('Prediction Log'!C198=0, "",'Prediction Log'!C198)</f>
      </c>
      <c r="D198" s="32" t="str">
        <f>IF('Prediction Log'!D198=0, "",'Prediction Log'!D198)</f>
      </c>
      <c r="E198" s="32" t="str">
        <f>IF('Prediction Log'!E198=0, "",'Prediction Log'!E198)</f>
      </c>
      <c r="F198" s="32" t="str">
        <f>IF('Prediction Log'!F198=0, "",'Prediction Log'!F198)</f>
      </c>
      <c r="G198" s="35" t="str">
        <f>IF(Games!H198="","",Games!H198)</f>
      </c>
      <c r="K198" s="30" t="n">
        <f t="shared" si="9"/>
        <v>0</v>
      </c>
      <c r="L198" s="30" t="n">
        <f t="shared" si="10"/>
        <v>0</v>
      </c>
      <c r="N198" s="28" t="str">
        <f t="shared" si="11"/>
      </c>
    </row>
    <row r="199">
      <c r="A199" s="32" t="str">
        <f>IF('Prediction Log'!A199=0, "",'Prediction Log'!A199)</f>
      </c>
      <c r="B199" s="32" t="str">
        <f>IF('Prediction Log'!B199=0, "",'Prediction Log'!B199)</f>
      </c>
      <c r="C199" s="32" t="str">
        <f>IF('Prediction Log'!C199=0, "",'Prediction Log'!C199)</f>
      </c>
      <c r="D199" s="32" t="str">
        <f>IF('Prediction Log'!D199=0, "",'Prediction Log'!D199)</f>
      </c>
      <c r="E199" s="32" t="str">
        <f>IF('Prediction Log'!E199=0, "",'Prediction Log'!E199)</f>
      </c>
      <c r="F199" s="32" t="str">
        <f>IF('Prediction Log'!F199=0, "",'Prediction Log'!F199)</f>
      </c>
      <c r="G199" s="35" t="str">
        <f>IF(Games!H199="","",Games!H199)</f>
      </c>
      <c r="K199" s="30" t="n">
        <f t="shared" si="9"/>
        <v>0</v>
      </c>
      <c r="L199" s="30" t="n">
        <f t="shared" si="10"/>
        <v>0</v>
      </c>
      <c r="N199" s="28" t="str">
        <f t="shared" si="11"/>
      </c>
    </row>
    <row r="200">
      <c r="A200" s="32" t="str">
        <f>IF('Prediction Log'!A200=0, "",'Prediction Log'!A200)</f>
      </c>
      <c r="B200" s="32" t="str">
        <f>IF('Prediction Log'!B200=0, "",'Prediction Log'!B200)</f>
      </c>
      <c r="C200" s="32" t="str">
        <f>IF('Prediction Log'!C200=0, "",'Prediction Log'!C200)</f>
      </c>
      <c r="D200" s="32" t="str">
        <f>IF('Prediction Log'!D200=0, "",'Prediction Log'!D200)</f>
      </c>
      <c r="E200" s="32" t="str">
        <f>IF('Prediction Log'!E200=0, "",'Prediction Log'!E200)</f>
      </c>
      <c r="F200" s="32" t="str">
        <f>IF('Prediction Log'!F200=0, "",'Prediction Log'!F200)</f>
      </c>
      <c r="G200" s="35" t="str">
        <f>IF(Games!H200="","",Games!H200)</f>
      </c>
      <c r="K200" s="30" t="n">
        <f t="shared" si="9"/>
        <v>0</v>
      </c>
      <c r="L200" s="30" t="n">
        <f t="shared" si="10"/>
        <v>0</v>
      </c>
      <c r="N200" s="28" t="str">
        <f t="shared" si="11"/>
      </c>
    </row>
    <row r="201">
      <c r="A201" s="32" t="str">
        <f>IF('Prediction Log'!A201=0, "",'Prediction Log'!A201)</f>
      </c>
      <c r="B201" s="32" t="str">
        <f>IF('Prediction Log'!B201=0, "",'Prediction Log'!B201)</f>
      </c>
      <c r="C201" s="32" t="str">
        <f>IF('Prediction Log'!C201=0, "",'Prediction Log'!C201)</f>
      </c>
      <c r="D201" s="32" t="str">
        <f>IF('Prediction Log'!D201=0, "",'Prediction Log'!D201)</f>
      </c>
      <c r="E201" s="32" t="str">
        <f>IF('Prediction Log'!E201=0, "",'Prediction Log'!E201)</f>
      </c>
      <c r="F201" s="32" t="str">
        <f>IF('Prediction Log'!F201=0, "",'Prediction Log'!F201)</f>
      </c>
      <c r="G201" s="35" t="str">
        <f>IF(Games!H201="","",Games!H201)</f>
      </c>
      <c r="K201" s="30" t="n">
        <f t="shared" si="9"/>
        <v>0</v>
      </c>
      <c r="L201" s="30" t="n">
        <f t="shared" si="10"/>
        <v>0</v>
      </c>
      <c r="N201" s="28" t="str">
        <f t="shared" si="11"/>
      </c>
    </row>
    <row r="202">
      <c r="A202" s="32" t="str">
        <f>IF('Prediction Log'!A202=0, "",'Prediction Log'!A202)</f>
      </c>
      <c r="B202" s="32" t="str">
        <f>IF('Prediction Log'!B202=0, "",'Prediction Log'!B202)</f>
      </c>
      <c r="C202" s="32" t="str">
        <f>IF('Prediction Log'!C202=0, "",'Prediction Log'!C202)</f>
      </c>
      <c r="D202" s="32" t="str">
        <f>IF('Prediction Log'!D202=0, "",'Prediction Log'!D202)</f>
      </c>
      <c r="E202" s="32" t="str">
        <f>IF('Prediction Log'!E202=0, "",'Prediction Log'!E202)</f>
      </c>
      <c r="F202" s="32" t="str">
        <f>IF('Prediction Log'!F202=0, "",'Prediction Log'!F202)</f>
      </c>
      <c r="G202" s="35" t="str">
        <f>IF(Games!H202="","",Games!H202)</f>
      </c>
      <c r="K202" s="30" t="n">
        <f t="shared" si="9"/>
        <v>0</v>
      </c>
      <c r="L202" s="30" t="n">
        <f t="shared" si="10"/>
        <v>0</v>
      </c>
      <c r="N202" s="28" t="str">
        <f t="shared" si="11"/>
      </c>
    </row>
    <row r="203">
      <c r="A203" s="32" t="str">
        <f>IF('Prediction Log'!A203=0, "",'Prediction Log'!A203)</f>
      </c>
      <c r="B203" s="32" t="str">
        <f>IF('Prediction Log'!B203=0, "",'Prediction Log'!B203)</f>
      </c>
      <c r="C203" s="32" t="str">
        <f>IF('Prediction Log'!C203=0, "",'Prediction Log'!C203)</f>
      </c>
      <c r="D203" s="32" t="str">
        <f>IF('Prediction Log'!D203=0, "",'Prediction Log'!D203)</f>
      </c>
      <c r="E203" s="32" t="str">
        <f>IF('Prediction Log'!E203=0, "",'Prediction Log'!E203)</f>
      </c>
      <c r="F203" s="32" t="str">
        <f>IF('Prediction Log'!F203=0, "",'Prediction Log'!F203)</f>
      </c>
      <c r="G203" s="35" t="str">
        <f>IF(Games!H203="","",Games!H203)</f>
      </c>
      <c r="K203" s="30" t="n">
        <f t="shared" si="9"/>
        <v>0</v>
      </c>
      <c r="L203" s="30" t="n">
        <f t="shared" si="10"/>
        <v>0</v>
      </c>
      <c r="N203" s="28" t="str">
        <f t="shared" si="11"/>
      </c>
    </row>
    <row r="204">
      <c r="A204" s="32" t="str">
        <f>IF('Prediction Log'!A204=0, "",'Prediction Log'!A204)</f>
      </c>
      <c r="B204" s="32" t="str">
        <f>IF('Prediction Log'!B204=0, "",'Prediction Log'!B204)</f>
      </c>
      <c r="C204" s="32" t="str">
        <f>IF('Prediction Log'!C204=0, "",'Prediction Log'!C204)</f>
      </c>
      <c r="D204" s="32" t="str">
        <f>IF('Prediction Log'!D204=0, "",'Prediction Log'!D204)</f>
      </c>
      <c r="E204" s="32" t="str">
        <f>IF('Prediction Log'!E204=0, "",'Prediction Log'!E204)</f>
      </c>
      <c r="F204" s="32" t="str">
        <f>IF('Prediction Log'!F204=0, "",'Prediction Log'!F204)</f>
      </c>
      <c r="G204" s="35" t="str">
        <f>IF(Games!H204="","",Games!H204)</f>
      </c>
      <c r="K204" s="30" t="n">
        <f t="shared" si="9"/>
        <v>0</v>
      </c>
      <c r="L204" s="30" t="n">
        <f t="shared" si="10"/>
        <v>0</v>
      </c>
      <c r="N204" s="28" t="str">
        <f t="shared" si="11"/>
      </c>
    </row>
    <row r="205">
      <c r="A205" s="32" t="str">
        <f>IF('Prediction Log'!A205=0, "",'Prediction Log'!A205)</f>
      </c>
      <c r="B205" s="32" t="str">
        <f>IF('Prediction Log'!B205=0, "",'Prediction Log'!B205)</f>
      </c>
      <c r="C205" s="32" t="str">
        <f>IF('Prediction Log'!C205=0, "",'Prediction Log'!C205)</f>
      </c>
      <c r="D205" s="32" t="str">
        <f>IF('Prediction Log'!D205=0, "",'Prediction Log'!D205)</f>
      </c>
      <c r="E205" s="32" t="str">
        <f>IF('Prediction Log'!E205=0, "",'Prediction Log'!E205)</f>
      </c>
      <c r="F205" s="32" t="str">
        <f>IF('Prediction Log'!F205=0, "",'Prediction Log'!F205)</f>
      </c>
      <c r="G205" s="35" t="str">
        <f>IF(Games!H205="","",Games!H205)</f>
      </c>
      <c r="K205" s="30" t="n">
        <f t="shared" si="9"/>
        <v>0</v>
      </c>
      <c r="L205" s="30" t="n">
        <f t="shared" si="10"/>
        <v>0</v>
      </c>
      <c r="N205" s="28" t="str">
        <f t="shared" si="11"/>
      </c>
    </row>
    <row r="206">
      <c r="A206" s="32" t="str">
        <f>IF('Prediction Log'!A206=0, "",'Prediction Log'!A206)</f>
      </c>
      <c r="B206" s="32" t="str">
        <f>IF('Prediction Log'!B206=0, "",'Prediction Log'!B206)</f>
      </c>
      <c r="C206" s="32" t="str">
        <f>IF('Prediction Log'!C206=0, "",'Prediction Log'!C206)</f>
      </c>
      <c r="D206" s="32" t="str">
        <f>IF('Prediction Log'!D206=0, "",'Prediction Log'!D206)</f>
      </c>
      <c r="E206" s="32" t="str">
        <f>IF('Prediction Log'!E206=0, "",'Prediction Log'!E206)</f>
      </c>
      <c r="F206" s="32" t="str">
        <f>IF('Prediction Log'!F206=0, "",'Prediction Log'!F206)</f>
      </c>
      <c r="G206" s="35" t="str">
        <f>IF(Games!H206="","",Games!H206)</f>
      </c>
      <c r="K206" s="30" t="n">
        <f t="shared" si="9"/>
        <v>0</v>
      </c>
      <c r="L206" s="30" t="n">
        <f t="shared" si="10"/>
        <v>0</v>
      </c>
      <c r="N206" s="28" t="str">
        <f t="shared" si="11"/>
      </c>
    </row>
    <row r="207">
      <c r="A207" s="32" t="str">
        <f>IF('Prediction Log'!A207=0, "",'Prediction Log'!A207)</f>
      </c>
      <c r="B207" s="32" t="str">
        <f>IF('Prediction Log'!B207=0, "",'Prediction Log'!B207)</f>
      </c>
      <c r="C207" s="32" t="str">
        <f>IF('Prediction Log'!C207=0, "",'Prediction Log'!C207)</f>
      </c>
      <c r="D207" s="32" t="str">
        <f>IF('Prediction Log'!D207=0, "",'Prediction Log'!D207)</f>
      </c>
      <c r="E207" s="32" t="str">
        <f>IF('Prediction Log'!E207=0, "",'Prediction Log'!E207)</f>
      </c>
      <c r="F207" s="32" t="str">
        <f>IF('Prediction Log'!F207=0, "",'Prediction Log'!F207)</f>
      </c>
      <c r="G207" s="35" t="str">
        <f>IF(Games!H207="","",Games!H207)</f>
      </c>
      <c r="K207" s="30" t="n">
        <f t="shared" si="9"/>
        <v>0</v>
      </c>
      <c r="L207" s="30" t="n">
        <f t="shared" si="10"/>
        <v>0</v>
      </c>
      <c r="N207" s="28" t="str">
        <f t="shared" si="11"/>
      </c>
    </row>
    <row r="208">
      <c r="A208" s="32" t="str">
        <f>IF('Prediction Log'!A208=0, "",'Prediction Log'!A208)</f>
      </c>
      <c r="B208" s="32" t="str">
        <f>IF('Prediction Log'!B208=0, "",'Prediction Log'!B208)</f>
      </c>
      <c r="C208" s="32" t="str">
        <f>IF('Prediction Log'!C208=0, "",'Prediction Log'!C208)</f>
      </c>
      <c r="D208" s="32" t="str">
        <f>IF('Prediction Log'!D208=0, "",'Prediction Log'!D208)</f>
      </c>
      <c r="E208" s="32" t="str">
        <f>IF('Prediction Log'!E208=0, "",'Prediction Log'!E208)</f>
      </c>
      <c r="F208" s="32" t="str">
        <f>IF('Prediction Log'!F208=0, "",'Prediction Log'!F208)</f>
      </c>
      <c r="G208" s="35" t="str">
        <f>IF(Games!H208="","",Games!H208)</f>
      </c>
      <c r="K208" s="30" t="n">
        <f t="shared" si="9"/>
        <v>0</v>
      </c>
      <c r="L208" s="30" t="n">
        <f t="shared" si="10"/>
        <v>0</v>
      </c>
      <c r="N208" s="28" t="str">
        <f t="shared" si="11"/>
      </c>
    </row>
    <row r="209">
      <c r="A209" s="32" t="str">
        <f>IF('Prediction Log'!A209=0, "",'Prediction Log'!A209)</f>
      </c>
      <c r="B209" s="32" t="str">
        <f>IF('Prediction Log'!B209=0, "",'Prediction Log'!B209)</f>
      </c>
      <c r="C209" s="32" t="str">
        <f>IF('Prediction Log'!C209=0, "",'Prediction Log'!C209)</f>
      </c>
      <c r="D209" s="32" t="str">
        <f>IF('Prediction Log'!D209=0, "",'Prediction Log'!D209)</f>
      </c>
      <c r="E209" s="32" t="str">
        <f>IF('Prediction Log'!E209=0, "",'Prediction Log'!E209)</f>
      </c>
      <c r="F209" s="32" t="str">
        <f>IF('Prediction Log'!F209=0, "",'Prediction Log'!F209)</f>
      </c>
      <c r="G209" s="35" t="str">
        <f>IF(Games!H209="","",Games!H209)</f>
      </c>
      <c r="K209" s="30" t="n">
        <f t="shared" si="9"/>
        <v>0</v>
      </c>
      <c r="L209" s="30" t="n">
        <f t="shared" si="10"/>
        <v>0</v>
      </c>
      <c r="N209" s="28" t="str">
        <f t="shared" si="11"/>
      </c>
    </row>
    <row r="210">
      <c r="A210" s="32" t="str">
        <f>IF('Prediction Log'!A210=0, "",'Prediction Log'!A210)</f>
      </c>
      <c r="B210" s="32" t="str">
        <f>IF('Prediction Log'!B210=0, "",'Prediction Log'!B210)</f>
      </c>
      <c r="C210" s="32" t="str">
        <f>IF('Prediction Log'!C210=0, "",'Prediction Log'!C210)</f>
      </c>
      <c r="D210" s="32" t="str">
        <f>IF('Prediction Log'!D210=0, "",'Prediction Log'!D210)</f>
      </c>
      <c r="E210" s="32" t="str">
        <f>IF('Prediction Log'!E210=0, "",'Prediction Log'!E210)</f>
      </c>
      <c r="F210" s="32" t="str">
        <f>IF('Prediction Log'!F210=0, "",'Prediction Log'!F210)</f>
      </c>
      <c r="G210" s="35" t="str">
        <f>IF(Games!H210="","",Games!H210)</f>
      </c>
      <c r="K210" s="30" t="n">
        <f t="shared" si="9"/>
        <v>0</v>
      </c>
      <c r="L210" s="30" t="n">
        <f t="shared" si="10"/>
        <v>0</v>
      </c>
      <c r="N210" s="28" t="str">
        <f t="shared" si="11"/>
      </c>
    </row>
    <row r="211">
      <c r="A211" s="32" t="str">
        <f>IF('Prediction Log'!A211=0, "",'Prediction Log'!A211)</f>
      </c>
      <c r="B211" s="32" t="str">
        <f>IF('Prediction Log'!B211=0, "",'Prediction Log'!B211)</f>
      </c>
      <c r="C211" s="32" t="str">
        <f>IF('Prediction Log'!C211=0, "",'Prediction Log'!C211)</f>
      </c>
      <c r="D211" s="32" t="str">
        <f>IF('Prediction Log'!D211=0, "",'Prediction Log'!D211)</f>
      </c>
      <c r="E211" s="32" t="str">
        <f>IF('Prediction Log'!E211=0, "",'Prediction Log'!E211)</f>
      </c>
      <c r="F211" s="32" t="str">
        <f>IF('Prediction Log'!F211=0, "",'Prediction Log'!F211)</f>
      </c>
      <c r="G211" s="35" t="str">
        <f>IF(Games!H211="","",Games!H211)</f>
      </c>
      <c r="K211" s="30" t="n">
        <f t="shared" si="9"/>
        <v>0</v>
      </c>
      <c r="L211" s="30" t="n">
        <f t="shared" si="10"/>
        <v>0</v>
      </c>
      <c r="N211" s="28" t="str">
        <f t="shared" si="11"/>
      </c>
    </row>
    <row r="212">
      <c r="A212" s="32" t="str">
        <f>IF('Prediction Log'!A212=0, "",'Prediction Log'!A212)</f>
      </c>
      <c r="B212" s="32" t="str">
        <f>IF('Prediction Log'!B212=0, "",'Prediction Log'!B212)</f>
      </c>
      <c r="C212" s="32" t="str">
        <f>IF('Prediction Log'!C212=0, "",'Prediction Log'!C212)</f>
      </c>
      <c r="D212" s="32" t="str">
        <f>IF('Prediction Log'!D212=0, "",'Prediction Log'!D212)</f>
      </c>
      <c r="E212" s="32" t="str">
        <f>IF('Prediction Log'!E212=0, "",'Prediction Log'!E212)</f>
      </c>
      <c r="F212" s="32" t="str">
        <f>IF('Prediction Log'!F212=0, "",'Prediction Log'!F212)</f>
      </c>
      <c r="G212" s="35" t="str">
        <f>IF(Games!H212="","",Games!H212)</f>
      </c>
      <c r="K212" s="30" t="n">
        <f t="shared" si="9"/>
        <v>0</v>
      </c>
      <c r="L212" s="30" t="n">
        <f t="shared" si="10"/>
        <v>0</v>
      </c>
      <c r="N212" s="28" t="str">
        <f t="shared" si="11"/>
      </c>
    </row>
    <row r="213">
      <c r="A213" s="32" t="str">
        <f>IF('Prediction Log'!A213=0, "",'Prediction Log'!A213)</f>
      </c>
      <c r="B213" s="32" t="str">
        <f>IF('Prediction Log'!B213=0, "",'Prediction Log'!B213)</f>
      </c>
      <c r="C213" s="32" t="str">
        <f>IF('Prediction Log'!C213=0, "",'Prediction Log'!C213)</f>
      </c>
      <c r="D213" s="32" t="str">
        <f>IF('Prediction Log'!D213=0, "",'Prediction Log'!D213)</f>
      </c>
      <c r="E213" s="32" t="str">
        <f>IF('Prediction Log'!E213=0, "",'Prediction Log'!E213)</f>
      </c>
      <c r="F213" s="32" t="str">
        <f>IF('Prediction Log'!F213=0, "",'Prediction Log'!F213)</f>
      </c>
      <c r="G213" s="35" t="str">
        <f>IF(Games!H213="","",Games!H213)</f>
      </c>
      <c r="K213" s="30" t="n">
        <f t="shared" si="9"/>
        <v>0</v>
      </c>
      <c r="L213" s="30" t="n">
        <f t="shared" si="10"/>
        <v>0</v>
      </c>
      <c r="N213" s="28" t="str">
        <f t="shared" si="11"/>
      </c>
    </row>
    <row r="214">
      <c r="A214" s="32" t="str">
        <f>IF('Prediction Log'!A214=0, "",'Prediction Log'!A214)</f>
      </c>
      <c r="B214" s="32" t="str">
        <f>IF('Prediction Log'!B214=0, "",'Prediction Log'!B214)</f>
      </c>
      <c r="C214" s="32" t="str">
        <f>IF('Prediction Log'!C214=0, "",'Prediction Log'!C214)</f>
      </c>
      <c r="D214" s="32" t="str">
        <f>IF('Prediction Log'!D214=0, "",'Prediction Log'!D214)</f>
      </c>
      <c r="E214" s="32" t="str">
        <f>IF('Prediction Log'!E214=0, "",'Prediction Log'!E214)</f>
      </c>
      <c r="F214" s="32" t="str">
        <f>IF('Prediction Log'!F214=0, "",'Prediction Log'!F214)</f>
      </c>
      <c r="G214" s="35" t="str">
        <f>IF(Games!H214="","",Games!H214)</f>
      </c>
      <c r="K214" s="30" t="n">
        <f t="shared" si="9"/>
        <v>0</v>
      </c>
      <c r="L214" s="30" t="n">
        <f t="shared" si="10"/>
        <v>0</v>
      </c>
      <c r="N214" s="28" t="str">
        <f t="shared" si="11"/>
      </c>
    </row>
    <row r="215">
      <c r="A215" s="32" t="str">
        <f>IF('Prediction Log'!A215=0, "",'Prediction Log'!A215)</f>
      </c>
      <c r="B215" s="32" t="str">
        <f>IF('Prediction Log'!B215=0, "",'Prediction Log'!B215)</f>
      </c>
      <c r="C215" s="32" t="str">
        <f>IF('Prediction Log'!C215=0, "",'Prediction Log'!C215)</f>
      </c>
      <c r="D215" s="32" t="str">
        <f>IF('Prediction Log'!D215=0, "",'Prediction Log'!D215)</f>
      </c>
      <c r="E215" s="32" t="str">
        <f>IF('Prediction Log'!E215=0, "",'Prediction Log'!E215)</f>
      </c>
      <c r="F215" s="32" t="str">
        <f>IF('Prediction Log'!F215=0, "",'Prediction Log'!F215)</f>
      </c>
      <c r="G215" s="35" t="str">
        <f>IF(Games!H215="","",Games!H215)</f>
      </c>
      <c r="K215" s="30" t="n">
        <f t="shared" si="9"/>
        <v>0</v>
      </c>
      <c r="L215" s="30" t="n">
        <f t="shared" si="10"/>
        <v>0</v>
      </c>
      <c r="N215" s="28" t="str">
        <f t="shared" si="11"/>
      </c>
    </row>
    <row r="216">
      <c r="A216" s="32" t="str">
        <f>IF('Prediction Log'!A216=0, "",'Prediction Log'!A216)</f>
      </c>
      <c r="B216" s="32" t="str">
        <f>IF('Prediction Log'!B216=0, "",'Prediction Log'!B216)</f>
      </c>
      <c r="C216" s="32" t="str">
        <f>IF('Prediction Log'!C216=0, "",'Prediction Log'!C216)</f>
      </c>
      <c r="D216" s="32" t="str">
        <f>IF('Prediction Log'!D216=0, "",'Prediction Log'!D216)</f>
      </c>
      <c r="E216" s="32" t="str">
        <f>IF('Prediction Log'!E216=0, "",'Prediction Log'!E216)</f>
      </c>
      <c r="F216" s="32" t="str">
        <f>IF('Prediction Log'!F216=0, "",'Prediction Log'!F216)</f>
      </c>
      <c r="G216" s="35" t="str">
        <f>IF(Games!H216="","",Games!H216)</f>
      </c>
      <c r="K216" s="30" t="n">
        <f t="shared" si="9"/>
        <v>0</v>
      </c>
      <c r="L216" s="30" t="n">
        <f t="shared" si="10"/>
        <v>0</v>
      </c>
      <c r="N216" s="28" t="str">
        <f t="shared" si="11"/>
      </c>
    </row>
    <row r="217">
      <c r="A217" s="32" t="str">
        <f>IF('Prediction Log'!A217=0, "",'Prediction Log'!A217)</f>
      </c>
      <c r="B217" s="32" t="str">
        <f>IF('Prediction Log'!B217=0, "",'Prediction Log'!B217)</f>
      </c>
      <c r="C217" s="32" t="str">
        <f>IF('Prediction Log'!C217=0, "",'Prediction Log'!C217)</f>
      </c>
      <c r="D217" s="32" t="str">
        <f>IF('Prediction Log'!D217=0, "",'Prediction Log'!D217)</f>
      </c>
      <c r="E217" s="32" t="str">
        <f>IF('Prediction Log'!E217=0, "",'Prediction Log'!E217)</f>
      </c>
      <c r="F217" s="32" t="str">
        <f>IF('Prediction Log'!F217=0, "",'Prediction Log'!F217)</f>
      </c>
      <c r="G217" s="35" t="str">
        <f>IF(Games!H217="","",Games!H217)</f>
      </c>
      <c r="K217" s="30" t="n">
        <f t="shared" si="9"/>
        <v>0</v>
      </c>
      <c r="L217" s="30" t="n">
        <f t="shared" si="10"/>
        <v>0</v>
      </c>
      <c r="N217" s="28" t="str">
        <f t="shared" si="11"/>
      </c>
    </row>
    <row r="218">
      <c r="A218" s="32" t="str">
        <f>IF('Prediction Log'!A218=0, "",'Prediction Log'!A218)</f>
      </c>
      <c r="B218" s="32" t="str">
        <f>IF('Prediction Log'!B218=0, "",'Prediction Log'!B218)</f>
      </c>
      <c r="C218" s="32" t="str">
        <f>IF('Prediction Log'!C218=0, "",'Prediction Log'!C218)</f>
      </c>
      <c r="D218" s="32" t="str">
        <f>IF('Prediction Log'!D218=0, "",'Prediction Log'!D218)</f>
      </c>
      <c r="E218" s="32" t="str">
        <f>IF('Prediction Log'!E218=0, "",'Prediction Log'!E218)</f>
      </c>
      <c r="F218" s="32" t="str">
        <f>IF('Prediction Log'!F218=0, "",'Prediction Log'!F218)</f>
      </c>
      <c r="G218" s="35" t="str">
        <f>IF(Games!H218="","",Games!H218)</f>
      </c>
      <c r="K218" s="30" t="n">
        <f t="shared" si="9"/>
        <v>0</v>
      </c>
      <c r="L218" s="30" t="n">
        <f t="shared" si="10"/>
        <v>0</v>
      </c>
      <c r="N218" s="28" t="str">
        <f t="shared" si="11"/>
      </c>
    </row>
    <row r="219">
      <c r="A219" s="32" t="str">
        <f>IF('Prediction Log'!A219=0, "",'Prediction Log'!A219)</f>
      </c>
      <c r="B219" s="32" t="str">
        <f>IF('Prediction Log'!B219=0, "",'Prediction Log'!B219)</f>
      </c>
      <c r="C219" s="32" t="str">
        <f>IF('Prediction Log'!C219=0, "",'Prediction Log'!C219)</f>
      </c>
      <c r="D219" s="32" t="str">
        <f>IF('Prediction Log'!D219=0, "",'Prediction Log'!D219)</f>
      </c>
      <c r="E219" s="32" t="str">
        <f>IF('Prediction Log'!E219=0, "",'Prediction Log'!E219)</f>
      </c>
      <c r="F219" s="32" t="str">
        <f>IF('Prediction Log'!F219=0, "",'Prediction Log'!F219)</f>
      </c>
      <c r="G219" s="35" t="str">
        <f>IF(Games!H219="","",Games!H219)</f>
      </c>
      <c r="K219" s="30" t="n">
        <f t="shared" si="9"/>
        <v>0</v>
      </c>
      <c r="L219" s="30" t="n">
        <f t="shared" si="10"/>
        <v>0</v>
      </c>
      <c r="N219" s="28" t="str">
        <f t="shared" si="11"/>
      </c>
    </row>
    <row r="220">
      <c r="A220" s="32" t="str">
        <f>IF('Prediction Log'!A220=0, "",'Prediction Log'!A220)</f>
      </c>
      <c r="B220" s="32" t="str">
        <f>IF('Prediction Log'!B220=0, "",'Prediction Log'!B220)</f>
      </c>
      <c r="C220" s="32" t="str">
        <f>IF('Prediction Log'!C220=0, "",'Prediction Log'!C220)</f>
      </c>
      <c r="D220" s="32" t="str">
        <f>IF('Prediction Log'!D220=0, "",'Prediction Log'!D220)</f>
      </c>
      <c r="E220" s="32" t="str">
        <f>IF('Prediction Log'!E220=0, "",'Prediction Log'!E220)</f>
      </c>
      <c r="F220" s="32" t="str">
        <f>IF('Prediction Log'!F220=0, "",'Prediction Log'!F220)</f>
      </c>
      <c r="G220" s="35" t="str">
        <f>IF(Games!H220="","",Games!H220)</f>
      </c>
      <c r="K220" s="30" t="n">
        <f t="shared" si="9"/>
        <v>0</v>
      </c>
      <c r="L220" s="30" t="n">
        <f t="shared" si="10"/>
        <v>0</v>
      </c>
      <c r="N220" s="28" t="str">
        <f t="shared" si="11"/>
      </c>
    </row>
    <row r="221">
      <c r="A221" s="32" t="str">
        <f>IF('Prediction Log'!A221=0, "",'Prediction Log'!A221)</f>
      </c>
      <c r="B221" s="32" t="str">
        <f>IF('Prediction Log'!B221=0, "",'Prediction Log'!B221)</f>
      </c>
      <c r="C221" s="32" t="str">
        <f>IF('Prediction Log'!C221=0, "",'Prediction Log'!C221)</f>
      </c>
      <c r="D221" s="32" t="str">
        <f>IF('Prediction Log'!D221=0, "",'Prediction Log'!D221)</f>
      </c>
      <c r="E221" s="32" t="str">
        <f>IF('Prediction Log'!E221=0, "",'Prediction Log'!E221)</f>
      </c>
      <c r="F221" s="32" t="str">
        <f>IF('Prediction Log'!F221=0, "",'Prediction Log'!F221)</f>
      </c>
      <c r="G221" s="35" t="str">
        <f>IF(Games!H221="","",Games!H221)</f>
      </c>
      <c r="K221" s="30" t="n">
        <f t="shared" si="9"/>
        <v>0</v>
      </c>
      <c r="L221" s="30" t="n">
        <f t="shared" si="10"/>
        <v>0</v>
      </c>
      <c r="N221" s="28" t="str">
        <f t="shared" si="11"/>
      </c>
    </row>
    <row r="222">
      <c r="A222" s="32" t="str">
        <f>IF('Prediction Log'!A222=0, "",'Prediction Log'!A222)</f>
      </c>
      <c r="B222" s="32" t="str">
        <f>IF('Prediction Log'!B222=0, "",'Prediction Log'!B222)</f>
      </c>
      <c r="C222" s="32" t="str">
        <f>IF('Prediction Log'!C222=0, "",'Prediction Log'!C222)</f>
      </c>
      <c r="D222" s="32" t="str">
        <f>IF('Prediction Log'!D222=0, "",'Prediction Log'!D222)</f>
      </c>
      <c r="E222" s="32" t="str">
        <f>IF('Prediction Log'!E222=0, "",'Prediction Log'!E222)</f>
      </c>
      <c r="F222" s="32" t="str">
        <f>IF('Prediction Log'!F222=0, "",'Prediction Log'!F222)</f>
      </c>
      <c r="G222" s="35" t="str">
        <f>IF(Games!H222="","",Games!H222)</f>
      </c>
      <c r="K222" s="30" t="n">
        <f t="shared" ref="K222:K285" si="12">I222+IF(J222&lt;0, (I222/(J222/-100)), I222*(J222/100))</f>
        <v>0</v>
      </c>
      <c r="L222" s="30" t="n">
        <f t="shared" ref="L222:L285" si="13">K222-I222</f>
        <v>0</v>
      </c>
      <c r="N222" s="28" t="str">
        <f t="shared" ref="N222:N285" si="14">IF(M222="W", L222, IF(M222="L",-I222, ""))</f>
      </c>
    </row>
    <row r="223">
      <c r="A223" s="32" t="str">
        <f>IF('Prediction Log'!A223=0, "",'Prediction Log'!A223)</f>
      </c>
      <c r="B223" s="32" t="str">
        <f>IF('Prediction Log'!B223=0, "",'Prediction Log'!B223)</f>
      </c>
      <c r="C223" s="32" t="str">
        <f>IF('Prediction Log'!C223=0, "",'Prediction Log'!C223)</f>
      </c>
      <c r="D223" s="32" t="str">
        <f>IF('Prediction Log'!D223=0, "",'Prediction Log'!D223)</f>
      </c>
      <c r="E223" s="32" t="str">
        <f>IF('Prediction Log'!E223=0, "",'Prediction Log'!E223)</f>
      </c>
      <c r="F223" s="32" t="str">
        <f>IF('Prediction Log'!F223=0, "",'Prediction Log'!F223)</f>
      </c>
      <c r="G223" s="35" t="str">
        <f>IF(Games!H223="","",Games!H223)</f>
      </c>
      <c r="K223" s="30" t="n">
        <f t="shared" si="12"/>
        <v>0</v>
      </c>
      <c r="L223" s="30" t="n">
        <f t="shared" si="13"/>
        <v>0</v>
      </c>
      <c r="N223" s="28" t="str">
        <f t="shared" si="14"/>
      </c>
    </row>
    <row r="224">
      <c r="A224" s="32" t="str">
        <f>IF('Prediction Log'!A224=0, "",'Prediction Log'!A224)</f>
      </c>
      <c r="B224" s="32" t="str">
        <f>IF('Prediction Log'!B224=0, "",'Prediction Log'!B224)</f>
      </c>
      <c r="C224" s="32" t="str">
        <f>IF('Prediction Log'!C224=0, "",'Prediction Log'!C224)</f>
      </c>
      <c r="D224" s="32" t="str">
        <f>IF('Prediction Log'!D224=0, "",'Prediction Log'!D224)</f>
      </c>
      <c r="E224" s="32" t="str">
        <f>IF('Prediction Log'!E224=0, "",'Prediction Log'!E224)</f>
      </c>
      <c r="F224" s="32" t="str">
        <f>IF('Prediction Log'!F224=0, "",'Prediction Log'!F224)</f>
      </c>
      <c r="G224" s="35" t="str">
        <f>IF(Games!H224="","",Games!H224)</f>
      </c>
      <c r="K224" s="30" t="n">
        <f t="shared" si="12"/>
        <v>0</v>
      </c>
      <c r="L224" s="30" t="n">
        <f t="shared" si="13"/>
        <v>0</v>
      </c>
      <c r="N224" s="28" t="str">
        <f t="shared" si="14"/>
      </c>
    </row>
    <row r="225">
      <c r="A225" s="32" t="str">
        <f>IF('Prediction Log'!A225=0, "",'Prediction Log'!A225)</f>
      </c>
      <c r="B225" s="32" t="str">
        <f>IF('Prediction Log'!B225=0, "",'Prediction Log'!B225)</f>
      </c>
      <c r="C225" s="32" t="str">
        <f>IF('Prediction Log'!C225=0, "",'Prediction Log'!C225)</f>
      </c>
      <c r="D225" s="32" t="str">
        <f>IF('Prediction Log'!D225=0, "",'Prediction Log'!D225)</f>
      </c>
      <c r="E225" s="32" t="str">
        <f>IF('Prediction Log'!E225=0, "",'Prediction Log'!E225)</f>
      </c>
      <c r="F225" s="32" t="str">
        <f>IF('Prediction Log'!F225=0, "",'Prediction Log'!F225)</f>
      </c>
      <c r="G225" s="35" t="str">
        <f>IF(Games!H225="","",Games!H225)</f>
      </c>
      <c r="K225" s="30" t="n">
        <f t="shared" si="12"/>
        <v>0</v>
      </c>
      <c r="L225" s="30" t="n">
        <f t="shared" si="13"/>
        <v>0</v>
      </c>
      <c r="N225" s="28" t="str">
        <f t="shared" si="14"/>
      </c>
    </row>
    <row r="226">
      <c r="A226" s="32" t="str">
        <f>IF('Prediction Log'!A226=0, "",'Prediction Log'!A226)</f>
      </c>
      <c r="B226" s="32" t="str">
        <f>IF('Prediction Log'!B226=0, "",'Prediction Log'!B226)</f>
      </c>
      <c r="C226" s="32" t="str">
        <f>IF('Prediction Log'!C226=0, "",'Prediction Log'!C226)</f>
      </c>
      <c r="D226" s="32" t="str">
        <f>IF('Prediction Log'!D226=0, "",'Prediction Log'!D226)</f>
      </c>
      <c r="E226" s="32" t="str">
        <f>IF('Prediction Log'!E226=0, "",'Prediction Log'!E226)</f>
      </c>
      <c r="F226" s="32" t="str">
        <f>IF('Prediction Log'!F226=0, "",'Prediction Log'!F226)</f>
      </c>
      <c r="G226" s="35" t="str">
        <f>IF(Games!H226="","",Games!H226)</f>
      </c>
      <c r="K226" s="30" t="n">
        <f t="shared" si="12"/>
        <v>0</v>
      </c>
      <c r="L226" s="30" t="n">
        <f t="shared" si="13"/>
        <v>0</v>
      </c>
      <c r="N226" s="28" t="str">
        <f t="shared" si="14"/>
      </c>
    </row>
    <row r="227">
      <c r="A227" s="32" t="str">
        <f>IF('Prediction Log'!A227=0, "",'Prediction Log'!A227)</f>
      </c>
      <c r="B227" s="32" t="str">
        <f>IF('Prediction Log'!B227=0, "",'Prediction Log'!B227)</f>
      </c>
      <c r="C227" s="32" t="str">
        <f>IF('Prediction Log'!C227=0, "",'Prediction Log'!C227)</f>
      </c>
      <c r="D227" s="32" t="str">
        <f>IF('Prediction Log'!D227=0, "",'Prediction Log'!D227)</f>
      </c>
      <c r="E227" s="32" t="str">
        <f>IF('Prediction Log'!E227=0, "",'Prediction Log'!E227)</f>
      </c>
      <c r="F227" s="32" t="str">
        <f>IF('Prediction Log'!F227=0, "",'Prediction Log'!F227)</f>
      </c>
      <c r="G227" s="35" t="str">
        <f>IF(Games!H227="","",Games!H227)</f>
      </c>
      <c r="K227" s="30" t="n">
        <f t="shared" si="12"/>
        <v>0</v>
      </c>
      <c r="L227" s="30" t="n">
        <f t="shared" si="13"/>
        <v>0</v>
      </c>
      <c r="N227" s="28" t="str">
        <f t="shared" si="14"/>
      </c>
    </row>
    <row r="228">
      <c r="A228" s="32" t="str">
        <f>IF('Prediction Log'!A228=0, "",'Prediction Log'!A228)</f>
      </c>
      <c r="B228" s="32" t="str">
        <f>IF('Prediction Log'!B228=0, "",'Prediction Log'!B228)</f>
      </c>
      <c r="C228" s="32" t="str">
        <f>IF('Prediction Log'!C228=0, "",'Prediction Log'!C228)</f>
      </c>
      <c r="D228" s="32" t="str">
        <f>IF('Prediction Log'!D228=0, "",'Prediction Log'!D228)</f>
      </c>
      <c r="E228" s="32" t="str">
        <f>IF('Prediction Log'!E228=0, "",'Prediction Log'!E228)</f>
      </c>
      <c r="F228" s="32" t="str">
        <f>IF('Prediction Log'!F228=0, "",'Prediction Log'!F228)</f>
      </c>
      <c r="G228" s="35" t="str">
        <f>IF(Games!H228="","",Games!H228)</f>
      </c>
      <c r="K228" s="30" t="n">
        <f t="shared" si="12"/>
        <v>0</v>
      </c>
      <c r="L228" s="30" t="n">
        <f t="shared" si="13"/>
        <v>0</v>
      </c>
      <c r="N228" s="28" t="str">
        <f t="shared" si="14"/>
      </c>
    </row>
    <row r="229">
      <c r="A229" s="32" t="str">
        <f>IF('Prediction Log'!A229=0, "",'Prediction Log'!A229)</f>
      </c>
      <c r="B229" s="32" t="str">
        <f>IF('Prediction Log'!B229=0, "",'Prediction Log'!B229)</f>
      </c>
      <c r="C229" s="32" t="str">
        <f>IF('Prediction Log'!C229=0, "",'Prediction Log'!C229)</f>
      </c>
      <c r="D229" s="32" t="str">
        <f>IF('Prediction Log'!D229=0, "",'Prediction Log'!D229)</f>
      </c>
      <c r="E229" s="32" t="str">
        <f>IF('Prediction Log'!E229=0, "",'Prediction Log'!E229)</f>
      </c>
      <c r="F229" s="32" t="str">
        <f>IF('Prediction Log'!F229=0, "",'Prediction Log'!F229)</f>
      </c>
      <c r="G229" s="35" t="str">
        <f>IF(Games!H229="","",Games!H229)</f>
      </c>
      <c r="K229" s="30" t="n">
        <f t="shared" si="12"/>
        <v>0</v>
      </c>
      <c r="L229" s="30" t="n">
        <f t="shared" si="13"/>
        <v>0</v>
      </c>
      <c r="N229" s="28" t="str">
        <f t="shared" si="14"/>
      </c>
    </row>
    <row r="230">
      <c r="A230" s="32" t="str">
        <f>IF('Prediction Log'!A230=0, "",'Prediction Log'!A230)</f>
      </c>
      <c r="B230" s="32" t="str">
        <f>IF('Prediction Log'!B230=0, "",'Prediction Log'!B230)</f>
      </c>
      <c r="C230" s="32" t="str">
        <f>IF('Prediction Log'!C230=0, "",'Prediction Log'!C230)</f>
      </c>
      <c r="D230" s="32" t="str">
        <f>IF('Prediction Log'!D230=0, "",'Prediction Log'!D230)</f>
      </c>
      <c r="E230" s="32" t="str">
        <f>IF('Prediction Log'!E230=0, "",'Prediction Log'!E230)</f>
      </c>
      <c r="F230" s="32" t="str">
        <f>IF('Prediction Log'!F230=0, "",'Prediction Log'!F230)</f>
      </c>
      <c r="G230" s="35" t="str">
        <f>IF(Games!H230="","",Games!H230)</f>
      </c>
      <c r="K230" s="30" t="n">
        <f t="shared" si="12"/>
        <v>0</v>
      </c>
      <c r="L230" s="30" t="n">
        <f t="shared" si="13"/>
        <v>0</v>
      </c>
      <c r="N230" s="28" t="str">
        <f t="shared" si="14"/>
      </c>
    </row>
    <row r="231">
      <c r="A231" s="32" t="str">
        <f>IF('Prediction Log'!A231=0, "",'Prediction Log'!A231)</f>
      </c>
      <c r="B231" s="32" t="str">
        <f>IF('Prediction Log'!B231=0, "",'Prediction Log'!B231)</f>
      </c>
      <c r="C231" s="32" t="str">
        <f>IF('Prediction Log'!C231=0, "",'Prediction Log'!C231)</f>
      </c>
      <c r="D231" s="32" t="str">
        <f>IF('Prediction Log'!D231=0, "",'Prediction Log'!D231)</f>
      </c>
      <c r="E231" s="32" t="str">
        <f>IF('Prediction Log'!E231=0, "",'Prediction Log'!E231)</f>
      </c>
      <c r="F231" s="32" t="str">
        <f>IF('Prediction Log'!F231=0, "",'Prediction Log'!F231)</f>
      </c>
      <c r="G231" s="35" t="str">
        <f>IF(Games!H231="","",Games!H231)</f>
      </c>
      <c r="K231" s="30" t="n">
        <f t="shared" si="12"/>
        <v>0</v>
      </c>
      <c r="L231" s="30" t="n">
        <f t="shared" si="13"/>
        <v>0</v>
      </c>
      <c r="N231" s="28" t="str">
        <f t="shared" si="14"/>
      </c>
    </row>
    <row r="232">
      <c r="A232" s="32" t="str">
        <f>IF('Prediction Log'!A232=0, "",'Prediction Log'!A232)</f>
      </c>
      <c r="B232" s="32" t="str">
        <f>IF('Prediction Log'!B232=0, "",'Prediction Log'!B232)</f>
      </c>
      <c r="C232" s="32" t="str">
        <f>IF('Prediction Log'!C232=0, "",'Prediction Log'!C232)</f>
      </c>
      <c r="D232" s="32" t="str">
        <f>IF('Prediction Log'!D232=0, "",'Prediction Log'!D232)</f>
      </c>
      <c r="E232" s="32" t="str">
        <f>IF('Prediction Log'!E232=0, "",'Prediction Log'!E232)</f>
      </c>
      <c r="F232" s="32" t="str">
        <f>IF('Prediction Log'!F232=0, "",'Prediction Log'!F232)</f>
      </c>
      <c r="G232" s="35" t="str">
        <f>IF(Games!H232="","",Games!H232)</f>
      </c>
      <c r="K232" s="30" t="n">
        <f t="shared" si="12"/>
        <v>0</v>
      </c>
      <c r="L232" s="30" t="n">
        <f t="shared" si="13"/>
        <v>0</v>
      </c>
      <c r="N232" s="28" t="str">
        <f t="shared" si="14"/>
      </c>
    </row>
    <row r="233">
      <c r="A233" s="32" t="str">
        <f>IF('Prediction Log'!A233=0, "",'Prediction Log'!A233)</f>
      </c>
      <c r="B233" s="32" t="str">
        <f>IF('Prediction Log'!B233=0, "",'Prediction Log'!B233)</f>
      </c>
      <c r="C233" s="32" t="str">
        <f>IF('Prediction Log'!C233=0, "",'Prediction Log'!C233)</f>
      </c>
      <c r="D233" s="32" t="str">
        <f>IF('Prediction Log'!D233=0, "",'Prediction Log'!D233)</f>
      </c>
      <c r="E233" s="32" t="str">
        <f>IF('Prediction Log'!E233=0, "",'Prediction Log'!E233)</f>
      </c>
      <c r="F233" s="32" t="str">
        <f>IF('Prediction Log'!F233=0, "",'Prediction Log'!F233)</f>
      </c>
      <c r="G233" s="35" t="str">
        <f>IF(Games!H233="","",Games!H233)</f>
      </c>
      <c r="K233" s="30" t="n">
        <f t="shared" si="12"/>
        <v>0</v>
      </c>
      <c r="L233" s="30" t="n">
        <f t="shared" si="13"/>
        <v>0</v>
      </c>
      <c r="N233" s="28" t="str">
        <f t="shared" si="14"/>
      </c>
    </row>
    <row r="234">
      <c r="A234" s="32" t="str">
        <f>IF('Prediction Log'!A234=0, "",'Prediction Log'!A234)</f>
      </c>
      <c r="B234" s="32" t="str">
        <f>IF('Prediction Log'!B234=0, "",'Prediction Log'!B234)</f>
      </c>
      <c r="C234" s="32" t="str">
        <f>IF('Prediction Log'!C234=0, "",'Prediction Log'!C234)</f>
      </c>
      <c r="D234" s="32" t="str">
        <f>IF('Prediction Log'!D234=0, "",'Prediction Log'!D234)</f>
      </c>
      <c r="E234" s="32" t="str">
        <f>IF('Prediction Log'!E234=0, "",'Prediction Log'!E234)</f>
      </c>
      <c r="F234" s="32" t="str">
        <f>IF('Prediction Log'!F234=0, "",'Prediction Log'!F234)</f>
      </c>
      <c r="G234" s="35" t="str">
        <f>IF(Games!H234="","",Games!H234)</f>
      </c>
      <c r="K234" s="30" t="n">
        <f t="shared" si="12"/>
        <v>0</v>
      </c>
      <c r="L234" s="30" t="n">
        <f t="shared" si="13"/>
        <v>0</v>
      </c>
      <c r="N234" s="28" t="str">
        <f t="shared" si="14"/>
      </c>
    </row>
    <row r="235">
      <c r="A235" s="32" t="str">
        <f>IF('Prediction Log'!A235=0, "",'Prediction Log'!A235)</f>
      </c>
      <c r="B235" s="32" t="str">
        <f>IF('Prediction Log'!B235=0, "",'Prediction Log'!B235)</f>
      </c>
      <c r="C235" s="32" t="str">
        <f>IF('Prediction Log'!C235=0, "",'Prediction Log'!C235)</f>
      </c>
      <c r="D235" s="32" t="str">
        <f>IF('Prediction Log'!D235=0, "",'Prediction Log'!D235)</f>
      </c>
      <c r="E235" s="32" t="str">
        <f>IF('Prediction Log'!E235=0, "",'Prediction Log'!E235)</f>
      </c>
      <c r="F235" s="32" t="str">
        <f>IF('Prediction Log'!F235=0, "",'Prediction Log'!F235)</f>
      </c>
      <c r="G235" s="35" t="str">
        <f>IF(Games!H235="","",Games!H235)</f>
      </c>
      <c r="K235" s="30" t="n">
        <f t="shared" si="12"/>
        <v>0</v>
      </c>
      <c r="L235" s="30" t="n">
        <f t="shared" si="13"/>
        <v>0</v>
      </c>
      <c r="N235" s="28" t="str">
        <f t="shared" si="14"/>
      </c>
    </row>
    <row r="236">
      <c r="A236" s="32" t="str">
        <f>IF('Prediction Log'!A236=0, "",'Prediction Log'!A236)</f>
      </c>
      <c r="B236" s="32" t="str">
        <f>IF('Prediction Log'!B236=0, "",'Prediction Log'!B236)</f>
      </c>
      <c r="C236" s="32" t="str">
        <f>IF('Prediction Log'!C236=0, "",'Prediction Log'!C236)</f>
      </c>
      <c r="D236" s="32" t="str">
        <f>IF('Prediction Log'!D236=0, "",'Prediction Log'!D236)</f>
      </c>
      <c r="E236" s="32" t="str">
        <f>IF('Prediction Log'!E236=0, "",'Prediction Log'!E236)</f>
      </c>
      <c r="F236" s="32" t="str">
        <f>IF('Prediction Log'!F236=0, "",'Prediction Log'!F236)</f>
      </c>
      <c r="G236" s="35" t="str">
        <f>IF(Games!H236="","",Games!H236)</f>
      </c>
      <c r="K236" s="30" t="n">
        <f t="shared" si="12"/>
        <v>0</v>
      </c>
      <c r="L236" s="30" t="n">
        <f t="shared" si="13"/>
        <v>0</v>
      </c>
      <c r="N236" s="28" t="str">
        <f t="shared" si="14"/>
      </c>
    </row>
    <row r="237">
      <c r="A237" s="32" t="str">
        <f>IF('Prediction Log'!A237=0, "",'Prediction Log'!A237)</f>
      </c>
      <c r="B237" s="32" t="str">
        <f>IF('Prediction Log'!B237=0, "",'Prediction Log'!B237)</f>
      </c>
      <c r="C237" s="32" t="str">
        <f>IF('Prediction Log'!C237=0, "",'Prediction Log'!C237)</f>
      </c>
      <c r="D237" s="32" t="str">
        <f>IF('Prediction Log'!D237=0, "",'Prediction Log'!D237)</f>
      </c>
      <c r="E237" s="32" t="str">
        <f>IF('Prediction Log'!E237=0, "",'Prediction Log'!E237)</f>
      </c>
      <c r="F237" s="32" t="str">
        <f>IF('Prediction Log'!F237=0, "",'Prediction Log'!F237)</f>
      </c>
      <c r="G237" s="35" t="str">
        <f>IF(Games!H237="","",Games!H237)</f>
      </c>
      <c r="K237" s="30" t="n">
        <f t="shared" si="12"/>
        <v>0</v>
      </c>
      <c r="L237" s="30" t="n">
        <f t="shared" si="13"/>
        <v>0</v>
      </c>
      <c r="N237" s="28" t="str">
        <f t="shared" si="14"/>
      </c>
    </row>
    <row r="238">
      <c r="A238" s="32" t="str">
        <f>IF('Prediction Log'!A238=0, "",'Prediction Log'!A238)</f>
      </c>
      <c r="B238" s="32" t="str">
        <f>IF('Prediction Log'!B238=0, "",'Prediction Log'!B238)</f>
      </c>
      <c r="C238" s="32" t="str">
        <f>IF('Prediction Log'!C238=0, "",'Prediction Log'!C238)</f>
      </c>
      <c r="D238" s="32" t="str">
        <f>IF('Prediction Log'!D238=0, "",'Prediction Log'!D238)</f>
      </c>
      <c r="E238" s="32" t="str">
        <f>IF('Prediction Log'!E238=0, "",'Prediction Log'!E238)</f>
      </c>
      <c r="F238" s="32" t="str">
        <f>IF('Prediction Log'!F238=0, "",'Prediction Log'!F238)</f>
      </c>
      <c r="G238" s="35" t="str">
        <f>IF(Games!H238="","",Games!H238)</f>
      </c>
      <c r="K238" s="30" t="n">
        <f t="shared" si="12"/>
        <v>0</v>
      </c>
      <c r="L238" s="30" t="n">
        <f t="shared" si="13"/>
        <v>0</v>
      </c>
      <c r="N238" s="28" t="str">
        <f t="shared" si="14"/>
      </c>
    </row>
    <row r="239">
      <c r="A239" s="32" t="str">
        <f>IF('Prediction Log'!A239=0, "",'Prediction Log'!A239)</f>
      </c>
      <c r="B239" s="32" t="str">
        <f>IF('Prediction Log'!B239=0, "",'Prediction Log'!B239)</f>
      </c>
      <c r="C239" s="32" t="str">
        <f>IF('Prediction Log'!C239=0, "",'Prediction Log'!C239)</f>
      </c>
      <c r="D239" s="32" t="str">
        <f>IF('Prediction Log'!D239=0, "",'Prediction Log'!D239)</f>
      </c>
      <c r="E239" s="32" t="str">
        <f>IF('Prediction Log'!E239=0, "",'Prediction Log'!E239)</f>
      </c>
      <c r="F239" s="32" t="str">
        <f>IF('Prediction Log'!F239=0, "",'Prediction Log'!F239)</f>
      </c>
      <c r="G239" s="35" t="str">
        <f>IF(Games!H239="","",Games!H239)</f>
      </c>
      <c r="K239" s="30" t="n">
        <f t="shared" si="12"/>
        <v>0</v>
      </c>
      <c r="L239" s="30" t="n">
        <f t="shared" si="13"/>
        <v>0</v>
      </c>
      <c r="N239" s="28" t="str">
        <f t="shared" si="14"/>
      </c>
    </row>
    <row r="240">
      <c r="A240" s="32" t="str">
        <f>IF('Prediction Log'!A240=0, "",'Prediction Log'!A240)</f>
      </c>
      <c r="B240" s="32" t="str">
        <f>IF('Prediction Log'!B240=0, "",'Prediction Log'!B240)</f>
      </c>
      <c r="C240" s="32" t="str">
        <f>IF('Prediction Log'!C240=0, "",'Prediction Log'!C240)</f>
      </c>
      <c r="D240" s="32" t="str">
        <f>IF('Prediction Log'!D240=0, "",'Prediction Log'!D240)</f>
      </c>
      <c r="E240" s="32" t="str">
        <f>IF('Prediction Log'!E240=0, "",'Prediction Log'!E240)</f>
      </c>
      <c r="F240" s="32" t="str">
        <f>IF('Prediction Log'!F240=0, "",'Prediction Log'!F240)</f>
      </c>
      <c r="G240" s="35" t="str">
        <f>IF(Games!H240="","",Games!H240)</f>
      </c>
      <c r="K240" s="30" t="n">
        <f t="shared" si="12"/>
        <v>0</v>
      </c>
      <c r="L240" s="30" t="n">
        <f t="shared" si="13"/>
        <v>0</v>
      </c>
      <c r="N240" s="28" t="str">
        <f t="shared" si="14"/>
      </c>
    </row>
    <row r="241">
      <c r="A241" s="32" t="str">
        <f>IF('Prediction Log'!A241=0, "",'Prediction Log'!A241)</f>
      </c>
      <c r="B241" s="32" t="str">
        <f>IF('Prediction Log'!B241=0, "",'Prediction Log'!B241)</f>
      </c>
      <c r="C241" s="32" t="str">
        <f>IF('Prediction Log'!C241=0, "",'Prediction Log'!C241)</f>
      </c>
      <c r="D241" s="32" t="str">
        <f>IF('Prediction Log'!D241=0, "",'Prediction Log'!D241)</f>
      </c>
      <c r="E241" s="32" t="str">
        <f>IF('Prediction Log'!E241=0, "",'Prediction Log'!E241)</f>
      </c>
      <c r="F241" s="32" t="str">
        <f>IF('Prediction Log'!F241=0, "",'Prediction Log'!F241)</f>
      </c>
      <c r="G241" s="35" t="str">
        <f>IF(Games!H241="","",Games!H241)</f>
      </c>
      <c r="K241" s="30" t="n">
        <f t="shared" si="12"/>
        <v>0</v>
      </c>
      <c r="L241" s="30" t="n">
        <f t="shared" si="13"/>
        <v>0</v>
      </c>
      <c r="N241" s="28" t="str">
        <f t="shared" si="14"/>
      </c>
    </row>
    <row r="242">
      <c r="A242" s="32" t="str">
        <f>IF('Prediction Log'!A242=0, "",'Prediction Log'!A242)</f>
      </c>
      <c r="B242" s="32" t="str">
        <f>IF('Prediction Log'!B242=0, "",'Prediction Log'!B242)</f>
      </c>
      <c r="C242" s="32" t="str">
        <f>IF('Prediction Log'!C242=0, "",'Prediction Log'!C242)</f>
      </c>
      <c r="D242" s="32" t="str">
        <f>IF('Prediction Log'!D242=0, "",'Prediction Log'!D242)</f>
      </c>
      <c r="E242" s="32" t="str">
        <f>IF('Prediction Log'!E242=0, "",'Prediction Log'!E242)</f>
      </c>
      <c r="F242" s="32" t="str">
        <f>IF('Prediction Log'!F242=0, "",'Prediction Log'!F242)</f>
      </c>
      <c r="G242" s="35" t="str">
        <f>IF(Games!H242="","",Games!H242)</f>
      </c>
      <c r="K242" s="30" t="n">
        <f t="shared" si="12"/>
        <v>0</v>
      </c>
      <c r="L242" s="30" t="n">
        <f t="shared" si="13"/>
        <v>0</v>
      </c>
      <c r="N242" s="28" t="str">
        <f t="shared" si="14"/>
      </c>
    </row>
    <row r="243">
      <c r="A243" s="32" t="str">
        <f>IF('Prediction Log'!A243=0, "",'Prediction Log'!A243)</f>
      </c>
      <c r="B243" s="32" t="str">
        <f>IF('Prediction Log'!B243=0, "",'Prediction Log'!B243)</f>
      </c>
      <c r="C243" s="32" t="str">
        <f>IF('Prediction Log'!C243=0, "",'Prediction Log'!C243)</f>
      </c>
      <c r="D243" s="32" t="str">
        <f>IF('Prediction Log'!D243=0, "",'Prediction Log'!D243)</f>
      </c>
      <c r="E243" s="32" t="str">
        <f>IF('Prediction Log'!E243=0, "",'Prediction Log'!E243)</f>
      </c>
      <c r="F243" s="32" t="str">
        <f>IF('Prediction Log'!F243=0, "",'Prediction Log'!F243)</f>
      </c>
      <c r="G243" s="35" t="str">
        <f>IF(Games!H243="","",Games!H243)</f>
      </c>
      <c r="K243" s="30" t="n">
        <f t="shared" si="12"/>
        <v>0</v>
      </c>
      <c r="L243" s="30" t="n">
        <f t="shared" si="13"/>
        <v>0</v>
      </c>
      <c r="N243" s="28" t="str">
        <f t="shared" si="14"/>
      </c>
    </row>
    <row r="244">
      <c r="A244" s="32" t="str">
        <f>IF('Prediction Log'!A244=0, "",'Prediction Log'!A244)</f>
      </c>
      <c r="B244" s="32" t="str">
        <f>IF('Prediction Log'!B244=0, "",'Prediction Log'!B244)</f>
      </c>
      <c r="C244" s="32" t="str">
        <f>IF('Prediction Log'!C244=0, "",'Prediction Log'!C244)</f>
      </c>
      <c r="D244" s="32" t="str">
        <f>IF('Prediction Log'!D244=0, "",'Prediction Log'!D244)</f>
      </c>
      <c r="E244" s="32" t="str">
        <f>IF('Prediction Log'!E244=0, "",'Prediction Log'!E244)</f>
      </c>
      <c r="F244" s="32" t="str">
        <f>IF('Prediction Log'!F244=0, "",'Prediction Log'!F244)</f>
      </c>
      <c r="G244" s="35" t="str">
        <f>IF(Games!H244="","",Games!H244)</f>
      </c>
      <c r="K244" s="30" t="n">
        <f t="shared" si="12"/>
        <v>0</v>
      </c>
      <c r="L244" s="30" t="n">
        <f t="shared" si="13"/>
        <v>0</v>
      </c>
      <c r="N244" s="28" t="str">
        <f t="shared" si="14"/>
      </c>
    </row>
    <row r="245">
      <c r="A245" s="32" t="str">
        <f>IF('Prediction Log'!A245=0, "",'Prediction Log'!A245)</f>
      </c>
      <c r="B245" s="32" t="str">
        <f>IF('Prediction Log'!B245=0, "",'Prediction Log'!B245)</f>
      </c>
      <c r="C245" s="32" t="str">
        <f>IF('Prediction Log'!C245=0, "",'Prediction Log'!C245)</f>
      </c>
      <c r="D245" s="32" t="str">
        <f>IF('Prediction Log'!D245=0, "",'Prediction Log'!D245)</f>
      </c>
      <c r="E245" s="32" t="str">
        <f>IF('Prediction Log'!E245=0, "",'Prediction Log'!E245)</f>
      </c>
      <c r="F245" s="32" t="str">
        <f>IF('Prediction Log'!F245=0, "",'Prediction Log'!F245)</f>
      </c>
      <c r="G245" s="35" t="str">
        <f>IF(Games!H245="","",Games!H245)</f>
      </c>
      <c r="K245" s="30" t="n">
        <f t="shared" si="12"/>
        <v>0</v>
      </c>
      <c r="L245" s="30" t="n">
        <f t="shared" si="13"/>
        <v>0</v>
      </c>
      <c r="N245" s="28" t="str">
        <f t="shared" si="14"/>
      </c>
    </row>
    <row r="246">
      <c r="A246" s="32" t="str">
        <f>IF('Prediction Log'!A246=0, "",'Prediction Log'!A246)</f>
      </c>
      <c r="B246" s="32" t="str">
        <f>IF('Prediction Log'!B246=0, "",'Prediction Log'!B246)</f>
      </c>
      <c r="C246" s="32" t="str">
        <f>IF('Prediction Log'!C246=0, "",'Prediction Log'!C246)</f>
      </c>
      <c r="D246" s="32" t="str">
        <f>IF('Prediction Log'!D246=0, "",'Prediction Log'!D246)</f>
      </c>
      <c r="E246" s="32" t="str">
        <f>IF('Prediction Log'!E246=0, "",'Prediction Log'!E246)</f>
      </c>
      <c r="F246" s="32" t="str">
        <f>IF('Prediction Log'!F246=0, "",'Prediction Log'!F246)</f>
      </c>
      <c r="G246" s="35" t="str">
        <f>IF(Games!H246="","",Games!H246)</f>
      </c>
      <c r="K246" s="30" t="n">
        <f t="shared" si="12"/>
        <v>0</v>
      </c>
      <c r="L246" s="30" t="n">
        <f t="shared" si="13"/>
        <v>0</v>
      </c>
      <c r="N246" s="28" t="str">
        <f t="shared" si="14"/>
      </c>
    </row>
    <row r="247">
      <c r="A247" s="32" t="str">
        <f>IF('Prediction Log'!A247=0, "",'Prediction Log'!A247)</f>
      </c>
      <c r="B247" s="32" t="str">
        <f>IF('Prediction Log'!B247=0, "",'Prediction Log'!B247)</f>
      </c>
      <c r="C247" s="32" t="str">
        <f>IF('Prediction Log'!C247=0, "",'Prediction Log'!C247)</f>
      </c>
      <c r="D247" s="32" t="str">
        <f>IF('Prediction Log'!D247=0, "",'Prediction Log'!D247)</f>
      </c>
      <c r="E247" s="32" t="str">
        <f>IF('Prediction Log'!E247=0, "",'Prediction Log'!E247)</f>
      </c>
      <c r="F247" s="32" t="str">
        <f>IF('Prediction Log'!F247=0, "",'Prediction Log'!F247)</f>
      </c>
      <c r="G247" s="35" t="str">
        <f>IF(Games!H247="","",Games!H247)</f>
      </c>
      <c r="K247" s="30" t="n">
        <f t="shared" si="12"/>
        <v>0</v>
      </c>
      <c r="L247" s="30" t="n">
        <f t="shared" si="13"/>
        <v>0</v>
      </c>
      <c r="N247" s="28" t="str">
        <f t="shared" si="14"/>
      </c>
    </row>
    <row r="248">
      <c r="A248" s="32" t="str">
        <f>IF('Prediction Log'!A248=0, "",'Prediction Log'!A248)</f>
      </c>
      <c r="B248" s="32" t="str">
        <f>IF('Prediction Log'!B248=0, "",'Prediction Log'!B248)</f>
      </c>
      <c r="C248" s="32" t="str">
        <f>IF('Prediction Log'!C248=0, "",'Prediction Log'!C248)</f>
      </c>
      <c r="D248" s="32" t="str">
        <f>IF('Prediction Log'!D248=0, "",'Prediction Log'!D248)</f>
      </c>
      <c r="E248" s="32" t="str">
        <f>IF('Prediction Log'!E248=0, "",'Prediction Log'!E248)</f>
      </c>
      <c r="F248" s="32" t="str">
        <f>IF('Prediction Log'!F248=0, "",'Prediction Log'!F248)</f>
      </c>
      <c r="G248" s="35" t="str">
        <f>IF(Games!H248="","",Games!H248)</f>
      </c>
      <c r="K248" s="30" t="n">
        <f t="shared" si="12"/>
        <v>0</v>
      </c>
      <c r="L248" s="30" t="n">
        <f t="shared" si="13"/>
        <v>0</v>
      </c>
      <c r="N248" s="28" t="str">
        <f t="shared" si="14"/>
      </c>
    </row>
    <row r="249">
      <c r="A249" s="32" t="str">
        <f>IF('Prediction Log'!A249=0, "",'Prediction Log'!A249)</f>
      </c>
      <c r="B249" s="32" t="str">
        <f>IF('Prediction Log'!B249=0, "",'Prediction Log'!B249)</f>
      </c>
      <c r="C249" s="32" t="str">
        <f>IF('Prediction Log'!C249=0, "",'Prediction Log'!C249)</f>
      </c>
      <c r="D249" s="32" t="str">
        <f>IF('Prediction Log'!D249=0, "",'Prediction Log'!D249)</f>
      </c>
      <c r="E249" s="32" t="str">
        <f>IF('Prediction Log'!E249=0, "",'Prediction Log'!E249)</f>
      </c>
      <c r="F249" s="32" t="str">
        <f>IF('Prediction Log'!F249=0, "",'Prediction Log'!F249)</f>
      </c>
      <c r="G249" s="35" t="str">
        <f>IF(Games!H249="","",Games!H249)</f>
      </c>
      <c r="K249" s="30" t="n">
        <f t="shared" si="12"/>
        <v>0</v>
      </c>
      <c r="L249" s="30" t="n">
        <f t="shared" si="13"/>
        <v>0</v>
      </c>
      <c r="N249" s="28" t="str">
        <f t="shared" si="14"/>
      </c>
    </row>
    <row r="250">
      <c r="A250" s="32" t="str">
        <f>IF('Prediction Log'!A250=0, "",'Prediction Log'!A250)</f>
      </c>
      <c r="B250" s="32" t="str">
        <f>IF('Prediction Log'!B250=0, "",'Prediction Log'!B250)</f>
      </c>
      <c r="C250" s="32" t="str">
        <f>IF('Prediction Log'!C250=0, "",'Prediction Log'!C250)</f>
      </c>
      <c r="D250" s="32" t="str">
        <f>IF('Prediction Log'!D250=0, "",'Prediction Log'!D250)</f>
      </c>
      <c r="E250" s="32" t="str">
        <f>IF('Prediction Log'!E250=0, "",'Prediction Log'!E250)</f>
      </c>
      <c r="F250" s="32" t="str">
        <f>IF('Prediction Log'!F250=0, "",'Prediction Log'!F250)</f>
      </c>
      <c r="G250" s="35" t="str">
        <f>IF(Games!H250="","",Games!H250)</f>
      </c>
      <c r="K250" s="30" t="n">
        <f t="shared" si="12"/>
        <v>0</v>
      </c>
      <c r="L250" s="30" t="n">
        <f t="shared" si="13"/>
        <v>0</v>
      </c>
      <c r="N250" s="28" t="str">
        <f t="shared" si="14"/>
      </c>
    </row>
    <row r="251">
      <c r="A251" s="32" t="str">
        <f>IF('Prediction Log'!A251=0, "",'Prediction Log'!A251)</f>
      </c>
      <c r="B251" s="32" t="str">
        <f>IF('Prediction Log'!B251=0, "",'Prediction Log'!B251)</f>
      </c>
      <c r="C251" s="32" t="str">
        <f>IF('Prediction Log'!C251=0, "",'Prediction Log'!C251)</f>
      </c>
      <c r="D251" s="32" t="str">
        <f>IF('Prediction Log'!D251=0, "",'Prediction Log'!D251)</f>
      </c>
      <c r="E251" s="32" t="str">
        <f>IF('Prediction Log'!E251=0, "",'Prediction Log'!E251)</f>
      </c>
      <c r="F251" s="32" t="str">
        <f>IF('Prediction Log'!F251=0, "",'Prediction Log'!F251)</f>
      </c>
      <c r="G251" s="35" t="str">
        <f>IF(Games!H251="","",Games!H251)</f>
      </c>
      <c r="K251" s="30" t="n">
        <f t="shared" si="12"/>
        <v>0</v>
      </c>
      <c r="L251" s="30" t="n">
        <f t="shared" si="13"/>
        <v>0</v>
      </c>
      <c r="N251" s="28" t="str">
        <f t="shared" si="14"/>
      </c>
    </row>
    <row r="252">
      <c r="A252" s="32" t="str">
        <f>IF('Prediction Log'!A252=0, "",'Prediction Log'!A252)</f>
      </c>
      <c r="B252" s="32" t="str">
        <f>IF('Prediction Log'!B252=0, "",'Prediction Log'!B252)</f>
      </c>
      <c r="C252" s="32" t="str">
        <f>IF('Prediction Log'!C252=0, "",'Prediction Log'!C252)</f>
      </c>
      <c r="D252" s="32" t="str">
        <f>IF('Prediction Log'!D252=0, "",'Prediction Log'!D252)</f>
      </c>
      <c r="E252" s="32" t="str">
        <f>IF('Prediction Log'!E252=0, "",'Prediction Log'!E252)</f>
      </c>
      <c r="F252" s="32" t="str">
        <f>IF('Prediction Log'!F252=0, "",'Prediction Log'!F252)</f>
      </c>
      <c r="G252" s="35" t="str">
        <f>IF(Games!H252="","",Games!H252)</f>
      </c>
      <c r="K252" s="30" t="n">
        <f t="shared" si="12"/>
        <v>0</v>
      </c>
      <c r="L252" s="30" t="n">
        <f t="shared" si="13"/>
        <v>0</v>
      </c>
      <c r="N252" s="28" t="str">
        <f t="shared" si="14"/>
      </c>
    </row>
    <row r="253">
      <c r="A253" s="32" t="str">
        <f>IF('Prediction Log'!A253=0, "",'Prediction Log'!A253)</f>
      </c>
      <c r="B253" s="32" t="str">
        <f>IF('Prediction Log'!B253=0, "",'Prediction Log'!B253)</f>
      </c>
      <c r="C253" s="32" t="str">
        <f>IF('Prediction Log'!C253=0, "",'Prediction Log'!C253)</f>
      </c>
      <c r="D253" s="32" t="str">
        <f>IF('Prediction Log'!D253=0, "",'Prediction Log'!D253)</f>
      </c>
      <c r="E253" s="32" t="str">
        <f>IF('Prediction Log'!E253=0, "",'Prediction Log'!E253)</f>
      </c>
      <c r="F253" s="32" t="str">
        <f>IF('Prediction Log'!F253=0, "",'Prediction Log'!F253)</f>
      </c>
      <c r="G253" s="35" t="str">
        <f>IF(Games!H253="","",Games!H253)</f>
      </c>
      <c r="K253" s="30" t="n">
        <f t="shared" si="12"/>
        <v>0</v>
      </c>
      <c r="L253" s="30" t="n">
        <f t="shared" si="13"/>
        <v>0</v>
      </c>
      <c r="N253" s="28" t="str">
        <f t="shared" si="14"/>
      </c>
    </row>
    <row r="254">
      <c r="A254" s="32" t="str">
        <f>IF('Prediction Log'!A254=0, "",'Prediction Log'!A254)</f>
      </c>
      <c r="B254" s="32" t="str">
        <f>IF('Prediction Log'!B254=0, "",'Prediction Log'!B254)</f>
      </c>
      <c r="C254" s="32" t="str">
        <f>IF('Prediction Log'!C254=0, "",'Prediction Log'!C254)</f>
      </c>
      <c r="D254" s="32" t="str">
        <f>IF('Prediction Log'!D254=0, "",'Prediction Log'!D254)</f>
      </c>
      <c r="E254" s="32" t="str">
        <f>IF('Prediction Log'!E254=0, "",'Prediction Log'!E254)</f>
      </c>
      <c r="F254" s="32" t="str">
        <f>IF('Prediction Log'!F254=0, "",'Prediction Log'!F254)</f>
      </c>
      <c r="G254" s="35" t="str">
        <f>IF(Games!H254="","",Games!H254)</f>
      </c>
      <c r="K254" s="30" t="n">
        <f t="shared" si="12"/>
        <v>0</v>
      </c>
      <c r="L254" s="30" t="n">
        <f t="shared" si="13"/>
        <v>0</v>
      </c>
      <c r="N254" s="28" t="str">
        <f t="shared" si="14"/>
      </c>
    </row>
    <row r="255">
      <c r="A255" s="32" t="str">
        <f>IF('Prediction Log'!A255=0, "",'Prediction Log'!A255)</f>
      </c>
      <c r="B255" s="32" t="str">
        <f>IF('Prediction Log'!B255=0, "",'Prediction Log'!B255)</f>
      </c>
      <c r="C255" s="32" t="str">
        <f>IF('Prediction Log'!C255=0, "",'Prediction Log'!C255)</f>
      </c>
      <c r="D255" s="32" t="str">
        <f>IF('Prediction Log'!D255=0, "",'Prediction Log'!D255)</f>
      </c>
      <c r="E255" s="32" t="str">
        <f>IF('Prediction Log'!E255=0, "",'Prediction Log'!E255)</f>
      </c>
      <c r="F255" s="32" t="str">
        <f>IF('Prediction Log'!F255=0, "",'Prediction Log'!F255)</f>
      </c>
      <c r="G255" s="35" t="str">
        <f>IF(Games!H255="","",Games!H255)</f>
      </c>
      <c r="K255" s="30" t="n">
        <f t="shared" si="12"/>
        <v>0</v>
      </c>
      <c r="L255" s="30" t="n">
        <f t="shared" si="13"/>
        <v>0</v>
      </c>
      <c r="N255" s="28" t="str">
        <f t="shared" si="14"/>
      </c>
    </row>
    <row r="256">
      <c r="A256" s="32" t="str">
        <f>IF('Prediction Log'!A256=0, "",'Prediction Log'!A256)</f>
      </c>
      <c r="B256" s="32" t="str">
        <f>IF('Prediction Log'!B256=0, "",'Prediction Log'!B256)</f>
      </c>
      <c r="C256" s="32" t="str">
        <f>IF('Prediction Log'!C256=0, "",'Prediction Log'!C256)</f>
      </c>
      <c r="D256" s="32" t="str">
        <f>IF('Prediction Log'!D256=0, "",'Prediction Log'!D256)</f>
      </c>
      <c r="E256" s="32" t="str">
        <f>IF('Prediction Log'!E256=0, "",'Prediction Log'!E256)</f>
      </c>
      <c r="F256" s="32" t="str">
        <f>IF('Prediction Log'!F256=0, "",'Prediction Log'!F256)</f>
      </c>
      <c r="G256" s="35" t="str">
        <f>IF(Games!H256="","",Games!H256)</f>
      </c>
      <c r="K256" s="30" t="n">
        <f t="shared" si="12"/>
        <v>0</v>
      </c>
      <c r="L256" s="30" t="n">
        <f t="shared" si="13"/>
        <v>0</v>
      </c>
      <c r="N256" s="28" t="str">
        <f t="shared" si="14"/>
      </c>
    </row>
    <row r="257">
      <c r="A257" s="32" t="str">
        <f>IF('Prediction Log'!A257=0, "",'Prediction Log'!A257)</f>
      </c>
      <c r="B257" s="32" t="str">
        <f>IF('Prediction Log'!B257=0, "",'Prediction Log'!B257)</f>
      </c>
      <c r="C257" s="32" t="str">
        <f>IF('Prediction Log'!C257=0, "",'Prediction Log'!C257)</f>
      </c>
      <c r="D257" s="32" t="str">
        <f>IF('Prediction Log'!D257=0, "",'Prediction Log'!D257)</f>
      </c>
      <c r="E257" s="32" t="str">
        <f>IF('Prediction Log'!E257=0, "",'Prediction Log'!E257)</f>
      </c>
      <c r="F257" s="32" t="str">
        <f>IF('Prediction Log'!F257=0, "",'Prediction Log'!F257)</f>
      </c>
      <c r="G257" s="35" t="str">
        <f>IF(Games!H257="","",Games!H257)</f>
      </c>
      <c r="K257" s="30" t="n">
        <f t="shared" si="12"/>
        <v>0</v>
      </c>
      <c r="L257" s="30" t="n">
        <f t="shared" si="13"/>
        <v>0</v>
      </c>
      <c r="N257" s="28" t="str">
        <f t="shared" si="14"/>
      </c>
    </row>
    <row r="258">
      <c r="A258" s="32" t="str">
        <f>IF('Prediction Log'!A258=0, "",'Prediction Log'!A258)</f>
      </c>
      <c r="B258" s="32" t="str">
        <f>IF('Prediction Log'!B258=0, "",'Prediction Log'!B258)</f>
      </c>
      <c r="C258" s="32" t="str">
        <f>IF('Prediction Log'!C258=0, "",'Prediction Log'!C258)</f>
      </c>
      <c r="D258" s="32" t="str">
        <f>IF('Prediction Log'!D258=0, "",'Prediction Log'!D258)</f>
      </c>
      <c r="E258" s="32" t="str">
        <f>IF('Prediction Log'!E258=0, "",'Prediction Log'!E258)</f>
      </c>
      <c r="F258" s="32" t="str">
        <f>IF('Prediction Log'!F258=0, "",'Prediction Log'!F258)</f>
      </c>
      <c r="G258" s="35" t="str">
        <f>IF(Games!H258="","",Games!H258)</f>
      </c>
      <c r="K258" s="30" t="n">
        <f t="shared" si="12"/>
        <v>0</v>
      </c>
      <c r="L258" s="30" t="n">
        <f t="shared" si="13"/>
        <v>0</v>
      </c>
      <c r="N258" s="28" t="str">
        <f t="shared" si="14"/>
      </c>
    </row>
    <row r="259">
      <c r="A259" s="32" t="str">
        <f>IF('Prediction Log'!A259=0, "",'Prediction Log'!A259)</f>
      </c>
      <c r="B259" s="32" t="str">
        <f>IF('Prediction Log'!B259=0, "",'Prediction Log'!B259)</f>
      </c>
      <c r="C259" s="32" t="str">
        <f>IF('Prediction Log'!C259=0, "",'Prediction Log'!C259)</f>
      </c>
      <c r="D259" s="32" t="str">
        <f>IF('Prediction Log'!D259=0, "",'Prediction Log'!D259)</f>
      </c>
      <c r="E259" s="32" t="str">
        <f>IF('Prediction Log'!E259=0, "",'Prediction Log'!E259)</f>
      </c>
      <c r="F259" s="32" t="str">
        <f>IF('Prediction Log'!F259=0, "",'Prediction Log'!F259)</f>
      </c>
      <c r="G259" s="35" t="str">
        <f>IF(Games!H259="","",Games!H259)</f>
      </c>
      <c r="K259" s="30" t="n">
        <f t="shared" si="12"/>
        <v>0</v>
      </c>
      <c r="L259" s="30" t="n">
        <f t="shared" si="13"/>
        <v>0</v>
      </c>
      <c r="N259" s="28" t="str">
        <f t="shared" si="14"/>
      </c>
    </row>
    <row r="260">
      <c r="A260" s="32" t="str">
        <f>IF('Prediction Log'!A260=0, "",'Prediction Log'!A260)</f>
      </c>
      <c r="B260" s="32" t="str">
        <f>IF('Prediction Log'!B260=0, "",'Prediction Log'!B260)</f>
      </c>
      <c r="C260" s="32" t="str">
        <f>IF('Prediction Log'!C260=0, "",'Prediction Log'!C260)</f>
      </c>
      <c r="D260" s="32" t="str">
        <f>IF('Prediction Log'!D260=0, "",'Prediction Log'!D260)</f>
      </c>
      <c r="E260" s="32" t="str">
        <f>IF('Prediction Log'!E260=0, "",'Prediction Log'!E260)</f>
      </c>
      <c r="F260" s="32" t="str">
        <f>IF('Prediction Log'!F260=0, "",'Prediction Log'!F260)</f>
      </c>
      <c r="G260" s="35" t="str">
        <f>IF(Games!H260="","",Games!H260)</f>
      </c>
      <c r="K260" s="30" t="n">
        <f t="shared" si="12"/>
        <v>0</v>
      </c>
      <c r="L260" s="30" t="n">
        <f t="shared" si="13"/>
        <v>0</v>
      </c>
      <c r="N260" s="28" t="str">
        <f t="shared" si="14"/>
      </c>
    </row>
    <row r="261">
      <c r="A261" s="32" t="str">
        <f>IF('Prediction Log'!A261=0, "",'Prediction Log'!A261)</f>
      </c>
      <c r="B261" s="32" t="str">
        <f>IF('Prediction Log'!B261=0, "",'Prediction Log'!B261)</f>
      </c>
      <c r="C261" s="32" t="str">
        <f>IF('Prediction Log'!C261=0, "",'Prediction Log'!C261)</f>
      </c>
      <c r="D261" s="32" t="str">
        <f>IF('Prediction Log'!D261=0, "",'Prediction Log'!D261)</f>
      </c>
      <c r="E261" s="32" t="str">
        <f>IF('Prediction Log'!E261=0, "",'Prediction Log'!E261)</f>
      </c>
      <c r="F261" s="32" t="str">
        <f>IF('Prediction Log'!F261=0, "",'Prediction Log'!F261)</f>
      </c>
      <c r="G261" s="35" t="str">
        <f>IF(Games!H261="","",Games!H261)</f>
      </c>
      <c r="K261" s="30" t="n">
        <f t="shared" si="12"/>
        <v>0</v>
      </c>
      <c r="L261" s="30" t="n">
        <f t="shared" si="13"/>
        <v>0</v>
      </c>
      <c r="N261" s="28" t="str">
        <f t="shared" si="14"/>
      </c>
    </row>
    <row r="262">
      <c r="A262" s="32" t="str">
        <f>IF('Prediction Log'!A262=0, "",'Prediction Log'!A262)</f>
      </c>
      <c r="B262" s="32" t="str">
        <f>IF('Prediction Log'!B262=0, "",'Prediction Log'!B262)</f>
      </c>
      <c r="C262" s="32" t="str">
        <f>IF('Prediction Log'!C262=0, "",'Prediction Log'!C262)</f>
      </c>
      <c r="D262" s="32" t="str">
        <f>IF('Prediction Log'!D262=0, "",'Prediction Log'!D262)</f>
      </c>
      <c r="E262" s="32" t="str">
        <f>IF('Prediction Log'!E262=0, "",'Prediction Log'!E262)</f>
      </c>
      <c r="F262" s="32" t="str">
        <f>IF('Prediction Log'!F262=0, "",'Prediction Log'!F262)</f>
      </c>
      <c r="G262" s="35" t="str">
        <f>IF(Games!H262="","",Games!H262)</f>
      </c>
      <c r="K262" s="30" t="n">
        <f t="shared" si="12"/>
        <v>0</v>
      </c>
      <c r="L262" s="30" t="n">
        <f t="shared" si="13"/>
        <v>0</v>
      </c>
      <c r="N262" s="28" t="str">
        <f t="shared" si="14"/>
      </c>
    </row>
    <row r="263">
      <c r="A263" s="32" t="str">
        <f>IF('Prediction Log'!A263=0, "",'Prediction Log'!A263)</f>
      </c>
      <c r="B263" s="32" t="str">
        <f>IF('Prediction Log'!B263=0, "",'Prediction Log'!B263)</f>
      </c>
      <c r="C263" s="32" t="str">
        <f>IF('Prediction Log'!C263=0, "",'Prediction Log'!C263)</f>
      </c>
      <c r="D263" s="32" t="str">
        <f>IF('Prediction Log'!D263=0, "",'Prediction Log'!D263)</f>
      </c>
      <c r="E263" s="32" t="str">
        <f>IF('Prediction Log'!E263=0, "",'Prediction Log'!E263)</f>
      </c>
      <c r="F263" s="32" t="str">
        <f>IF('Prediction Log'!F263=0, "",'Prediction Log'!F263)</f>
      </c>
      <c r="G263" s="35" t="str">
        <f>IF(Games!H263="","",Games!H263)</f>
      </c>
      <c r="K263" s="30" t="n">
        <f t="shared" si="12"/>
        <v>0</v>
      </c>
      <c r="L263" s="30" t="n">
        <f t="shared" si="13"/>
        <v>0</v>
      </c>
      <c r="N263" s="28" t="str">
        <f t="shared" si="14"/>
      </c>
    </row>
    <row r="264">
      <c r="A264" s="32" t="str">
        <f>IF('Prediction Log'!A264=0, "",'Prediction Log'!A264)</f>
      </c>
      <c r="B264" s="32" t="str">
        <f>IF('Prediction Log'!B264=0, "",'Prediction Log'!B264)</f>
      </c>
      <c r="C264" s="32" t="str">
        <f>IF('Prediction Log'!C264=0, "",'Prediction Log'!C264)</f>
      </c>
      <c r="D264" s="32" t="str">
        <f>IF('Prediction Log'!D264=0, "",'Prediction Log'!D264)</f>
      </c>
      <c r="E264" s="32" t="str">
        <f>IF('Prediction Log'!E264=0, "",'Prediction Log'!E264)</f>
      </c>
      <c r="F264" s="32" t="str">
        <f>IF('Prediction Log'!F264=0, "",'Prediction Log'!F264)</f>
      </c>
      <c r="G264" s="35" t="str">
        <f>IF(Games!H264="","",Games!H264)</f>
      </c>
      <c r="K264" s="30" t="n">
        <f t="shared" si="12"/>
        <v>0</v>
      </c>
      <c r="L264" s="30" t="n">
        <f t="shared" si="13"/>
        <v>0</v>
      </c>
      <c r="N264" s="28" t="str">
        <f t="shared" si="14"/>
      </c>
    </row>
    <row r="265">
      <c r="A265" s="32" t="str">
        <f>IF('Prediction Log'!A265=0, "",'Prediction Log'!A265)</f>
      </c>
      <c r="B265" s="32" t="str">
        <f>IF('Prediction Log'!B265=0, "",'Prediction Log'!B265)</f>
      </c>
      <c r="C265" s="32" t="str">
        <f>IF('Prediction Log'!C265=0, "",'Prediction Log'!C265)</f>
      </c>
      <c r="D265" s="32" t="str">
        <f>IF('Prediction Log'!D265=0, "",'Prediction Log'!D265)</f>
      </c>
      <c r="E265" s="32" t="str">
        <f>IF('Prediction Log'!E265=0, "",'Prediction Log'!E265)</f>
      </c>
      <c r="F265" s="32" t="str">
        <f>IF('Prediction Log'!F265=0, "",'Prediction Log'!F265)</f>
      </c>
      <c r="G265" s="35" t="str">
        <f>IF(Games!H265="","",Games!H265)</f>
      </c>
      <c r="K265" s="30" t="n">
        <f t="shared" si="12"/>
        <v>0</v>
      </c>
      <c r="L265" s="30" t="n">
        <f t="shared" si="13"/>
        <v>0</v>
      </c>
      <c r="N265" s="28" t="str">
        <f t="shared" si="14"/>
      </c>
    </row>
    <row r="266">
      <c r="A266" s="32" t="str">
        <f>IF('Prediction Log'!A266=0, "",'Prediction Log'!A266)</f>
      </c>
      <c r="B266" s="32" t="str">
        <f>IF('Prediction Log'!B266=0, "",'Prediction Log'!B266)</f>
      </c>
      <c r="C266" s="32" t="str">
        <f>IF('Prediction Log'!C266=0, "",'Prediction Log'!C266)</f>
      </c>
      <c r="D266" s="32" t="str">
        <f>IF('Prediction Log'!D266=0, "",'Prediction Log'!D266)</f>
      </c>
      <c r="E266" s="32" t="str">
        <f>IF('Prediction Log'!E266=0, "",'Prediction Log'!E266)</f>
      </c>
      <c r="F266" s="32" t="str">
        <f>IF('Prediction Log'!F266=0, "",'Prediction Log'!F266)</f>
      </c>
      <c r="G266" s="35" t="str">
        <f>IF(Games!H266="","",Games!H266)</f>
      </c>
      <c r="K266" s="30" t="n">
        <f t="shared" si="12"/>
        <v>0</v>
      </c>
      <c r="L266" s="30" t="n">
        <f t="shared" si="13"/>
        <v>0</v>
      </c>
      <c r="N266" s="28" t="str">
        <f t="shared" si="14"/>
      </c>
    </row>
    <row r="267">
      <c r="A267" s="32" t="str">
        <f>IF('Prediction Log'!A267=0, "",'Prediction Log'!A267)</f>
      </c>
      <c r="B267" s="32" t="str">
        <f>IF('Prediction Log'!B267=0, "",'Prediction Log'!B267)</f>
      </c>
      <c r="C267" s="32" t="str">
        <f>IF('Prediction Log'!C267=0, "",'Prediction Log'!C267)</f>
      </c>
      <c r="D267" s="32" t="str">
        <f>IF('Prediction Log'!D267=0, "",'Prediction Log'!D267)</f>
      </c>
      <c r="E267" s="32" t="str">
        <f>IF('Prediction Log'!E267=0, "",'Prediction Log'!E267)</f>
      </c>
      <c r="F267" s="32" t="str">
        <f>IF('Prediction Log'!F267=0, "",'Prediction Log'!F267)</f>
      </c>
      <c r="G267" s="35" t="str">
        <f>IF(Games!H267="","",Games!H267)</f>
      </c>
      <c r="K267" s="30" t="n">
        <f t="shared" si="12"/>
        <v>0</v>
      </c>
      <c r="L267" s="30" t="n">
        <f t="shared" si="13"/>
        <v>0</v>
      </c>
      <c r="N267" s="28" t="str">
        <f t="shared" si="14"/>
      </c>
    </row>
    <row r="268">
      <c r="A268" s="32" t="str">
        <f>IF('Prediction Log'!A268=0, "",'Prediction Log'!A268)</f>
      </c>
      <c r="B268" s="32" t="str">
        <f>IF('Prediction Log'!B268=0, "",'Prediction Log'!B268)</f>
      </c>
      <c r="C268" s="32" t="str">
        <f>IF('Prediction Log'!C268=0, "",'Prediction Log'!C268)</f>
      </c>
      <c r="D268" s="32" t="str">
        <f>IF('Prediction Log'!D268=0, "",'Prediction Log'!D268)</f>
      </c>
      <c r="E268" s="32" t="str">
        <f>IF('Prediction Log'!E268=0, "",'Prediction Log'!E268)</f>
      </c>
      <c r="F268" s="32" t="str">
        <f>IF('Prediction Log'!F268=0, "",'Prediction Log'!F268)</f>
      </c>
      <c r="G268" s="35" t="str">
        <f>IF(Games!H268="","",Games!H268)</f>
      </c>
      <c r="K268" s="30" t="n">
        <f t="shared" si="12"/>
        <v>0</v>
      </c>
      <c r="L268" s="30" t="n">
        <f t="shared" si="13"/>
        <v>0</v>
      </c>
      <c r="N268" s="28" t="str">
        <f t="shared" si="14"/>
      </c>
    </row>
    <row r="269">
      <c r="A269" s="32" t="str">
        <f>IF('Prediction Log'!A269=0, "",'Prediction Log'!A269)</f>
      </c>
      <c r="B269" s="32" t="str">
        <f>IF('Prediction Log'!B269=0, "",'Prediction Log'!B269)</f>
      </c>
      <c r="C269" s="32" t="str">
        <f>IF('Prediction Log'!C269=0, "",'Prediction Log'!C269)</f>
      </c>
      <c r="D269" s="32" t="str">
        <f>IF('Prediction Log'!D269=0, "",'Prediction Log'!D269)</f>
      </c>
      <c r="E269" s="32" t="str">
        <f>IF('Prediction Log'!E269=0, "",'Prediction Log'!E269)</f>
      </c>
      <c r="F269" s="32" t="str">
        <f>IF('Prediction Log'!F269=0, "",'Prediction Log'!F269)</f>
      </c>
      <c r="G269" s="35" t="str">
        <f>IF(Games!H269="","",Games!H269)</f>
      </c>
      <c r="K269" s="30" t="n">
        <f t="shared" si="12"/>
        <v>0</v>
      </c>
      <c r="L269" s="30" t="n">
        <f t="shared" si="13"/>
        <v>0</v>
      </c>
      <c r="N269" s="28" t="str">
        <f t="shared" si="14"/>
      </c>
    </row>
    <row r="270">
      <c r="A270" s="32" t="str">
        <f>IF('Prediction Log'!A270=0, "",'Prediction Log'!A270)</f>
      </c>
      <c r="B270" s="32" t="str">
        <f>IF('Prediction Log'!B270=0, "",'Prediction Log'!B270)</f>
      </c>
      <c r="C270" s="32" t="str">
        <f>IF('Prediction Log'!C270=0, "",'Prediction Log'!C270)</f>
      </c>
      <c r="D270" s="32" t="str">
        <f>IF('Prediction Log'!D270=0, "",'Prediction Log'!D270)</f>
      </c>
      <c r="E270" s="32" t="str">
        <f>IF('Prediction Log'!E270=0, "",'Prediction Log'!E270)</f>
      </c>
      <c r="F270" s="32" t="str">
        <f>IF('Prediction Log'!F270=0, "",'Prediction Log'!F270)</f>
      </c>
      <c r="G270" s="35" t="str">
        <f>IF(Games!H270="","",Games!H270)</f>
      </c>
      <c r="K270" s="30" t="n">
        <f t="shared" si="12"/>
        <v>0</v>
      </c>
      <c r="L270" s="30" t="n">
        <f t="shared" si="13"/>
        <v>0</v>
      </c>
      <c r="N270" s="28" t="str">
        <f t="shared" si="14"/>
      </c>
    </row>
    <row r="271">
      <c r="A271" s="32" t="str">
        <f>IF('Prediction Log'!A271=0, "",'Prediction Log'!A271)</f>
      </c>
      <c r="B271" s="32" t="str">
        <f>IF('Prediction Log'!B271=0, "",'Prediction Log'!B271)</f>
      </c>
      <c r="C271" s="32" t="str">
        <f>IF('Prediction Log'!C271=0, "",'Prediction Log'!C271)</f>
      </c>
      <c r="D271" s="32" t="str">
        <f>IF('Prediction Log'!D271=0, "",'Prediction Log'!D271)</f>
      </c>
      <c r="E271" s="32" t="str">
        <f>IF('Prediction Log'!E271=0, "",'Prediction Log'!E271)</f>
      </c>
      <c r="F271" s="32" t="str">
        <f>IF('Prediction Log'!F271=0, "",'Prediction Log'!F271)</f>
      </c>
      <c r="G271" s="35" t="str">
        <f>IF(Games!H271="","",Games!H271)</f>
      </c>
      <c r="K271" s="30" t="n">
        <f t="shared" si="12"/>
        <v>0</v>
      </c>
      <c r="L271" s="30" t="n">
        <f t="shared" si="13"/>
        <v>0</v>
      </c>
      <c r="N271" s="28" t="str">
        <f t="shared" si="14"/>
      </c>
    </row>
    <row r="272">
      <c r="A272" s="32" t="str">
        <f>IF('Prediction Log'!A272=0, "",'Prediction Log'!A272)</f>
      </c>
      <c r="B272" s="32" t="str">
        <f>IF('Prediction Log'!B272=0, "",'Prediction Log'!B272)</f>
      </c>
      <c r="C272" s="32" t="str">
        <f>IF('Prediction Log'!C272=0, "",'Prediction Log'!C272)</f>
      </c>
      <c r="D272" s="32" t="str">
        <f>IF('Prediction Log'!D272=0, "",'Prediction Log'!D272)</f>
      </c>
      <c r="E272" s="32" t="str">
        <f>IF('Prediction Log'!E272=0, "",'Prediction Log'!E272)</f>
      </c>
      <c r="F272" s="32" t="str">
        <f>IF('Prediction Log'!F272=0, "",'Prediction Log'!F272)</f>
      </c>
      <c r="G272" s="35" t="str">
        <f>IF(Games!H272="","",Games!H272)</f>
      </c>
      <c r="K272" s="30" t="n">
        <f t="shared" si="12"/>
        <v>0</v>
      </c>
      <c r="L272" s="30" t="n">
        <f t="shared" si="13"/>
        <v>0</v>
      </c>
      <c r="N272" s="28" t="str">
        <f t="shared" si="14"/>
      </c>
    </row>
    <row r="273">
      <c r="A273" s="32" t="str">
        <f>IF('Prediction Log'!A273=0, "",'Prediction Log'!A273)</f>
      </c>
      <c r="B273" s="32" t="str">
        <f>IF('Prediction Log'!B273=0, "",'Prediction Log'!B273)</f>
      </c>
      <c r="C273" s="32" t="str">
        <f>IF('Prediction Log'!C273=0, "",'Prediction Log'!C273)</f>
      </c>
      <c r="D273" s="32" t="str">
        <f>IF('Prediction Log'!D273=0, "",'Prediction Log'!D273)</f>
      </c>
      <c r="E273" s="32" t="str">
        <f>IF('Prediction Log'!E273=0, "",'Prediction Log'!E273)</f>
      </c>
      <c r="F273" s="32" t="str">
        <f>IF('Prediction Log'!F273=0, "",'Prediction Log'!F273)</f>
      </c>
      <c r="G273" s="35" t="str">
        <f>IF(Games!H273="","",Games!H273)</f>
      </c>
      <c r="K273" s="30" t="n">
        <f t="shared" si="12"/>
        <v>0</v>
      </c>
      <c r="L273" s="30" t="n">
        <f t="shared" si="13"/>
        <v>0</v>
      </c>
      <c r="N273" s="28" t="str">
        <f t="shared" si="14"/>
      </c>
    </row>
    <row r="274">
      <c r="A274" s="32" t="str">
        <f>IF('Prediction Log'!A274=0, "",'Prediction Log'!A274)</f>
      </c>
      <c r="B274" s="32" t="str">
        <f>IF('Prediction Log'!B274=0, "",'Prediction Log'!B274)</f>
      </c>
      <c r="C274" s="32" t="str">
        <f>IF('Prediction Log'!C274=0, "",'Prediction Log'!C274)</f>
      </c>
      <c r="D274" s="32" t="str">
        <f>IF('Prediction Log'!D274=0, "",'Prediction Log'!D274)</f>
      </c>
      <c r="E274" s="32" t="str">
        <f>IF('Prediction Log'!E274=0, "",'Prediction Log'!E274)</f>
      </c>
      <c r="F274" s="32" t="str">
        <f>IF('Prediction Log'!F274=0, "",'Prediction Log'!F274)</f>
      </c>
      <c r="G274" s="35" t="str">
        <f>IF(Games!H274="","",Games!H274)</f>
      </c>
      <c r="K274" s="30" t="n">
        <f t="shared" si="12"/>
        <v>0</v>
      </c>
      <c r="L274" s="30" t="n">
        <f t="shared" si="13"/>
        <v>0</v>
      </c>
      <c r="N274" s="28" t="str">
        <f t="shared" si="14"/>
      </c>
    </row>
    <row r="275">
      <c r="A275" s="32" t="str">
        <f>IF('Prediction Log'!A275=0, "",'Prediction Log'!A275)</f>
      </c>
      <c r="B275" s="32" t="str">
        <f>IF('Prediction Log'!B275=0, "",'Prediction Log'!B275)</f>
      </c>
      <c r="C275" s="32" t="str">
        <f>IF('Prediction Log'!C275=0, "",'Prediction Log'!C275)</f>
      </c>
      <c r="D275" s="32" t="str">
        <f>IF('Prediction Log'!D275=0, "",'Prediction Log'!D275)</f>
      </c>
      <c r="E275" s="32" t="str">
        <f>IF('Prediction Log'!E275=0, "",'Prediction Log'!E275)</f>
      </c>
      <c r="F275" s="32" t="str">
        <f>IF('Prediction Log'!F275=0, "",'Prediction Log'!F275)</f>
      </c>
      <c r="G275" s="35" t="str">
        <f>IF(Games!H275="","",Games!H275)</f>
      </c>
      <c r="K275" s="30" t="n">
        <f t="shared" si="12"/>
        <v>0</v>
      </c>
      <c r="L275" s="30" t="n">
        <f t="shared" si="13"/>
        <v>0</v>
      </c>
      <c r="N275" s="28" t="str">
        <f t="shared" si="14"/>
      </c>
    </row>
    <row r="276">
      <c r="A276" s="32" t="str">
        <f>IF('Prediction Log'!A276=0, "",'Prediction Log'!A276)</f>
      </c>
      <c r="B276" s="32" t="str">
        <f>IF('Prediction Log'!B276=0, "",'Prediction Log'!B276)</f>
      </c>
      <c r="C276" s="32" t="str">
        <f>IF('Prediction Log'!C276=0, "",'Prediction Log'!C276)</f>
      </c>
      <c r="D276" s="32" t="str">
        <f>IF('Prediction Log'!D276=0, "",'Prediction Log'!D276)</f>
      </c>
      <c r="E276" s="32" t="str">
        <f>IF('Prediction Log'!E276=0, "",'Prediction Log'!E276)</f>
      </c>
      <c r="F276" s="32" t="str">
        <f>IF('Prediction Log'!F276=0, "",'Prediction Log'!F276)</f>
      </c>
      <c r="G276" s="35" t="str">
        <f>IF(Games!H276="","",Games!H276)</f>
      </c>
      <c r="K276" s="30" t="n">
        <f t="shared" si="12"/>
        <v>0</v>
      </c>
      <c r="L276" s="30" t="n">
        <f t="shared" si="13"/>
        <v>0</v>
      </c>
      <c r="N276" s="28" t="str">
        <f t="shared" si="14"/>
      </c>
    </row>
    <row r="277">
      <c r="A277" s="32" t="str">
        <f>IF('Prediction Log'!A277=0, "",'Prediction Log'!A277)</f>
      </c>
      <c r="B277" s="32" t="str">
        <f>IF('Prediction Log'!B277=0, "",'Prediction Log'!B277)</f>
      </c>
      <c r="C277" s="32" t="str">
        <f>IF('Prediction Log'!C277=0, "",'Prediction Log'!C277)</f>
      </c>
      <c r="D277" s="32" t="str">
        <f>IF('Prediction Log'!D277=0, "",'Prediction Log'!D277)</f>
      </c>
      <c r="E277" s="32" t="str">
        <f>IF('Prediction Log'!E277=0, "",'Prediction Log'!E277)</f>
      </c>
      <c r="F277" s="32" t="str">
        <f>IF('Prediction Log'!F277=0, "",'Prediction Log'!F277)</f>
      </c>
      <c r="G277" s="35" t="str">
        <f>IF(Games!H277="","",Games!H277)</f>
      </c>
      <c r="K277" s="30" t="n">
        <f t="shared" si="12"/>
        <v>0</v>
      </c>
      <c r="L277" s="30" t="n">
        <f t="shared" si="13"/>
        <v>0</v>
      </c>
      <c r="N277" s="28" t="str">
        <f t="shared" si="14"/>
      </c>
    </row>
    <row r="278">
      <c r="A278" s="32" t="str">
        <f>IF('Prediction Log'!A278=0, "",'Prediction Log'!A278)</f>
      </c>
      <c r="B278" s="32" t="str">
        <f>IF('Prediction Log'!B278=0, "",'Prediction Log'!B278)</f>
      </c>
      <c r="C278" s="32" t="str">
        <f>IF('Prediction Log'!C278=0, "",'Prediction Log'!C278)</f>
      </c>
      <c r="D278" s="32" t="str">
        <f>IF('Prediction Log'!D278=0, "",'Prediction Log'!D278)</f>
      </c>
      <c r="E278" s="32" t="str">
        <f>IF('Prediction Log'!E278=0, "",'Prediction Log'!E278)</f>
      </c>
      <c r="F278" s="32" t="str">
        <f>IF('Prediction Log'!F278=0, "",'Prediction Log'!F278)</f>
      </c>
      <c r="G278" s="35" t="str">
        <f>IF(Games!H278="","",Games!H278)</f>
      </c>
      <c r="K278" s="30" t="n">
        <f t="shared" si="12"/>
        <v>0</v>
      </c>
      <c r="L278" s="30" t="n">
        <f t="shared" si="13"/>
        <v>0</v>
      </c>
      <c r="N278" s="28" t="str">
        <f t="shared" si="14"/>
      </c>
    </row>
    <row r="279">
      <c r="A279" s="32" t="str">
        <f>IF('Prediction Log'!A279=0, "",'Prediction Log'!A279)</f>
      </c>
      <c r="B279" s="32" t="str">
        <f>IF('Prediction Log'!B279=0, "",'Prediction Log'!B279)</f>
      </c>
      <c r="C279" s="32" t="str">
        <f>IF('Prediction Log'!C279=0, "",'Prediction Log'!C279)</f>
      </c>
      <c r="D279" s="32" t="str">
        <f>IF('Prediction Log'!D279=0, "",'Prediction Log'!D279)</f>
      </c>
      <c r="E279" s="32" t="str">
        <f>IF('Prediction Log'!E279=0, "",'Prediction Log'!E279)</f>
      </c>
      <c r="F279" s="32" t="str">
        <f>IF('Prediction Log'!F279=0, "",'Prediction Log'!F279)</f>
      </c>
      <c r="G279" s="35" t="str">
        <f>IF(Games!H279="","",Games!H279)</f>
      </c>
      <c r="K279" s="30" t="n">
        <f t="shared" si="12"/>
        <v>0</v>
      </c>
      <c r="L279" s="30" t="n">
        <f t="shared" si="13"/>
        <v>0</v>
      </c>
      <c r="N279" s="28" t="str">
        <f t="shared" si="14"/>
      </c>
    </row>
    <row r="280">
      <c r="A280" s="32" t="str">
        <f>IF('Prediction Log'!A280=0, "",'Prediction Log'!A280)</f>
      </c>
      <c r="B280" s="32" t="str">
        <f>IF('Prediction Log'!B280=0, "",'Prediction Log'!B280)</f>
      </c>
      <c r="C280" s="32" t="str">
        <f>IF('Prediction Log'!C280=0, "",'Prediction Log'!C280)</f>
      </c>
      <c r="D280" s="32" t="str">
        <f>IF('Prediction Log'!D280=0, "",'Prediction Log'!D280)</f>
      </c>
      <c r="E280" s="32" t="str">
        <f>IF('Prediction Log'!E280=0, "",'Prediction Log'!E280)</f>
      </c>
      <c r="F280" s="32" t="str">
        <f>IF('Prediction Log'!F280=0, "",'Prediction Log'!F280)</f>
      </c>
      <c r="G280" s="35" t="str">
        <f>IF(Games!H280="","",Games!H280)</f>
      </c>
      <c r="K280" s="30" t="n">
        <f t="shared" si="12"/>
        <v>0</v>
      </c>
      <c r="L280" s="30" t="n">
        <f t="shared" si="13"/>
        <v>0</v>
      </c>
      <c r="N280" s="28" t="str">
        <f t="shared" si="14"/>
      </c>
    </row>
    <row r="281">
      <c r="A281" s="32" t="str">
        <f>IF('Prediction Log'!A281=0, "",'Prediction Log'!A281)</f>
      </c>
      <c r="B281" s="32" t="str">
        <f>IF('Prediction Log'!B281=0, "",'Prediction Log'!B281)</f>
      </c>
      <c r="C281" s="32" t="str">
        <f>IF('Prediction Log'!C281=0, "",'Prediction Log'!C281)</f>
      </c>
      <c r="D281" s="32" t="str">
        <f>IF('Prediction Log'!D281=0, "",'Prediction Log'!D281)</f>
      </c>
      <c r="E281" s="32" t="str">
        <f>IF('Prediction Log'!E281=0, "",'Prediction Log'!E281)</f>
      </c>
      <c r="F281" s="32" t="str">
        <f>IF('Prediction Log'!F281=0, "",'Prediction Log'!F281)</f>
      </c>
      <c r="G281" s="35" t="str">
        <f>IF(Games!H281="","",Games!H281)</f>
      </c>
      <c r="K281" s="30" t="n">
        <f t="shared" si="12"/>
        <v>0</v>
      </c>
      <c r="L281" s="30" t="n">
        <f t="shared" si="13"/>
        <v>0</v>
      </c>
      <c r="N281" s="28" t="str">
        <f t="shared" si="14"/>
      </c>
    </row>
    <row r="282">
      <c r="A282" s="32" t="str">
        <f>IF('Prediction Log'!A282=0, "",'Prediction Log'!A282)</f>
      </c>
      <c r="B282" s="32" t="str">
        <f>IF('Prediction Log'!B282=0, "",'Prediction Log'!B282)</f>
      </c>
      <c r="C282" s="32" t="str">
        <f>IF('Prediction Log'!C282=0, "",'Prediction Log'!C282)</f>
      </c>
      <c r="D282" s="32" t="str">
        <f>IF('Prediction Log'!D282=0, "",'Prediction Log'!D282)</f>
      </c>
      <c r="E282" s="32" t="str">
        <f>IF('Prediction Log'!E282=0, "",'Prediction Log'!E282)</f>
      </c>
      <c r="F282" s="32" t="str">
        <f>IF('Prediction Log'!F282=0, "",'Prediction Log'!F282)</f>
      </c>
      <c r="G282" s="35" t="str">
        <f>IF(Games!H282="","",Games!H282)</f>
      </c>
      <c r="K282" s="30" t="n">
        <f t="shared" si="12"/>
        <v>0</v>
      </c>
      <c r="L282" s="30" t="n">
        <f t="shared" si="13"/>
        <v>0</v>
      </c>
      <c r="N282" s="28" t="str">
        <f t="shared" si="14"/>
      </c>
    </row>
    <row r="283">
      <c r="A283" s="32" t="str">
        <f>IF('Prediction Log'!A283=0, "",'Prediction Log'!A283)</f>
      </c>
      <c r="B283" s="32" t="str">
        <f>IF('Prediction Log'!B283=0, "",'Prediction Log'!B283)</f>
      </c>
      <c r="C283" s="32" t="str">
        <f>IF('Prediction Log'!C283=0, "",'Prediction Log'!C283)</f>
      </c>
      <c r="D283" s="32" t="str">
        <f>IF('Prediction Log'!D283=0, "",'Prediction Log'!D283)</f>
      </c>
      <c r="E283" s="32" t="str">
        <f>IF('Prediction Log'!E283=0, "",'Prediction Log'!E283)</f>
      </c>
      <c r="F283" s="32" t="str">
        <f>IF('Prediction Log'!F283=0, "",'Prediction Log'!F283)</f>
      </c>
      <c r="G283" s="35" t="str">
        <f>IF(Games!H283="","",Games!H283)</f>
      </c>
      <c r="K283" s="30" t="n">
        <f t="shared" si="12"/>
        <v>0</v>
      </c>
      <c r="L283" s="30" t="n">
        <f t="shared" si="13"/>
        <v>0</v>
      </c>
      <c r="N283" s="28" t="str">
        <f t="shared" si="14"/>
      </c>
    </row>
    <row r="284">
      <c r="A284" s="32" t="str">
        <f>IF('Prediction Log'!A284=0, "",'Prediction Log'!A284)</f>
      </c>
      <c r="B284" s="32" t="str">
        <f>IF('Prediction Log'!B284=0, "",'Prediction Log'!B284)</f>
      </c>
      <c r="C284" s="32" t="str">
        <f>IF('Prediction Log'!C284=0, "",'Prediction Log'!C284)</f>
      </c>
      <c r="D284" s="32" t="str">
        <f>IF('Prediction Log'!D284=0, "",'Prediction Log'!D284)</f>
      </c>
      <c r="E284" s="32" t="str">
        <f>IF('Prediction Log'!E284=0, "",'Prediction Log'!E284)</f>
      </c>
      <c r="F284" s="32" t="str">
        <f>IF('Prediction Log'!F284=0, "",'Prediction Log'!F284)</f>
      </c>
      <c r="G284" s="35" t="str">
        <f>IF(Games!H284="","",Games!H284)</f>
      </c>
      <c r="K284" s="30" t="n">
        <f t="shared" si="12"/>
        <v>0</v>
      </c>
      <c r="L284" s="30" t="n">
        <f t="shared" si="13"/>
        <v>0</v>
      </c>
      <c r="N284" s="28" t="str">
        <f t="shared" si="14"/>
      </c>
    </row>
    <row r="285">
      <c r="A285" s="32" t="str">
        <f>IF('Prediction Log'!A285=0, "",'Prediction Log'!A285)</f>
      </c>
      <c r="B285" s="32" t="str">
        <f>IF('Prediction Log'!B285=0, "",'Prediction Log'!B285)</f>
      </c>
      <c r="C285" s="32" t="str">
        <f>IF('Prediction Log'!C285=0, "",'Prediction Log'!C285)</f>
      </c>
      <c r="D285" s="32" t="str">
        <f>IF('Prediction Log'!D285=0, "",'Prediction Log'!D285)</f>
      </c>
      <c r="E285" s="32" t="str">
        <f>IF('Prediction Log'!E285=0, "",'Prediction Log'!E285)</f>
      </c>
      <c r="F285" s="32" t="str">
        <f>IF('Prediction Log'!F285=0, "",'Prediction Log'!F285)</f>
      </c>
      <c r="G285" s="35" t="str">
        <f>IF(Games!H285="","",Games!H285)</f>
      </c>
      <c r="K285" s="30" t="n">
        <f t="shared" si="12"/>
        <v>0</v>
      </c>
      <c r="L285" s="30" t="n">
        <f t="shared" si="13"/>
        <v>0</v>
      </c>
      <c r="N285" s="28" t="str">
        <f t="shared" si="14"/>
      </c>
    </row>
    <row r="286">
      <c r="A286" s="32" t="str">
        <f>IF('Prediction Log'!A286=0, "",'Prediction Log'!A286)</f>
      </c>
      <c r="B286" s="32" t="str">
        <f>IF('Prediction Log'!B286=0, "",'Prediction Log'!B286)</f>
      </c>
      <c r="C286" s="32" t="str">
        <f>IF('Prediction Log'!C286=0, "",'Prediction Log'!C286)</f>
      </c>
      <c r="D286" s="32" t="str">
        <f>IF('Prediction Log'!D286=0, "",'Prediction Log'!D286)</f>
      </c>
      <c r="E286" s="32" t="str">
        <f>IF('Prediction Log'!E286=0, "",'Prediction Log'!E286)</f>
      </c>
      <c r="F286" s="32" t="str">
        <f>IF('Prediction Log'!F286=0, "",'Prediction Log'!F286)</f>
      </c>
      <c r="G286" s="35" t="str">
        <f>IF(Games!H286="","",Games!H286)</f>
      </c>
      <c r="K286" s="30" t="n">
        <f t="shared" ref="K286:K349" si="15">I286+IF(J286&lt;0, (I286/(J286/-100)), I286*(J286/100))</f>
        <v>0</v>
      </c>
      <c r="L286" s="30" t="n">
        <f t="shared" ref="L286:L349" si="16">K286-I286</f>
        <v>0</v>
      </c>
      <c r="N286" s="28" t="str">
        <f t="shared" ref="N286:N349" si="17">IF(M286="W", L286, IF(M286="L",-I286, ""))</f>
      </c>
    </row>
    <row r="287">
      <c r="A287" s="32" t="str">
        <f>IF('Prediction Log'!A287=0, "",'Prediction Log'!A287)</f>
      </c>
      <c r="B287" s="32" t="str">
        <f>IF('Prediction Log'!B287=0, "",'Prediction Log'!B287)</f>
      </c>
      <c r="C287" s="32" t="str">
        <f>IF('Prediction Log'!C287=0, "",'Prediction Log'!C287)</f>
      </c>
      <c r="D287" s="32" t="str">
        <f>IF('Prediction Log'!D287=0, "",'Prediction Log'!D287)</f>
      </c>
      <c r="E287" s="32" t="str">
        <f>IF('Prediction Log'!E287=0, "",'Prediction Log'!E287)</f>
      </c>
      <c r="F287" s="32" t="str">
        <f>IF('Prediction Log'!F287=0, "",'Prediction Log'!F287)</f>
      </c>
      <c r="G287" s="35" t="str">
        <f>IF(Games!H287="","",Games!H287)</f>
      </c>
      <c r="K287" s="30" t="n">
        <f t="shared" si="15"/>
        <v>0</v>
      </c>
      <c r="L287" s="30" t="n">
        <f t="shared" si="16"/>
        <v>0</v>
      </c>
      <c r="N287" s="28" t="str">
        <f t="shared" si="17"/>
      </c>
    </row>
    <row r="288">
      <c r="A288" s="32" t="str">
        <f>IF('Prediction Log'!A288=0, "",'Prediction Log'!A288)</f>
      </c>
      <c r="B288" s="32" t="str">
        <f>IF('Prediction Log'!B288=0, "",'Prediction Log'!B288)</f>
      </c>
      <c r="C288" s="32" t="str">
        <f>IF('Prediction Log'!C288=0, "",'Prediction Log'!C288)</f>
      </c>
      <c r="D288" s="32" t="str">
        <f>IF('Prediction Log'!D288=0, "",'Prediction Log'!D288)</f>
      </c>
      <c r="E288" s="32" t="str">
        <f>IF('Prediction Log'!E288=0, "",'Prediction Log'!E288)</f>
      </c>
      <c r="F288" s="32" t="str">
        <f>IF('Prediction Log'!F288=0, "",'Prediction Log'!F288)</f>
      </c>
      <c r="G288" s="35" t="str">
        <f>IF(Games!H288="","",Games!H288)</f>
      </c>
      <c r="K288" s="30" t="n">
        <f t="shared" si="15"/>
        <v>0</v>
      </c>
      <c r="L288" s="30" t="n">
        <f t="shared" si="16"/>
        <v>0</v>
      </c>
      <c r="N288" s="28" t="str">
        <f t="shared" si="17"/>
      </c>
    </row>
    <row r="289">
      <c r="A289" s="32" t="str">
        <f>IF('Prediction Log'!A289=0, "",'Prediction Log'!A289)</f>
      </c>
      <c r="B289" s="32" t="str">
        <f>IF('Prediction Log'!B289=0, "",'Prediction Log'!B289)</f>
      </c>
      <c r="C289" s="32" t="str">
        <f>IF('Prediction Log'!C289=0, "",'Prediction Log'!C289)</f>
      </c>
      <c r="D289" s="32" t="str">
        <f>IF('Prediction Log'!D289=0, "",'Prediction Log'!D289)</f>
      </c>
      <c r="E289" s="32" t="str">
        <f>IF('Prediction Log'!E289=0, "",'Prediction Log'!E289)</f>
      </c>
      <c r="F289" s="32" t="str">
        <f>IF('Prediction Log'!F289=0, "",'Prediction Log'!F289)</f>
      </c>
      <c r="G289" s="35" t="str">
        <f>IF(Games!H289="","",Games!H289)</f>
      </c>
      <c r="K289" s="30" t="n">
        <f t="shared" si="15"/>
        <v>0</v>
      </c>
      <c r="L289" s="30" t="n">
        <f t="shared" si="16"/>
        <v>0</v>
      </c>
      <c r="N289" s="28" t="str">
        <f t="shared" si="17"/>
      </c>
    </row>
    <row r="290">
      <c r="A290" s="32" t="str">
        <f>IF('Prediction Log'!A290=0, "",'Prediction Log'!A290)</f>
      </c>
      <c r="B290" s="32" t="str">
        <f>IF('Prediction Log'!B290=0, "",'Prediction Log'!B290)</f>
      </c>
      <c r="C290" s="32" t="str">
        <f>IF('Prediction Log'!C290=0, "",'Prediction Log'!C290)</f>
      </c>
      <c r="D290" s="32" t="str">
        <f>IF('Prediction Log'!D290=0, "",'Prediction Log'!D290)</f>
      </c>
      <c r="E290" s="32" t="str">
        <f>IF('Prediction Log'!E290=0, "",'Prediction Log'!E290)</f>
      </c>
      <c r="F290" s="32" t="str">
        <f>IF('Prediction Log'!F290=0, "",'Prediction Log'!F290)</f>
      </c>
      <c r="G290" s="35" t="str">
        <f>IF(Games!H290="","",Games!H290)</f>
      </c>
      <c r="K290" s="30" t="n">
        <f t="shared" si="15"/>
        <v>0</v>
      </c>
      <c r="L290" s="30" t="n">
        <f t="shared" si="16"/>
        <v>0</v>
      </c>
      <c r="N290" s="28" t="str">
        <f t="shared" si="17"/>
      </c>
    </row>
    <row r="291">
      <c r="A291" s="32" t="str">
        <f>IF('Prediction Log'!A291=0, "",'Prediction Log'!A291)</f>
      </c>
      <c r="B291" s="32" t="str">
        <f>IF('Prediction Log'!B291=0, "",'Prediction Log'!B291)</f>
      </c>
      <c r="C291" s="32" t="str">
        <f>IF('Prediction Log'!C291=0, "",'Prediction Log'!C291)</f>
      </c>
      <c r="D291" s="32" t="str">
        <f>IF('Prediction Log'!D291=0, "",'Prediction Log'!D291)</f>
      </c>
      <c r="E291" s="32" t="str">
        <f>IF('Prediction Log'!E291=0, "",'Prediction Log'!E291)</f>
      </c>
      <c r="F291" s="32" t="str">
        <f>IF('Prediction Log'!F291=0, "",'Prediction Log'!F291)</f>
      </c>
      <c r="G291" s="35" t="str">
        <f>IF(Games!H291="","",Games!H291)</f>
      </c>
      <c r="K291" s="30" t="n">
        <f t="shared" si="15"/>
        <v>0</v>
      </c>
      <c r="L291" s="30" t="n">
        <f t="shared" si="16"/>
        <v>0</v>
      </c>
      <c r="N291" s="28" t="str">
        <f t="shared" si="17"/>
      </c>
    </row>
    <row r="292">
      <c r="A292" s="32" t="str">
        <f>IF('Prediction Log'!A292=0, "",'Prediction Log'!A292)</f>
      </c>
      <c r="B292" s="32" t="str">
        <f>IF('Prediction Log'!B292=0, "",'Prediction Log'!B292)</f>
      </c>
      <c r="C292" s="32" t="str">
        <f>IF('Prediction Log'!C292=0, "",'Prediction Log'!C292)</f>
      </c>
      <c r="D292" s="32" t="str">
        <f>IF('Prediction Log'!D292=0, "",'Prediction Log'!D292)</f>
      </c>
      <c r="E292" s="32" t="str">
        <f>IF('Prediction Log'!E292=0, "",'Prediction Log'!E292)</f>
      </c>
      <c r="F292" s="32" t="str">
        <f>IF('Prediction Log'!F292=0, "",'Prediction Log'!F292)</f>
      </c>
      <c r="G292" s="35" t="str">
        <f>IF(Games!H292="","",Games!H292)</f>
      </c>
      <c r="K292" s="30" t="n">
        <f t="shared" si="15"/>
        <v>0</v>
      </c>
      <c r="L292" s="30" t="n">
        <f t="shared" si="16"/>
        <v>0</v>
      </c>
      <c r="N292" s="28" t="str">
        <f t="shared" si="17"/>
      </c>
    </row>
    <row r="293">
      <c r="A293" s="32" t="str">
        <f>IF('Prediction Log'!A293=0, "",'Prediction Log'!A293)</f>
      </c>
      <c r="B293" s="32" t="str">
        <f>IF('Prediction Log'!B293=0, "",'Prediction Log'!B293)</f>
      </c>
      <c r="C293" s="32" t="str">
        <f>IF('Prediction Log'!C293=0, "",'Prediction Log'!C293)</f>
      </c>
      <c r="D293" s="32" t="str">
        <f>IF('Prediction Log'!D293=0, "",'Prediction Log'!D293)</f>
      </c>
      <c r="E293" s="32" t="str">
        <f>IF('Prediction Log'!E293=0, "",'Prediction Log'!E293)</f>
      </c>
      <c r="F293" s="32" t="str">
        <f>IF('Prediction Log'!F293=0, "",'Prediction Log'!F293)</f>
      </c>
      <c r="G293" s="35" t="str">
        <f>IF(Games!H293="","",Games!H293)</f>
      </c>
      <c r="K293" s="30" t="n">
        <f t="shared" si="15"/>
        <v>0</v>
      </c>
      <c r="L293" s="30" t="n">
        <f t="shared" si="16"/>
        <v>0</v>
      </c>
      <c r="N293" s="28" t="str">
        <f t="shared" si="17"/>
      </c>
    </row>
    <row r="294">
      <c r="A294" s="32" t="str">
        <f>IF('Prediction Log'!A294=0, "",'Prediction Log'!A294)</f>
      </c>
      <c r="B294" s="32" t="str">
        <f>IF('Prediction Log'!B294=0, "",'Prediction Log'!B294)</f>
      </c>
      <c r="C294" s="32" t="str">
        <f>IF('Prediction Log'!C294=0, "",'Prediction Log'!C294)</f>
      </c>
      <c r="D294" s="32" t="str">
        <f>IF('Prediction Log'!D294=0, "",'Prediction Log'!D294)</f>
      </c>
      <c r="E294" s="32" t="str">
        <f>IF('Prediction Log'!E294=0, "",'Prediction Log'!E294)</f>
      </c>
      <c r="F294" s="32" t="str">
        <f>IF('Prediction Log'!F294=0, "",'Prediction Log'!F294)</f>
      </c>
      <c r="G294" s="35" t="str">
        <f>IF(Games!H294="","",Games!H294)</f>
      </c>
      <c r="K294" s="30" t="n">
        <f t="shared" si="15"/>
        <v>0</v>
      </c>
      <c r="L294" s="30" t="n">
        <f t="shared" si="16"/>
        <v>0</v>
      </c>
      <c r="N294" s="28" t="str">
        <f t="shared" si="17"/>
      </c>
    </row>
    <row r="295">
      <c r="A295" s="32" t="str">
        <f>IF('Prediction Log'!A295=0, "",'Prediction Log'!A295)</f>
      </c>
      <c r="B295" s="32" t="str">
        <f>IF('Prediction Log'!B295=0, "",'Prediction Log'!B295)</f>
      </c>
      <c r="C295" s="32" t="str">
        <f>IF('Prediction Log'!C295=0, "",'Prediction Log'!C295)</f>
      </c>
      <c r="D295" s="32" t="str">
        <f>IF('Prediction Log'!D295=0, "",'Prediction Log'!D295)</f>
      </c>
      <c r="E295" s="32" t="str">
        <f>IF('Prediction Log'!E295=0, "",'Prediction Log'!E295)</f>
      </c>
      <c r="F295" s="32" t="str">
        <f>IF('Prediction Log'!F295=0, "",'Prediction Log'!F295)</f>
      </c>
      <c r="G295" s="35" t="str">
        <f>IF(Games!H295="","",Games!H295)</f>
      </c>
      <c r="K295" s="30" t="n">
        <f t="shared" si="15"/>
        <v>0</v>
      </c>
      <c r="L295" s="30" t="n">
        <f t="shared" si="16"/>
        <v>0</v>
      </c>
      <c r="N295" s="28" t="str">
        <f t="shared" si="17"/>
      </c>
    </row>
    <row r="296">
      <c r="A296" s="32" t="str">
        <f>IF('Prediction Log'!A296=0, "",'Prediction Log'!A296)</f>
      </c>
      <c r="B296" s="32" t="str">
        <f>IF('Prediction Log'!B296=0, "",'Prediction Log'!B296)</f>
      </c>
      <c r="C296" s="32" t="str">
        <f>IF('Prediction Log'!C296=0, "",'Prediction Log'!C296)</f>
      </c>
      <c r="D296" s="32" t="str">
        <f>IF('Prediction Log'!D296=0, "",'Prediction Log'!D296)</f>
      </c>
      <c r="E296" s="32" t="str">
        <f>IF('Prediction Log'!E296=0, "",'Prediction Log'!E296)</f>
      </c>
      <c r="F296" s="32" t="str">
        <f>IF('Prediction Log'!F296=0, "",'Prediction Log'!F296)</f>
      </c>
      <c r="G296" s="35" t="str">
        <f>IF(Games!H296="","",Games!H296)</f>
      </c>
      <c r="K296" s="30" t="n">
        <f t="shared" si="15"/>
        <v>0</v>
      </c>
      <c r="L296" s="30" t="n">
        <f t="shared" si="16"/>
        <v>0</v>
      </c>
      <c r="N296" s="28" t="str">
        <f t="shared" si="17"/>
      </c>
    </row>
    <row r="297">
      <c r="A297" s="32" t="str">
        <f>IF('Prediction Log'!A297=0, "",'Prediction Log'!A297)</f>
      </c>
      <c r="B297" s="32" t="str">
        <f>IF('Prediction Log'!B297=0, "",'Prediction Log'!B297)</f>
      </c>
      <c r="C297" s="32" t="str">
        <f>IF('Prediction Log'!C297=0, "",'Prediction Log'!C297)</f>
      </c>
      <c r="D297" s="32" t="str">
        <f>IF('Prediction Log'!D297=0, "",'Prediction Log'!D297)</f>
      </c>
      <c r="E297" s="32" t="str">
        <f>IF('Prediction Log'!E297=0, "",'Prediction Log'!E297)</f>
      </c>
      <c r="F297" s="32" t="str">
        <f>IF('Prediction Log'!F297=0, "",'Prediction Log'!F297)</f>
      </c>
      <c r="G297" s="35" t="str">
        <f>IF(Games!H297="","",Games!H297)</f>
      </c>
      <c r="K297" s="30" t="n">
        <f t="shared" si="15"/>
        <v>0</v>
      </c>
      <c r="L297" s="30" t="n">
        <f t="shared" si="16"/>
        <v>0</v>
      </c>
      <c r="N297" s="28" t="str">
        <f t="shared" si="17"/>
      </c>
    </row>
    <row r="298">
      <c r="A298" s="32" t="str">
        <f>IF('Prediction Log'!A298=0, "",'Prediction Log'!A298)</f>
      </c>
      <c r="B298" s="32" t="str">
        <f>IF('Prediction Log'!B298=0, "",'Prediction Log'!B298)</f>
      </c>
      <c r="C298" s="32" t="str">
        <f>IF('Prediction Log'!C298=0, "",'Prediction Log'!C298)</f>
      </c>
      <c r="D298" s="32" t="str">
        <f>IF('Prediction Log'!D298=0, "",'Prediction Log'!D298)</f>
      </c>
      <c r="E298" s="32" t="str">
        <f>IF('Prediction Log'!E298=0, "",'Prediction Log'!E298)</f>
      </c>
      <c r="F298" s="32" t="str">
        <f>IF('Prediction Log'!F298=0, "",'Prediction Log'!F298)</f>
      </c>
      <c r="G298" s="35" t="str">
        <f>IF(Games!H298="","",Games!H298)</f>
      </c>
      <c r="K298" s="30" t="n">
        <f t="shared" si="15"/>
        <v>0</v>
      </c>
      <c r="L298" s="30" t="n">
        <f t="shared" si="16"/>
        <v>0</v>
      </c>
      <c r="N298" s="28" t="str">
        <f t="shared" si="17"/>
      </c>
    </row>
    <row r="299">
      <c r="A299" s="32" t="str">
        <f>IF('Prediction Log'!A299=0, "",'Prediction Log'!A299)</f>
      </c>
      <c r="B299" s="32" t="str">
        <f>IF('Prediction Log'!B299=0, "",'Prediction Log'!B299)</f>
      </c>
      <c r="C299" s="32" t="str">
        <f>IF('Prediction Log'!C299=0, "",'Prediction Log'!C299)</f>
      </c>
      <c r="D299" s="32" t="str">
        <f>IF('Prediction Log'!D299=0, "",'Prediction Log'!D299)</f>
      </c>
      <c r="E299" s="32" t="str">
        <f>IF('Prediction Log'!E299=0, "",'Prediction Log'!E299)</f>
      </c>
      <c r="F299" s="32" t="str">
        <f>IF('Prediction Log'!F299=0, "",'Prediction Log'!F299)</f>
      </c>
      <c r="G299" s="35" t="str">
        <f>IF(Games!H299="","",Games!H299)</f>
      </c>
      <c r="K299" s="30" t="n">
        <f t="shared" si="15"/>
        <v>0</v>
      </c>
      <c r="L299" s="30" t="n">
        <f t="shared" si="16"/>
        <v>0</v>
      </c>
      <c r="N299" s="28" t="str">
        <f t="shared" si="17"/>
      </c>
    </row>
    <row r="300">
      <c r="A300" s="32" t="str">
        <f>IF('Prediction Log'!A300=0, "",'Prediction Log'!A300)</f>
      </c>
      <c r="B300" s="32" t="str">
        <f>IF('Prediction Log'!B300=0, "",'Prediction Log'!B300)</f>
      </c>
      <c r="C300" s="32" t="str">
        <f>IF('Prediction Log'!C300=0, "",'Prediction Log'!C300)</f>
      </c>
      <c r="D300" s="32" t="str">
        <f>IF('Prediction Log'!D300=0, "",'Prediction Log'!D300)</f>
      </c>
      <c r="E300" s="32" t="str">
        <f>IF('Prediction Log'!E300=0, "",'Prediction Log'!E300)</f>
      </c>
      <c r="F300" s="32" t="str">
        <f>IF('Prediction Log'!F300=0, "",'Prediction Log'!F300)</f>
      </c>
      <c r="G300" s="35" t="str">
        <f>IF(Games!H300="","",Games!H300)</f>
      </c>
      <c r="K300" s="30" t="n">
        <f t="shared" si="15"/>
        <v>0</v>
      </c>
      <c r="L300" s="30" t="n">
        <f t="shared" si="16"/>
        <v>0</v>
      </c>
      <c r="N300" s="28" t="str">
        <f t="shared" si="17"/>
      </c>
    </row>
    <row r="301">
      <c r="A301" s="32" t="str">
        <f>IF('Prediction Log'!A301=0, "",'Prediction Log'!A301)</f>
      </c>
      <c r="B301" s="32" t="str">
        <f>IF('Prediction Log'!B301=0, "",'Prediction Log'!B301)</f>
      </c>
      <c r="C301" s="32" t="str">
        <f>IF('Prediction Log'!C301=0, "",'Prediction Log'!C301)</f>
      </c>
      <c r="D301" s="32" t="str">
        <f>IF('Prediction Log'!D301=0, "",'Prediction Log'!D301)</f>
      </c>
      <c r="E301" s="32" t="str">
        <f>IF('Prediction Log'!E301=0, "",'Prediction Log'!E301)</f>
      </c>
      <c r="F301" s="32" t="str">
        <f>IF('Prediction Log'!F301=0, "",'Prediction Log'!F301)</f>
      </c>
      <c r="G301" s="35" t="str">
        <f>IF(Games!H301="","",Games!H301)</f>
      </c>
      <c r="K301" s="30" t="n">
        <f t="shared" si="15"/>
        <v>0</v>
      </c>
      <c r="L301" s="30" t="n">
        <f t="shared" si="16"/>
        <v>0</v>
      </c>
      <c r="N301" s="28" t="str">
        <f t="shared" si="17"/>
      </c>
    </row>
    <row r="302">
      <c r="A302" s="32" t="str">
        <f>IF('Prediction Log'!A302=0, "",'Prediction Log'!A302)</f>
      </c>
      <c r="B302" s="32" t="str">
        <f>IF('Prediction Log'!B302=0, "",'Prediction Log'!B302)</f>
      </c>
      <c r="C302" s="32" t="str">
        <f>IF('Prediction Log'!C302=0, "",'Prediction Log'!C302)</f>
      </c>
      <c r="D302" s="32" t="str">
        <f>IF('Prediction Log'!D302=0, "",'Prediction Log'!D302)</f>
      </c>
      <c r="E302" s="32" t="str">
        <f>IF('Prediction Log'!E302=0, "",'Prediction Log'!E302)</f>
      </c>
      <c r="F302" s="32" t="str">
        <f>IF('Prediction Log'!F302=0, "",'Prediction Log'!F302)</f>
      </c>
      <c r="G302" s="35" t="str">
        <f>IF(Games!H302="","",Games!H302)</f>
      </c>
      <c r="K302" s="30" t="n">
        <f t="shared" si="15"/>
        <v>0</v>
      </c>
      <c r="L302" s="30" t="n">
        <f t="shared" si="16"/>
        <v>0</v>
      </c>
      <c r="N302" s="28" t="str">
        <f t="shared" si="17"/>
      </c>
    </row>
    <row r="303">
      <c r="A303" s="32" t="str">
        <f>IF('Prediction Log'!A303=0, "",'Prediction Log'!A303)</f>
      </c>
      <c r="B303" s="32" t="str">
        <f>IF('Prediction Log'!B303=0, "",'Prediction Log'!B303)</f>
      </c>
      <c r="C303" s="32" t="str">
        <f>IF('Prediction Log'!C303=0, "",'Prediction Log'!C303)</f>
      </c>
      <c r="D303" s="32" t="str">
        <f>IF('Prediction Log'!D303=0, "",'Prediction Log'!D303)</f>
      </c>
      <c r="E303" s="32" t="str">
        <f>IF('Prediction Log'!E303=0, "",'Prediction Log'!E303)</f>
      </c>
      <c r="F303" s="32" t="str">
        <f>IF('Prediction Log'!F303=0, "",'Prediction Log'!F303)</f>
      </c>
      <c r="G303" s="35" t="str">
        <f>IF(Games!H303="","",Games!H303)</f>
      </c>
      <c r="K303" s="30" t="n">
        <f t="shared" si="15"/>
        <v>0</v>
      </c>
      <c r="L303" s="30" t="n">
        <f t="shared" si="16"/>
        <v>0</v>
      </c>
      <c r="N303" s="28" t="str">
        <f t="shared" si="17"/>
      </c>
    </row>
    <row r="304">
      <c r="A304" s="32" t="str">
        <f>IF('Prediction Log'!A304=0, "",'Prediction Log'!A304)</f>
      </c>
      <c r="B304" s="32" t="str">
        <f>IF('Prediction Log'!B304=0, "",'Prediction Log'!B304)</f>
      </c>
      <c r="C304" s="32" t="str">
        <f>IF('Prediction Log'!C304=0, "",'Prediction Log'!C304)</f>
      </c>
      <c r="D304" s="32" t="str">
        <f>IF('Prediction Log'!D304=0, "",'Prediction Log'!D304)</f>
      </c>
      <c r="E304" s="32" t="str">
        <f>IF('Prediction Log'!E304=0, "",'Prediction Log'!E304)</f>
      </c>
      <c r="F304" s="32" t="str">
        <f>IF('Prediction Log'!F304=0, "",'Prediction Log'!F304)</f>
      </c>
      <c r="G304" s="35" t="str">
        <f>IF(Games!H304="","",Games!H304)</f>
      </c>
      <c r="K304" s="30" t="n">
        <f t="shared" si="15"/>
        <v>0</v>
      </c>
      <c r="L304" s="30" t="n">
        <f t="shared" si="16"/>
        <v>0</v>
      </c>
      <c r="N304" s="28" t="str">
        <f t="shared" si="17"/>
      </c>
    </row>
    <row r="305">
      <c r="A305" s="32" t="str">
        <f>IF('Prediction Log'!A305=0, "",'Prediction Log'!A305)</f>
      </c>
      <c r="B305" s="32" t="str">
        <f>IF('Prediction Log'!B305=0, "",'Prediction Log'!B305)</f>
      </c>
      <c r="C305" s="32" t="str">
        <f>IF('Prediction Log'!C305=0, "",'Prediction Log'!C305)</f>
      </c>
      <c r="D305" s="32" t="str">
        <f>IF('Prediction Log'!D305=0, "",'Prediction Log'!D305)</f>
      </c>
      <c r="E305" s="32" t="str">
        <f>IF('Prediction Log'!E305=0, "",'Prediction Log'!E305)</f>
      </c>
      <c r="F305" s="32" t="str">
        <f>IF('Prediction Log'!F305=0, "",'Prediction Log'!F305)</f>
      </c>
      <c r="G305" s="35" t="str">
        <f>IF(Games!H305="","",Games!H305)</f>
      </c>
      <c r="K305" s="30" t="n">
        <f t="shared" si="15"/>
        <v>0</v>
      </c>
      <c r="L305" s="30" t="n">
        <f t="shared" si="16"/>
        <v>0</v>
      </c>
      <c r="N305" s="28" t="str">
        <f t="shared" si="17"/>
      </c>
    </row>
    <row r="306">
      <c r="A306" s="32" t="str">
        <f>IF('Prediction Log'!A306=0, "",'Prediction Log'!A306)</f>
      </c>
      <c r="B306" s="32" t="str">
        <f>IF('Prediction Log'!B306=0, "",'Prediction Log'!B306)</f>
      </c>
      <c r="C306" s="32" t="str">
        <f>IF('Prediction Log'!C306=0, "",'Prediction Log'!C306)</f>
      </c>
      <c r="D306" s="32" t="str">
        <f>IF('Prediction Log'!D306=0, "",'Prediction Log'!D306)</f>
      </c>
      <c r="E306" s="32" t="str">
        <f>IF('Prediction Log'!E306=0, "",'Prediction Log'!E306)</f>
      </c>
      <c r="F306" s="32" t="str">
        <f>IF('Prediction Log'!F306=0, "",'Prediction Log'!F306)</f>
      </c>
      <c r="G306" s="35" t="str">
        <f>IF(Games!H306="","",Games!H306)</f>
      </c>
      <c r="K306" s="30" t="n">
        <f t="shared" si="15"/>
        <v>0</v>
      </c>
      <c r="L306" s="30" t="n">
        <f t="shared" si="16"/>
        <v>0</v>
      </c>
      <c r="N306" s="28" t="str">
        <f t="shared" si="17"/>
      </c>
    </row>
    <row r="307">
      <c r="A307" s="32" t="str">
        <f>IF('Prediction Log'!A307=0, "",'Prediction Log'!A307)</f>
      </c>
      <c r="B307" s="32" t="str">
        <f>IF('Prediction Log'!B307=0, "",'Prediction Log'!B307)</f>
      </c>
      <c r="C307" s="32" t="str">
        <f>IF('Prediction Log'!C307=0, "",'Prediction Log'!C307)</f>
      </c>
      <c r="D307" s="32" t="str">
        <f>IF('Prediction Log'!D307=0, "",'Prediction Log'!D307)</f>
      </c>
      <c r="E307" s="32" t="str">
        <f>IF('Prediction Log'!E307=0, "",'Prediction Log'!E307)</f>
      </c>
      <c r="F307" s="32" t="str">
        <f>IF('Prediction Log'!F307=0, "",'Prediction Log'!F307)</f>
      </c>
      <c r="G307" s="35" t="str">
        <f>IF(Games!H307="","",Games!H307)</f>
      </c>
      <c r="K307" s="30" t="n">
        <f t="shared" si="15"/>
        <v>0</v>
      </c>
      <c r="L307" s="30" t="n">
        <f t="shared" si="16"/>
        <v>0</v>
      </c>
      <c r="N307" s="28" t="str">
        <f t="shared" si="17"/>
      </c>
    </row>
    <row r="308">
      <c r="A308" s="32" t="str">
        <f>IF('Prediction Log'!A308=0, "",'Prediction Log'!A308)</f>
      </c>
      <c r="B308" s="32" t="str">
        <f>IF('Prediction Log'!B308=0, "",'Prediction Log'!B308)</f>
      </c>
      <c r="C308" s="32" t="str">
        <f>IF('Prediction Log'!C308=0, "",'Prediction Log'!C308)</f>
      </c>
      <c r="D308" s="32" t="str">
        <f>IF('Prediction Log'!D308=0, "",'Prediction Log'!D308)</f>
      </c>
      <c r="E308" s="32" t="str">
        <f>IF('Prediction Log'!E308=0, "",'Prediction Log'!E308)</f>
      </c>
      <c r="F308" s="32" t="str">
        <f>IF('Prediction Log'!F308=0, "",'Prediction Log'!F308)</f>
      </c>
      <c r="G308" s="35" t="str">
        <f>IF(Games!H308="","",Games!H308)</f>
      </c>
      <c r="K308" s="30" t="n">
        <f t="shared" si="15"/>
        <v>0</v>
      </c>
      <c r="L308" s="30" t="n">
        <f t="shared" si="16"/>
        <v>0</v>
      </c>
      <c r="N308" s="28" t="str">
        <f t="shared" si="17"/>
      </c>
    </row>
    <row r="309">
      <c r="A309" s="32" t="str">
        <f>IF('Prediction Log'!A309=0, "",'Prediction Log'!A309)</f>
      </c>
      <c r="B309" s="32" t="str">
        <f>IF('Prediction Log'!B309=0, "",'Prediction Log'!B309)</f>
      </c>
      <c r="C309" s="32" t="str">
        <f>IF('Prediction Log'!C309=0, "",'Prediction Log'!C309)</f>
      </c>
      <c r="D309" s="32" t="str">
        <f>IF('Prediction Log'!D309=0, "",'Prediction Log'!D309)</f>
      </c>
      <c r="E309" s="32" t="str">
        <f>IF('Prediction Log'!E309=0, "",'Prediction Log'!E309)</f>
      </c>
      <c r="F309" s="32" t="str">
        <f>IF('Prediction Log'!F309=0, "",'Prediction Log'!F309)</f>
      </c>
      <c r="G309" s="35" t="str">
        <f>IF(Games!H309="","",Games!H309)</f>
      </c>
      <c r="K309" s="30" t="n">
        <f t="shared" si="15"/>
        <v>0</v>
      </c>
      <c r="L309" s="30" t="n">
        <f t="shared" si="16"/>
        <v>0</v>
      </c>
      <c r="N309" s="28" t="str">
        <f t="shared" si="17"/>
      </c>
    </row>
    <row r="310">
      <c r="A310" s="32" t="str">
        <f>IF('Prediction Log'!A310=0, "",'Prediction Log'!A310)</f>
      </c>
      <c r="B310" s="32" t="str">
        <f>IF('Prediction Log'!B310=0, "",'Prediction Log'!B310)</f>
      </c>
      <c r="C310" s="32" t="str">
        <f>IF('Prediction Log'!C310=0, "",'Prediction Log'!C310)</f>
      </c>
      <c r="D310" s="32" t="str">
        <f>IF('Prediction Log'!D310=0, "",'Prediction Log'!D310)</f>
      </c>
      <c r="E310" s="32" t="str">
        <f>IF('Prediction Log'!E310=0, "",'Prediction Log'!E310)</f>
      </c>
      <c r="F310" s="32" t="str">
        <f>IF('Prediction Log'!F310=0, "",'Prediction Log'!F310)</f>
      </c>
      <c r="G310" s="35" t="str">
        <f>IF(Games!H310="","",Games!H310)</f>
      </c>
      <c r="K310" s="30" t="n">
        <f t="shared" si="15"/>
        <v>0</v>
      </c>
      <c r="L310" s="30" t="n">
        <f t="shared" si="16"/>
        <v>0</v>
      </c>
      <c r="N310" s="28" t="str">
        <f t="shared" si="17"/>
      </c>
    </row>
    <row r="311">
      <c r="A311" s="32" t="str">
        <f>IF('Prediction Log'!A311=0, "",'Prediction Log'!A311)</f>
      </c>
      <c r="B311" s="32" t="str">
        <f>IF('Prediction Log'!B311=0, "",'Prediction Log'!B311)</f>
      </c>
      <c r="C311" s="32" t="str">
        <f>IF('Prediction Log'!C311=0, "",'Prediction Log'!C311)</f>
      </c>
      <c r="D311" s="32" t="str">
        <f>IF('Prediction Log'!D311=0, "",'Prediction Log'!D311)</f>
      </c>
      <c r="E311" s="32" t="str">
        <f>IF('Prediction Log'!E311=0, "",'Prediction Log'!E311)</f>
      </c>
      <c r="F311" s="32" t="str">
        <f>IF('Prediction Log'!F311=0, "",'Prediction Log'!F311)</f>
      </c>
      <c r="G311" s="35" t="str">
        <f>IF(Games!H311="","",Games!H311)</f>
      </c>
      <c r="K311" s="30" t="n">
        <f t="shared" si="15"/>
        <v>0</v>
      </c>
      <c r="L311" s="30" t="n">
        <f t="shared" si="16"/>
        <v>0</v>
      </c>
      <c r="N311" s="28" t="str">
        <f t="shared" si="17"/>
      </c>
    </row>
    <row r="312">
      <c r="A312" s="32" t="str">
        <f>IF('Prediction Log'!A312=0, "",'Prediction Log'!A312)</f>
      </c>
      <c r="B312" s="32" t="str">
        <f>IF('Prediction Log'!B312=0, "",'Prediction Log'!B312)</f>
      </c>
      <c r="C312" s="32" t="str">
        <f>IF('Prediction Log'!C312=0, "",'Prediction Log'!C312)</f>
      </c>
      <c r="D312" s="32" t="str">
        <f>IF('Prediction Log'!D312=0, "",'Prediction Log'!D312)</f>
      </c>
      <c r="E312" s="32" t="str">
        <f>IF('Prediction Log'!E312=0, "",'Prediction Log'!E312)</f>
      </c>
      <c r="F312" s="32" t="str">
        <f>IF('Prediction Log'!F312=0, "",'Prediction Log'!F312)</f>
      </c>
      <c r="G312" s="35" t="str">
        <f>IF(Games!H312="","",Games!H312)</f>
      </c>
      <c r="K312" s="30" t="n">
        <f t="shared" si="15"/>
        <v>0</v>
      </c>
      <c r="L312" s="30" t="n">
        <f t="shared" si="16"/>
        <v>0</v>
      </c>
      <c r="N312" s="28" t="str">
        <f t="shared" si="17"/>
      </c>
    </row>
    <row r="313">
      <c r="A313" s="32" t="str">
        <f>IF('Prediction Log'!A313=0, "",'Prediction Log'!A313)</f>
      </c>
      <c r="B313" s="32" t="str">
        <f>IF('Prediction Log'!B313=0, "",'Prediction Log'!B313)</f>
      </c>
      <c r="C313" s="32" t="str">
        <f>IF('Prediction Log'!C313=0, "",'Prediction Log'!C313)</f>
      </c>
      <c r="D313" s="32" t="str">
        <f>IF('Prediction Log'!D313=0, "",'Prediction Log'!D313)</f>
      </c>
      <c r="E313" s="32" t="str">
        <f>IF('Prediction Log'!E313=0, "",'Prediction Log'!E313)</f>
      </c>
      <c r="F313" s="32" t="str">
        <f>IF('Prediction Log'!F313=0, "",'Prediction Log'!F313)</f>
      </c>
      <c r="G313" s="35" t="str">
        <f>IF(Games!H313="","",Games!H313)</f>
      </c>
      <c r="K313" s="30" t="n">
        <f t="shared" si="15"/>
        <v>0</v>
      </c>
      <c r="L313" s="30" t="n">
        <f t="shared" si="16"/>
        <v>0</v>
      </c>
      <c r="N313" s="28" t="str">
        <f t="shared" si="17"/>
      </c>
    </row>
    <row r="314">
      <c r="A314" s="32" t="str">
        <f>IF('Prediction Log'!A314=0, "",'Prediction Log'!A314)</f>
      </c>
      <c r="B314" s="32" t="str">
        <f>IF('Prediction Log'!B314=0, "",'Prediction Log'!B314)</f>
      </c>
      <c r="C314" s="32" t="str">
        <f>IF('Prediction Log'!C314=0, "",'Prediction Log'!C314)</f>
      </c>
      <c r="D314" s="32" t="str">
        <f>IF('Prediction Log'!D314=0, "",'Prediction Log'!D314)</f>
      </c>
      <c r="E314" s="32" t="str">
        <f>IF('Prediction Log'!E314=0, "",'Prediction Log'!E314)</f>
      </c>
      <c r="F314" s="32" t="str">
        <f>IF('Prediction Log'!F314=0, "",'Prediction Log'!F314)</f>
      </c>
      <c r="G314" s="35" t="str">
        <f>IF(Games!H314="","",Games!H314)</f>
      </c>
      <c r="K314" s="30" t="n">
        <f t="shared" si="15"/>
        <v>0</v>
      </c>
      <c r="L314" s="30" t="n">
        <f t="shared" si="16"/>
        <v>0</v>
      </c>
      <c r="N314" s="28" t="str">
        <f t="shared" si="17"/>
      </c>
    </row>
    <row r="315">
      <c r="A315" s="32" t="str">
        <f>IF('Prediction Log'!A315=0, "",'Prediction Log'!A315)</f>
      </c>
      <c r="B315" s="32" t="str">
        <f>IF('Prediction Log'!B315=0, "",'Prediction Log'!B315)</f>
      </c>
      <c r="C315" s="32" t="str">
        <f>IF('Prediction Log'!C315=0, "",'Prediction Log'!C315)</f>
      </c>
      <c r="D315" s="32" t="str">
        <f>IF('Prediction Log'!D315=0, "",'Prediction Log'!D315)</f>
      </c>
      <c r="E315" s="32" t="str">
        <f>IF('Prediction Log'!E315=0, "",'Prediction Log'!E315)</f>
      </c>
      <c r="F315" s="32" t="str">
        <f>IF('Prediction Log'!F315=0, "",'Prediction Log'!F315)</f>
      </c>
      <c r="G315" s="35" t="str">
        <f>IF(Games!H315="","",Games!H315)</f>
      </c>
      <c r="K315" s="30" t="n">
        <f t="shared" si="15"/>
        <v>0</v>
      </c>
      <c r="L315" s="30" t="n">
        <f t="shared" si="16"/>
        <v>0</v>
      </c>
      <c r="N315" s="28" t="str">
        <f t="shared" si="17"/>
      </c>
    </row>
    <row r="316">
      <c r="A316" s="32" t="str">
        <f>IF('Prediction Log'!A316=0, "",'Prediction Log'!A316)</f>
      </c>
      <c r="B316" s="32" t="str">
        <f>IF('Prediction Log'!B316=0, "",'Prediction Log'!B316)</f>
      </c>
      <c r="C316" s="32" t="str">
        <f>IF('Prediction Log'!C316=0, "",'Prediction Log'!C316)</f>
      </c>
      <c r="D316" s="32" t="str">
        <f>IF('Prediction Log'!D316=0, "",'Prediction Log'!D316)</f>
      </c>
      <c r="E316" s="32" t="str">
        <f>IF('Prediction Log'!E316=0, "",'Prediction Log'!E316)</f>
      </c>
      <c r="F316" s="32" t="str">
        <f>IF('Prediction Log'!F316=0, "",'Prediction Log'!F316)</f>
      </c>
      <c r="G316" s="35" t="str">
        <f>IF(Games!H316="","",Games!H316)</f>
      </c>
      <c r="K316" s="30" t="n">
        <f t="shared" si="15"/>
        <v>0</v>
      </c>
      <c r="L316" s="30" t="n">
        <f t="shared" si="16"/>
        <v>0</v>
      </c>
      <c r="N316" s="28" t="str">
        <f t="shared" si="17"/>
      </c>
    </row>
    <row r="317">
      <c r="A317" s="32" t="str">
        <f>IF('Prediction Log'!A317=0, "",'Prediction Log'!A317)</f>
      </c>
      <c r="B317" s="32" t="str">
        <f>IF('Prediction Log'!B317=0, "",'Prediction Log'!B317)</f>
      </c>
      <c r="C317" s="32" t="str">
        <f>IF('Prediction Log'!C317=0, "",'Prediction Log'!C317)</f>
      </c>
      <c r="D317" s="32" t="str">
        <f>IF('Prediction Log'!D317=0, "",'Prediction Log'!D317)</f>
      </c>
      <c r="E317" s="32" t="str">
        <f>IF('Prediction Log'!E317=0, "",'Prediction Log'!E317)</f>
      </c>
      <c r="F317" s="32" t="str">
        <f>IF('Prediction Log'!F317=0, "",'Prediction Log'!F317)</f>
      </c>
      <c r="G317" s="35" t="str">
        <f>IF(Games!H317="","",Games!H317)</f>
      </c>
      <c r="K317" s="30" t="n">
        <f t="shared" si="15"/>
        <v>0</v>
      </c>
      <c r="L317" s="30" t="n">
        <f t="shared" si="16"/>
        <v>0</v>
      </c>
      <c r="N317" s="28" t="str">
        <f t="shared" si="17"/>
      </c>
    </row>
    <row r="318">
      <c r="A318" s="32" t="str">
        <f>IF('Prediction Log'!A318=0, "",'Prediction Log'!A318)</f>
      </c>
      <c r="B318" s="32" t="str">
        <f>IF('Prediction Log'!B318=0, "",'Prediction Log'!B318)</f>
      </c>
      <c r="C318" s="32" t="str">
        <f>IF('Prediction Log'!C318=0, "",'Prediction Log'!C318)</f>
      </c>
      <c r="D318" s="32" t="str">
        <f>IF('Prediction Log'!D318=0, "",'Prediction Log'!D318)</f>
      </c>
      <c r="E318" s="32" t="str">
        <f>IF('Prediction Log'!E318=0, "",'Prediction Log'!E318)</f>
      </c>
      <c r="F318" s="32" t="str">
        <f>IF('Prediction Log'!F318=0, "",'Prediction Log'!F318)</f>
      </c>
      <c r="G318" s="35" t="str">
        <f>IF(Games!H318="","",Games!H318)</f>
      </c>
      <c r="K318" s="30" t="n">
        <f t="shared" si="15"/>
        <v>0</v>
      </c>
      <c r="L318" s="30" t="n">
        <f t="shared" si="16"/>
        <v>0</v>
      </c>
      <c r="N318" s="28" t="str">
        <f t="shared" si="17"/>
      </c>
    </row>
    <row r="319">
      <c r="A319" s="32" t="str">
        <f>IF('Prediction Log'!A319=0, "",'Prediction Log'!A319)</f>
      </c>
      <c r="B319" s="32" t="str">
        <f>IF('Prediction Log'!B319=0, "",'Prediction Log'!B319)</f>
      </c>
      <c r="C319" s="32" t="str">
        <f>IF('Prediction Log'!C319=0, "",'Prediction Log'!C319)</f>
      </c>
      <c r="D319" s="32" t="str">
        <f>IF('Prediction Log'!D319=0, "",'Prediction Log'!D319)</f>
      </c>
      <c r="E319" s="32" t="str">
        <f>IF('Prediction Log'!E319=0, "",'Prediction Log'!E319)</f>
      </c>
      <c r="F319" s="32" t="str">
        <f>IF('Prediction Log'!F319=0, "",'Prediction Log'!F319)</f>
      </c>
      <c r="G319" s="35" t="str">
        <f>IF(Games!H319="","",Games!H319)</f>
      </c>
      <c r="K319" s="30" t="n">
        <f t="shared" si="15"/>
        <v>0</v>
      </c>
      <c r="L319" s="30" t="n">
        <f t="shared" si="16"/>
        <v>0</v>
      </c>
      <c r="N319" s="28" t="str">
        <f t="shared" si="17"/>
      </c>
    </row>
    <row r="320">
      <c r="A320" s="32" t="str">
        <f>IF('Prediction Log'!A320=0, "",'Prediction Log'!A320)</f>
      </c>
      <c r="B320" s="32" t="str">
        <f>IF('Prediction Log'!B320=0, "",'Prediction Log'!B320)</f>
      </c>
      <c r="C320" s="32" t="str">
        <f>IF('Prediction Log'!C320=0, "",'Prediction Log'!C320)</f>
      </c>
      <c r="D320" s="32" t="str">
        <f>IF('Prediction Log'!D320=0, "",'Prediction Log'!D320)</f>
      </c>
      <c r="E320" s="32" t="str">
        <f>IF('Prediction Log'!E320=0, "",'Prediction Log'!E320)</f>
      </c>
      <c r="F320" s="32" t="str">
        <f>IF('Prediction Log'!F320=0, "",'Prediction Log'!F320)</f>
      </c>
      <c r="G320" s="35" t="str">
        <f>IF(Games!H320="","",Games!H320)</f>
      </c>
      <c r="K320" s="30" t="n">
        <f t="shared" si="15"/>
        <v>0</v>
      </c>
      <c r="L320" s="30" t="n">
        <f t="shared" si="16"/>
        <v>0</v>
      </c>
      <c r="N320" s="28" t="str">
        <f t="shared" si="17"/>
      </c>
    </row>
    <row r="321">
      <c r="A321" s="32" t="str">
        <f>IF('Prediction Log'!A321=0, "",'Prediction Log'!A321)</f>
      </c>
      <c r="B321" s="32" t="str">
        <f>IF('Prediction Log'!B321=0, "",'Prediction Log'!B321)</f>
      </c>
      <c r="C321" s="32" t="str">
        <f>IF('Prediction Log'!C321=0, "",'Prediction Log'!C321)</f>
      </c>
      <c r="D321" s="32" t="str">
        <f>IF('Prediction Log'!D321=0, "",'Prediction Log'!D321)</f>
      </c>
      <c r="E321" s="32" t="str">
        <f>IF('Prediction Log'!E321=0, "",'Prediction Log'!E321)</f>
      </c>
      <c r="F321" s="32" t="str">
        <f>IF('Prediction Log'!F321=0, "",'Prediction Log'!F321)</f>
      </c>
      <c r="G321" s="35" t="str">
        <f>IF(Games!H321="","",Games!H321)</f>
      </c>
      <c r="K321" s="30" t="n">
        <f t="shared" si="15"/>
        <v>0</v>
      </c>
      <c r="L321" s="30" t="n">
        <f t="shared" si="16"/>
        <v>0</v>
      </c>
      <c r="N321" s="28" t="str">
        <f t="shared" si="17"/>
      </c>
    </row>
    <row r="322">
      <c r="A322" s="32" t="str">
        <f>IF('Prediction Log'!A322=0, "",'Prediction Log'!A322)</f>
      </c>
      <c r="B322" s="32" t="str">
        <f>IF('Prediction Log'!B322=0, "",'Prediction Log'!B322)</f>
      </c>
      <c r="C322" s="32" t="str">
        <f>IF('Prediction Log'!C322=0, "",'Prediction Log'!C322)</f>
      </c>
      <c r="D322" s="32" t="str">
        <f>IF('Prediction Log'!D322=0, "",'Prediction Log'!D322)</f>
      </c>
      <c r="E322" s="32" t="str">
        <f>IF('Prediction Log'!E322=0, "",'Prediction Log'!E322)</f>
      </c>
      <c r="F322" s="32" t="str">
        <f>IF('Prediction Log'!F322=0, "",'Prediction Log'!F322)</f>
      </c>
      <c r="G322" s="35" t="str">
        <f>IF(Games!H322="","",Games!H322)</f>
      </c>
      <c r="K322" s="30" t="n">
        <f t="shared" si="15"/>
        <v>0</v>
      </c>
      <c r="L322" s="30" t="n">
        <f t="shared" si="16"/>
        <v>0</v>
      </c>
      <c r="N322" s="28" t="str">
        <f t="shared" si="17"/>
      </c>
    </row>
    <row r="323">
      <c r="A323" s="32" t="str">
        <f>IF('Prediction Log'!A323=0, "",'Prediction Log'!A323)</f>
      </c>
      <c r="B323" s="32" t="str">
        <f>IF('Prediction Log'!B323=0, "",'Prediction Log'!B323)</f>
      </c>
      <c r="C323" s="32" t="str">
        <f>IF('Prediction Log'!C323=0, "",'Prediction Log'!C323)</f>
      </c>
      <c r="D323" s="32" t="str">
        <f>IF('Prediction Log'!D323=0, "",'Prediction Log'!D323)</f>
      </c>
      <c r="E323" s="32" t="str">
        <f>IF('Prediction Log'!E323=0, "",'Prediction Log'!E323)</f>
      </c>
      <c r="F323" s="32" t="str">
        <f>IF('Prediction Log'!F323=0, "",'Prediction Log'!F323)</f>
      </c>
      <c r="G323" s="35" t="str">
        <f>IF(Games!H323="","",Games!H323)</f>
      </c>
      <c r="K323" s="30" t="n">
        <f t="shared" si="15"/>
        <v>0</v>
      </c>
      <c r="L323" s="30" t="n">
        <f t="shared" si="16"/>
        <v>0</v>
      </c>
      <c r="N323" s="28" t="str">
        <f t="shared" si="17"/>
      </c>
    </row>
    <row r="324">
      <c r="A324" s="32" t="str">
        <f>IF('Prediction Log'!A324=0, "",'Prediction Log'!A324)</f>
      </c>
      <c r="B324" s="32" t="str">
        <f>IF('Prediction Log'!B324=0, "",'Prediction Log'!B324)</f>
      </c>
      <c r="C324" s="32" t="str">
        <f>IF('Prediction Log'!C324=0, "",'Prediction Log'!C324)</f>
      </c>
      <c r="D324" s="32" t="str">
        <f>IF('Prediction Log'!D324=0, "",'Prediction Log'!D324)</f>
      </c>
      <c r="E324" s="32" t="str">
        <f>IF('Prediction Log'!E324=0, "",'Prediction Log'!E324)</f>
      </c>
      <c r="F324" s="32" t="str">
        <f>IF('Prediction Log'!F324=0, "",'Prediction Log'!F324)</f>
      </c>
      <c r="G324" s="35" t="str">
        <f>IF(Games!H324="","",Games!H324)</f>
      </c>
      <c r="K324" s="30" t="n">
        <f t="shared" si="15"/>
        <v>0</v>
      </c>
      <c r="L324" s="30" t="n">
        <f t="shared" si="16"/>
        <v>0</v>
      </c>
      <c r="N324" s="28" t="str">
        <f t="shared" si="17"/>
      </c>
    </row>
    <row r="325">
      <c r="A325" s="32" t="str">
        <f>IF('Prediction Log'!A325=0, "",'Prediction Log'!A325)</f>
      </c>
      <c r="B325" s="32" t="str">
        <f>IF('Prediction Log'!B325=0, "",'Prediction Log'!B325)</f>
      </c>
      <c r="C325" s="32" t="str">
        <f>IF('Prediction Log'!C325=0, "",'Prediction Log'!C325)</f>
      </c>
      <c r="D325" s="32" t="str">
        <f>IF('Prediction Log'!D325=0, "",'Prediction Log'!D325)</f>
      </c>
      <c r="E325" s="32" t="str">
        <f>IF('Prediction Log'!E325=0, "",'Prediction Log'!E325)</f>
      </c>
      <c r="F325" s="32" t="str">
        <f>IF('Prediction Log'!F325=0, "",'Prediction Log'!F325)</f>
      </c>
      <c r="G325" s="35" t="str">
        <f>IF(Games!H325="","",Games!H325)</f>
      </c>
      <c r="K325" s="30" t="n">
        <f t="shared" si="15"/>
        <v>0</v>
      </c>
      <c r="L325" s="30" t="n">
        <f t="shared" si="16"/>
        <v>0</v>
      </c>
      <c r="N325" s="28" t="str">
        <f t="shared" si="17"/>
      </c>
    </row>
    <row r="326">
      <c r="A326" s="32" t="str">
        <f>IF('Prediction Log'!A326=0, "",'Prediction Log'!A326)</f>
      </c>
      <c r="B326" s="32" t="str">
        <f>IF('Prediction Log'!B326=0, "",'Prediction Log'!B326)</f>
      </c>
      <c r="C326" s="32" t="str">
        <f>IF('Prediction Log'!C326=0, "",'Prediction Log'!C326)</f>
      </c>
      <c r="D326" s="32" t="str">
        <f>IF('Prediction Log'!D326=0, "",'Prediction Log'!D326)</f>
      </c>
      <c r="E326" s="32" t="str">
        <f>IF('Prediction Log'!E326=0, "",'Prediction Log'!E326)</f>
      </c>
      <c r="F326" s="32" t="str">
        <f>IF('Prediction Log'!F326=0, "",'Prediction Log'!F326)</f>
      </c>
      <c r="G326" s="35" t="str">
        <f>IF(Games!H326="","",Games!H326)</f>
      </c>
      <c r="K326" s="30" t="n">
        <f t="shared" si="15"/>
        <v>0</v>
      </c>
      <c r="L326" s="30" t="n">
        <f t="shared" si="16"/>
        <v>0</v>
      </c>
      <c r="N326" s="28" t="str">
        <f t="shared" si="17"/>
      </c>
    </row>
    <row r="327">
      <c r="A327" s="32" t="str">
        <f>IF('Prediction Log'!A327=0, "",'Prediction Log'!A327)</f>
      </c>
      <c r="B327" s="32" t="str">
        <f>IF('Prediction Log'!B327=0, "",'Prediction Log'!B327)</f>
      </c>
      <c r="C327" s="32" t="str">
        <f>IF('Prediction Log'!C327=0, "",'Prediction Log'!C327)</f>
      </c>
      <c r="D327" s="32" t="str">
        <f>IF('Prediction Log'!D327=0, "",'Prediction Log'!D327)</f>
      </c>
      <c r="E327" s="32" t="str">
        <f>IF('Prediction Log'!E327=0, "",'Prediction Log'!E327)</f>
      </c>
      <c r="F327" s="32" t="str">
        <f>IF('Prediction Log'!F327=0, "",'Prediction Log'!F327)</f>
      </c>
      <c r="G327" s="35" t="str">
        <f>IF(Games!H327="","",Games!H327)</f>
      </c>
      <c r="K327" s="30" t="n">
        <f t="shared" si="15"/>
        <v>0</v>
      </c>
      <c r="L327" s="30" t="n">
        <f t="shared" si="16"/>
        <v>0</v>
      </c>
      <c r="N327" s="28" t="str">
        <f t="shared" si="17"/>
      </c>
    </row>
    <row r="328">
      <c r="A328" s="32" t="str">
        <f>IF('Prediction Log'!A328=0, "",'Prediction Log'!A328)</f>
      </c>
      <c r="B328" s="32" t="str">
        <f>IF('Prediction Log'!B328=0, "",'Prediction Log'!B328)</f>
      </c>
      <c r="C328" s="32" t="str">
        <f>IF('Prediction Log'!C328=0, "",'Prediction Log'!C328)</f>
      </c>
      <c r="D328" s="32" t="str">
        <f>IF('Prediction Log'!D328=0, "",'Prediction Log'!D328)</f>
      </c>
      <c r="E328" s="32" t="str">
        <f>IF('Prediction Log'!E328=0, "",'Prediction Log'!E328)</f>
      </c>
      <c r="F328" s="32" t="str">
        <f>IF('Prediction Log'!F328=0, "",'Prediction Log'!F328)</f>
      </c>
      <c r="G328" s="35" t="str">
        <f>IF(Games!H328="","",Games!H328)</f>
      </c>
      <c r="K328" s="30" t="n">
        <f t="shared" si="15"/>
        <v>0</v>
      </c>
      <c r="L328" s="30" t="n">
        <f t="shared" si="16"/>
        <v>0</v>
      </c>
      <c r="N328" s="28" t="str">
        <f t="shared" si="17"/>
      </c>
    </row>
    <row r="329">
      <c r="A329" s="32" t="str">
        <f>IF('Prediction Log'!A329=0, "",'Prediction Log'!A329)</f>
      </c>
      <c r="B329" s="32" t="str">
        <f>IF('Prediction Log'!B329=0, "",'Prediction Log'!B329)</f>
      </c>
      <c r="C329" s="32" t="str">
        <f>IF('Prediction Log'!C329=0, "",'Prediction Log'!C329)</f>
      </c>
      <c r="D329" s="32" t="str">
        <f>IF('Prediction Log'!D329=0, "",'Prediction Log'!D329)</f>
      </c>
      <c r="E329" s="32" t="str">
        <f>IF('Prediction Log'!E329=0, "",'Prediction Log'!E329)</f>
      </c>
      <c r="F329" s="32" t="str">
        <f>IF('Prediction Log'!F329=0, "",'Prediction Log'!F329)</f>
      </c>
      <c r="G329" s="35" t="str">
        <f>IF(Games!H329="","",Games!H329)</f>
      </c>
      <c r="K329" s="30" t="n">
        <f t="shared" si="15"/>
        <v>0</v>
      </c>
      <c r="L329" s="30" t="n">
        <f t="shared" si="16"/>
        <v>0</v>
      </c>
      <c r="N329" s="28" t="str">
        <f t="shared" si="17"/>
      </c>
    </row>
    <row r="330">
      <c r="A330" s="32" t="str">
        <f>IF('Prediction Log'!A330=0, "",'Prediction Log'!A330)</f>
      </c>
      <c r="B330" s="32" t="str">
        <f>IF('Prediction Log'!B330=0, "",'Prediction Log'!B330)</f>
      </c>
      <c r="C330" s="32" t="str">
        <f>IF('Prediction Log'!C330=0, "",'Prediction Log'!C330)</f>
      </c>
      <c r="D330" s="32" t="str">
        <f>IF('Prediction Log'!D330=0, "",'Prediction Log'!D330)</f>
      </c>
      <c r="E330" s="32" t="str">
        <f>IF('Prediction Log'!E330=0, "",'Prediction Log'!E330)</f>
      </c>
      <c r="F330" s="32" t="str">
        <f>IF('Prediction Log'!F330=0, "",'Prediction Log'!F330)</f>
      </c>
      <c r="G330" s="35" t="str">
        <f>IF(Games!H330="","",Games!H330)</f>
      </c>
      <c r="K330" s="30" t="n">
        <f t="shared" si="15"/>
        <v>0</v>
      </c>
      <c r="L330" s="30" t="n">
        <f t="shared" si="16"/>
        <v>0</v>
      </c>
      <c r="N330" s="28" t="str">
        <f t="shared" si="17"/>
      </c>
    </row>
    <row r="331">
      <c r="A331" s="32" t="str">
        <f>IF('Prediction Log'!A331=0, "",'Prediction Log'!A331)</f>
      </c>
      <c r="B331" s="32" t="str">
        <f>IF('Prediction Log'!B331=0, "",'Prediction Log'!B331)</f>
      </c>
      <c r="C331" s="32" t="str">
        <f>IF('Prediction Log'!C331=0, "",'Prediction Log'!C331)</f>
      </c>
      <c r="D331" s="32" t="str">
        <f>IF('Prediction Log'!D331=0, "",'Prediction Log'!D331)</f>
      </c>
      <c r="E331" s="32" t="str">
        <f>IF('Prediction Log'!E331=0, "",'Prediction Log'!E331)</f>
      </c>
      <c r="F331" s="32" t="str">
        <f>IF('Prediction Log'!F331=0, "",'Prediction Log'!F331)</f>
      </c>
      <c r="G331" s="35" t="str">
        <f>IF(Games!H331="","",Games!H331)</f>
      </c>
      <c r="K331" s="30" t="n">
        <f t="shared" si="15"/>
        <v>0</v>
      </c>
      <c r="L331" s="30" t="n">
        <f t="shared" si="16"/>
        <v>0</v>
      </c>
      <c r="N331" s="28" t="str">
        <f t="shared" si="17"/>
      </c>
    </row>
    <row r="332">
      <c r="A332" s="32" t="str">
        <f>IF('Prediction Log'!A332=0, "",'Prediction Log'!A332)</f>
      </c>
      <c r="B332" s="32" t="str">
        <f>IF('Prediction Log'!B332=0, "",'Prediction Log'!B332)</f>
      </c>
      <c r="C332" s="32" t="str">
        <f>IF('Prediction Log'!C332=0, "",'Prediction Log'!C332)</f>
      </c>
      <c r="D332" s="32" t="str">
        <f>IF('Prediction Log'!D332=0, "",'Prediction Log'!D332)</f>
      </c>
      <c r="E332" s="32" t="str">
        <f>IF('Prediction Log'!E332=0, "",'Prediction Log'!E332)</f>
      </c>
      <c r="F332" s="32" t="str">
        <f>IF('Prediction Log'!F332=0, "",'Prediction Log'!F332)</f>
      </c>
      <c r="G332" s="35" t="str">
        <f>IF(Games!H332="","",Games!H332)</f>
      </c>
      <c r="K332" s="30" t="n">
        <f t="shared" si="15"/>
        <v>0</v>
      </c>
      <c r="L332" s="30" t="n">
        <f t="shared" si="16"/>
        <v>0</v>
      </c>
      <c r="N332" s="28" t="str">
        <f t="shared" si="17"/>
      </c>
    </row>
    <row r="333">
      <c r="A333" s="32" t="str">
        <f>IF('Prediction Log'!A333=0, "",'Prediction Log'!A333)</f>
      </c>
      <c r="B333" s="32" t="str">
        <f>IF('Prediction Log'!B333=0, "",'Prediction Log'!B333)</f>
      </c>
      <c r="C333" s="32" t="str">
        <f>IF('Prediction Log'!C333=0, "",'Prediction Log'!C333)</f>
      </c>
      <c r="D333" s="32" t="str">
        <f>IF('Prediction Log'!D333=0, "",'Prediction Log'!D333)</f>
      </c>
      <c r="E333" s="32" t="str">
        <f>IF('Prediction Log'!E333=0, "",'Prediction Log'!E333)</f>
      </c>
      <c r="F333" s="32" t="str">
        <f>IF('Prediction Log'!F333=0, "",'Prediction Log'!F333)</f>
      </c>
      <c r="G333" s="35" t="str">
        <f>IF(Games!H333="","",Games!H333)</f>
      </c>
      <c r="K333" s="30" t="n">
        <f t="shared" si="15"/>
        <v>0</v>
      </c>
      <c r="L333" s="30" t="n">
        <f t="shared" si="16"/>
        <v>0</v>
      </c>
      <c r="N333" s="28" t="str">
        <f t="shared" si="17"/>
      </c>
    </row>
    <row r="334">
      <c r="A334" s="32" t="str">
        <f>IF('Prediction Log'!A334=0, "",'Prediction Log'!A334)</f>
      </c>
      <c r="B334" s="32" t="str">
        <f>IF('Prediction Log'!B334=0, "",'Prediction Log'!B334)</f>
      </c>
      <c r="C334" s="32" t="str">
        <f>IF('Prediction Log'!C334=0, "",'Prediction Log'!C334)</f>
      </c>
      <c r="D334" s="32" t="str">
        <f>IF('Prediction Log'!D334=0, "",'Prediction Log'!D334)</f>
      </c>
      <c r="E334" s="32" t="str">
        <f>IF('Prediction Log'!E334=0, "",'Prediction Log'!E334)</f>
      </c>
      <c r="F334" s="32" t="str">
        <f>IF('Prediction Log'!F334=0, "",'Prediction Log'!F334)</f>
      </c>
      <c r="G334" s="35" t="str">
        <f>IF(Games!H334="","",Games!H334)</f>
      </c>
      <c r="K334" s="30" t="n">
        <f t="shared" si="15"/>
        <v>0</v>
      </c>
      <c r="L334" s="30" t="n">
        <f t="shared" si="16"/>
        <v>0</v>
      </c>
      <c r="N334" s="28" t="str">
        <f t="shared" si="17"/>
      </c>
    </row>
    <row r="335">
      <c r="A335" s="32" t="str">
        <f>IF('Prediction Log'!A335=0, "",'Prediction Log'!A335)</f>
      </c>
      <c r="B335" s="32" t="str">
        <f>IF('Prediction Log'!B335=0, "",'Prediction Log'!B335)</f>
      </c>
      <c r="C335" s="32" t="str">
        <f>IF('Prediction Log'!C335=0, "",'Prediction Log'!C335)</f>
      </c>
      <c r="D335" s="32" t="str">
        <f>IF('Prediction Log'!D335=0, "",'Prediction Log'!D335)</f>
      </c>
      <c r="E335" s="32" t="str">
        <f>IF('Prediction Log'!E335=0, "",'Prediction Log'!E335)</f>
      </c>
      <c r="F335" s="32" t="str">
        <f>IF('Prediction Log'!F335=0, "",'Prediction Log'!F335)</f>
      </c>
      <c r="G335" s="35" t="str">
        <f>IF(Games!H335="","",Games!H335)</f>
      </c>
      <c r="K335" s="30" t="n">
        <f t="shared" si="15"/>
        <v>0</v>
      </c>
      <c r="L335" s="30" t="n">
        <f t="shared" si="16"/>
        <v>0</v>
      </c>
      <c r="N335" s="28" t="str">
        <f t="shared" si="17"/>
      </c>
    </row>
    <row r="336">
      <c r="A336" s="32" t="str">
        <f>IF('Prediction Log'!A336=0, "",'Prediction Log'!A336)</f>
      </c>
      <c r="B336" s="32" t="str">
        <f>IF('Prediction Log'!B336=0, "",'Prediction Log'!B336)</f>
      </c>
      <c r="C336" s="32" t="str">
        <f>IF('Prediction Log'!C336=0, "",'Prediction Log'!C336)</f>
      </c>
      <c r="D336" s="32" t="str">
        <f>IF('Prediction Log'!D336=0, "",'Prediction Log'!D336)</f>
      </c>
      <c r="E336" s="32" t="str">
        <f>IF('Prediction Log'!E336=0, "",'Prediction Log'!E336)</f>
      </c>
      <c r="F336" s="32" t="str">
        <f>IF('Prediction Log'!F336=0, "",'Prediction Log'!F336)</f>
      </c>
      <c r="G336" s="35" t="str">
        <f>IF(Games!H336="","",Games!H336)</f>
      </c>
      <c r="K336" s="30" t="n">
        <f t="shared" si="15"/>
        <v>0</v>
      </c>
      <c r="L336" s="30" t="n">
        <f t="shared" si="16"/>
        <v>0</v>
      </c>
      <c r="N336" s="28" t="str">
        <f t="shared" si="17"/>
      </c>
    </row>
    <row r="337">
      <c r="A337" s="32" t="str">
        <f>IF('Prediction Log'!A337=0, "",'Prediction Log'!A337)</f>
      </c>
      <c r="B337" s="32" t="str">
        <f>IF('Prediction Log'!B337=0, "",'Prediction Log'!B337)</f>
      </c>
      <c r="C337" s="32" t="str">
        <f>IF('Prediction Log'!C337=0, "",'Prediction Log'!C337)</f>
      </c>
      <c r="D337" s="32" t="str">
        <f>IF('Prediction Log'!D337=0, "",'Prediction Log'!D337)</f>
      </c>
      <c r="E337" s="32" t="str">
        <f>IF('Prediction Log'!E337=0, "",'Prediction Log'!E337)</f>
      </c>
      <c r="F337" s="32" t="str">
        <f>IF('Prediction Log'!F337=0, "",'Prediction Log'!F337)</f>
      </c>
      <c r="G337" s="35" t="str">
        <f>IF(Games!H337="","",Games!H337)</f>
      </c>
      <c r="K337" s="30" t="n">
        <f t="shared" si="15"/>
        <v>0</v>
      </c>
      <c r="L337" s="30" t="n">
        <f t="shared" si="16"/>
        <v>0</v>
      </c>
      <c r="N337" s="28" t="str">
        <f t="shared" si="17"/>
      </c>
    </row>
    <row r="338">
      <c r="A338" s="32" t="str">
        <f>IF('Prediction Log'!A338=0, "",'Prediction Log'!A338)</f>
      </c>
      <c r="B338" s="32" t="str">
        <f>IF('Prediction Log'!B338=0, "",'Prediction Log'!B338)</f>
      </c>
      <c r="C338" s="32" t="str">
        <f>IF('Prediction Log'!C338=0, "",'Prediction Log'!C338)</f>
      </c>
      <c r="D338" s="32" t="str">
        <f>IF('Prediction Log'!D338=0, "",'Prediction Log'!D338)</f>
      </c>
      <c r="E338" s="32" t="str">
        <f>IF('Prediction Log'!E338=0, "",'Prediction Log'!E338)</f>
      </c>
      <c r="F338" s="32" t="str">
        <f>IF('Prediction Log'!F338=0, "",'Prediction Log'!F338)</f>
      </c>
      <c r="G338" s="35" t="str">
        <f>IF(Games!H338="","",Games!H338)</f>
      </c>
      <c r="K338" s="30" t="n">
        <f t="shared" si="15"/>
        <v>0</v>
      </c>
      <c r="L338" s="30" t="n">
        <f t="shared" si="16"/>
        <v>0</v>
      </c>
      <c r="N338" s="28" t="str">
        <f t="shared" si="17"/>
      </c>
    </row>
    <row r="339">
      <c r="A339" s="32" t="str">
        <f>IF('Prediction Log'!A339=0, "",'Prediction Log'!A339)</f>
      </c>
      <c r="B339" s="32" t="str">
        <f>IF('Prediction Log'!B339=0, "",'Prediction Log'!B339)</f>
      </c>
      <c r="C339" s="32" t="str">
        <f>IF('Prediction Log'!C339=0, "",'Prediction Log'!C339)</f>
      </c>
      <c r="D339" s="32" t="str">
        <f>IF('Prediction Log'!D339=0, "",'Prediction Log'!D339)</f>
      </c>
      <c r="E339" s="32" t="str">
        <f>IF('Prediction Log'!E339=0, "",'Prediction Log'!E339)</f>
      </c>
      <c r="F339" s="32" t="str">
        <f>IF('Prediction Log'!F339=0, "",'Prediction Log'!F339)</f>
      </c>
      <c r="G339" s="35" t="str">
        <f>IF(Games!H339="","",Games!H339)</f>
      </c>
      <c r="K339" s="30" t="n">
        <f t="shared" si="15"/>
        <v>0</v>
      </c>
      <c r="L339" s="30" t="n">
        <f t="shared" si="16"/>
        <v>0</v>
      </c>
      <c r="N339" s="28" t="str">
        <f t="shared" si="17"/>
      </c>
    </row>
    <row r="340">
      <c r="A340" s="32" t="str">
        <f>IF('Prediction Log'!A340=0, "",'Prediction Log'!A340)</f>
      </c>
      <c r="B340" s="32" t="str">
        <f>IF('Prediction Log'!B340=0, "",'Prediction Log'!B340)</f>
      </c>
      <c r="C340" s="32" t="str">
        <f>IF('Prediction Log'!C340=0, "",'Prediction Log'!C340)</f>
      </c>
      <c r="D340" s="32" t="str">
        <f>IF('Prediction Log'!D340=0, "",'Prediction Log'!D340)</f>
      </c>
      <c r="E340" s="32" t="str">
        <f>IF('Prediction Log'!E340=0, "",'Prediction Log'!E340)</f>
      </c>
      <c r="F340" s="32" t="str">
        <f>IF('Prediction Log'!F340=0, "",'Prediction Log'!F340)</f>
      </c>
      <c r="G340" s="35" t="str">
        <f>IF(Games!H340="","",Games!H340)</f>
      </c>
      <c r="K340" s="30" t="n">
        <f t="shared" si="15"/>
        <v>0</v>
      </c>
      <c r="L340" s="30" t="n">
        <f t="shared" si="16"/>
        <v>0</v>
      </c>
      <c r="N340" s="28" t="str">
        <f t="shared" si="17"/>
      </c>
    </row>
    <row r="341">
      <c r="A341" s="32" t="str">
        <f>IF('Prediction Log'!A341=0, "",'Prediction Log'!A341)</f>
      </c>
      <c r="B341" s="32" t="str">
        <f>IF('Prediction Log'!B341=0, "",'Prediction Log'!B341)</f>
      </c>
      <c r="C341" s="32" t="str">
        <f>IF('Prediction Log'!C341=0, "",'Prediction Log'!C341)</f>
      </c>
      <c r="D341" s="32" t="str">
        <f>IF('Prediction Log'!D341=0, "",'Prediction Log'!D341)</f>
      </c>
      <c r="E341" s="32" t="str">
        <f>IF('Prediction Log'!E341=0, "",'Prediction Log'!E341)</f>
      </c>
      <c r="F341" s="32" t="str">
        <f>IF('Prediction Log'!F341=0, "",'Prediction Log'!F341)</f>
      </c>
      <c r="G341" s="35" t="str">
        <f>IF(Games!H341="","",Games!H341)</f>
      </c>
      <c r="K341" s="30" t="n">
        <f t="shared" si="15"/>
        <v>0</v>
      </c>
      <c r="L341" s="30" t="n">
        <f t="shared" si="16"/>
        <v>0</v>
      </c>
      <c r="N341" s="28" t="str">
        <f t="shared" si="17"/>
      </c>
    </row>
    <row r="342">
      <c r="A342" s="32" t="str">
        <f>IF('Prediction Log'!A342=0, "",'Prediction Log'!A342)</f>
      </c>
      <c r="B342" s="32" t="str">
        <f>IF('Prediction Log'!B342=0, "",'Prediction Log'!B342)</f>
      </c>
      <c r="C342" s="32" t="str">
        <f>IF('Prediction Log'!C342=0, "",'Prediction Log'!C342)</f>
      </c>
      <c r="D342" s="32" t="str">
        <f>IF('Prediction Log'!D342=0, "",'Prediction Log'!D342)</f>
      </c>
      <c r="E342" s="32" t="str">
        <f>IF('Prediction Log'!E342=0, "",'Prediction Log'!E342)</f>
      </c>
      <c r="F342" s="32" t="str">
        <f>IF('Prediction Log'!F342=0, "",'Prediction Log'!F342)</f>
      </c>
      <c r="G342" s="35" t="str">
        <f>IF(Games!H342="","",Games!H342)</f>
      </c>
      <c r="K342" s="30" t="n">
        <f t="shared" si="15"/>
        <v>0</v>
      </c>
      <c r="L342" s="30" t="n">
        <f t="shared" si="16"/>
        <v>0</v>
      </c>
      <c r="N342" s="28" t="str">
        <f t="shared" si="17"/>
      </c>
    </row>
    <row r="343">
      <c r="A343" s="32" t="str">
        <f>IF('Prediction Log'!A343=0, "",'Prediction Log'!A343)</f>
      </c>
      <c r="B343" s="32" t="str">
        <f>IF('Prediction Log'!B343=0, "",'Prediction Log'!B343)</f>
      </c>
      <c r="C343" s="32" t="str">
        <f>IF('Prediction Log'!C343=0, "",'Prediction Log'!C343)</f>
      </c>
      <c r="D343" s="32" t="str">
        <f>IF('Prediction Log'!D343=0, "",'Prediction Log'!D343)</f>
      </c>
      <c r="E343" s="32" t="str">
        <f>IF('Prediction Log'!E343=0, "",'Prediction Log'!E343)</f>
      </c>
      <c r="F343" s="32" t="str">
        <f>IF('Prediction Log'!F343=0, "",'Prediction Log'!F343)</f>
      </c>
      <c r="G343" s="35" t="str">
        <f>IF(Games!H343="","",Games!H343)</f>
      </c>
      <c r="K343" s="30" t="n">
        <f t="shared" si="15"/>
        <v>0</v>
      </c>
      <c r="L343" s="30" t="n">
        <f t="shared" si="16"/>
        <v>0</v>
      </c>
      <c r="N343" s="28" t="str">
        <f t="shared" si="17"/>
      </c>
    </row>
    <row r="344">
      <c r="A344" s="32" t="str">
        <f>IF('Prediction Log'!A344=0, "",'Prediction Log'!A344)</f>
      </c>
      <c r="B344" s="32" t="str">
        <f>IF('Prediction Log'!B344=0, "",'Prediction Log'!B344)</f>
      </c>
      <c r="C344" s="32" t="str">
        <f>IF('Prediction Log'!C344=0, "",'Prediction Log'!C344)</f>
      </c>
      <c r="D344" s="32" t="str">
        <f>IF('Prediction Log'!D344=0, "",'Prediction Log'!D344)</f>
      </c>
      <c r="E344" s="32" t="str">
        <f>IF('Prediction Log'!E344=0, "",'Prediction Log'!E344)</f>
      </c>
      <c r="F344" s="32" t="str">
        <f>IF('Prediction Log'!F344=0, "",'Prediction Log'!F344)</f>
      </c>
      <c r="G344" s="35" t="str">
        <f>IF(Games!H344="","",Games!H344)</f>
      </c>
      <c r="K344" s="30" t="n">
        <f t="shared" si="15"/>
        <v>0</v>
      </c>
      <c r="L344" s="30" t="n">
        <f t="shared" si="16"/>
        <v>0</v>
      </c>
      <c r="N344" s="28" t="str">
        <f t="shared" si="17"/>
      </c>
    </row>
    <row r="345">
      <c r="A345" s="32" t="str">
        <f>IF('Prediction Log'!A345=0, "",'Prediction Log'!A345)</f>
      </c>
      <c r="B345" s="32" t="str">
        <f>IF('Prediction Log'!B345=0, "",'Prediction Log'!B345)</f>
      </c>
      <c r="C345" s="32" t="str">
        <f>IF('Prediction Log'!C345=0, "",'Prediction Log'!C345)</f>
      </c>
      <c r="D345" s="32" t="str">
        <f>IF('Prediction Log'!D345=0, "",'Prediction Log'!D345)</f>
      </c>
      <c r="E345" s="32" t="str">
        <f>IF('Prediction Log'!E345=0, "",'Prediction Log'!E345)</f>
      </c>
      <c r="F345" s="32" t="str">
        <f>IF('Prediction Log'!F345=0, "",'Prediction Log'!F345)</f>
      </c>
      <c r="G345" s="35" t="str">
        <f>IF(Games!H345="","",Games!H345)</f>
      </c>
      <c r="K345" s="30" t="n">
        <f t="shared" si="15"/>
        <v>0</v>
      </c>
      <c r="L345" s="30" t="n">
        <f t="shared" si="16"/>
        <v>0</v>
      </c>
      <c r="N345" s="28" t="str">
        <f t="shared" si="17"/>
      </c>
    </row>
    <row r="346">
      <c r="A346" s="32" t="str">
        <f>IF('Prediction Log'!A346=0, "",'Prediction Log'!A346)</f>
      </c>
      <c r="B346" s="32" t="str">
        <f>IF('Prediction Log'!B346=0, "",'Prediction Log'!B346)</f>
      </c>
      <c r="C346" s="32" t="str">
        <f>IF('Prediction Log'!C346=0, "",'Prediction Log'!C346)</f>
      </c>
      <c r="D346" s="32" t="str">
        <f>IF('Prediction Log'!D346=0, "",'Prediction Log'!D346)</f>
      </c>
      <c r="E346" s="32" t="str">
        <f>IF('Prediction Log'!E346=0, "",'Prediction Log'!E346)</f>
      </c>
      <c r="F346" s="32" t="str">
        <f>IF('Prediction Log'!F346=0, "",'Prediction Log'!F346)</f>
      </c>
      <c r="G346" s="35" t="str">
        <f>IF(Games!H346="","",Games!H346)</f>
      </c>
      <c r="K346" s="30" t="n">
        <f t="shared" si="15"/>
        <v>0</v>
      </c>
      <c r="L346" s="30" t="n">
        <f t="shared" si="16"/>
        <v>0</v>
      </c>
      <c r="N346" s="28" t="str">
        <f t="shared" si="17"/>
      </c>
    </row>
    <row r="347">
      <c r="A347" s="32" t="str">
        <f>IF('Prediction Log'!A347=0, "",'Prediction Log'!A347)</f>
      </c>
      <c r="B347" s="32" t="str">
        <f>IF('Prediction Log'!B347=0, "",'Prediction Log'!B347)</f>
      </c>
      <c r="C347" s="32" t="str">
        <f>IF('Prediction Log'!C347=0, "",'Prediction Log'!C347)</f>
      </c>
      <c r="D347" s="32" t="str">
        <f>IF('Prediction Log'!D347=0, "",'Prediction Log'!D347)</f>
      </c>
      <c r="E347" s="32" t="str">
        <f>IF('Prediction Log'!E347=0, "",'Prediction Log'!E347)</f>
      </c>
      <c r="F347" s="32" t="str">
        <f>IF('Prediction Log'!F347=0, "",'Prediction Log'!F347)</f>
      </c>
      <c r="G347" s="35" t="str">
        <f>IF(Games!H347="","",Games!H347)</f>
      </c>
      <c r="K347" s="30" t="n">
        <f t="shared" si="15"/>
        <v>0</v>
      </c>
      <c r="L347" s="30" t="n">
        <f t="shared" si="16"/>
        <v>0</v>
      </c>
      <c r="N347" s="28" t="str">
        <f t="shared" si="17"/>
      </c>
    </row>
    <row r="348">
      <c r="A348" s="32" t="str">
        <f>IF('Prediction Log'!A348=0, "",'Prediction Log'!A348)</f>
      </c>
      <c r="B348" s="32" t="str">
        <f>IF('Prediction Log'!B348=0, "",'Prediction Log'!B348)</f>
      </c>
      <c r="C348" s="32" t="str">
        <f>IF('Prediction Log'!C348=0, "",'Prediction Log'!C348)</f>
      </c>
      <c r="D348" s="32" t="str">
        <f>IF('Prediction Log'!D348=0, "",'Prediction Log'!D348)</f>
      </c>
      <c r="E348" s="32" t="str">
        <f>IF('Prediction Log'!E348=0, "",'Prediction Log'!E348)</f>
      </c>
      <c r="F348" s="32" t="str">
        <f>IF('Prediction Log'!F348=0, "",'Prediction Log'!F348)</f>
      </c>
      <c r="G348" s="35" t="str">
        <f>IF(Games!H348="","",Games!H348)</f>
      </c>
      <c r="K348" s="30" t="n">
        <f t="shared" si="15"/>
        <v>0</v>
      </c>
      <c r="L348" s="30" t="n">
        <f t="shared" si="16"/>
        <v>0</v>
      </c>
      <c r="N348" s="28" t="str">
        <f t="shared" si="17"/>
      </c>
    </row>
    <row r="349">
      <c r="A349" s="32" t="str">
        <f>IF('Prediction Log'!A349=0, "",'Prediction Log'!A349)</f>
      </c>
      <c r="B349" s="32" t="str">
        <f>IF('Prediction Log'!B349=0, "",'Prediction Log'!B349)</f>
      </c>
      <c r="C349" s="32" t="str">
        <f>IF('Prediction Log'!C349=0, "",'Prediction Log'!C349)</f>
      </c>
      <c r="D349" s="32" t="str">
        <f>IF('Prediction Log'!D349=0, "",'Prediction Log'!D349)</f>
      </c>
      <c r="E349" s="32" t="str">
        <f>IF('Prediction Log'!E349=0, "",'Prediction Log'!E349)</f>
      </c>
      <c r="F349" s="32" t="str">
        <f>IF('Prediction Log'!F349=0, "",'Prediction Log'!F349)</f>
      </c>
      <c r="G349" s="35" t="str">
        <f>IF(Games!H349="","",Games!H349)</f>
      </c>
      <c r="K349" s="30" t="n">
        <f t="shared" si="15"/>
        <v>0</v>
      </c>
      <c r="L349" s="30" t="n">
        <f t="shared" si="16"/>
        <v>0</v>
      </c>
      <c r="N349" s="28" t="str">
        <f t="shared" si="17"/>
      </c>
    </row>
    <row r="350">
      <c r="A350" s="32" t="str">
        <f>IF('Prediction Log'!A350=0, "",'Prediction Log'!A350)</f>
      </c>
      <c r="B350" s="32" t="str">
        <f>IF('Prediction Log'!B350=0, "",'Prediction Log'!B350)</f>
      </c>
      <c r="C350" s="32" t="str">
        <f>IF('Prediction Log'!C350=0, "",'Prediction Log'!C350)</f>
      </c>
      <c r="D350" s="32" t="str">
        <f>IF('Prediction Log'!D350=0, "",'Prediction Log'!D350)</f>
      </c>
      <c r="E350" s="32" t="str">
        <f>IF('Prediction Log'!E350=0, "",'Prediction Log'!E350)</f>
      </c>
      <c r="F350" s="32" t="str">
        <f>IF('Prediction Log'!F350=0, "",'Prediction Log'!F350)</f>
      </c>
      <c r="G350" s="35" t="str">
        <f>IF(Games!H350="","",Games!H350)</f>
      </c>
      <c r="K350" s="30" t="n">
        <f t="shared" ref="K350:K413" si="18">I350+IF(J350&lt;0, (I350/(J350/-100)), I350*(J350/100))</f>
        <v>0</v>
      </c>
      <c r="L350" s="30" t="n">
        <f t="shared" ref="L350:L413" si="19">K350-I350</f>
        <v>0</v>
      </c>
      <c r="N350" s="28" t="str">
        <f t="shared" ref="N350:N413" si="20">IF(M350="W", L350, IF(M350="L",-I350, ""))</f>
      </c>
    </row>
    <row r="351">
      <c r="A351" s="32" t="str">
        <f>IF('Prediction Log'!A351=0, "",'Prediction Log'!A351)</f>
      </c>
      <c r="B351" s="32" t="str">
        <f>IF('Prediction Log'!B351=0, "",'Prediction Log'!B351)</f>
      </c>
      <c r="C351" s="32" t="str">
        <f>IF('Prediction Log'!C351=0, "",'Prediction Log'!C351)</f>
      </c>
      <c r="D351" s="32" t="str">
        <f>IF('Prediction Log'!D351=0, "",'Prediction Log'!D351)</f>
      </c>
      <c r="E351" s="32" t="str">
        <f>IF('Prediction Log'!E351=0, "",'Prediction Log'!E351)</f>
      </c>
      <c r="F351" s="32" t="str">
        <f>IF('Prediction Log'!F351=0, "",'Prediction Log'!F351)</f>
      </c>
      <c r="G351" s="35" t="str">
        <f>IF(Games!H351="","",Games!H351)</f>
      </c>
      <c r="K351" s="30" t="n">
        <f t="shared" si="18"/>
        <v>0</v>
      </c>
      <c r="L351" s="30" t="n">
        <f t="shared" si="19"/>
        <v>0</v>
      </c>
      <c r="N351" s="28" t="str">
        <f t="shared" si="20"/>
      </c>
    </row>
    <row r="352">
      <c r="A352" s="32" t="str">
        <f>IF('Prediction Log'!A352=0, "",'Prediction Log'!A352)</f>
      </c>
      <c r="B352" s="32" t="str">
        <f>IF('Prediction Log'!B352=0, "",'Prediction Log'!B352)</f>
      </c>
      <c r="C352" s="32" t="str">
        <f>IF('Prediction Log'!C352=0, "",'Prediction Log'!C352)</f>
      </c>
      <c r="D352" s="32" t="str">
        <f>IF('Prediction Log'!D352=0, "",'Prediction Log'!D352)</f>
      </c>
      <c r="E352" s="32" t="str">
        <f>IF('Prediction Log'!E352=0, "",'Prediction Log'!E352)</f>
      </c>
      <c r="F352" s="32" t="str">
        <f>IF('Prediction Log'!F352=0, "",'Prediction Log'!F352)</f>
      </c>
      <c r="G352" s="35" t="str">
        <f>IF(Games!H352="","",Games!H352)</f>
      </c>
      <c r="K352" s="30" t="n">
        <f t="shared" si="18"/>
        <v>0</v>
      </c>
      <c r="L352" s="30" t="n">
        <f t="shared" si="19"/>
        <v>0</v>
      </c>
      <c r="N352" s="28" t="str">
        <f t="shared" si="20"/>
      </c>
    </row>
    <row r="353">
      <c r="A353" s="32" t="str">
        <f>IF('Prediction Log'!A353=0, "",'Prediction Log'!A353)</f>
      </c>
      <c r="B353" s="32" t="str">
        <f>IF('Prediction Log'!B353=0, "",'Prediction Log'!B353)</f>
      </c>
      <c r="C353" s="32" t="str">
        <f>IF('Prediction Log'!C353=0, "",'Prediction Log'!C353)</f>
      </c>
      <c r="D353" s="32" t="str">
        <f>IF('Prediction Log'!D353=0, "",'Prediction Log'!D353)</f>
      </c>
      <c r="E353" s="32" t="str">
        <f>IF('Prediction Log'!E353=0, "",'Prediction Log'!E353)</f>
      </c>
      <c r="F353" s="32" t="str">
        <f>IF('Prediction Log'!F353=0, "",'Prediction Log'!F353)</f>
      </c>
      <c r="G353" s="35" t="str">
        <f>IF(Games!H353="","",Games!H353)</f>
      </c>
      <c r="K353" s="30" t="n">
        <f t="shared" si="18"/>
        <v>0</v>
      </c>
      <c r="L353" s="30" t="n">
        <f t="shared" si="19"/>
        <v>0</v>
      </c>
      <c r="N353" s="28" t="str">
        <f t="shared" si="20"/>
      </c>
    </row>
    <row r="354">
      <c r="A354" s="32" t="str">
        <f>IF('Prediction Log'!A354=0, "",'Prediction Log'!A354)</f>
      </c>
      <c r="B354" s="32" t="str">
        <f>IF('Prediction Log'!B354=0, "",'Prediction Log'!B354)</f>
      </c>
      <c r="C354" s="32" t="str">
        <f>IF('Prediction Log'!C354=0, "",'Prediction Log'!C354)</f>
      </c>
      <c r="D354" s="32" t="str">
        <f>IF('Prediction Log'!D354=0, "",'Prediction Log'!D354)</f>
      </c>
      <c r="E354" s="32" t="str">
        <f>IF('Prediction Log'!E354=0, "",'Prediction Log'!E354)</f>
      </c>
      <c r="F354" s="32" t="str">
        <f>IF('Prediction Log'!F354=0, "",'Prediction Log'!F354)</f>
      </c>
      <c r="G354" s="35" t="str">
        <f>IF(Games!H354="","",Games!H354)</f>
      </c>
      <c r="K354" s="30" t="n">
        <f t="shared" si="18"/>
        <v>0</v>
      </c>
      <c r="L354" s="30" t="n">
        <f t="shared" si="19"/>
        <v>0</v>
      </c>
      <c r="N354" s="28" t="str">
        <f t="shared" si="20"/>
      </c>
    </row>
    <row r="355">
      <c r="A355" s="32" t="str">
        <f>IF('Prediction Log'!A355=0, "",'Prediction Log'!A355)</f>
      </c>
      <c r="B355" s="32" t="str">
        <f>IF('Prediction Log'!B355=0, "",'Prediction Log'!B355)</f>
      </c>
      <c r="C355" s="32" t="str">
        <f>IF('Prediction Log'!C355=0, "",'Prediction Log'!C355)</f>
      </c>
      <c r="D355" s="32" t="str">
        <f>IF('Prediction Log'!D355=0, "",'Prediction Log'!D355)</f>
      </c>
      <c r="E355" s="32" t="str">
        <f>IF('Prediction Log'!E355=0, "",'Prediction Log'!E355)</f>
      </c>
      <c r="F355" s="32" t="str">
        <f>IF('Prediction Log'!F355=0, "",'Prediction Log'!F355)</f>
      </c>
      <c r="G355" s="35" t="str">
        <f>IF(Games!H355="","",Games!H355)</f>
      </c>
      <c r="K355" s="30" t="n">
        <f t="shared" si="18"/>
        <v>0</v>
      </c>
      <c r="L355" s="30" t="n">
        <f t="shared" si="19"/>
        <v>0</v>
      </c>
      <c r="N355" s="28" t="str">
        <f t="shared" si="20"/>
      </c>
    </row>
    <row r="356">
      <c r="A356" s="32" t="str">
        <f>IF('Prediction Log'!A356=0, "",'Prediction Log'!A356)</f>
      </c>
      <c r="B356" s="32" t="str">
        <f>IF('Prediction Log'!B356=0, "",'Prediction Log'!B356)</f>
      </c>
      <c r="C356" s="32" t="str">
        <f>IF('Prediction Log'!C356=0, "",'Prediction Log'!C356)</f>
      </c>
      <c r="D356" s="32" t="str">
        <f>IF('Prediction Log'!D356=0, "",'Prediction Log'!D356)</f>
      </c>
      <c r="E356" s="32" t="str">
        <f>IF('Prediction Log'!E356=0, "",'Prediction Log'!E356)</f>
      </c>
      <c r="F356" s="32" t="str">
        <f>IF('Prediction Log'!F356=0, "",'Prediction Log'!F356)</f>
      </c>
      <c r="G356" s="35" t="str">
        <f>IF(Games!H356="","",Games!H356)</f>
      </c>
      <c r="K356" s="30" t="n">
        <f t="shared" si="18"/>
        <v>0</v>
      </c>
      <c r="L356" s="30" t="n">
        <f t="shared" si="19"/>
        <v>0</v>
      </c>
      <c r="N356" s="28" t="str">
        <f t="shared" si="20"/>
      </c>
    </row>
    <row r="357">
      <c r="A357" s="32" t="str">
        <f>IF('Prediction Log'!A357=0, "",'Prediction Log'!A357)</f>
      </c>
      <c r="B357" s="32" t="str">
        <f>IF('Prediction Log'!B357=0, "",'Prediction Log'!B357)</f>
      </c>
      <c r="C357" s="32" t="str">
        <f>IF('Prediction Log'!C357=0, "",'Prediction Log'!C357)</f>
      </c>
      <c r="D357" s="32" t="str">
        <f>IF('Prediction Log'!D357=0, "",'Prediction Log'!D357)</f>
      </c>
      <c r="E357" s="32" t="str">
        <f>IF('Prediction Log'!E357=0, "",'Prediction Log'!E357)</f>
      </c>
      <c r="F357" s="32" t="str">
        <f>IF('Prediction Log'!F357=0, "",'Prediction Log'!F357)</f>
      </c>
      <c r="G357" s="35" t="str">
        <f>IF(Games!H357="","",Games!H357)</f>
      </c>
      <c r="K357" s="30" t="n">
        <f t="shared" si="18"/>
        <v>0</v>
      </c>
      <c r="L357" s="30" t="n">
        <f t="shared" si="19"/>
        <v>0</v>
      </c>
      <c r="N357" s="28" t="str">
        <f t="shared" si="20"/>
      </c>
    </row>
    <row r="358">
      <c r="A358" s="32" t="str">
        <f>IF('Prediction Log'!A358=0, "",'Prediction Log'!A358)</f>
      </c>
      <c r="B358" s="32" t="str">
        <f>IF('Prediction Log'!B358=0, "",'Prediction Log'!B358)</f>
      </c>
      <c r="C358" s="32" t="str">
        <f>IF('Prediction Log'!C358=0, "",'Prediction Log'!C358)</f>
      </c>
      <c r="D358" s="32" t="str">
        <f>IF('Prediction Log'!D358=0, "",'Prediction Log'!D358)</f>
      </c>
      <c r="E358" s="32" t="str">
        <f>IF('Prediction Log'!E358=0, "",'Prediction Log'!E358)</f>
      </c>
      <c r="F358" s="32" t="str">
        <f>IF('Prediction Log'!F358=0, "",'Prediction Log'!F358)</f>
      </c>
      <c r="G358" s="35" t="str">
        <f>IF(Games!H358="","",Games!H358)</f>
      </c>
      <c r="K358" s="30" t="n">
        <f t="shared" si="18"/>
        <v>0</v>
      </c>
      <c r="L358" s="30" t="n">
        <f t="shared" si="19"/>
        <v>0</v>
      </c>
      <c r="N358" s="28" t="str">
        <f t="shared" si="20"/>
      </c>
    </row>
    <row r="359">
      <c r="A359" s="32" t="str">
        <f>IF('Prediction Log'!A359=0, "",'Prediction Log'!A359)</f>
      </c>
      <c r="B359" s="32" t="str">
        <f>IF('Prediction Log'!B359=0, "",'Prediction Log'!B359)</f>
      </c>
      <c r="C359" s="32" t="str">
        <f>IF('Prediction Log'!C359=0, "",'Prediction Log'!C359)</f>
      </c>
      <c r="D359" s="32" t="str">
        <f>IF('Prediction Log'!D359=0, "",'Prediction Log'!D359)</f>
      </c>
      <c r="E359" s="32" t="str">
        <f>IF('Prediction Log'!E359=0, "",'Prediction Log'!E359)</f>
      </c>
      <c r="F359" s="32" t="str">
        <f>IF('Prediction Log'!F359=0, "",'Prediction Log'!F359)</f>
      </c>
      <c r="G359" s="35" t="str">
        <f>IF(Games!H359="","",Games!H359)</f>
      </c>
      <c r="K359" s="30" t="n">
        <f t="shared" si="18"/>
        <v>0</v>
      </c>
      <c r="L359" s="30" t="n">
        <f t="shared" si="19"/>
        <v>0</v>
      </c>
      <c r="N359" s="28" t="str">
        <f t="shared" si="20"/>
      </c>
    </row>
    <row r="360">
      <c r="A360" s="32" t="str">
        <f>IF('Prediction Log'!A360=0, "",'Prediction Log'!A360)</f>
      </c>
      <c r="B360" s="32" t="str">
        <f>IF('Prediction Log'!B360=0, "",'Prediction Log'!B360)</f>
      </c>
      <c r="C360" s="32" t="str">
        <f>IF('Prediction Log'!C360=0, "",'Prediction Log'!C360)</f>
      </c>
      <c r="D360" s="32" t="str">
        <f>IF('Prediction Log'!D360=0, "",'Prediction Log'!D360)</f>
      </c>
      <c r="E360" s="32" t="str">
        <f>IF('Prediction Log'!E360=0, "",'Prediction Log'!E360)</f>
      </c>
      <c r="F360" s="32" t="str">
        <f>IF('Prediction Log'!F360=0, "",'Prediction Log'!F360)</f>
      </c>
      <c r="G360" s="35" t="str">
        <f>IF(Games!H360="","",Games!H360)</f>
      </c>
      <c r="K360" s="30" t="n">
        <f t="shared" si="18"/>
        <v>0</v>
      </c>
      <c r="L360" s="30" t="n">
        <f t="shared" si="19"/>
        <v>0</v>
      </c>
      <c r="N360" s="28" t="str">
        <f t="shared" si="20"/>
      </c>
    </row>
    <row r="361">
      <c r="A361" s="32" t="str">
        <f>IF('Prediction Log'!A361=0, "",'Prediction Log'!A361)</f>
      </c>
      <c r="B361" s="32" t="str">
        <f>IF('Prediction Log'!B361=0, "",'Prediction Log'!B361)</f>
      </c>
      <c r="C361" s="32" t="str">
        <f>IF('Prediction Log'!C361=0, "",'Prediction Log'!C361)</f>
      </c>
      <c r="D361" s="32" t="str">
        <f>IF('Prediction Log'!D361=0, "",'Prediction Log'!D361)</f>
      </c>
      <c r="E361" s="32" t="str">
        <f>IF('Prediction Log'!E361=0, "",'Prediction Log'!E361)</f>
      </c>
      <c r="F361" s="32" t="str">
        <f>IF('Prediction Log'!F361=0, "",'Prediction Log'!F361)</f>
      </c>
      <c r="G361" s="35" t="str">
        <f>IF(Games!H361="","",Games!H361)</f>
      </c>
      <c r="K361" s="30" t="n">
        <f t="shared" si="18"/>
        <v>0</v>
      </c>
      <c r="L361" s="30" t="n">
        <f t="shared" si="19"/>
        <v>0</v>
      </c>
      <c r="N361" s="28" t="str">
        <f t="shared" si="20"/>
      </c>
    </row>
    <row r="362">
      <c r="A362" s="32" t="str">
        <f>IF('Prediction Log'!A362=0, "",'Prediction Log'!A362)</f>
      </c>
      <c r="B362" s="32" t="str">
        <f>IF('Prediction Log'!B362=0, "",'Prediction Log'!B362)</f>
      </c>
      <c r="C362" s="32" t="str">
        <f>IF('Prediction Log'!C362=0, "",'Prediction Log'!C362)</f>
      </c>
      <c r="D362" s="32" t="str">
        <f>IF('Prediction Log'!D362=0, "",'Prediction Log'!D362)</f>
      </c>
      <c r="E362" s="32" t="str">
        <f>IF('Prediction Log'!E362=0, "",'Prediction Log'!E362)</f>
      </c>
      <c r="F362" s="32" t="str">
        <f>IF('Prediction Log'!F362=0, "",'Prediction Log'!F362)</f>
      </c>
      <c r="G362" s="35" t="str">
        <f>IF(Games!H362="","",Games!H362)</f>
      </c>
      <c r="K362" s="30" t="n">
        <f t="shared" si="18"/>
        <v>0</v>
      </c>
      <c r="L362" s="30" t="n">
        <f t="shared" si="19"/>
        <v>0</v>
      </c>
      <c r="N362" s="28" t="str">
        <f t="shared" si="20"/>
      </c>
    </row>
    <row r="363">
      <c r="A363" s="32" t="str">
        <f>IF('Prediction Log'!A363=0, "",'Prediction Log'!A363)</f>
      </c>
      <c r="B363" s="32" t="str">
        <f>IF('Prediction Log'!B363=0, "",'Prediction Log'!B363)</f>
      </c>
      <c r="C363" s="32" t="str">
        <f>IF('Prediction Log'!C363=0, "",'Prediction Log'!C363)</f>
      </c>
      <c r="D363" s="32" t="str">
        <f>IF('Prediction Log'!D363=0, "",'Prediction Log'!D363)</f>
      </c>
      <c r="E363" s="32" t="str">
        <f>IF('Prediction Log'!E363=0, "",'Prediction Log'!E363)</f>
      </c>
      <c r="F363" s="32" t="str">
        <f>IF('Prediction Log'!F363=0, "",'Prediction Log'!F363)</f>
      </c>
      <c r="G363" s="35" t="str">
        <f>IF(Games!H363="","",Games!H363)</f>
      </c>
      <c r="K363" s="30" t="n">
        <f t="shared" si="18"/>
        <v>0</v>
      </c>
      <c r="L363" s="30" t="n">
        <f t="shared" si="19"/>
        <v>0</v>
      </c>
      <c r="N363" s="28" t="str">
        <f t="shared" si="20"/>
      </c>
    </row>
    <row r="364">
      <c r="A364" s="32" t="str">
        <f>IF('Prediction Log'!A364=0, "",'Prediction Log'!A364)</f>
      </c>
      <c r="B364" s="32" t="str">
        <f>IF('Prediction Log'!B364=0, "",'Prediction Log'!B364)</f>
      </c>
      <c r="C364" s="32" t="str">
        <f>IF('Prediction Log'!C364=0, "",'Prediction Log'!C364)</f>
      </c>
      <c r="D364" s="32" t="str">
        <f>IF('Prediction Log'!D364=0, "",'Prediction Log'!D364)</f>
      </c>
      <c r="E364" s="32" t="str">
        <f>IF('Prediction Log'!E364=0, "",'Prediction Log'!E364)</f>
      </c>
      <c r="F364" s="32" t="str">
        <f>IF('Prediction Log'!F364=0, "",'Prediction Log'!F364)</f>
      </c>
      <c r="G364" s="35" t="str">
        <f>IF(Games!H364="","",Games!H364)</f>
      </c>
      <c r="K364" s="30" t="n">
        <f t="shared" si="18"/>
        <v>0</v>
      </c>
      <c r="L364" s="30" t="n">
        <f t="shared" si="19"/>
        <v>0</v>
      </c>
      <c r="N364" s="28" t="str">
        <f t="shared" si="20"/>
      </c>
    </row>
    <row r="365">
      <c r="A365" s="32" t="str">
        <f>IF('Prediction Log'!A365=0, "",'Prediction Log'!A365)</f>
      </c>
      <c r="B365" s="32" t="str">
        <f>IF('Prediction Log'!B365=0, "",'Prediction Log'!B365)</f>
      </c>
      <c r="C365" s="32" t="str">
        <f>IF('Prediction Log'!C365=0, "",'Prediction Log'!C365)</f>
      </c>
      <c r="D365" s="32" t="str">
        <f>IF('Prediction Log'!D365=0, "",'Prediction Log'!D365)</f>
      </c>
      <c r="E365" s="32" t="str">
        <f>IF('Prediction Log'!E365=0, "",'Prediction Log'!E365)</f>
      </c>
      <c r="F365" s="32" t="str">
        <f>IF('Prediction Log'!F365=0, "",'Prediction Log'!F365)</f>
      </c>
      <c r="G365" s="35" t="str">
        <f>IF(Games!H365="","",Games!H365)</f>
      </c>
      <c r="K365" s="30" t="n">
        <f t="shared" si="18"/>
        <v>0</v>
      </c>
      <c r="L365" s="30" t="n">
        <f t="shared" si="19"/>
        <v>0</v>
      </c>
      <c r="N365" s="28" t="str">
        <f t="shared" si="20"/>
      </c>
    </row>
    <row r="366">
      <c r="A366" s="32" t="str">
        <f>IF('Prediction Log'!A366=0, "",'Prediction Log'!A366)</f>
      </c>
      <c r="B366" s="32" t="str">
        <f>IF('Prediction Log'!B366=0, "",'Prediction Log'!B366)</f>
      </c>
      <c r="C366" s="32" t="str">
        <f>IF('Prediction Log'!C366=0, "",'Prediction Log'!C366)</f>
      </c>
      <c r="D366" s="32" t="str">
        <f>IF('Prediction Log'!D366=0, "",'Prediction Log'!D366)</f>
      </c>
      <c r="E366" s="32" t="str">
        <f>IF('Prediction Log'!E366=0, "",'Prediction Log'!E366)</f>
      </c>
      <c r="F366" s="32" t="str">
        <f>IF('Prediction Log'!F366=0, "",'Prediction Log'!F366)</f>
      </c>
      <c r="G366" s="35" t="str">
        <f>IF(Games!H366="","",Games!H366)</f>
      </c>
      <c r="K366" s="30" t="n">
        <f t="shared" si="18"/>
        <v>0</v>
      </c>
      <c r="L366" s="30" t="n">
        <f t="shared" si="19"/>
        <v>0</v>
      </c>
      <c r="N366" s="28" t="str">
        <f t="shared" si="20"/>
      </c>
    </row>
    <row r="367">
      <c r="A367" s="32" t="str">
        <f>IF('Prediction Log'!A367=0, "",'Prediction Log'!A367)</f>
      </c>
      <c r="B367" s="32" t="str">
        <f>IF('Prediction Log'!B367=0, "",'Prediction Log'!B367)</f>
      </c>
      <c r="C367" s="32" t="str">
        <f>IF('Prediction Log'!C367=0, "",'Prediction Log'!C367)</f>
      </c>
      <c r="D367" s="32" t="str">
        <f>IF('Prediction Log'!D367=0, "",'Prediction Log'!D367)</f>
      </c>
      <c r="E367" s="32" t="str">
        <f>IF('Prediction Log'!E367=0, "",'Prediction Log'!E367)</f>
      </c>
      <c r="F367" s="32" t="str">
        <f>IF('Prediction Log'!F367=0, "",'Prediction Log'!F367)</f>
      </c>
      <c r="G367" s="35" t="str">
        <f>IF(Games!H367="","",Games!H367)</f>
      </c>
      <c r="K367" s="30" t="n">
        <f t="shared" si="18"/>
        <v>0</v>
      </c>
      <c r="L367" s="30" t="n">
        <f t="shared" si="19"/>
        <v>0</v>
      </c>
      <c r="N367" s="28" t="str">
        <f t="shared" si="20"/>
      </c>
    </row>
    <row r="368">
      <c r="A368" s="32" t="str">
        <f>IF('Prediction Log'!A368=0, "",'Prediction Log'!A368)</f>
      </c>
      <c r="B368" s="32" t="str">
        <f>IF('Prediction Log'!B368=0, "",'Prediction Log'!B368)</f>
      </c>
      <c r="C368" s="32" t="str">
        <f>IF('Prediction Log'!C368=0, "",'Prediction Log'!C368)</f>
      </c>
      <c r="D368" s="32" t="str">
        <f>IF('Prediction Log'!D368=0, "",'Prediction Log'!D368)</f>
      </c>
      <c r="E368" s="32" t="str">
        <f>IF('Prediction Log'!E368=0, "",'Prediction Log'!E368)</f>
      </c>
      <c r="F368" s="32" t="str">
        <f>IF('Prediction Log'!F368=0, "",'Prediction Log'!F368)</f>
      </c>
      <c r="G368" s="35" t="str">
        <f>IF(Games!H368="","",Games!H368)</f>
      </c>
      <c r="K368" s="30" t="n">
        <f t="shared" si="18"/>
        <v>0</v>
      </c>
      <c r="L368" s="30" t="n">
        <f t="shared" si="19"/>
        <v>0</v>
      </c>
      <c r="N368" s="28" t="str">
        <f t="shared" si="20"/>
      </c>
    </row>
    <row r="369">
      <c r="A369" s="32" t="str">
        <f>IF('Prediction Log'!A369=0, "",'Prediction Log'!A369)</f>
      </c>
      <c r="B369" s="32" t="str">
        <f>IF('Prediction Log'!B369=0, "",'Prediction Log'!B369)</f>
      </c>
      <c r="C369" s="32" t="str">
        <f>IF('Prediction Log'!C369=0, "",'Prediction Log'!C369)</f>
      </c>
      <c r="D369" s="32" t="str">
        <f>IF('Prediction Log'!D369=0, "",'Prediction Log'!D369)</f>
      </c>
      <c r="E369" s="32" t="str">
        <f>IF('Prediction Log'!E369=0, "",'Prediction Log'!E369)</f>
      </c>
      <c r="F369" s="32" t="str">
        <f>IF('Prediction Log'!F369=0, "",'Prediction Log'!F369)</f>
      </c>
      <c r="G369" s="35" t="str">
        <f>IF(Games!H369="","",Games!H369)</f>
      </c>
      <c r="K369" s="30" t="n">
        <f t="shared" si="18"/>
        <v>0</v>
      </c>
      <c r="L369" s="30" t="n">
        <f t="shared" si="19"/>
        <v>0</v>
      </c>
      <c r="N369" s="28" t="str">
        <f t="shared" si="20"/>
      </c>
    </row>
    <row r="370">
      <c r="A370" s="32" t="str">
        <f>IF('Prediction Log'!A370=0, "",'Prediction Log'!A370)</f>
      </c>
      <c r="B370" s="32" t="str">
        <f>IF('Prediction Log'!B370=0, "",'Prediction Log'!B370)</f>
      </c>
      <c r="C370" s="32" t="str">
        <f>IF('Prediction Log'!C370=0, "",'Prediction Log'!C370)</f>
      </c>
      <c r="D370" s="32" t="str">
        <f>IF('Prediction Log'!D370=0, "",'Prediction Log'!D370)</f>
      </c>
      <c r="E370" s="32" t="str">
        <f>IF('Prediction Log'!E370=0, "",'Prediction Log'!E370)</f>
      </c>
      <c r="F370" s="32" t="str">
        <f>IF('Prediction Log'!F370=0, "",'Prediction Log'!F370)</f>
      </c>
      <c r="G370" s="35" t="str">
        <f>IF(Games!H370="","",Games!H370)</f>
      </c>
      <c r="K370" s="30" t="n">
        <f t="shared" si="18"/>
        <v>0</v>
      </c>
      <c r="L370" s="30" t="n">
        <f t="shared" si="19"/>
        <v>0</v>
      </c>
      <c r="N370" s="28" t="str">
        <f t="shared" si="20"/>
      </c>
    </row>
    <row r="371">
      <c r="A371" s="32" t="str">
        <f>IF('Prediction Log'!A371=0, "",'Prediction Log'!A371)</f>
      </c>
      <c r="B371" s="32" t="str">
        <f>IF('Prediction Log'!B371=0, "",'Prediction Log'!B371)</f>
      </c>
      <c r="C371" s="32" t="str">
        <f>IF('Prediction Log'!C371=0, "",'Prediction Log'!C371)</f>
      </c>
      <c r="D371" s="32" t="str">
        <f>IF('Prediction Log'!D371=0, "",'Prediction Log'!D371)</f>
      </c>
      <c r="E371" s="32" t="str">
        <f>IF('Prediction Log'!E371=0, "",'Prediction Log'!E371)</f>
      </c>
      <c r="F371" s="32" t="str">
        <f>IF('Prediction Log'!F371=0, "",'Prediction Log'!F371)</f>
      </c>
      <c r="G371" s="35" t="str">
        <f>IF(Games!H371="","",Games!H371)</f>
      </c>
      <c r="K371" s="30" t="n">
        <f t="shared" si="18"/>
        <v>0</v>
      </c>
      <c r="L371" s="30" t="n">
        <f t="shared" si="19"/>
        <v>0</v>
      </c>
      <c r="N371" s="28" t="str">
        <f t="shared" si="20"/>
      </c>
    </row>
    <row r="372">
      <c r="A372" s="32" t="str">
        <f>IF('Prediction Log'!A372=0, "",'Prediction Log'!A372)</f>
      </c>
      <c r="B372" s="32" t="str">
        <f>IF('Prediction Log'!B372=0, "",'Prediction Log'!B372)</f>
      </c>
      <c r="C372" s="32" t="str">
        <f>IF('Prediction Log'!C372=0, "",'Prediction Log'!C372)</f>
      </c>
      <c r="D372" s="32" t="str">
        <f>IF('Prediction Log'!D372=0, "",'Prediction Log'!D372)</f>
      </c>
      <c r="E372" s="32" t="str">
        <f>IF('Prediction Log'!E372=0, "",'Prediction Log'!E372)</f>
      </c>
      <c r="F372" s="32" t="str">
        <f>IF('Prediction Log'!F372=0, "",'Prediction Log'!F372)</f>
      </c>
      <c r="G372" s="35" t="str">
        <f>IF(Games!H372="","",Games!H372)</f>
      </c>
      <c r="K372" s="30" t="n">
        <f t="shared" si="18"/>
        <v>0</v>
      </c>
      <c r="L372" s="30" t="n">
        <f t="shared" si="19"/>
        <v>0</v>
      </c>
      <c r="N372" s="28" t="str">
        <f t="shared" si="20"/>
      </c>
    </row>
    <row r="373">
      <c r="A373" s="32" t="str">
        <f>IF('Prediction Log'!A373=0, "",'Prediction Log'!A373)</f>
      </c>
      <c r="B373" s="32" t="str">
        <f>IF('Prediction Log'!B373=0, "",'Prediction Log'!B373)</f>
      </c>
      <c r="C373" s="32" t="str">
        <f>IF('Prediction Log'!C373=0, "",'Prediction Log'!C373)</f>
      </c>
      <c r="D373" s="32" t="str">
        <f>IF('Prediction Log'!D373=0, "",'Prediction Log'!D373)</f>
      </c>
      <c r="E373" s="32" t="str">
        <f>IF('Prediction Log'!E373=0, "",'Prediction Log'!E373)</f>
      </c>
      <c r="F373" s="32" t="str">
        <f>IF('Prediction Log'!F373=0, "",'Prediction Log'!F373)</f>
      </c>
      <c r="G373" s="35" t="str">
        <f>IF(Games!H373="","",Games!H373)</f>
      </c>
      <c r="K373" s="30" t="n">
        <f t="shared" si="18"/>
        <v>0</v>
      </c>
      <c r="L373" s="30" t="n">
        <f t="shared" si="19"/>
        <v>0</v>
      </c>
      <c r="N373" s="28" t="str">
        <f t="shared" si="20"/>
      </c>
    </row>
    <row r="374">
      <c r="A374" s="32" t="str">
        <f>IF('Prediction Log'!A374=0, "",'Prediction Log'!A374)</f>
      </c>
      <c r="B374" s="32" t="str">
        <f>IF('Prediction Log'!B374=0, "",'Prediction Log'!B374)</f>
      </c>
      <c r="C374" s="32" t="str">
        <f>IF('Prediction Log'!C374=0, "",'Prediction Log'!C374)</f>
      </c>
      <c r="D374" s="32" t="str">
        <f>IF('Prediction Log'!D374=0, "",'Prediction Log'!D374)</f>
      </c>
      <c r="E374" s="32" t="str">
        <f>IF('Prediction Log'!E374=0, "",'Prediction Log'!E374)</f>
      </c>
      <c r="F374" s="32" t="str">
        <f>IF('Prediction Log'!F374=0, "",'Prediction Log'!F374)</f>
      </c>
      <c r="G374" s="35" t="str">
        <f>IF(Games!H374="","",Games!H374)</f>
      </c>
      <c r="K374" s="30" t="n">
        <f t="shared" si="18"/>
        <v>0</v>
      </c>
      <c r="L374" s="30" t="n">
        <f t="shared" si="19"/>
        <v>0</v>
      </c>
      <c r="N374" s="28" t="str">
        <f t="shared" si="20"/>
      </c>
    </row>
    <row r="375">
      <c r="A375" s="32" t="str">
        <f>IF('Prediction Log'!A375=0, "",'Prediction Log'!A375)</f>
      </c>
      <c r="B375" s="32" t="str">
        <f>IF('Prediction Log'!B375=0, "",'Prediction Log'!B375)</f>
      </c>
      <c r="C375" s="32" t="str">
        <f>IF('Prediction Log'!C375=0, "",'Prediction Log'!C375)</f>
      </c>
      <c r="D375" s="32" t="str">
        <f>IF('Prediction Log'!D375=0, "",'Prediction Log'!D375)</f>
      </c>
      <c r="E375" s="32" t="str">
        <f>IF('Prediction Log'!E375=0, "",'Prediction Log'!E375)</f>
      </c>
      <c r="F375" s="32" t="str">
        <f>IF('Prediction Log'!F375=0, "",'Prediction Log'!F375)</f>
      </c>
      <c r="G375" s="35" t="str">
        <f>IF(Games!H375="","",Games!H375)</f>
      </c>
      <c r="K375" s="30" t="n">
        <f t="shared" si="18"/>
        <v>0</v>
      </c>
      <c r="L375" s="30" t="n">
        <f t="shared" si="19"/>
        <v>0</v>
      </c>
      <c r="N375" s="28" t="str">
        <f t="shared" si="20"/>
      </c>
    </row>
    <row r="376">
      <c r="A376" s="32" t="str">
        <f>IF('Prediction Log'!A376=0, "",'Prediction Log'!A376)</f>
      </c>
      <c r="B376" s="32" t="str">
        <f>IF('Prediction Log'!B376=0, "",'Prediction Log'!B376)</f>
      </c>
      <c r="C376" s="32" t="str">
        <f>IF('Prediction Log'!C376=0, "",'Prediction Log'!C376)</f>
      </c>
      <c r="D376" s="32" t="str">
        <f>IF('Prediction Log'!D376=0, "",'Prediction Log'!D376)</f>
      </c>
      <c r="E376" s="32" t="str">
        <f>IF('Prediction Log'!E376=0, "",'Prediction Log'!E376)</f>
      </c>
      <c r="F376" s="32" t="str">
        <f>IF('Prediction Log'!F376=0, "",'Prediction Log'!F376)</f>
      </c>
      <c r="G376" s="35" t="str">
        <f>IF(Games!H376="","",Games!H376)</f>
      </c>
      <c r="K376" s="30" t="n">
        <f t="shared" si="18"/>
        <v>0</v>
      </c>
      <c r="L376" s="30" t="n">
        <f t="shared" si="19"/>
        <v>0</v>
      </c>
      <c r="N376" s="28" t="str">
        <f t="shared" si="20"/>
      </c>
    </row>
    <row r="377">
      <c r="A377" s="32" t="str">
        <f>IF('Prediction Log'!A377=0, "",'Prediction Log'!A377)</f>
      </c>
      <c r="B377" s="32" t="str">
        <f>IF('Prediction Log'!B377=0, "",'Prediction Log'!B377)</f>
      </c>
      <c r="C377" s="32" t="str">
        <f>IF('Prediction Log'!C377=0, "",'Prediction Log'!C377)</f>
      </c>
      <c r="D377" s="32" t="str">
        <f>IF('Prediction Log'!D377=0, "",'Prediction Log'!D377)</f>
      </c>
      <c r="E377" s="32" t="str">
        <f>IF('Prediction Log'!E377=0, "",'Prediction Log'!E377)</f>
      </c>
      <c r="F377" s="32" t="str">
        <f>IF('Prediction Log'!F377=0, "",'Prediction Log'!F377)</f>
      </c>
      <c r="G377" s="35" t="str">
        <f>IF(Games!H377="","",Games!H377)</f>
      </c>
      <c r="K377" s="30" t="n">
        <f t="shared" si="18"/>
        <v>0</v>
      </c>
      <c r="L377" s="30" t="n">
        <f t="shared" si="19"/>
        <v>0</v>
      </c>
      <c r="N377" s="28" t="str">
        <f t="shared" si="20"/>
      </c>
    </row>
    <row r="378">
      <c r="A378" s="32" t="str">
        <f>IF('Prediction Log'!A378=0, "",'Prediction Log'!A378)</f>
      </c>
      <c r="B378" s="32" t="str">
        <f>IF('Prediction Log'!B378=0, "",'Prediction Log'!B378)</f>
      </c>
      <c r="C378" s="32" t="str">
        <f>IF('Prediction Log'!C378=0, "",'Prediction Log'!C378)</f>
      </c>
      <c r="D378" s="32" t="str">
        <f>IF('Prediction Log'!D378=0, "",'Prediction Log'!D378)</f>
      </c>
      <c r="E378" s="32" t="str">
        <f>IF('Prediction Log'!E378=0, "",'Prediction Log'!E378)</f>
      </c>
      <c r="F378" s="32" t="str">
        <f>IF('Prediction Log'!F378=0, "",'Prediction Log'!F378)</f>
      </c>
      <c r="G378" s="35" t="str">
        <f>IF(Games!H378="","",Games!H378)</f>
      </c>
      <c r="K378" s="30" t="n">
        <f t="shared" si="18"/>
        <v>0</v>
      </c>
      <c r="L378" s="30" t="n">
        <f t="shared" si="19"/>
        <v>0</v>
      </c>
      <c r="N378" s="28" t="str">
        <f t="shared" si="20"/>
      </c>
    </row>
    <row r="379">
      <c r="A379" s="32" t="str">
        <f>IF('Prediction Log'!A379=0, "",'Prediction Log'!A379)</f>
      </c>
      <c r="B379" s="32" t="str">
        <f>IF('Prediction Log'!B379=0, "",'Prediction Log'!B379)</f>
      </c>
      <c r="C379" s="32" t="str">
        <f>IF('Prediction Log'!C379=0, "",'Prediction Log'!C379)</f>
      </c>
      <c r="D379" s="32" t="str">
        <f>IF('Prediction Log'!D379=0, "",'Prediction Log'!D379)</f>
      </c>
      <c r="E379" s="32" t="str">
        <f>IF('Prediction Log'!E379=0, "",'Prediction Log'!E379)</f>
      </c>
      <c r="F379" s="32" t="str">
        <f>IF('Prediction Log'!F379=0, "",'Prediction Log'!F379)</f>
      </c>
      <c r="G379" s="35" t="str">
        <f>IF(Games!H379="","",Games!H379)</f>
      </c>
      <c r="K379" s="30" t="n">
        <f t="shared" si="18"/>
        <v>0</v>
      </c>
      <c r="L379" s="30" t="n">
        <f t="shared" si="19"/>
        <v>0</v>
      </c>
      <c r="N379" s="28" t="str">
        <f t="shared" si="20"/>
      </c>
    </row>
    <row r="380">
      <c r="A380" s="32" t="str">
        <f>IF('Prediction Log'!A380=0, "",'Prediction Log'!A380)</f>
      </c>
      <c r="B380" s="32" t="str">
        <f>IF('Prediction Log'!B380=0, "",'Prediction Log'!B380)</f>
      </c>
      <c r="C380" s="32" t="str">
        <f>IF('Prediction Log'!C380=0, "",'Prediction Log'!C380)</f>
      </c>
      <c r="D380" s="32" t="str">
        <f>IF('Prediction Log'!D380=0, "",'Prediction Log'!D380)</f>
      </c>
      <c r="E380" s="32" t="str">
        <f>IF('Prediction Log'!E380=0, "",'Prediction Log'!E380)</f>
      </c>
      <c r="F380" s="32" t="str">
        <f>IF('Prediction Log'!F380=0, "",'Prediction Log'!F380)</f>
      </c>
      <c r="G380" s="35" t="str">
        <f>IF(Games!H380="","",Games!H380)</f>
      </c>
      <c r="K380" s="30" t="n">
        <f t="shared" si="18"/>
        <v>0</v>
      </c>
      <c r="L380" s="30" t="n">
        <f t="shared" si="19"/>
        <v>0</v>
      </c>
      <c r="N380" s="28" t="str">
        <f t="shared" si="20"/>
      </c>
    </row>
    <row r="381">
      <c r="A381" s="32" t="str">
        <f>IF('Prediction Log'!A381=0, "",'Prediction Log'!A381)</f>
      </c>
      <c r="B381" s="32" t="str">
        <f>IF('Prediction Log'!B381=0, "",'Prediction Log'!B381)</f>
      </c>
      <c r="C381" s="32" t="str">
        <f>IF('Prediction Log'!C381=0, "",'Prediction Log'!C381)</f>
      </c>
      <c r="D381" s="32" t="str">
        <f>IF('Prediction Log'!D381=0, "",'Prediction Log'!D381)</f>
      </c>
      <c r="E381" s="32" t="str">
        <f>IF('Prediction Log'!E381=0, "",'Prediction Log'!E381)</f>
      </c>
      <c r="F381" s="32" t="str">
        <f>IF('Prediction Log'!F381=0, "",'Prediction Log'!F381)</f>
      </c>
      <c r="G381" s="35" t="str">
        <f>IF(Games!H381="","",Games!H381)</f>
      </c>
      <c r="K381" s="30" t="n">
        <f t="shared" si="18"/>
        <v>0</v>
      </c>
      <c r="L381" s="30" t="n">
        <f t="shared" si="19"/>
        <v>0</v>
      </c>
      <c r="N381" s="28" t="str">
        <f t="shared" si="20"/>
      </c>
    </row>
    <row r="382">
      <c r="A382" s="32" t="str">
        <f>IF('Prediction Log'!A382=0, "",'Prediction Log'!A382)</f>
      </c>
      <c r="B382" s="32" t="str">
        <f>IF('Prediction Log'!B382=0, "",'Prediction Log'!B382)</f>
      </c>
      <c r="C382" s="32" t="str">
        <f>IF('Prediction Log'!C382=0, "",'Prediction Log'!C382)</f>
      </c>
      <c r="D382" s="32" t="str">
        <f>IF('Prediction Log'!D382=0, "",'Prediction Log'!D382)</f>
      </c>
      <c r="E382" s="32" t="str">
        <f>IF('Prediction Log'!E382=0, "",'Prediction Log'!E382)</f>
      </c>
      <c r="F382" s="32" t="str">
        <f>IF('Prediction Log'!F382=0, "",'Prediction Log'!F382)</f>
      </c>
      <c r="G382" s="35" t="str">
        <f>IF(Games!H382="","",Games!H382)</f>
      </c>
      <c r="K382" s="30" t="n">
        <f t="shared" si="18"/>
        <v>0</v>
      </c>
      <c r="L382" s="30" t="n">
        <f t="shared" si="19"/>
        <v>0</v>
      </c>
      <c r="N382" s="28" t="str">
        <f t="shared" si="20"/>
      </c>
    </row>
    <row r="383">
      <c r="A383" s="32" t="str">
        <f>IF('Prediction Log'!A383=0, "",'Prediction Log'!A383)</f>
      </c>
      <c r="B383" s="32" t="str">
        <f>IF('Prediction Log'!B383=0, "",'Prediction Log'!B383)</f>
      </c>
      <c r="C383" s="32" t="str">
        <f>IF('Prediction Log'!C383=0, "",'Prediction Log'!C383)</f>
      </c>
      <c r="D383" s="32" t="str">
        <f>IF('Prediction Log'!D383=0, "",'Prediction Log'!D383)</f>
      </c>
      <c r="E383" s="32" t="str">
        <f>IF('Prediction Log'!E383=0, "",'Prediction Log'!E383)</f>
      </c>
      <c r="F383" s="32" t="str">
        <f>IF('Prediction Log'!F383=0, "",'Prediction Log'!F383)</f>
      </c>
      <c r="G383" s="35" t="str">
        <f>IF(Games!H383="","",Games!H383)</f>
      </c>
      <c r="K383" s="30" t="n">
        <f t="shared" si="18"/>
        <v>0</v>
      </c>
      <c r="L383" s="30" t="n">
        <f t="shared" si="19"/>
        <v>0</v>
      </c>
      <c r="N383" s="28" t="str">
        <f t="shared" si="20"/>
      </c>
    </row>
    <row r="384">
      <c r="A384" s="32" t="str">
        <f>IF('Prediction Log'!A384=0, "",'Prediction Log'!A384)</f>
      </c>
      <c r="B384" s="32" t="str">
        <f>IF('Prediction Log'!B384=0, "",'Prediction Log'!B384)</f>
      </c>
      <c r="C384" s="32" t="str">
        <f>IF('Prediction Log'!C384=0, "",'Prediction Log'!C384)</f>
      </c>
      <c r="D384" s="32" t="str">
        <f>IF('Prediction Log'!D384=0, "",'Prediction Log'!D384)</f>
      </c>
      <c r="E384" s="32" t="str">
        <f>IF('Prediction Log'!E384=0, "",'Prediction Log'!E384)</f>
      </c>
      <c r="F384" s="32" t="str">
        <f>IF('Prediction Log'!F384=0, "",'Prediction Log'!F384)</f>
      </c>
      <c r="G384" s="35" t="str">
        <f>IF(Games!H384="","",Games!H384)</f>
      </c>
      <c r="K384" s="30" t="n">
        <f t="shared" si="18"/>
        <v>0</v>
      </c>
      <c r="L384" s="30" t="n">
        <f t="shared" si="19"/>
        <v>0</v>
      </c>
      <c r="N384" s="28" t="str">
        <f t="shared" si="20"/>
      </c>
    </row>
    <row r="385">
      <c r="A385" s="32" t="str">
        <f>IF('Prediction Log'!A385=0, "",'Prediction Log'!A385)</f>
      </c>
      <c r="B385" s="32" t="str">
        <f>IF('Prediction Log'!B385=0, "",'Prediction Log'!B385)</f>
      </c>
      <c r="C385" s="32" t="str">
        <f>IF('Prediction Log'!C385=0, "",'Prediction Log'!C385)</f>
      </c>
      <c r="D385" s="32" t="str">
        <f>IF('Prediction Log'!D385=0, "",'Prediction Log'!D385)</f>
      </c>
      <c r="E385" s="32" t="str">
        <f>IF('Prediction Log'!E385=0, "",'Prediction Log'!E385)</f>
      </c>
      <c r="F385" s="32" t="str">
        <f>IF('Prediction Log'!F385=0, "",'Prediction Log'!F385)</f>
      </c>
      <c r="G385" s="35" t="str">
        <f>IF(Games!H385="","",Games!H385)</f>
      </c>
      <c r="K385" s="30" t="n">
        <f t="shared" si="18"/>
        <v>0</v>
      </c>
      <c r="L385" s="30" t="n">
        <f t="shared" si="19"/>
        <v>0</v>
      </c>
      <c r="N385" s="28" t="str">
        <f t="shared" si="20"/>
      </c>
    </row>
    <row r="386">
      <c r="A386" s="32" t="str">
        <f>IF('Prediction Log'!A386=0, "",'Prediction Log'!A386)</f>
      </c>
      <c r="B386" s="32" t="str">
        <f>IF('Prediction Log'!B386=0, "",'Prediction Log'!B386)</f>
      </c>
      <c r="C386" s="32" t="str">
        <f>IF('Prediction Log'!C386=0, "",'Prediction Log'!C386)</f>
      </c>
      <c r="D386" s="32" t="str">
        <f>IF('Prediction Log'!D386=0, "",'Prediction Log'!D386)</f>
      </c>
      <c r="E386" s="32" t="str">
        <f>IF('Prediction Log'!E386=0, "",'Prediction Log'!E386)</f>
      </c>
      <c r="F386" s="32" t="str">
        <f>IF('Prediction Log'!F386=0, "",'Prediction Log'!F386)</f>
      </c>
      <c r="G386" s="35" t="str">
        <f>IF(Games!H386="","",Games!H386)</f>
      </c>
      <c r="K386" s="30" t="n">
        <f t="shared" si="18"/>
        <v>0</v>
      </c>
      <c r="L386" s="30" t="n">
        <f t="shared" si="19"/>
        <v>0</v>
      </c>
      <c r="N386" s="28" t="str">
        <f t="shared" si="20"/>
      </c>
    </row>
    <row r="387">
      <c r="A387" s="32" t="str">
        <f>IF('Prediction Log'!A387=0, "",'Prediction Log'!A387)</f>
      </c>
      <c r="B387" s="32" t="str">
        <f>IF('Prediction Log'!B387=0, "",'Prediction Log'!B387)</f>
      </c>
      <c r="C387" s="32" t="str">
        <f>IF('Prediction Log'!C387=0, "",'Prediction Log'!C387)</f>
      </c>
      <c r="D387" s="32" t="str">
        <f>IF('Prediction Log'!D387=0, "",'Prediction Log'!D387)</f>
      </c>
      <c r="E387" s="32" t="str">
        <f>IF('Prediction Log'!E387=0, "",'Prediction Log'!E387)</f>
      </c>
      <c r="F387" s="32" t="str">
        <f>IF('Prediction Log'!F387=0, "",'Prediction Log'!F387)</f>
      </c>
      <c r="G387" s="35" t="str">
        <f>IF(Games!H387="","",Games!H387)</f>
      </c>
      <c r="K387" s="30" t="n">
        <f t="shared" si="18"/>
        <v>0</v>
      </c>
      <c r="L387" s="30" t="n">
        <f t="shared" si="19"/>
        <v>0</v>
      </c>
      <c r="N387" s="28" t="str">
        <f t="shared" si="20"/>
      </c>
    </row>
    <row r="388">
      <c r="A388" s="32" t="str">
        <f>IF('Prediction Log'!A388=0, "",'Prediction Log'!A388)</f>
      </c>
      <c r="B388" s="32" t="str">
        <f>IF('Prediction Log'!B388=0, "",'Prediction Log'!B388)</f>
      </c>
      <c r="C388" s="32" t="str">
        <f>IF('Prediction Log'!C388=0, "",'Prediction Log'!C388)</f>
      </c>
      <c r="D388" s="32" t="str">
        <f>IF('Prediction Log'!D388=0, "",'Prediction Log'!D388)</f>
      </c>
      <c r="E388" s="32" t="str">
        <f>IF('Prediction Log'!E388=0, "",'Prediction Log'!E388)</f>
      </c>
      <c r="F388" s="32" t="str">
        <f>IF('Prediction Log'!F388=0, "",'Prediction Log'!F388)</f>
      </c>
      <c r="G388" s="35" t="str">
        <f>IF(Games!H388="","",Games!H388)</f>
      </c>
      <c r="K388" s="30" t="n">
        <f t="shared" si="18"/>
        <v>0</v>
      </c>
      <c r="L388" s="30" t="n">
        <f t="shared" si="19"/>
        <v>0</v>
      </c>
      <c r="N388" s="28" t="str">
        <f t="shared" si="20"/>
      </c>
    </row>
    <row r="389">
      <c r="A389" s="32" t="str">
        <f>IF('Prediction Log'!A389=0, "",'Prediction Log'!A389)</f>
      </c>
      <c r="B389" s="32" t="str">
        <f>IF('Prediction Log'!B389=0, "",'Prediction Log'!B389)</f>
      </c>
      <c r="C389" s="32" t="str">
        <f>IF('Prediction Log'!C389=0, "",'Prediction Log'!C389)</f>
      </c>
      <c r="D389" s="32" t="str">
        <f>IF('Prediction Log'!D389=0, "",'Prediction Log'!D389)</f>
      </c>
      <c r="E389" s="32" t="str">
        <f>IF('Prediction Log'!E389=0, "",'Prediction Log'!E389)</f>
      </c>
      <c r="F389" s="32" t="str">
        <f>IF('Prediction Log'!F389=0, "",'Prediction Log'!F389)</f>
      </c>
      <c r="G389" s="35" t="str">
        <f>IF(Games!H389="","",Games!H389)</f>
      </c>
      <c r="K389" s="30" t="n">
        <f t="shared" si="18"/>
        <v>0</v>
      </c>
      <c r="L389" s="30" t="n">
        <f t="shared" si="19"/>
        <v>0</v>
      </c>
      <c r="N389" s="28" t="str">
        <f t="shared" si="20"/>
      </c>
    </row>
    <row r="390">
      <c r="A390" s="32" t="str">
        <f>IF('Prediction Log'!A390=0, "",'Prediction Log'!A390)</f>
      </c>
      <c r="B390" s="32" t="str">
        <f>IF('Prediction Log'!B390=0, "",'Prediction Log'!B390)</f>
      </c>
      <c r="C390" s="32" t="str">
        <f>IF('Prediction Log'!C390=0, "",'Prediction Log'!C390)</f>
      </c>
      <c r="D390" s="32" t="str">
        <f>IF('Prediction Log'!D390=0, "",'Prediction Log'!D390)</f>
      </c>
      <c r="E390" s="32" t="str">
        <f>IF('Prediction Log'!E390=0, "",'Prediction Log'!E390)</f>
      </c>
      <c r="F390" s="32" t="str">
        <f>IF('Prediction Log'!F390=0, "",'Prediction Log'!F390)</f>
      </c>
      <c r="G390" s="35" t="str">
        <f>IF(Games!H390="","",Games!H390)</f>
      </c>
      <c r="K390" s="30" t="n">
        <f t="shared" si="18"/>
        <v>0</v>
      </c>
      <c r="L390" s="30" t="n">
        <f t="shared" si="19"/>
        <v>0</v>
      </c>
      <c r="N390" s="28" t="str">
        <f t="shared" si="20"/>
      </c>
    </row>
    <row r="391">
      <c r="A391" s="32" t="str">
        <f>IF('Prediction Log'!A391=0, "",'Prediction Log'!A391)</f>
      </c>
      <c r="B391" s="32" t="str">
        <f>IF('Prediction Log'!B391=0, "",'Prediction Log'!B391)</f>
      </c>
      <c r="C391" s="32" t="str">
        <f>IF('Prediction Log'!C391=0, "",'Prediction Log'!C391)</f>
      </c>
      <c r="D391" s="32" t="str">
        <f>IF('Prediction Log'!D391=0, "",'Prediction Log'!D391)</f>
      </c>
      <c r="E391" s="32" t="str">
        <f>IF('Prediction Log'!E391=0, "",'Prediction Log'!E391)</f>
      </c>
      <c r="F391" s="32" t="str">
        <f>IF('Prediction Log'!F391=0, "",'Prediction Log'!F391)</f>
      </c>
      <c r="G391" s="35" t="str">
        <f>IF(Games!H391="","",Games!H391)</f>
      </c>
      <c r="K391" s="30" t="n">
        <f t="shared" si="18"/>
        <v>0</v>
      </c>
      <c r="L391" s="30" t="n">
        <f t="shared" si="19"/>
        <v>0</v>
      </c>
      <c r="N391" s="28" t="str">
        <f t="shared" si="20"/>
      </c>
    </row>
    <row r="392">
      <c r="A392" s="32" t="str">
        <f>IF('Prediction Log'!A392=0, "",'Prediction Log'!A392)</f>
      </c>
      <c r="B392" s="32" t="str">
        <f>IF('Prediction Log'!B392=0, "",'Prediction Log'!B392)</f>
      </c>
      <c r="C392" s="32" t="str">
        <f>IF('Prediction Log'!C392=0, "",'Prediction Log'!C392)</f>
      </c>
      <c r="D392" s="32" t="str">
        <f>IF('Prediction Log'!D392=0, "",'Prediction Log'!D392)</f>
      </c>
      <c r="E392" s="32" t="str">
        <f>IF('Prediction Log'!E392=0, "",'Prediction Log'!E392)</f>
      </c>
      <c r="F392" s="32" t="str">
        <f>IF('Prediction Log'!F392=0, "",'Prediction Log'!F392)</f>
      </c>
      <c r="G392" s="35" t="str">
        <f>IF(Games!H392="","",Games!H392)</f>
      </c>
      <c r="K392" s="30" t="n">
        <f t="shared" si="18"/>
        <v>0</v>
      </c>
      <c r="L392" s="30" t="n">
        <f t="shared" si="19"/>
        <v>0</v>
      </c>
      <c r="N392" s="28" t="str">
        <f t="shared" si="20"/>
      </c>
    </row>
    <row r="393">
      <c r="A393" s="32" t="str">
        <f>IF('Prediction Log'!A393=0, "",'Prediction Log'!A393)</f>
      </c>
      <c r="B393" s="32" t="str">
        <f>IF('Prediction Log'!B393=0, "",'Prediction Log'!B393)</f>
      </c>
      <c r="C393" s="32" t="str">
        <f>IF('Prediction Log'!C393=0, "",'Prediction Log'!C393)</f>
      </c>
      <c r="D393" s="32" t="str">
        <f>IF('Prediction Log'!D393=0, "",'Prediction Log'!D393)</f>
      </c>
      <c r="E393" s="32" t="str">
        <f>IF('Prediction Log'!E393=0, "",'Prediction Log'!E393)</f>
      </c>
      <c r="F393" s="32" t="str">
        <f>IF('Prediction Log'!F393=0, "",'Prediction Log'!F393)</f>
      </c>
      <c r="G393" s="35" t="str">
        <f>IF(Games!H393="","",Games!H393)</f>
      </c>
      <c r="K393" s="30" t="n">
        <f t="shared" si="18"/>
        <v>0</v>
      </c>
      <c r="L393" s="30" t="n">
        <f t="shared" si="19"/>
        <v>0</v>
      </c>
      <c r="N393" s="28" t="str">
        <f t="shared" si="20"/>
      </c>
    </row>
    <row r="394">
      <c r="A394" s="32" t="str">
        <f>IF('Prediction Log'!A394=0, "",'Prediction Log'!A394)</f>
      </c>
      <c r="B394" s="32" t="str">
        <f>IF('Prediction Log'!B394=0, "",'Prediction Log'!B394)</f>
      </c>
      <c r="C394" s="32" t="str">
        <f>IF('Prediction Log'!C394=0, "",'Prediction Log'!C394)</f>
      </c>
      <c r="D394" s="32" t="str">
        <f>IF('Prediction Log'!D394=0, "",'Prediction Log'!D394)</f>
      </c>
      <c r="E394" s="32" t="str">
        <f>IF('Prediction Log'!E394=0, "",'Prediction Log'!E394)</f>
      </c>
      <c r="F394" s="32" t="str">
        <f>IF('Prediction Log'!F394=0, "",'Prediction Log'!F394)</f>
      </c>
      <c r="G394" s="35" t="str">
        <f>IF(Games!H394="","",Games!H394)</f>
      </c>
      <c r="K394" s="30" t="n">
        <f t="shared" si="18"/>
        <v>0</v>
      </c>
      <c r="L394" s="30" t="n">
        <f t="shared" si="19"/>
        <v>0</v>
      </c>
      <c r="N394" s="28" t="str">
        <f t="shared" si="20"/>
      </c>
    </row>
    <row r="395">
      <c r="A395" s="32" t="str">
        <f>IF('Prediction Log'!A395=0, "",'Prediction Log'!A395)</f>
      </c>
      <c r="B395" s="32" t="str">
        <f>IF('Prediction Log'!B395=0, "",'Prediction Log'!B395)</f>
      </c>
      <c r="C395" s="32" t="str">
        <f>IF('Prediction Log'!C395=0, "",'Prediction Log'!C395)</f>
      </c>
      <c r="D395" s="32" t="str">
        <f>IF('Prediction Log'!D395=0, "",'Prediction Log'!D395)</f>
      </c>
      <c r="E395" s="32" t="str">
        <f>IF('Prediction Log'!E395=0, "",'Prediction Log'!E395)</f>
      </c>
      <c r="F395" s="32" t="str">
        <f>IF('Prediction Log'!F395=0, "",'Prediction Log'!F395)</f>
      </c>
      <c r="G395" s="35" t="str">
        <f>IF(Games!H395="","",Games!H395)</f>
      </c>
      <c r="K395" s="30" t="n">
        <f t="shared" si="18"/>
        <v>0</v>
      </c>
      <c r="L395" s="30" t="n">
        <f t="shared" si="19"/>
        <v>0</v>
      </c>
      <c r="N395" s="28" t="str">
        <f t="shared" si="20"/>
      </c>
    </row>
    <row r="396">
      <c r="A396" s="32" t="str">
        <f>IF('Prediction Log'!A396=0, "",'Prediction Log'!A396)</f>
      </c>
      <c r="B396" s="32" t="str">
        <f>IF('Prediction Log'!B396=0, "",'Prediction Log'!B396)</f>
      </c>
      <c r="C396" s="32" t="str">
        <f>IF('Prediction Log'!C396=0, "",'Prediction Log'!C396)</f>
      </c>
      <c r="D396" s="32" t="str">
        <f>IF('Prediction Log'!D396=0, "",'Prediction Log'!D396)</f>
      </c>
      <c r="E396" s="32" t="str">
        <f>IF('Prediction Log'!E396=0, "",'Prediction Log'!E396)</f>
      </c>
      <c r="F396" s="32" t="str">
        <f>IF('Prediction Log'!F396=0, "",'Prediction Log'!F396)</f>
      </c>
      <c r="G396" s="35" t="str">
        <f>IF(Games!H396="","",Games!H396)</f>
      </c>
      <c r="K396" s="30" t="n">
        <f t="shared" si="18"/>
        <v>0</v>
      </c>
      <c r="L396" s="30" t="n">
        <f t="shared" si="19"/>
        <v>0</v>
      </c>
      <c r="N396" s="28" t="str">
        <f t="shared" si="20"/>
      </c>
    </row>
    <row r="397">
      <c r="A397" s="32" t="str">
        <f>IF('Prediction Log'!A397=0, "",'Prediction Log'!A397)</f>
      </c>
      <c r="B397" s="32" t="str">
        <f>IF('Prediction Log'!B397=0, "",'Prediction Log'!B397)</f>
      </c>
      <c r="C397" s="32" t="str">
        <f>IF('Prediction Log'!C397=0, "",'Prediction Log'!C397)</f>
      </c>
      <c r="D397" s="32" t="str">
        <f>IF('Prediction Log'!D397=0, "",'Prediction Log'!D397)</f>
      </c>
      <c r="E397" s="32" t="str">
        <f>IF('Prediction Log'!E397=0, "",'Prediction Log'!E397)</f>
      </c>
      <c r="F397" s="32" t="str">
        <f>IF('Prediction Log'!F397=0, "",'Prediction Log'!F397)</f>
      </c>
      <c r="G397" s="35" t="str">
        <f>IF(Games!H397="","",Games!H397)</f>
      </c>
      <c r="K397" s="30" t="n">
        <f t="shared" si="18"/>
        <v>0</v>
      </c>
      <c r="L397" s="30" t="n">
        <f t="shared" si="19"/>
        <v>0</v>
      </c>
      <c r="N397" s="28" t="str">
        <f t="shared" si="20"/>
      </c>
    </row>
    <row r="398">
      <c r="A398" s="32" t="str">
        <f>IF('Prediction Log'!A398=0, "",'Prediction Log'!A398)</f>
      </c>
      <c r="B398" s="32" t="str">
        <f>IF('Prediction Log'!B398=0, "",'Prediction Log'!B398)</f>
      </c>
      <c r="C398" s="32" t="str">
        <f>IF('Prediction Log'!C398=0, "",'Prediction Log'!C398)</f>
      </c>
      <c r="D398" s="32" t="str">
        <f>IF('Prediction Log'!D398=0, "",'Prediction Log'!D398)</f>
      </c>
      <c r="E398" s="32" t="str">
        <f>IF('Prediction Log'!E398=0, "",'Prediction Log'!E398)</f>
      </c>
      <c r="F398" s="32" t="str">
        <f>IF('Prediction Log'!F398=0, "",'Prediction Log'!F398)</f>
      </c>
      <c r="G398" s="35" t="str">
        <f>IF(Games!H398="","",Games!H398)</f>
      </c>
      <c r="K398" s="30" t="n">
        <f t="shared" si="18"/>
        <v>0</v>
      </c>
      <c r="L398" s="30" t="n">
        <f t="shared" si="19"/>
        <v>0</v>
      </c>
      <c r="N398" s="28" t="str">
        <f t="shared" si="20"/>
      </c>
    </row>
    <row r="399">
      <c r="A399" s="32" t="str">
        <f>IF('Prediction Log'!A399=0, "",'Prediction Log'!A399)</f>
      </c>
      <c r="B399" s="32" t="str">
        <f>IF('Prediction Log'!B399=0, "",'Prediction Log'!B399)</f>
      </c>
      <c r="C399" s="32" t="str">
        <f>IF('Prediction Log'!C399=0, "",'Prediction Log'!C399)</f>
      </c>
      <c r="D399" s="32" t="str">
        <f>IF('Prediction Log'!D399=0, "",'Prediction Log'!D399)</f>
      </c>
      <c r="E399" s="32" t="str">
        <f>IF('Prediction Log'!E399=0, "",'Prediction Log'!E399)</f>
      </c>
      <c r="F399" s="32" t="str">
        <f>IF('Prediction Log'!F399=0, "",'Prediction Log'!F399)</f>
      </c>
      <c r="G399" s="35" t="str">
        <f>IF(Games!H399="","",Games!H399)</f>
      </c>
      <c r="K399" s="30" t="n">
        <f t="shared" si="18"/>
        <v>0</v>
      </c>
      <c r="L399" s="30" t="n">
        <f t="shared" si="19"/>
        <v>0</v>
      </c>
      <c r="N399" s="28" t="str">
        <f t="shared" si="20"/>
      </c>
    </row>
    <row r="400">
      <c r="A400" s="32" t="str">
        <f>IF('Prediction Log'!A400=0, "",'Prediction Log'!A400)</f>
      </c>
      <c r="B400" s="32" t="str">
        <f>IF('Prediction Log'!B400=0, "",'Prediction Log'!B400)</f>
      </c>
      <c r="C400" s="32" t="str">
        <f>IF('Prediction Log'!C400=0, "",'Prediction Log'!C400)</f>
      </c>
      <c r="D400" s="32" t="str">
        <f>IF('Prediction Log'!D400=0, "",'Prediction Log'!D400)</f>
      </c>
      <c r="E400" s="32" t="str">
        <f>IF('Prediction Log'!E400=0, "",'Prediction Log'!E400)</f>
      </c>
      <c r="F400" s="32" t="str">
        <f>IF('Prediction Log'!F400=0, "",'Prediction Log'!F400)</f>
      </c>
      <c r="G400" s="35" t="str">
        <f>IF(Games!H400="","",Games!H400)</f>
      </c>
      <c r="K400" s="30" t="n">
        <f t="shared" si="18"/>
        <v>0</v>
      </c>
      <c r="L400" s="30" t="n">
        <f t="shared" si="19"/>
        <v>0</v>
      </c>
      <c r="N400" s="28" t="str">
        <f t="shared" si="20"/>
      </c>
    </row>
    <row r="401">
      <c r="A401" s="32" t="str">
        <f>IF('Prediction Log'!A401=0, "",'Prediction Log'!A401)</f>
      </c>
      <c r="B401" s="32" t="str">
        <f>IF('Prediction Log'!B401=0, "",'Prediction Log'!B401)</f>
      </c>
      <c r="C401" s="32" t="str">
        <f>IF('Prediction Log'!C401=0, "",'Prediction Log'!C401)</f>
      </c>
      <c r="D401" s="32" t="str">
        <f>IF('Prediction Log'!D401=0, "",'Prediction Log'!D401)</f>
      </c>
      <c r="E401" s="32" t="str">
        <f>IF('Prediction Log'!E401=0, "",'Prediction Log'!E401)</f>
      </c>
      <c r="F401" s="32" t="str">
        <f>IF('Prediction Log'!F401=0, "",'Prediction Log'!F401)</f>
      </c>
      <c r="G401" s="35" t="str">
        <f>IF(Games!H401="","",Games!H401)</f>
      </c>
      <c r="K401" s="30" t="n">
        <f t="shared" si="18"/>
        <v>0</v>
      </c>
      <c r="L401" s="30" t="n">
        <f t="shared" si="19"/>
        <v>0</v>
      </c>
      <c r="N401" s="28" t="str">
        <f t="shared" si="20"/>
      </c>
    </row>
    <row r="402">
      <c r="A402" s="32" t="str">
        <f>IF('Prediction Log'!A402=0, "",'Prediction Log'!A402)</f>
      </c>
      <c r="B402" s="32" t="str">
        <f>IF('Prediction Log'!B402=0, "",'Prediction Log'!B402)</f>
      </c>
      <c r="C402" s="32" t="str">
        <f>IF('Prediction Log'!C402=0, "",'Prediction Log'!C402)</f>
      </c>
      <c r="D402" s="32" t="str">
        <f>IF('Prediction Log'!D402=0, "",'Prediction Log'!D402)</f>
      </c>
      <c r="E402" s="32" t="str">
        <f>IF('Prediction Log'!E402=0, "",'Prediction Log'!E402)</f>
      </c>
      <c r="F402" s="32" t="str">
        <f>IF('Prediction Log'!F402=0, "",'Prediction Log'!F402)</f>
      </c>
      <c r="G402" s="35" t="str">
        <f>IF(Games!H402="","",Games!H402)</f>
      </c>
      <c r="K402" s="30" t="n">
        <f t="shared" si="18"/>
        <v>0</v>
      </c>
      <c r="L402" s="30" t="n">
        <f t="shared" si="19"/>
        <v>0</v>
      </c>
      <c r="N402" s="28" t="str">
        <f t="shared" si="20"/>
      </c>
    </row>
    <row r="403">
      <c r="A403" s="32" t="str">
        <f>IF('Prediction Log'!A403=0, "",'Prediction Log'!A403)</f>
      </c>
      <c r="B403" s="32" t="str">
        <f>IF('Prediction Log'!B403=0, "",'Prediction Log'!B403)</f>
      </c>
      <c r="C403" s="32" t="str">
        <f>IF('Prediction Log'!C403=0, "",'Prediction Log'!C403)</f>
      </c>
      <c r="D403" s="32" t="str">
        <f>IF('Prediction Log'!D403=0, "",'Prediction Log'!D403)</f>
      </c>
      <c r="E403" s="32" t="str">
        <f>IF('Prediction Log'!E403=0, "",'Prediction Log'!E403)</f>
      </c>
      <c r="F403" s="32" t="str">
        <f>IF('Prediction Log'!F403=0, "",'Prediction Log'!F403)</f>
      </c>
      <c r="G403" s="35" t="str">
        <f>IF(Games!H403="","",Games!H403)</f>
      </c>
      <c r="K403" s="30" t="n">
        <f t="shared" si="18"/>
        <v>0</v>
      </c>
      <c r="L403" s="30" t="n">
        <f t="shared" si="19"/>
        <v>0</v>
      </c>
      <c r="N403" s="28" t="str">
        <f t="shared" si="20"/>
      </c>
    </row>
    <row r="404">
      <c r="A404" s="32" t="str">
        <f>IF('Prediction Log'!A404=0, "",'Prediction Log'!A404)</f>
      </c>
      <c r="B404" s="32" t="str">
        <f>IF('Prediction Log'!B404=0, "",'Prediction Log'!B404)</f>
      </c>
      <c r="C404" s="32" t="str">
        <f>IF('Prediction Log'!C404=0, "",'Prediction Log'!C404)</f>
      </c>
      <c r="D404" s="32" t="str">
        <f>IF('Prediction Log'!D404=0, "",'Prediction Log'!D404)</f>
      </c>
      <c r="E404" s="32" t="str">
        <f>IF('Prediction Log'!E404=0, "",'Prediction Log'!E404)</f>
      </c>
      <c r="F404" s="32" t="str">
        <f>IF('Prediction Log'!F404=0, "",'Prediction Log'!F404)</f>
      </c>
      <c r="G404" s="35" t="str">
        <f>IF(Games!H404="","",Games!H404)</f>
      </c>
      <c r="K404" s="30" t="n">
        <f t="shared" si="18"/>
        <v>0</v>
      </c>
      <c r="L404" s="30" t="n">
        <f t="shared" si="19"/>
        <v>0</v>
      </c>
      <c r="N404" s="28" t="str">
        <f t="shared" si="20"/>
      </c>
    </row>
    <row r="405">
      <c r="A405" s="32" t="str">
        <f>IF('Prediction Log'!A405=0, "",'Prediction Log'!A405)</f>
      </c>
      <c r="B405" s="32" t="str">
        <f>IF('Prediction Log'!B405=0, "",'Prediction Log'!B405)</f>
      </c>
      <c r="C405" s="32" t="str">
        <f>IF('Prediction Log'!C405=0, "",'Prediction Log'!C405)</f>
      </c>
      <c r="D405" s="32" t="str">
        <f>IF('Prediction Log'!D405=0, "",'Prediction Log'!D405)</f>
      </c>
      <c r="E405" s="32" t="str">
        <f>IF('Prediction Log'!E405=0, "",'Prediction Log'!E405)</f>
      </c>
      <c r="F405" s="32" t="str">
        <f>IF('Prediction Log'!F405=0, "",'Prediction Log'!F405)</f>
      </c>
      <c r="G405" s="35" t="str">
        <f>IF(Games!H405="","",Games!H405)</f>
      </c>
      <c r="K405" s="30" t="n">
        <f t="shared" si="18"/>
        <v>0</v>
      </c>
      <c r="L405" s="30" t="n">
        <f t="shared" si="19"/>
        <v>0</v>
      </c>
      <c r="N405" s="28" t="str">
        <f t="shared" si="20"/>
      </c>
    </row>
    <row r="406">
      <c r="A406" s="32" t="str">
        <f>IF('Prediction Log'!A406=0, "",'Prediction Log'!A406)</f>
      </c>
      <c r="B406" s="32" t="str">
        <f>IF('Prediction Log'!B406=0, "",'Prediction Log'!B406)</f>
      </c>
      <c r="C406" s="32" t="str">
        <f>IF('Prediction Log'!C406=0, "",'Prediction Log'!C406)</f>
      </c>
      <c r="D406" s="32" t="str">
        <f>IF('Prediction Log'!D406=0, "",'Prediction Log'!D406)</f>
      </c>
      <c r="E406" s="32" t="str">
        <f>IF('Prediction Log'!E406=0, "",'Prediction Log'!E406)</f>
      </c>
      <c r="F406" s="32" t="str">
        <f>IF('Prediction Log'!F406=0, "",'Prediction Log'!F406)</f>
      </c>
      <c r="G406" s="35" t="str">
        <f>IF(Games!H406="","",Games!H406)</f>
      </c>
      <c r="K406" s="30" t="n">
        <f t="shared" si="18"/>
        <v>0</v>
      </c>
      <c r="L406" s="30" t="n">
        <f t="shared" si="19"/>
        <v>0</v>
      </c>
      <c r="N406" s="28" t="str">
        <f t="shared" si="20"/>
      </c>
    </row>
    <row r="407">
      <c r="A407" s="32" t="str">
        <f>IF('Prediction Log'!A407=0, "",'Prediction Log'!A407)</f>
      </c>
      <c r="B407" s="32" t="str">
        <f>IF('Prediction Log'!B407=0, "",'Prediction Log'!B407)</f>
      </c>
      <c r="C407" s="32" t="str">
        <f>IF('Prediction Log'!C407=0, "",'Prediction Log'!C407)</f>
      </c>
      <c r="D407" s="32" t="str">
        <f>IF('Prediction Log'!D407=0, "",'Prediction Log'!D407)</f>
      </c>
      <c r="E407" s="32" t="str">
        <f>IF('Prediction Log'!E407=0, "",'Prediction Log'!E407)</f>
      </c>
      <c r="F407" s="32" t="str">
        <f>IF('Prediction Log'!F407=0, "",'Prediction Log'!F407)</f>
      </c>
      <c r="G407" s="35" t="str">
        <f>IF(Games!H407="","",Games!H407)</f>
      </c>
      <c r="K407" s="30" t="n">
        <f t="shared" si="18"/>
        <v>0</v>
      </c>
      <c r="L407" s="30" t="n">
        <f t="shared" si="19"/>
        <v>0</v>
      </c>
      <c r="N407" s="28" t="str">
        <f t="shared" si="20"/>
      </c>
    </row>
    <row r="408">
      <c r="A408" s="32" t="str">
        <f>IF('Prediction Log'!A408=0, "",'Prediction Log'!A408)</f>
      </c>
      <c r="B408" s="32" t="str">
        <f>IF('Prediction Log'!B408=0, "",'Prediction Log'!B408)</f>
      </c>
      <c r="C408" s="32" t="str">
        <f>IF('Prediction Log'!C408=0, "",'Prediction Log'!C408)</f>
      </c>
      <c r="D408" s="32" t="str">
        <f>IF('Prediction Log'!D408=0, "",'Prediction Log'!D408)</f>
      </c>
      <c r="E408" s="32" t="str">
        <f>IF('Prediction Log'!E408=0, "",'Prediction Log'!E408)</f>
      </c>
      <c r="F408" s="32" t="str">
        <f>IF('Prediction Log'!F408=0, "",'Prediction Log'!F408)</f>
      </c>
      <c r="G408" s="35" t="str">
        <f>IF(Games!H408="","",Games!H408)</f>
      </c>
      <c r="K408" s="30" t="n">
        <f t="shared" si="18"/>
        <v>0</v>
      </c>
      <c r="L408" s="30" t="n">
        <f t="shared" si="19"/>
        <v>0</v>
      </c>
      <c r="N408" s="28" t="str">
        <f t="shared" si="20"/>
      </c>
    </row>
    <row r="409">
      <c r="A409" s="32" t="str">
        <f>IF('Prediction Log'!A409=0, "",'Prediction Log'!A409)</f>
      </c>
      <c r="B409" s="32" t="str">
        <f>IF('Prediction Log'!B409=0, "",'Prediction Log'!B409)</f>
      </c>
      <c r="C409" s="32" t="str">
        <f>IF('Prediction Log'!C409=0, "",'Prediction Log'!C409)</f>
      </c>
      <c r="D409" s="32" t="str">
        <f>IF('Prediction Log'!D409=0, "",'Prediction Log'!D409)</f>
      </c>
      <c r="E409" s="32" t="str">
        <f>IF('Prediction Log'!E409=0, "",'Prediction Log'!E409)</f>
      </c>
      <c r="F409" s="32" t="str">
        <f>IF('Prediction Log'!F409=0, "",'Prediction Log'!F409)</f>
      </c>
      <c r="G409" s="35" t="str">
        <f>IF(Games!H409="","",Games!H409)</f>
      </c>
      <c r="K409" s="30" t="n">
        <f t="shared" si="18"/>
        <v>0</v>
      </c>
      <c r="L409" s="30" t="n">
        <f t="shared" si="19"/>
        <v>0</v>
      </c>
      <c r="N409" s="28" t="str">
        <f t="shared" si="20"/>
      </c>
    </row>
    <row r="410">
      <c r="A410" s="32" t="str">
        <f>IF('Prediction Log'!A410=0, "",'Prediction Log'!A410)</f>
      </c>
      <c r="B410" s="32" t="str">
        <f>IF('Prediction Log'!B410=0, "",'Prediction Log'!B410)</f>
      </c>
      <c r="C410" s="32" t="str">
        <f>IF('Prediction Log'!C410=0, "",'Prediction Log'!C410)</f>
      </c>
      <c r="D410" s="32" t="str">
        <f>IF('Prediction Log'!D410=0, "",'Prediction Log'!D410)</f>
      </c>
      <c r="E410" s="32" t="str">
        <f>IF('Prediction Log'!E410=0, "",'Prediction Log'!E410)</f>
      </c>
      <c r="F410" s="32" t="str">
        <f>IF('Prediction Log'!F410=0, "",'Prediction Log'!F410)</f>
      </c>
      <c r="G410" s="35" t="str">
        <f>IF(Games!H410="","",Games!H410)</f>
      </c>
      <c r="K410" s="30" t="n">
        <f t="shared" si="18"/>
        <v>0</v>
      </c>
      <c r="L410" s="30" t="n">
        <f t="shared" si="19"/>
        <v>0</v>
      </c>
      <c r="N410" s="28" t="str">
        <f t="shared" si="20"/>
      </c>
    </row>
    <row r="411">
      <c r="A411" s="32" t="str">
        <f>IF('Prediction Log'!A411=0, "",'Prediction Log'!A411)</f>
      </c>
      <c r="B411" s="32" t="str">
        <f>IF('Prediction Log'!B411=0, "",'Prediction Log'!B411)</f>
      </c>
      <c r="C411" s="32" t="str">
        <f>IF('Prediction Log'!C411=0, "",'Prediction Log'!C411)</f>
      </c>
      <c r="D411" s="32" t="str">
        <f>IF('Prediction Log'!D411=0, "",'Prediction Log'!D411)</f>
      </c>
      <c r="E411" s="32" t="str">
        <f>IF('Prediction Log'!E411=0, "",'Prediction Log'!E411)</f>
      </c>
      <c r="F411" s="32" t="str">
        <f>IF('Prediction Log'!F411=0, "",'Prediction Log'!F411)</f>
      </c>
      <c r="G411" s="35" t="str">
        <f>IF(Games!H411="","",Games!H411)</f>
      </c>
      <c r="K411" s="30" t="n">
        <f t="shared" si="18"/>
        <v>0</v>
      </c>
      <c r="L411" s="30" t="n">
        <f t="shared" si="19"/>
        <v>0</v>
      </c>
      <c r="N411" s="28" t="str">
        <f t="shared" si="20"/>
      </c>
    </row>
    <row r="412">
      <c r="A412" s="32" t="str">
        <f>IF('Prediction Log'!A412=0, "",'Prediction Log'!A412)</f>
      </c>
      <c r="B412" s="32" t="str">
        <f>IF('Prediction Log'!B412=0, "",'Prediction Log'!B412)</f>
      </c>
      <c r="C412" s="32" t="str">
        <f>IF('Prediction Log'!C412=0, "",'Prediction Log'!C412)</f>
      </c>
      <c r="D412" s="32" t="str">
        <f>IF('Prediction Log'!D412=0, "",'Prediction Log'!D412)</f>
      </c>
      <c r="E412" s="32" t="str">
        <f>IF('Prediction Log'!E412=0, "",'Prediction Log'!E412)</f>
      </c>
      <c r="F412" s="32" t="str">
        <f>IF('Prediction Log'!F412=0, "",'Prediction Log'!F412)</f>
      </c>
      <c r="G412" s="35" t="str">
        <f>IF(Games!H412="","",Games!H412)</f>
      </c>
      <c r="K412" s="30" t="n">
        <f t="shared" si="18"/>
        <v>0</v>
      </c>
      <c r="L412" s="30" t="n">
        <f t="shared" si="19"/>
        <v>0</v>
      </c>
      <c r="N412" s="28" t="str">
        <f t="shared" si="20"/>
      </c>
    </row>
    <row r="413">
      <c r="A413" s="32" t="str">
        <f>IF('Prediction Log'!A413=0, "",'Prediction Log'!A413)</f>
      </c>
      <c r="B413" s="32" t="str">
        <f>IF('Prediction Log'!B413=0, "",'Prediction Log'!B413)</f>
      </c>
      <c r="C413" s="32" t="str">
        <f>IF('Prediction Log'!C413=0, "",'Prediction Log'!C413)</f>
      </c>
      <c r="D413" s="32" t="str">
        <f>IF('Prediction Log'!D413=0, "",'Prediction Log'!D413)</f>
      </c>
      <c r="E413" s="32" t="str">
        <f>IF('Prediction Log'!E413=0, "",'Prediction Log'!E413)</f>
      </c>
      <c r="F413" s="32" t="str">
        <f>IF('Prediction Log'!F413=0, "",'Prediction Log'!F413)</f>
      </c>
      <c r="G413" s="35" t="str">
        <f>IF(Games!H413="","",Games!H413)</f>
      </c>
      <c r="K413" s="30" t="n">
        <f t="shared" si="18"/>
        <v>0</v>
      </c>
      <c r="L413" s="30" t="n">
        <f t="shared" si="19"/>
        <v>0</v>
      </c>
      <c r="N413" s="28" t="str">
        <f t="shared" si="20"/>
      </c>
    </row>
    <row r="414">
      <c r="A414" s="32" t="str">
        <f>IF('Prediction Log'!A414=0, "",'Prediction Log'!A414)</f>
      </c>
      <c r="B414" s="32" t="str">
        <f>IF('Prediction Log'!B414=0, "",'Prediction Log'!B414)</f>
      </c>
      <c r="C414" s="32" t="str">
        <f>IF('Prediction Log'!C414=0, "",'Prediction Log'!C414)</f>
      </c>
      <c r="D414" s="32" t="str">
        <f>IF('Prediction Log'!D414=0, "",'Prediction Log'!D414)</f>
      </c>
      <c r="E414" s="32" t="str">
        <f>IF('Prediction Log'!E414=0, "",'Prediction Log'!E414)</f>
      </c>
      <c r="F414" s="32" t="str">
        <f>IF('Prediction Log'!F414=0, "",'Prediction Log'!F414)</f>
      </c>
      <c r="G414" s="35" t="str">
        <f>IF(Games!H414="","",Games!H414)</f>
      </c>
      <c r="K414" s="30" t="n">
        <f t="shared" ref="K414:K477" si="21">I414+IF(J414&lt;0, (I414/(J414/-100)), I414*(J414/100))</f>
        <v>0</v>
      </c>
      <c r="L414" s="30" t="n">
        <f t="shared" ref="L414:L477" si="22">K414-I414</f>
        <v>0</v>
      </c>
      <c r="N414" s="28" t="str">
        <f t="shared" ref="N414:N477" si="23">IF(M414="W", L414, IF(M414="L",-I414, ""))</f>
      </c>
    </row>
    <row r="415">
      <c r="A415" s="32" t="str">
        <f>IF('Prediction Log'!A415=0, "",'Prediction Log'!A415)</f>
      </c>
      <c r="B415" s="32" t="str">
        <f>IF('Prediction Log'!B415=0, "",'Prediction Log'!B415)</f>
      </c>
      <c r="C415" s="32" t="str">
        <f>IF('Prediction Log'!C415=0, "",'Prediction Log'!C415)</f>
      </c>
      <c r="D415" s="32" t="str">
        <f>IF('Prediction Log'!D415=0, "",'Prediction Log'!D415)</f>
      </c>
      <c r="E415" s="32" t="str">
        <f>IF('Prediction Log'!E415=0, "",'Prediction Log'!E415)</f>
      </c>
      <c r="F415" s="32" t="str">
        <f>IF('Prediction Log'!F415=0, "",'Prediction Log'!F415)</f>
      </c>
      <c r="G415" s="35" t="str">
        <f>IF(Games!H415="","",Games!H415)</f>
      </c>
      <c r="K415" s="30" t="n">
        <f t="shared" si="21"/>
        <v>0</v>
      </c>
      <c r="L415" s="30" t="n">
        <f t="shared" si="22"/>
        <v>0</v>
      </c>
      <c r="N415" s="28" t="str">
        <f t="shared" si="23"/>
      </c>
    </row>
    <row r="416">
      <c r="A416" s="32" t="str">
        <f>IF('Prediction Log'!A416=0, "",'Prediction Log'!A416)</f>
      </c>
      <c r="B416" s="32" t="str">
        <f>IF('Prediction Log'!B416=0, "",'Prediction Log'!B416)</f>
      </c>
      <c r="C416" s="32" t="str">
        <f>IF('Prediction Log'!C416=0, "",'Prediction Log'!C416)</f>
      </c>
      <c r="D416" s="32" t="str">
        <f>IF('Prediction Log'!D416=0, "",'Prediction Log'!D416)</f>
      </c>
      <c r="E416" s="32" t="str">
        <f>IF('Prediction Log'!E416=0, "",'Prediction Log'!E416)</f>
      </c>
      <c r="F416" s="32" t="str">
        <f>IF('Prediction Log'!F416=0, "",'Prediction Log'!F416)</f>
      </c>
      <c r="G416" s="35" t="str">
        <f>IF(Games!H416="","",Games!H416)</f>
      </c>
      <c r="K416" s="30" t="n">
        <f t="shared" si="21"/>
        <v>0</v>
      </c>
      <c r="L416" s="30" t="n">
        <f t="shared" si="22"/>
        <v>0</v>
      </c>
      <c r="N416" s="28" t="str">
        <f t="shared" si="23"/>
      </c>
    </row>
    <row r="417">
      <c r="A417" s="32" t="str">
        <f>IF('Prediction Log'!A417=0, "",'Prediction Log'!A417)</f>
      </c>
      <c r="B417" s="32" t="str">
        <f>IF('Prediction Log'!B417=0, "",'Prediction Log'!B417)</f>
      </c>
      <c r="C417" s="32" t="str">
        <f>IF('Prediction Log'!C417=0, "",'Prediction Log'!C417)</f>
      </c>
      <c r="D417" s="32" t="str">
        <f>IF('Prediction Log'!D417=0, "",'Prediction Log'!D417)</f>
      </c>
      <c r="E417" s="32" t="str">
        <f>IF('Prediction Log'!E417=0, "",'Prediction Log'!E417)</f>
      </c>
      <c r="F417" s="32" t="str">
        <f>IF('Prediction Log'!F417=0, "",'Prediction Log'!F417)</f>
      </c>
      <c r="G417" s="35" t="str">
        <f>IF(Games!H417="","",Games!H417)</f>
      </c>
      <c r="K417" s="30" t="n">
        <f t="shared" si="21"/>
        <v>0</v>
      </c>
      <c r="L417" s="30" t="n">
        <f t="shared" si="22"/>
        <v>0</v>
      </c>
      <c r="N417" s="28" t="str">
        <f t="shared" si="23"/>
      </c>
    </row>
    <row r="418">
      <c r="A418" s="32" t="str">
        <f>IF('Prediction Log'!A418=0, "",'Prediction Log'!A418)</f>
      </c>
      <c r="B418" s="32" t="str">
        <f>IF('Prediction Log'!B418=0, "",'Prediction Log'!B418)</f>
      </c>
      <c r="C418" s="32" t="str">
        <f>IF('Prediction Log'!C418=0, "",'Prediction Log'!C418)</f>
      </c>
      <c r="D418" s="32" t="str">
        <f>IF('Prediction Log'!D418=0, "",'Prediction Log'!D418)</f>
      </c>
      <c r="E418" s="32" t="str">
        <f>IF('Prediction Log'!E418=0, "",'Prediction Log'!E418)</f>
      </c>
      <c r="F418" s="32" t="str">
        <f>IF('Prediction Log'!F418=0, "",'Prediction Log'!F418)</f>
      </c>
      <c r="G418" s="35" t="str">
        <f>IF(Games!H418="","",Games!H418)</f>
      </c>
      <c r="K418" s="30" t="n">
        <f t="shared" si="21"/>
        <v>0</v>
      </c>
      <c r="L418" s="30" t="n">
        <f t="shared" si="22"/>
        <v>0</v>
      </c>
      <c r="N418" s="28" t="str">
        <f t="shared" si="23"/>
      </c>
    </row>
    <row r="419">
      <c r="A419" s="32" t="str">
        <f>IF('Prediction Log'!A419=0, "",'Prediction Log'!A419)</f>
      </c>
      <c r="B419" s="32" t="str">
        <f>IF('Prediction Log'!B419=0, "",'Prediction Log'!B419)</f>
      </c>
      <c r="C419" s="32" t="str">
        <f>IF('Prediction Log'!C419=0, "",'Prediction Log'!C419)</f>
      </c>
      <c r="D419" s="32" t="str">
        <f>IF('Prediction Log'!D419=0, "",'Prediction Log'!D419)</f>
      </c>
      <c r="E419" s="32" t="str">
        <f>IF('Prediction Log'!E419=0, "",'Prediction Log'!E419)</f>
      </c>
      <c r="F419" s="32" t="str">
        <f>IF('Prediction Log'!F419=0, "",'Prediction Log'!F419)</f>
      </c>
      <c r="G419" s="35" t="str">
        <f>IF(Games!H419="","",Games!H419)</f>
      </c>
      <c r="K419" s="30" t="n">
        <f t="shared" si="21"/>
        <v>0</v>
      </c>
      <c r="L419" s="30" t="n">
        <f t="shared" si="22"/>
        <v>0</v>
      </c>
      <c r="N419" s="28" t="str">
        <f t="shared" si="23"/>
      </c>
    </row>
    <row r="420">
      <c r="A420" s="32" t="str">
        <f>IF('Prediction Log'!A420=0, "",'Prediction Log'!A420)</f>
      </c>
      <c r="B420" s="32" t="str">
        <f>IF('Prediction Log'!B420=0, "",'Prediction Log'!B420)</f>
      </c>
      <c r="C420" s="32" t="str">
        <f>IF('Prediction Log'!C420=0, "",'Prediction Log'!C420)</f>
      </c>
      <c r="D420" s="32" t="str">
        <f>IF('Prediction Log'!D420=0, "",'Prediction Log'!D420)</f>
      </c>
      <c r="E420" s="32" t="str">
        <f>IF('Prediction Log'!E420=0, "",'Prediction Log'!E420)</f>
      </c>
      <c r="F420" s="32" t="str">
        <f>IF('Prediction Log'!F420=0, "",'Prediction Log'!F420)</f>
      </c>
      <c r="G420" s="35" t="str">
        <f>IF(Games!H420="","",Games!H420)</f>
      </c>
      <c r="K420" s="30" t="n">
        <f t="shared" si="21"/>
        <v>0</v>
      </c>
      <c r="L420" s="30" t="n">
        <f t="shared" si="22"/>
        <v>0</v>
      </c>
      <c r="N420" s="28" t="str">
        <f t="shared" si="23"/>
      </c>
    </row>
    <row r="421">
      <c r="A421" s="32" t="str">
        <f>IF('Prediction Log'!A421=0, "",'Prediction Log'!A421)</f>
      </c>
      <c r="B421" s="32" t="str">
        <f>IF('Prediction Log'!B421=0, "",'Prediction Log'!B421)</f>
      </c>
      <c r="C421" s="32" t="str">
        <f>IF('Prediction Log'!C421=0, "",'Prediction Log'!C421)</f>
      </c>
      <c r="D421" s="32" t="str">
        <f>IF('Prediction Log'!D421=0, "",'Prediction Log'!D421)</f>
      </c>
      <c r="E421" s="32" t="str">
        <f>IF('Prediction Log'!E421=0, "",'Prediction Log'!E421)</f>
      </c>
      <c r="F421" s="32" t="str">
        <f>IF('Prediction Log'!F421=0, "",'Prediction Log'!F421)</f>
      </c>
      <c r="G421" s="35" t="str">
        <f>IF(Games!H421="","",Games!H421)</f>
      </c>
      <c r="K421" s="30" t="n">
        <f t="shared" si="21"/>
        <v>0</v>
      </c>
      <c r="L421" s="30" t="n">
        <f t="shared" si="22"/>
        <v>0</v>
      </c>
      <c r="N421" s="28" t="str">
        <f t="shared" si="23"/>
      </c>
    </row>
    <row r="422">
      <c r="A422" s="32" t="str">
        <f>IF('Prediction Log'!A422=0, "",'Prediction Log'!A422)</f>
      </c>
      <c r="B422" s="32" t="str">
        <f>IF('Prediction Log'!B422=0, "",'Prediction Log'!B422)</f>
      </c>
      <c r="C422" s="32" t="str">
        <f>IF('Prediction Log'!C422=0, "",'Prediction Log'!C422)</f>
      </c>
      <c r="D422" s="32" t="str">
        <f>IF('Prediction Log'!D422=0, "",'Prediction Log'!D422)</f>
      </c>
      <c r="E422" s="32" t="str">
        <f>IF('Prediction Log'!E422=0, "",'Prediction Log'!E422)</f>
      </c>
      <c r="F422" s="32" t="str">
        <f>IF('Prediction Log'!F422=0, "",'Prediction Log'!F422)</f>
      </c>
      <c r="G422" s="35" t="str">
        <f>IF(Games!H422="","",Games!H422)</f>
      </c>
      <c r="K422" s="30" t="n">
        <f t="shared" si="21"/>
        <v>0</v>
      </c>
      <c r="L422" s="30" t="n">
        <f t="shared" si="22"/>
        <v>0</v>
      </c>
      <c r="N422" s="28" t="str">
        <f t="shared" si="23"/>
      </c>
    </row>
    <row r="423">
      <c r="A423" s="32" t="str">
        <f>IF('Prediction Log'!A423=0, "",'Prediction Log'!A423)</f>
      </c>
      <c r="B423" s="32" t="str">
        <f>IF('Prediction Log'!B423=0, "",'Prediction Log'!B423)</f>
      </c>
      <c r="C423" s="32" t="str">
        <f>IF('Prediction Log'!C423=0, "",'Prediction Log'!C423)</f>
      </c>
      <c r="D423" s="32" t="str">
        <f>IF('Prediction Log'!D423=0, "",'Prediction Log'!D423)</f>
      </c>
      <c r="E423" s="32" t="str">
        <f>IF('Prediction Log'!E423=0, "",'Prediction Log'!E423)</f>
      </c>
      <c r="F423" s="32" t="str">
        <f>IF('Prediction Log'!F423=0, "",'Prediction Log'!F423)</f>
      </c>
      <c r="G423" s="35" t="str">
        <f>IF(Games!H423="","",Games!H423)</f>
      </c>
      <c r="K423" s="30" t="n">
        <f t="shared" si="21"/>
        <v>0</v>
      </c>
      <c r="L423" s="30" t="n">
        <f t="shared" si="22"/>
        <v>0</v>
      </c>
      <c r="N423" s="28" t="str">
        <f t="shared" si="23"/>
      </c>
    </row>
    <row r="424">
      <c r="A424" s="32" t="str">
        <f>IF('Prediction Log'!A424=0, "",'Prediction Log'!A424)</f>
      </c>
      <c r="B424" s="32" t="str">
        <f>IF('Prediction Log'!B424=0, "",'Prediction Log'!B424)</f>
      </c>
      <c r="C424" s="32" t="str">
        <f>IF('Prediction Log'!C424=0, "",'Prediction Log'!C424)</f>
      </c>
      <c r="D424" s="32" t="str">
        <f>IF('Prediction Log'!D424=0, "",'Prediction Log'!D424)</f>
      </c>
      <c r="E424" s="32" t="str">
        <f>IF('Prediction Log'!E424=0, "",'Prediction Log'!E424)</f>
      </c>
      <c r="F424" s="32" t="str">
        <f>IF('Prediction Log'!F424=0, "",'Prediction Log'!F424)</f>
      </c>
      <c r="G424" s="35" t="str">
        <f>IF(Games!H424="","",Games!H424)</f>
      </c>
      <c r="K424" s="30" t="n">
        <f t="shared" si="21"/>
        <v>0</v>
      </c>
      <c r="L424" s="30" t="n">
        <f t="shared" si="22"/>
        <v>0</v>
      </c>
      <c r="N424" s="28" t="str">
        <f t="shared" si="23"/>
      </c>
    </row>
    <row r="425">
      <c r="A425" s="32" t="str">
        <f>IF('Prediction Log'!A425=0, "",'Prediction Log'!A425)</f>
      </c>
      <c r="B425" s="32" t="str">
        <f>IF('Prediction Log'!B425=0, "",'Prediction Log'!B425)</f>
      </c>
      <c r="C425" s="32" t="str">
        <f>IF('Prediction Log'!C425=0, "",'Prediction Log'!C425)</f>
      </c>
      <c r="D425" s="32" t="str">
        <f>IF('Prediction Log'!D425=0, "",'Prediction Log'!D425)</f>
      </c>
      <c r="E425" s="32" t="str">
        <f>IF('Prediction Log'!E425=0, "",'Prediction Log'!E425)</f>
      </c>
      <c r="F425" s="32" t="str">
        <f>IF('Prediction Log'!F425=0, "",'Prediction Log'!F425)</f>
      </c>
      <c r="G425" s="35" t="str">
        <f>IF(Games!H425="","",Games!H425)</f>
      </c>
      <c r="K425" s="30" t="n">
        <f t="shared" si="21"/>
        <v>0</v>
      </c>
      <c r="L425" s="30" t="n">
        <f t="shared" si="22"/>
        <v>0</v>
      </c>
      <c r="N425" s="28" t="str">
        <f t="shared" si="23"/>
      </c>
    </row>
    <row r="426">
      <c r="A426" s="32" t="str">
        <f>IF('Prediction Log'!A426=0, "",'Prediction Log'!A426)</f>
      </c>
      <c r="B426" s="32" t="str">
        <f>IF('Prediction Log'!B426=0, "",'Prediction Log'!B426)</f>
      </c>
      <c r="C426" s="32" t="str">
        <f>IF('Prediction Log'!C426=0, "",'Prediction Log'!C426)</f>
      </c>
      <c r="D426" s="32" t="str">
        <f>IF('Prediction Log'!D426=0, "",'Prediction Log'!D426)</f>
      </c>
      <c r="E426" s="32" t="str">
        <f>IF('Prediction Log'!E426=0, "",'Prediction Log'!E426)</f>
      </c>
      <c r="F426" s="32" t="str">
        <f>IF('Prediction Log'!F426=0, "",'Prediction Log'!F426)</f>
      </c>
      <c r="G426" s="35" t="str">
        <f>IF(Games!H426="","",Games!H426)</f>
      </c>
      <c r="K426" s="30" t="n">
        <f t="shared" si="21"/>
        <v>0</v>
      </c>
      <c r="L426" s="30" t="n">
        <f t="shared" si="22"/>
        <v>0</v>
      </c>
      <c r="N426" s="28" t="str">
        <f t="shared" si="23"/>
      </c>
    </row>
    <row r="427">
      <c r="A427" s="32" t="str">
        <f>IF('Prediction Log'!A427=0, "",'Prediction Log'!A427)</f>
      </c>
      <c r="B427" s="32" t="str">
        <f>IF('Prediction Log'!B427=0, "",'Prediction Log'!B427)</f>
      </c>
      <c r="C427" s="32" t="str">
        <f>IF('Prediction Log'!C427=0, "",'Prediction Log'!C427)</f>
      </c>
      <c r="D427" s="32" t="str">
        <f>IF('Prediction Log'!D427=0, "",'Prediction Log'!D427)</f>
      </c>
      <c r="E427" s="32" t="str">
        <f>IF('Prediction Log'!E427=0, "",'Prediction Log'!E427)</f>
      </c>
      <c r="F427" s="32" t="str">
        <f>IF('Prediction Log'!F427=0, "",'Prediction Log'!F427)</f>
      </c>
      <c r="G427" s="35" t="str">
        <f>IF(Games!H427="","",Games!H427)</f>
      </c>
      <c r="K427" s="30" t="n">
        <f t="shared" si="21"/>
        <v>0</v>
      </c>
      <c r="L427" s="30" t="n">
        <f t="shared" si="22"/>
        <v>0</v>
      </c>
      <c r="N427" s="28" t="str">
        <f t="shared" si="23"/>
      </c>
    </row>
    <row r="428">
      <c r="A428" s="32" t="str">
        <f>IF('Prediction Log'!A428=0, "",'Prediction Log'!A428)</f>
      </c>
      <c r="B428" s="32" t="str">
        <f>IF('Prediction Log'!B428=0, "",'Prediction Log'!B428)</f>
      </c>
      <c r="C428" s="32" t="str">
        <f>IF('Prediction Log'!C428=0, "",'Prediction Log'!C428)</f>
      </c>
      <c r="D428" s="32" t="str">
        <f>IF('Prediction Log'!D428=0, "",'Prediction Log'!D428)</f>
      </c>
      <c r="E428" s="32" t="str">
        <f>IF('Prediction Log'!E428=0, "",'Prediction Log'!E428)</f>
      </c>
      <c r="F428" s="32" t="str">
        <f>IF('Prediction Log'!F428=0, "",'Prediction Log'!F428)</f>
      </c>
      <c r="G428" s="35" t="str">
        <f>IF(Games!H428="","",Games!H428)</f>
      </c>
      <c r="K428" s="30" t="n">
        <f t="shared" si="21"/>
        <v>0</v>
      </c>
      <c r="L428" s="30" t="n">
        <f t="shared" si="22"/>
        <v>0</v>
      </c>
      <c r="N428" s="28" t="str">
        <f t="shared" si="23"/>
      </c>
    </row>
    <row r="429">
      <c r="A429" s="32" t="str">
        <f>IF('Prediction Log'!A429=0, "",'Prediction Log'!A429)</f>
      </c>
      <c r="B429" s="32" t="str">
        <f>IF('Prediction Log'!B429=0, "",'Prediction Log'!B429)</f>
      </c>
      <c r="C429" s="32" t="str">
        <f>IF('Prediction Log'!C429=0, "",'Prediction Log'!C429)</f>
      </c>
      <c r="D429" s="32" t="str">
        <f>IF('Prediction Log'!D429=0, "",'Prediction Log'!D429)</f>
      </c>
      <c r="E429" s="32" t="str">
        <f>IF('Prediction Log'!E429=0, "",'Prediction Log'!E429)</f>
      </c>
      <c r="F429" s="32" t="str">
        <f>IF('Prediction Log'!F429=0, "",'Prediction Log'!F429)</f>
      </c>
      <c r="G429" s="35" t="str">
        <f>IF(Games!H429="","",Games!H429)</f>
      </c>
      <c r="K429" s="30" t="n">
        <f t="shared" si="21"/>
        <v>0</v>
      </c>
      <c r="L429" s="30" t="n">
        <f t="shared" si="22"/>
        <v>0</v>
      </c>
      <c r="N429" s="28" t="str">
        <f t="shared" si="23"/>
      </c>
    </row>
    <row r="430">
      <c r="A430" s="32" t="str">
        <f>IF('Prediction Log'!A430=0, "",'Prediction Log'!A430)</f>
      </c>
      <c r="B430" s="32" t="str">
        <f>IF('Prediction Log'!B430=0, "",'Prediction Log'!B430)</f>
      </c>
      <c r="C430" s="32" t="str">
        <f>IF('Prediction Log'!C430=0, "",'Prediction Log'!C430)</f>
      </c>
      <c r="D430" s="32" t="str">
        <f>IF('Prediction Log'!D430=0, "",'Prediction Log'!D430)</f>
      </c>
      <c r="E430" s="32" t="str">
        <f>IF('Prediction Log'!E430=0, "",'Prediction Log'!E430)</f>
      </c>
      <c r="F430" s="32" t="str">
        <f>IF('Prediction Log'!F430=0, "",'Prediction Log'!F430)</f>
      </c>
      <c r="G430" s="35" t="str">
        <f>IF(Games!H430="","",Games!H430)</f>
      </c>
      <c r="K430" s="30" t="n">
        <f t="shared" si="21"/>
        <v>0</v>
      </c>
      <c r="L430" s="30" t="n">
        <f t="shared" si="22"/>
        <v>0</v>
      </c>
      <c r="N430" s="28" t="str">
        <f t="shared" si="23"/>
      </c>
    </row>
    <row r="431">
      <c r="A431" s="32" t="str">
        <f>IF('Prediction Log'!A431=0, "",'Prediction Log'!A431)</f>
      </c>
      <c r="B431" s="32" t="str">
        <f>IF('Prediction Log'!B431=0, "",'Prediction Log'!B431)</f>
      </c>
      <c r="C431" s="32" t="str">
        <f>IF('Prediction Log'!C431=0, "",'Prediction Log'!C431)</f>
      </c>
      <c r="D431" s="32" t="str">
        <f>IF('Prediction Log'!D431=0, "",'Prediction Log'!D431)</f>
      </c>
      <c r="E431" s="32" t="str">
        <f>IF('Prediction Log'!E431=0, "",'Prediction Log'!E431)</f>
      </c>
      <c r="F431" s="32" t="str">
        <f>IF('Prediction Log'!F431=0, "",'Prediction Log'!F431)</f>
      </c>
      <c r="G431" s="35" t="str">
        <f>IF(Games!H431="","",Games!H431)</f>
      </c>
      <c r="K431" s="30" t="n">
        <f t="shared" si="21"/>
        <v>0</v>
      </c>
      <c r="L431" s="30" t="n">
        <f t="shared" si="22"/>
        <v>0</v>
      </c>
      <c r="N431" s="28" t="str">
        <f t="shared" si="23"/>
      </c>
    </row>
    <row r="432">
      <c r="A432" s="32" t="str">
        <f>IF('Prediction Log'!A432=0, "",'Prediction Log'!A432)</f>
      </c>
      <c r="B432" s="32" t="str">
        <f>IF('Prediction Log'!B432=0, "",'Prediction Log'!B432)</f>
      </c>
      <c r="C432" s="32" t="str">
        <f>IF('Prediction Log'!C432=0, "",'Prediction Log'!C432)</f>
      </c>
      <c r="D432" s="32" t="str">
        <f>IF('Prediction Log'!D432=0, "",'Prediction Log'!D432)</f>
      </c>
      <c r="E432" s="32" t="str">
        <f>IF('Prediction Log'!E432=0, "",'Prediction Log'!E432)</f>
      </c>
      <c r="F432" s="32" t="str">
        <f>IF('Prediction Log'!F432=0, "",'Prediction Log'!F432)</f>
      </c>
      <c r="G432" s="35" t="str">
        <f>IF(Games!H432="","",Games!H432)</f>
      </c>
      <c r="K432" s="30" t="n">
        <f t="shared" si="21"/>
        <v>0</v>
      </c>
      <c r="L432" s="30" t="n">
        <f t="shared" si="22"/>
        <v>0</v>
      </c>
      <c r="N432" s="28" t="str">
        <f t="shared" si="23"/>
      </c>
    </row>
    <row r="433">
      <c r="A433" s="32" t="str">
        <f>IF('Prediction Log'!A433=0, "",'Prediction Log'!A433)</f>
      </c>
      <c r="B433" s="32" t="str">
        <f>IF('Prediction Log'!B433=0, "",'Prediction Log'!B433)</f>
      </c>
      <c r="C433" s="32" t="str">
        <f>IF('Prediction Log'!C433=0, "",'Prediction Log'!C433)</f>
      </c>
      <c r="D433" s="32" t="str">
        <f>IF('Prediction Log'!D433=0, "",'Prediction Log'!D433)</f>
      </c>
      <c r="E433" s="32" t="str">
        <f>IF('Prediction Log'!E433=0, "",'Prediction Log'!E433)</f>
      </c>
      <c r="F433" s="32" t="str">
        <f>IF('Prediction Log'!F433=0, "",'Prediction Log'!F433)</f>
      </c>
      <c r="G433" s="35" t="str">
        <f>IF(Games!H433="","",Games!H433)</f>
      </c>
      <c r="K433" s="30" t="n">
        <f t="shared" si="21"/>
        <v>0</v>
      </c>
      <c r="L433" s="30" t="n">
        <f t="shared" si="22"/>
        <v>0</v>
      </c>
      <c r="N433" s="28" t="str">
        <f t="shared" si="23"/>
      </c>
    </row>
    <row r="434">
      <c r="A434" s="32" t="str">
        <f>IF('Prediction Log'!A434=0, "",'Prediction Log'!A434)</f>
      </c>
      <c r="B434" s="32" t="str">
        <f>IF('Prediction Log'!B434=0, "",'Prediction Log'!B434)</f>
      </c>
      <c r="C434" s="32" t="str">
        <f>IF('Prediction Log'!C434=0, "",'Prediction Log'!C434)</f>
      </c>
      <c r="D434" s="32" t="str">
        <f>IF('Prediction Log'!D434=0, "",'Prediction Log'!D434)</f>
      </c>
      <c r="E434" s="32" t="str">
        <f>IF('Prediction Log'!E434=0, "",'Prediction Log'!E434)</f>
      </c>
      <c r="F434" s="32" t="str">
        <f>IF('Prediction Log'!F434=0, "",'Prediction Log'!F434)</f>
      </c>
      <c r="G434" s="35" t="str">
        <f>IF(Games!H434="","",Games!H434)</f>
      </c>
      <c r="K434" s="30" t="n">
        <f t="shared" si="21"/>
        <v>0</v>
      </c>
      <c r="L434" s="30" t="n">
        <f t="shared" si="22"/>
        <v>0</v>
      </c>
      <c r="N434" s="28" t="str">
        <f t="shared" si="23"/>
      </c>
    </row>
    <row r="435">
      <c r="A435" s="32" t="str">
        <f>IF('Prediction Log'!A435=0, "",'Prediction Log'!A435)</f>
      </c>
      <c r="B435" s="32" t="str">
        <f>IF('Prediction Log'!B435=0, "",'Prediction Log'!B435)</f>
      </c>
      <c r="C435" s="32" t="str">
        <f>IF('Prediction Log'!C435=0, "",'Prediction Log'!C435)</f>
      </c>
      <c r="D435" s="32" t="str">
        <f>IF('Prediction Log'!D435=0, "",'Prediction Log'!D435)</f>
      </c>
      <c r="E435" s="32" t="str">
        <f>IF('Prediction Log'!E435=0, "",'Prediction Log'!E435)</f>
      </c>
      <c r="F435" s="32" t="str">
        <f>IF('Prediction Log'!F435=0, "",'Prediction Log'!F435)</f>
      </c>
      <c r="G435" s="35" t="str">
        <f>IF(Games!H435="","",Games!H435)</f>
      </c>
      <c r="K435" s="30" t="n">
        <f t="shared" si="21"/>
        <v>0</v>
      </c>
      <c r="L435" s="30" t="n">
        <f t="shared" si="22"/>
        <v>0</v>
      </c>
      <c r="N435" s="28" t="str">
        <f t="shared" si="23"/>
      </c>
    </row>
    <row r="436">
      <c r="A436" s="32" t="str">
        <f>IF('Prediction Log'!A436=0, "",'Prediction Log'!A436)</f>
      </c>
      <c r="B436" s="32" t="str">
        <f>IF('Prediction Log'!B436=0, "",'Prediction Log'!B436)</f>
      </c>
      <c r="C436" s="32" t="str">
        <f>IF('Prediction Log'!C436=0, "",'Prediction Log'!C436)</f>
      </c>
      <c r="D436" s="32" t="str">
        <f>IF('Prediction Log'!D436=0, "",'Prediction Log'!D436)</f>
      </c>
      <c r="E436" s="32" t="str">
        <f>IF('Prediction Log'!E436=0, "",'Prediction Log'!E436)</f>
      </c>
      <c r="F436" s="32" t="str">
        <f>IF('Prediction Log'!F436=0, "",'Prediction Log'!F436)</f>
      </c>
      <c r="G436" s="35" t="str">
        <f>IF(Games!H436="","",Games!H436)</f>
      </c>
      <c r="K436" s="30" t="n">
        <f t="shared" si="21"/>
        <v>0</v>
      </c>
      <c r="L436" s="30" t="n">
        <f t="shared" si="22"/>
        <v>0</v>
      </c>
      <c r="N436" s="28" t="str">
        <f t="shared" si="23"/>
      </c>
    </row>
    <row r="437">
      <c r="A437" s="32" t="str">
        <f>IF('Prediction Log'!A437=0, "",'Prediction Log'!A437)</f>
      </c>
      <c r="B437" s="32" t="str">
        <f>IF('Prediction Log'!B437=0, "",'Prediction Log'!B437)</f>
      </c>
      <c r="C437" s="32" t="str">
        <f>IF('Prediction Log'!C437=0, "",'Prediction Log'!C437)</f>
      </c>
      <c r="D437" s="32" t="str">
        <f>IF('Prediction Log'!D437=0, "",'Prediction Log'!D437)</f>
      </c>
      <c r="E437" s="32" t="str">
        <f>IF('Prediction Log'!E437=0, "",'Prediction Log'!E437)</f>
      </c>
      <c r="F437" s="32" t="str">
        <f>IF('Prediction Log'!F437=0, "",'Prediction Log'!F437)</f>
      </c>
      <c r="G437" s="35" t="str">
        <f>IF(Games!H437="","",Games!H437)</f>
      </c>
      <c r="K437" s="30" t="n">
        <f t="shared" si="21"/>
        <v>0</v>
      </c>
      <c r="L437" s="30" t="n">
        <f t="shared" si="22"/>
        <v>0</v>
      </c>
      <c r="N437" s="28" t="str">
        <f t="shared" si="23"/>
      </c>
    </row>
    <row r="438">
      <c r="A438" s="32" t="str">
        <f>IF('Prediction Log'!A438=0, "",'Prediction Log'!A438)</f>
      </c>
      <c r="B438" s="32" t="str">
        <f>IF('Prediction Log'!B438=0, "",'Prediction Log'!B438)</f>
      </c>
      <c r="C438" s="32" t="str">
        <f>IF('Prediction Log'!C438=0, "",'Prediction Log'!C438)</f>
      </c>
      <c r="D438" s="32" t="str">
        <f>IF('Prediction Log'!D438=0, "",'Prediction Log'!D438)</f>
      </c>
      <c r="E438" s="32" t="str">
        <f>IF('Prediction Log'!E438=0, "",'Prediction Log'!E438)</f>
      </c>
      <c r="F438" s="32" t="str">
        <f>IF('Prediction Log'!F438=0, "",'Prediction Log'!F438)</f>
      </c>
      <c r="G438" s="35" t="str">
        <f>IF(Games!H438="","",Games!H438)</f>
      </c>
      <c r="K438" s="30" t="n">
        <f t="shared" si="21"/>
        <v>0</v>
      </c>
      <c r="L438" s="30" t="n">
        <f t="shared" si="22"/>
        <v>0</v>
      </c>
      <c r="N438" s="28" t="str">
        <f t="shared" si="23"/>
      </c>
    </row>
    <row r="439">
      <c r="A439" s="32" t="str">
        <f>IF('Prediction Log'!A439=0, "",'Prediction Log'!A439)</f>
      </c>
      <c r="B439" s="32" t="str">
        <f>IF('Prediction Log'!B439=0, "",'Prediction Log'!B439)</f>
      </c>
      <c r="C439" s="32" t="str">
        <f>IF('Prediction Log'!C439=0, "",'Prediction Log'!C439)</f>
      </c>
      <c r="D439" s="32" t="str">
        <f>IF('Prediction Log'!D439=0, "",'Prediction Log'!D439)</f>
      </c>
      <c r="E439" s="32" t="str">
        <f>IF('Prediction Log'!E439=0, "",'Prediction Log'!E439)</f>
      </c>
      <c r="F439" s="32" t="str">
        <f>IF('Prediction Log'!F439=0, "",'Prediction Log'!F439)</f>
      </c>
      <c r="G439" s="35" t="str">
        <f>IF(Games!H439="","",Games!H439)</f>
      </c>
      <c r="K439" s="30" t="n">
        <f t="shared" si="21"/>
        <v>0</v>
      </c>
      <c r="L439" s="30" t="n">
        <f t="shared" si="22"/>
        <v>0</v>
      </c>
      <c r="N439" s="28" t="str">
        <f t="shared" si="23"/>
      </c>
    </row>
    <row r="440">
      <c r="A440" s="32" t="str">
        <f>IF('Prediction Log'!A440=0, "",'Prediction Log'!A440)</f>
      </c>
      <c r="B440" s="32" t="str">
        <f>IF('Prediction Log'!B440=0, "",'Prediction Log'!B440)</f>
      </c>
      <c r="C440" s="32" t="str">
        <f>IF('Prediction Log'!C440=0, "",'Prediction Log'!C440)</f>
      </c>
      <c r="D440" s="32" t="str">
        <f>IF('Prediction Log'!D440=0, "",'Prediction Log'!D440)</f>
      </c>
      <c r="E440" s="32" t="str">
        <f>IF('Prediction Log'!E440=0, "",'Prediction Log'!E440)</f>
      </c>
      <c r="F440" s="32" t="str">
        <f>IF('Prediction Log'!F440=0, "",'Prediction Log'!F440)</f>
      </c>
      <c r="G440" s="35" t="str">
        <f>IF(Games!H440="","",Games!H440)</f>
      </c>
      <c r="K440" s="30" t="n">
        <f t="shared" si="21"/>
        <v>0</v>
      </c>
      <c r="L440" s="30" t="n">
        <f t="shared" si="22"/>
        <v>0</v>
      </c>
      <c r="N440" s="28" t="str">
        <f t="shared" si="23"/>
      </c>
    </row>
    <row r="441">
      <c r="A441" s="32" t="str">
        <f>IF('Prediction Log'!A441=0, "",'Prediction Log'!A441)</f>
      </c>
      <c r="B441" s="32" t="str">
        <f>IF('Prediction Log'!B441=0, "",'Prediction Log'!B441)</f>
      </c>
      <c r="C441" s="32" t="str">
        <f>IF('Prediction Log'!C441=0, "",'Prediction Log'!C441)</f>
      </c>
      <c r="D441" s="32" t="str">
        <f>IF('Prediction Log'!D441=0, "",'Prediction Log'!D441)</f>
      </c>
      <c r="E441" s="32" t="str">
        <f>IF('Prediction Log'!E441=0, "",'Prediction Log'!E441)</f>
      </c>
      <c r="F441" s="32" t="str">
        <f>IF('Prediction Log'!F441=0, "",'Prediction Log'!F441)</f>
      </c>
      <c r="G441" s="35" t="str">
        <f>IF(Games!H441="","",Games!H441)</f>
      </c>
      <c r="K441" s="30" t="n">
        <f t="shared" si="21"/>
        <v>0</v>
      </c>
      <c r="L441" s="30" t="n">
        <f t="shared" si="22"/>
        <v>0</v>
      </c>
      <c r="N441" s="28" t="str">
        <f t="shared" si="23"/>
      </c>
    </row>
    <row r="442">
      <c r="A442" s="32" t="str">
        <f>IF('Prediction Log'!A442=0, "",'Prediction Log'!A442)</f>
      </c>
      <c r="B442" s="32" t="str">
        <f>IF('Prediction Log'!B442=0, "",'Prediction Log'!B442)</f>
      </c>
      <c r="C442" s="32" t="str">
        <f>IF('Prediction Log'!C442=0, "",'Prediction Log'!C442)</f>
      </c>
      <c r="D442" s="32" t="str">
        <f>IF('Prediction Log'!D442=0, "",'Prediction Log'!D442)</f>
      </c>
      <c r="E442" s="32" t="str">
        <f>IF('Prediction Log'!E442=0, "",'Prediction Log'!E442)</f>
      </c>
      <c r="F442" s="32" t="str">
        <f>IF('Prediction Log'!F442=0, "",'Prediction Log'!F442)</f>
      </c>
      <c r="G442" s="35" t="str">
        <f>IF(Games!H442="","",Games!H442)</f>
      </c>
      <c r="K442" s="30" t="n">
        <f t="shared" si="21"/>
        <v>0</v>
      </c>
      <c r="L442" s="30" t="n">
        <f t="shared" si="22"/>
        <v>0</v>
      </c>
      <c r="N442" s="28" t="str">
        <f t="shared" si="23"/>
      </c>
    </row>
    <row r="443">
      <c r="A443" s="32" t="str">
        <f>IF('Prediction Log'!A443=0, "",'Prediction Log'!A443)</f>
      </c>
      <c r="B443" s="32" t="str">
        <f>IF('Prediction Log'!B443=0, "",'Prediction Log'!B443)</f>
      </c>
      <c r="C443" s="32" t="str">
        <f>IF('Prediction Log'!C443=0, "",'Prediction Log'!C443)</f>
      </c>
      <c r="D443" s="32" t="str">
        <f>IF('Prediction Log'!D443=0, "",'Prediction Log'!D443)</f>
      </c>
      <c r="E443" s="32" t="str">
        <f>IF('Prediction Log'!E443=0, "",'Prediction Log'!E443)</f>
      </c>
      <c r="F443" s="32" t="str">
        <f>IF('Prediction Log'!F443=0, "",'Prediction Log'!F443)</f>
      </c>
      <c r="G443" s="35" t="str">
        <f>IF(Games!H443="","",Games!H443)</f>
      </c>
      <c r="K443" s="30" t="n">
        <f t="shared" si="21"/>
        <v>0</v>
      </c>
      <c r="L443" s="30" t="n">
        <f t="shared" si="22"/>
        <v>0</v>
      </c>
      <c r="N443" s="28" t="str">
        <f t="shared" si="23"/>
      </c>
    </row>
    <row r="444">
      <c r="A444" s="32" t="str">
        <f>IF('Prediction Log'!A444=0, "",'Prediction Log'!A444)</f>
      </c>
      <c r="B444" s="32" t="str">
        <f>IF('Prediction Log'!B444=0, "",'Prediction Log'!B444)</f>
      </c>
      <c r="C444" s="32" t="str">
        <f>IF('Prediction Log'!C444=0, "",'Prediction Log'!C444)</f>
      </c>
      <c r="D444" s="32" t="str">
        <f>IF('Prediction Log'!D444=0, "",'Prediction Log'!D444)</f>
      </c>
      <c r="E444" s="32" t="str">
        <f>IF('Prediction Log'!E444=0, "",'Prediction Log'!E444)</f>
      </c>
      <c r="F444" s="32" t="str">
        <f>IF('Prediction Log'!F444=0, "",'Prediction Log'!F444)</f>
      </c>
      <c r="G444" s="35" t="str">
        <f>IF(Games!H444="","",Games!H444)</f>
      </c>
      <c r="K444" s="30" t="n">
        <f t="shared" si="21"/>
        <v>0</v>
      </c>
      <c r="L444" s="30" t="n">
        <f t="shared" si="22"/>
        <v>0</v>
      </c>
      <c r="N444" s="28" t="str">
        <f t="shared" si="23"/>
      </c>
    </row>
    <row r="445">
      <c r="A445" s="32" t="str">
        <f>IF('Prediction Log'!A445=0, "",'Prediction Log'!A445)</f>
      </c>
      <c r="B445" s="32" t="str">
        <f>IF('Prediction Log'!B445=0, "",'Prediction Log'!B445)</f>
      </c>
      <c r="C445" s="32" t="str">
        <f>IF('Prediction Log'!C445=0, "",'Prediction Log'!C445)</f>
      </c>
      <c r="D445" s="32" t="str">
        <f>IF('Prediction Log'!D445=0, "",'Prediction Log'!D445)</f>
      </c>
      <c r="E445" s="32" t="str">
        <f>IF('Prediction Log'!E445=0, "",'Prediction Log'!E445)</f>
      </c>
      <c r="F445" s="32" t="str">
        <f>IF('Prediction Log'!F445=0, "",'Prediction Log'!F445)</f>
      </c>
      <c r="G445" s="35" t="str">
        <f>IF(Games!H445="","",Games!H445)</f>
      </c>
      <c r="K445" s="30" t="n">
        <f t="shared" si="21"/>
        <v>0</v>
      </c>
      <c r="L445" s="30" t="n">
        <f t="shared" si="22"/>
        <v>0</v>
      </c>
      <c r="N445" s="28" t="str">
        <f t="shared" si="23"/>
      </c>
    </row>
    <row r="446">
      <c r="A446" s="32" t="str">
        <f>IF('Prediction Log'!A446=0, "",'Prediction Log'!A446)</f>
      </c>
      <c r="B446" s="32" t="str">
        <f>IF('Prediction Log'!B446=0, "",'Prediction Log'!B446)</f>
      </c>
      <c r="C446" s="32" t="str">
        <f>IF('Prediction Log'!C446=0, "",'Prediction Log'!C446)</f>
      </c>
      <c r="D446" s="32" t="str">
        <f>IF('Prediction Log'!D446=0, "",'Prediction Log'!D446)</f>
      </c>
      <c r="E446" s="32" t="str">
        <f>IF('Prediction Log'!E446=0, "",'Prediction Log'!E446)</f>
      </c>
      <c r="F446" s="32" t="str">
        <f>IF('Prediction Log'!F446=0, "",'Prediction Log'!F446)</f>
      </c>
      <c r="G446" s="35" t="str">
        <f>IF(Games!H446="","",Games!H446)</f>
      </c>
      <c r="K446" s="30" t="n">
        <f t="shared" si="21"/>
        <v>0</v>
      </c>
      <c r="L446" s="30" t="n">
        <f t="shared" si="22"/>
        <v>0</v>
      </c>
      <c r="N446" s="28" t="str">
        <f t="shared" si="23"/>
      </c>
    </row>
    <row r="447">
      <c r="A447" s="32" t="str">
        <f>IF('Prediction Log'!A447=0, "",'Prediction Log'!A447)</f>
      </c>
      <c r="B447" s="32" t="str">
        <f>IF('Prediction Log'!B447=0, "",'Prediction Log'!B447)</f>
      </c>
      <c r="C447" s="32" t="str">
        <f>IF('Prediction Log'!C447=0, "",'Prediction Log'!C447)</f>
      </c>
      <c r="D447" s="32" t="str">
        <f>IF('Prediction Log'!D447=0, "",'Prediction Log'!D447)</f>
      </c>
      <c r="E447" s="32" t="str">
        <f>IF('Prediction Log'!E447=0, "",'Prediction Log'!E447)</f>
      </c>
      <c r="F447" s="32" t="str">
        <f>IF('Prediction Log'!F447=0, "",'Prediction Log'!F447)</f>
      </c>
      <c r="G447" s="35" t="str">
        <f>IF(Games!H447="","",Games!H447)</f>
      </c>
      <c r="K447" s="30" t="n">
        <f t="shared" si="21"/>
        <v>0</v>
      </c>
      <c r="L447" s="30" t="n">
        <f t="shared" si="22"/>
        <v>0</v>
      </c>
      <c r="N447" s="28" t="str">
        <f t="shared" si="23"/>
      </c>
    </row>
    <row r="448">
      <c r="A448" s="32" t="str">
        <f>IF('Prediction Log'!A448=0, "",'Prediction Log'!A448)</f>
      </c>
      <c r="B448" s="32" t="str">
        <f>IF('Prediction Log'!B448=0, "",'Prediction Log'!B448)</f>
      </c>
      <c r="C448" s="32" t="str">
        <f>IF('Prediction Log'!C448=0, "",'Prediction Log'!C448)</f>
      </c>
      <c r="D448" s="32" t="str">
        <f>IF('Prediction Log'!D448=0, "",'Prediction Log'!D448)</f>
      </c>
      <c r="E448" s="32" t="str">
        <f>IF('Prediction Log'!E448=0, "",'Prediction Log'!E448)</f>
      </c>
      <c r="F448" s="32" t="str">
        <f>IF('Prediction Log'!F448=0, "",'Prediction Log'!F448)</f>
      </c>
      <c r="G448" s="35" t="str">
        <f>IF(Games!H448="","",Games!H448)</f>
      </c>
      <c r="K448" s="30" t="n">
        <f t="shared" si="21"/>
        <v>0</v>
      </c>
      <c r="L448" s="30" t="n">
        <f t="shared" si="22"/>
        <v>0</v>
      </c>
      <c r="N448" s="28" t="str">
        <f t="shared" si="23"/>
      </c>
    </row>
    <row r="449">
      <c r="A449" s="32" t="str">
        <f>IF('Prediction Log'!A449=0, "",'Prediction Log'!A449)</f>
      </c>
      <c r="B449" s="32" t="str">
        <f>IF('Prediction Log'!B449=0, "",'Prediction Log'!B449)</f>
      </c>
      <c r="C449" s="32" t="str">
        <f>IF('Prediction Log'!C449=0, "",'Prediction Log'!C449)</f>
      </c>
      <c r="D449" s="32" t="str">
        <f>IF('Prediction Log'!D449=0, "",'Prediction Log'!D449)</f>
      </c>
      <c r="E449" s="32" t="str">
        <f>IF('Prediction Log'!E449=0, "",'Prediction Log'!E449)</f>
      </c>
      <c r="F449" s="32" t="str">
        <f>IF('Prediction Log'!F449=0, "",'Prediction Log'!F449)</f>
      </c>
      <c r="G449" s="35" t="str">
        <f>IF(Games!H449="","",Games!H449)</f>
      </c>
      <c r="K449" s="30" t="n">
        <f t="shared" si="21"/>
        <v>0</v>
      </c>
      <c r="L449" s="30" t="n">
        <f t="shared" si="22"/>
        <v>0</v>
      </c>
      <c r="N449" s="28" t="str">
        <f t="shared" si="23"/>
      </c>
    </row>
    <row r="450">
      <c r="A450" s="32" t="str">
        <f>IF('Prediction Log'!A450=0, "",'Prediction Log'!A450)</f>
      </c>
      <c r="B450" s="32" t="str">
        <f>IF('Prediction Log'!B450=0, "",'Prediction Log'!B450)</f>
      </c>
      <c r="C450" s="32" t="str">
        <f>IF('Prediction Log'!C450=0, "",'Prediction Log'!C450)</f>
      </c>
      <c r="D450" s="32" t="str">
        <f>IF('Prediction Log'!D450=0, "",'Prediction Log'!D450)</f>
      </c>
      <c r="E450" s="32" t="str">
        <f>IF('Prediction Log'!E450=0, "",'Prediction Log'!E450)</f>
      </c>
      <c r="F450" s="32" t="str">
        <f>IF('Prediction Log'!F450=0, "",'Prediction Log'!F450)</f>
      </c>
      <c r="G450" s="35" t="str">
        <f>IF(Games!H450="","",Games!H450)</f>
      </c>
      <c r="K450" s="30" t="n">
        <f t="shared" si="21"/>
        <v>0</v>
      </c>
      <c r="L450" s="30" t="n">
        <f t="shared" si="22"/>
        <v>0</v>
      </c>
      <c r="N450" s="28" t="str">
        <f t="shared" si="23"/>
      </c>
    </row>
    <row r="451">
      <c r="A451" s="32" t="str">
        <f>IF('Prediction Log'!A451=0, "",'Prediction Log'!A451)</f>
      </c>
      <c r="B451" s="32" t="str">
        <f>IF('Prediction Log'!B451=0, "",'Prediction Log'!B451)</f>
      </c>
      <c r="C451" s="32" t="str">
        <f>IF('Prediction Log'!C451=0, "",'Prediction Log'!C451)</f>
      </c>
      <c r="D451" s="32" t="str">
        <f>IF('Prediction Log'!D451=0, "",'Prediction Log'!D451)</f>
      </c>
      <c r="E451" s="32" t="str">
        <f>IF('Prediction Log'!E451=0, "",'Prediction Log'!E451)</f>
      </c>
      <c r="F451" s="32" t="str">
        <f>IF('Prediction Log'!F451=0, "",'Prediction Log'!F451)</f>
      </c>
      <c r="G451" s="35" t="str">
        <f>IF(Games!H451="","",Games!H451)</f>
      </c>
      <c r="K451" s="30" t="n">
        <f t="shared" si="21"/>
        <v>0</v>
      </c>
      <c r="L451" s="30" t="n">
        <f t="shared" si="22"/>
        <v>0</v>
      </c>
      <c r="N451" s="28" t="str">
        <f t="shared" si="23"/>
      </c>
    </row>
    <row r="452">
      <c r="A452" s="32" t="str">
        <f>IF('Prediction Log'!A452=0, "",'Prediction Log'!A452)</f>
      </c>
      <c r="B452" s="32" t="str">
        <f>IF('Prediction Log'!B452=0, "",'Prediction Log'!B452)</f>
      </c>
      <c r="C452" s="32" t="str">
        <f>IF('Prediction Log'!C452=0, "",'Prediction Log'!C452)</f>
      </c>
      <c r="D452" s="32" t="str">
        <f>IF('Prediction Log'!D452=0, "",'Prediction Log'!D452)</f>
      </c>
      <c r="E452" s="32" t="str">
        <f>IF('Prediction Log'!E452=0, "",'Prediction Log'!E452)</f>
      </c>
      <c r="F452" s="32" t="str">
        <f>IF('Prediction Log'!F452=0, "",'Prediction Log'!F452)</f>
      </c>
      <c r="G452" s="35" t="str">
        <f>IF(Games!H452="","",Games!H452)</f>
      </c>
      <c r="K452" s="30" t="n">
        <f t="shared" si="21"/>
        <v>0</v>
      </c>
      <c r="L452" s="30" t="n">
        <f t="shared" si="22"/>
        <v>0</v>
      </c>
      <c r="N452" s="28" t="str">
        <f t="shared" si="23"/>
      </c>
    </row>
    <row r="453">
      <c r="A453" s="32" t="str">
        <f>IF('Prediction Log'!A453=0, "",'Prediction Log'!A453)</f>
      </c>
      <c r="B453" s="32" t="str">
        <f>IF('Prediction Log'!B453=0, "",'Prediction Log'!B453)</f>
      </c>
      <c r="C453" s="32" t="str">
        <f>IF('Prediction Log'!C453=0, "",'Prediction Log'!C453)</f>
      </c>
      <c r="D453" s="32" t="str">
        <f>IF('Prediction Log'!D453=0, "",'Prediction Log'!D453)</f>
      </c>
      <c r="E453" s="32" t="str">
        <f>IF('Prediction Log'!E453=0, "",'Prediction Log'!E453)</f>
      </c>
      <c r="F453" s="32" t="str">
        <f>IF('Prediction Log'!F453=0, "",'Prediction Log'!F453)</f>
      </c>
      <c r="G453" s="35" t="str">
        <f>IF(Games!H453="","",Games!H453)</f>
      </c>
      <c r="K453" s="30" t="n">
        <f t="shared" si="21"/>
        <v>0</v>
      </c>
      <c r="L453" s="30" t="n">
        <f t="shared" si="22"/>
        <v>0</v>
      </c>
      <c r="N453" s="28" t="str">
        <f t="shared" si="23"/>
      </c>
    </row>
    <row r="454">
      <c r="A454" s="32" t="str">
        <f>IF('Prediction Log'!A454=0, "",'Prediction Log'!A454)</f>
      </c>
      <c r="B454" s="32" t="str">
        <f>IF('Prediction Log'!B454=0, "",'Prediction Log'!B454)</f>
      </c>
      <c r="C454" s="32" t="str">
        <f>IF('Prediction Log'!C454=0, "",'Prediction Log'!C454)</f>
      </c>
      <c r="D454" s="32" t="str">
        <f>IF('Prediction Log'!D454=0, "",'Prediction Log'!D454)</f>
      </c>
      <c r="E454" s="32" t="str">
        <f>IF('Prediction Log'!E454=0, "",'Prediction Log'!E454)</f>
      </c>
      <c r="F454" s="32" t="str">
        <f>IF('Prediction Log'!F454=0, "",'Prediction Log'!F454)</f>
      </c>
      <c r="G454" s="35" t="str">
        <f>IF(Games!H454="","",Games!H454)</f>
      </c>
      <c r="K454" s="30" t="n">
        <f t="shared" si="21"/>
        <v>0</v>
      </c>
      <c r="L454" s="30" t="n">
        <f t="shared" si="22"/>
        <v>0</v>
      </c>
      <c r="N454" s="28" t="str">
        <f t="shared" si="23"/>
      </c>
    </row>
    <row r="455">
      <c r="A455" s="32" t="str">
        <f>IF('Prediction Log'!A455=0, "",'Prediction Log'!A455)</f>
      </c>
      <c r="B455" s="32" t="str">
        <f>IF('Prediction Log'!B455=0, "",'Prediction Log'!B455)</f>
      </c>
      <c r="C455" s="32" t="str">
        <f>IF('Prediction Log'!C455=0, "",'Prediction Log'!C455)</f>
      </c>
      <c r="D455" s="32" t="str">
        <f>IF('Prediction Log'!D455=0, "",'Prediction Log'!D455)</f>
      </c>
      <c r="E455" s="32" t="str">
        <f>IF('Prediction Log'!E455=0, "",'Prediction Log'!E455)</f>
      </c>
      <c r="F455" s="32" t="str">
        <f>IF('Prediction Log'!F455=0, "",'Prediction Log'!F455)</f>
      </c>
      <c r="G455" s="35" t="str">
        <f>IF(Games!H455="","",Games!H455)</f>
      </c>
      <c r="K455" s="30" t="n">
        <f t="shared" si="21"/>
        <v>0</v>
      </c>
      <c r="L455" s="30" t="n">
        <f t="shared" si="22"/>
        <v>0</v>
      </c>
      <c r="N455" s="28" t="str">
        <f t="shared" si="23"/>
      </c>
    </row>
    <row r="456">
      <c r="A456" s="32" t="str">
        <f>IF('Prediction Log'!A456=0, "",'Prediction Log'!A456)</f>
      </c>
      <c r="B456" s="32" t="str">
        <f>IF('Prediction Log'!B456=0, "",'Prediction Log'!B456)</f>
      </c>
      <c r="C456" s="32" t="str">
        <f>IF('Prediction Log'!C456=0, "",'Prediction Log'!C456)</f>
      </c>
      <c r="D456" s="32" t="str">
        <f>IF('Prediction Log'!D456=0, "",'Prediction Log'!D456)</f>
      </c>
      <c r="E456" s="32" t="str">
        <f>IF('Prediction Log'!E456=0, "",'Prediction Log'!E456)</f>
      </c>
      <c r="F456" s="32" t="str">
        <f>IF('Prediction Log'!F456=0, "",'Prediction Log'!F456)</f>
      </c>
      <c r="G456" s="35" t="str">
        <f>IF(Games!H456="","",Games!H456)</f>
      </c>
      <c r="K456" s="30" t="n">
        <f t="shared" si="21"/>
        <v>0</v>
      </c>
      <c r="L456" s="30" t="n">
        <f t="shared" si="22"/>
        <v>0</v>
      </c>
      <c r="N456" s="28" t="str">
        <f t="shared" si="23"/>
      </c>
    </row>
    <row r="457">
      <c r="A457" s="32" t="str">
        <f>IF('Prediction Log'!A457=0, "",'Prediction Log'!A457)</f>
      </c>
      <c r="B457" s="32" t="str">
        <f>IF('Prediction Log'!B457=0, "",'Prediction Log'!B457)</f>
      </c>
      <c r="C457" s="32" t="str">
        <f>IF('Prediction Log'!C457=0, "",'Prediction Log'!C457)</f>
      </c>
      <c r="D457" s="32" t="str">
        <f>IF('Prediction Log'!D457=0, "",'Prediction Log'!D457)</f>
      </c>
      <c r="E457" s="32" t="str">
        <f>IF('Prediction Log'!E457=0, "",'Prediction Log'!E457)</f>
      </c>
      <c r="F457" s="32" t="str">
        <f>IF('Prediction Log'!F457=0, "",'Prediction Log'!F457)</f>
      </c>
      <c r="G457" s="35" t="str">
        <f>IF(Games!H457="","",Games!H457)</f>
      </c>
      <c r="K457" s="30" t="n">
        <f t="shared" si="21"/>
        <v>0</v>
      </c>
      <c r="L457" s="30" t="n">
        <f t="shared" si="22"/>
        <v>0</v>
      </c>
      <c r="N457" s="28" t="str">
        <f t="shared" si="23"/>
      </c>
    </row>
    <row r="458">
      <c r="A458" s="32" t="str">
        <f>IF('Prediction Log'!A458=0, "",'Prediction Log'!A458)</f>
      </c>
      <c r="B458" s="32" t="str">
        <f>IF('Prediction Log'!B458=0, "",'Prediction Log'!B458)</f>
      </c>
      <c r="C458" s="32" t="str">
        <f>IF('Prediction Log'!C458=0, "",'Prediction Log'!C458)</f>
      </c>
      <c r="D458" s="32" t="str">
        <f>IF('Prediction Log'!D458=0, "",'Prediction Log'!D458)</f>
      </c>
      <c r="E458" s="32" t="str">
        <f>IF('Prediction Log'!E458=0, "",'Prediction Log'!E458)</f>
      </c>
      <c r="F458" s="32" t="str">
        <f>IF('Prediction Log'!F458=0, "",'Prediction Log'!F458)</f>
      </c>
      <c r="G458" s="35" t="str">
        <f>IF(Games!H458="","",Games!H458)</f>
      </c>
      <c r="K458" s="30" t="n">
        <f t="shared" si="21"/>
        <v>0</v>
      </c>
      <c r="L458" s="30" t="n">
        <f t="shared" si="22"/>
        <v>0</v>
      </c>
      <c r="N458" s="28" t="str">
        <f t="shared" si="23"/>
      </c>
    </row>
    <row r="459">
      <c r="A459" s="32" t="str">
        <f>IF('Prediction Log'!A459=0, "",'Prediction Log'!A459)</f>
      </c>
      <c r="B459" s="32" t="str">
        <f>IF('Prediction Log'!B459=0, "",'Prediction Log'!B459)</f>
      </c>
      <c r="C459" s="32" t="str">
        <f>IF('Prediction Log'!C459=0, "",'Prediction Log'!C459)</f>
      </c>
      <c r="D459" s="32" t="str">
        <f>IF('Prediction Log'!D459=0, "",'Prediction Log'!D459)</f>
      </c>
      <c r="E459" s="32" t="str">
        <f>IF('Prediction Log'!E459=0, "",'Prediction Log'!E459)</f>
      </c>
      <c r="F459" s="32" t="str">
        <f>IF('Prediction Log'!F459=0, "",'Prediction Log'!F459)</f>
      </c>
      <c r="G459" s="35" t="str">
        <f>IF(Games!H459="","",Games!H459)</f>
      </c>
      <c r="K459" s="30" t="n">
        <f t="shared" si="21"/>
        <v>0</v>
      </c>
      <c r="L459" s="30" t="n">
        <f t="shared" si="22"/>
        <v>0</v>
      </c>
      <c r="N459" s="28" t="str">
        <f t="shared" si="23"/>
      </c>
    </row>
    <row r="460">
      <c r="A460" s="32" t="str">
        <f>IF('Prediction Log'!A460=0, "",'Prediction Log'!A460)</f>
      </c>
      <c r="B460" s="32" t="str">
        <f>IF('Prediction Log'!B460=0, "",'Prediction Log'!B460)</f>
      </c>
      <c r="C460" s="32" t="str">
        <f>IF('Prediction Log'!C460=0, "",'Prediction Log'!C460)</f>
      </c>
      <c r="D460" s="32" t="str">
        <f>IF('Prediction Log'!D460=0, "",'Prediction Log'!D460)</f>
      </c>
      <c r="E460" s="32" t="str">
        <f>IF('Prediction Log'!E460=0, "",'Prediction Log'!E460)</f>
      </c>
      <c r="F460" s="32" t="str">
        <f>IF('Prediction Log'!F460=0, "",'Prediction Log'!F460)</f>
      </c>
      <c r="G460" s="35" t="str">
        <f>IF(Games!H460="","",Games!H460)</f>
      </c>
      <c r="K460" s="30" t="n">
        <f t="shared" si="21"/>
        <v>0</v>
      </c>
      <c r="L460" s="30" t="n">
        <f t="shared" si="22"/>
        <v>0</v>
      </c>
      <c r="N460" s="28" t="str">
        <f t="shared" si="23"/>
      </c>
    </row>
    <row r="461">
      <c r="A461" s="32" t="str">
        <f>IF('Prediction Log'!A461=0, "",'Prediction Log'!A461)</f>
      </c>
      <c r="B461" s="32" t="str">
        <f>IF('Prediction Log'!B461=0, "",'Prediction Log'!B461)</f>
      </c>
      <c r="C461" s="32" t="str">
        <f>IF('Prediction Log'!C461=0, "",'Prediction Log'!C461)</f>
      </c>
      <c r="D461" s="32" t="str">
        <f>IF('Prediction Log'!D461=0, "",'Prediction Log'!D461)</f>
      </c>
      <c r="E461" s="32" t="str">
        <f>IF('Prediction Log'!E461=0, "",'Prediction Log'!E461)</f>
      </c>
      <c r="F461" s="32" t="str">
        <f>IF('Prediction Log'!F461=0, "",'Prediction Log'!F461)</f>
      </c>
      <c r="G461" s="35" t="str">
        <f>IF(Games!H461="","",Games!H461)</f>
      </c>
      <c r="K461" s="30" t="n">
        <f t="shared" si="21"/>
        <v>0</v>
      </c>
      <c r="L461" s="30" t="n">
        <f t="shared" si="22"/>
        <v>0</v>
      </c>
      <c r="N461" s="28" t="str">
        <f t="shared" si="23"/>
      </c>
    </row>
    <row r="462">
      <c r="A462" s="32" t="str">
        <f>IF('Prediction Log'!A462=0, "",'Prediction Log'!A462)</f>
      </c>
      <c r="B462" s="32" t="str">
        <f>IF('Prediction Log'!B462=0, "",'Prediction Log'!B462)</f>
      </c>
      <c r="C462" s="32" t="str">
        <f>IF('Prediction Log'!C462=0, "",'Prediction Log'!C462)</f>
      </c>
      <c r="D462" s="32" t="str">
        <f>IF('Prediction Log'!D462=0, "",'Prediction Log'!D462)</f>
      </c>
      <c r="E462" s="32" t="str">
        <f>IF('Prediction Log'!E462=0, "",'Prediction Log'!E462)</f>
      </c>
      <c r="F462" s="32" t="str">
        <f>IF('Prediction Log'!F462=0, "",'Prediction Log'!F462)</f>
      </c>
      <c r="G462" s="35" t="str">
        <f>IF(Games!H462="","",Games!H462)</f>
      </c>
      <c r="K462" s="30" t="n">
        <f t="shared" si="21"/>
        <v>0</v>
      </c>
      <c r="L462" s="30" t="n">
        <f t="shared" si="22"/>
        <v>0</v>
      </c>
      <c r="N462" s="28" t="str">
        <f t="shared" si="23"/>
      </c>
    </row>
    <row r="463">
      <c r="A463" s="32" t="str">
        <f>IF('Prediction Log'!A463=0, "",'Prediction Log'!A463)</f>
      </c>
      <c r="B463" s="32" t="str">
        <f>IF('Prediction Log'!B463=0, "",'Prediction Log'!B463)</f>
      </c>
      <c r="C463" s="32" t="str">
        <f>IF('Prediction Log'!C463=0, "",'Prediction Log'!C463)</f>
      </c>
      <c r="D463" s="32" t="str">
        <f>IF('Prediction Log'!D463=0, "",'Prediction Log'!D463)</f>
      </c>
      <c r="E463" s="32" t="str">
        <f>IF('Prediction Log'!E463=0, "",'Prediction Log'!E463)</f>
      </c>
      <c r="F463" s="32" t="str">
        <f>IF('Prediction Log'!F463=0, "",'Prediction Log'!F463)</f>
      </c>
      <c r="G463" s="35" t="str">
        <f>IF(Games!H463="","",Games!H463)</f>
      </c>
      <c r="K463" s="30" t="n">
        <f t="shared" si="21"/>
        <v>0</v>
      </c>
      <c r="L463" s="30" t="n">
        <f t="shared" si="22"/>
        <v>0</v>
      </c>
      <c r="N463" s="28" t="str">
        <f t="shared" si="23"/>
      </c>
    </row>
    <row r="464">
      <c r="A464" s="32" t="str">
        <f>IF('Prediction Log'!A464=0, "",'Prediction Log'!A464)</f>
      </c>
      <c r="B464" s="32" t="str">
        <f>IF('Prediction Log'!B464=0, "",'Prediction Log'!B464)</f>
      </c>
      <c r="C464" s="32" t="str">
        <f>IF('Prediction Log'!C464=0, "",'Prediction Log'!C464)</f>
      </c>
      <c r="D464" s="32" t="str">
        <f>IF('Prediction Log'!D464=0, "",'Prediction Log'!D464)</f>
      </c>
      <c r="E464" s="32" t="str">
        <f>IF('Prediction Log'!E464=0, "",'Prediction Log'!E464)</f>
      </c>
      <c r="F464" s="32" t="str">
        <f>IF('Prediction Log'!F464=0, "",'Prediction Log'!F464)</f>
      </c>
      <c r="G464" s="35" t="str">
        <f>IF(Games!H464="","",Games!H464)</f>
      </c>
      <c r="K464" s="30" t="n">
        <f t="shared" si="21"/>
        <v>0</v>
      </c>
      <c r="L464" s="30" t="n">
        <f t="shared" si="22"/>
        <v>0</v>
      </c>
      <c r="N464" s="28" t="str">
        <f t="shared" si="23"/>
      </c>
    </row>
    <row r="465">
      <c r="A465" s="32" t="str">
        <f>IF('Prediction Log'!A465=0, "",'Prediction Log'!A465)</f>
      </c>
      <c r="B465" s="32" t="str">
        <f>IF('Prediction Log'!B465=0, "",'Prediction Log'!B465)</f>
      </c>
      <c r="C465" s="32" t="str">
        <f>IF('Prediction Log'!C465=0, "",'Prediction Log'!C465)</f>
      </c>
      <c r="D465" s="32" t="str">
        <f>IF('Prediction Log'!D465=0, "",'Prediction Log'!D465)</f>
      </c>
      <c r="E465" s="32" t="str">
        <f>IF('Prediction Log'!E465=0, "",'Prediction Log'!E465)</f>
      </c>
      <c r="F465" s="32" t="str">
        <f>IF('Prediction Log'!F465=0, "",'Prediction Log'!F465)</f>
      </c>
      <c r="G465" s="35" t="str">
        <f>IF(Games!H465="","",Games!H465)</f>
      </c>
      <c r="K465" s="30" t="n">
        <f t="shared" si="21"/>
        <v>0</v>
      </c>
      <c r="L465" s="30" t="n">
        <f t="shared" si="22"/>
        <v>0</v>
      </c>
      <c r="N465" s="28" t="str">
        <f t="shared" si="23"/>
      </c>
    </row>
    <row r="466">
      <c r="A466" s="32" t="str">
        <f>IF('Prediction Log'!A466=0, "",'Prediction Log'!A466)</f>
      </c>
      <c r="B466" s="32" t="str">
        <f>IF('Prediction Log'!B466=0, "",'Prediction Log'!B466)</f>
      </c>
      <c r="C466" s="32" t="str">
        <f>IF('Prediction Log'!C466=0, "",'Prediction Log'!C466)</f>
      </c>
      <c r="D466" s="32" t="str">
        <f>IF('Prediction Log'!D466=0, "",'Prediction Log'!D466)</f>
      </c>
      <c r="E466" s="32" t="str">
        <f>IF('Prediction Log'!E466=0, "",'Prediction Log'!E466)</f>
      </c>
      <c r="F466" s="32" t="str">
        <f>IF('Prediction Log'!F466=0, "",'Prediction Log'!F466)</f>
      </c>
      <c r="G466" s="35" t="str">
        <f>IF(Games!H466="","",Games!H466)</f>
      </c>
      <c r="K466" s="30" t="n">
        <f t="shared" si="21"/>
        <v>0</v>
      </c>
      <c r="L466" s="30" t="n">
        <f t="shared" si="22"/>
        <v>0</v>
      </c>
      <c r="N466" s="28" t="str">
        <f t="shared" si="23"/>
      </c>
    </row>
    <row r="467">
      <c r="A467" s="32" t="str">
        <f>IF('Prediction Log'!A467=0, "",'Prediction Log'!A467)</f>
      </c>
      <c r="B467" s="32" t="str">
        <f>IF('Prediction Log'!B467=0, "",'Prediction Log'!B467)</f>
      </c>
      <c r="C467" s="32" t="str">
        <f>IF('Prediction Log'!C467=0, "",'Prediction Log'!C467)</f>
      </c>
      <c r="D467" s="32" t="str">
        <f>IF('Prediction Log'!D467=0, "",'Prediction Log'!D467)</f>
      </c>
      <c r="E467" s="32" t="str">
        <f>IF('Prediction Log'!E467=0, "",'Prediction Log'!E467)</f>
      </c>
      <c r="F467" s="32" t="str">
        <f>IF('Prediction Log'!F467=0, "",'Prediction Log'!F467)</f>
      </c>
      <c r="G467" s="35" t="str">
        <f>IF(Games!H467="","",Games!H467)</f>
      </c>
      <c r="K467" s="30" t="n">
        <f t="shared" si="21"/>
        <v>0</v>
      </c>
      <c r="L467" s="30" t="n">
        <f t="shared" si="22"/>
        <v>0</v>
      </c>
      <c r="N467" s="28" t="str">
        <f t="shared" si="23"/>
      </c>
    </row>
    <row r="468">
      <c r="A468" s="32" t="str">
        <f>IF('Prediction Log'!A468=0, "",'Prediction Log'!A468)</f>
      </c>
      <c r="B468" s="32" t="str">
        <f>IF('Prediction Log'!B468=0, "",'Prediction Log'!B468)</f>
      </c>
      <c r="C468" s="32" t="str">
        <f>IF('Prediction Log'!C468=0, "",'Prediction Log'!C468)</f>
      </c>
      <c r="D468" s="32" t="str">
        <f>IF('Prediction Log'!D468=0, "",'Prediction Log'!D468)</f>
      </c>
      <c r="E468" s="32" t="str">
        <f>IF('Prediction Log'!E468=0, "",'Prediction Log'!E468)</f>
      </c>
      <c r="F468" s="32" t="str">
        <f>IF('Prediction Log'!F468=0, "",'Prediction Log'!F468)</f>
      </c>
      <c r="G468" s="35" t="str">
        <f>IF(Games!H468="","",Games!H468)</f>
      </c>
      <c r="K468" s="30" t="n">
        <f t="shared" si="21"/>
        <v>0</v>
      </c>
      <c r="L468" s="30" t="n">
        <f t="shared" si="22"/>
        <v>0</v>
      </c>
      <c r="N468" s="28" t="str">
        <f t="shared" si="23"/>
      </c>
    </row>
    <row r="469">
      <c r="A469" s="32" t="str">
        <f>IF('Prediction Log'!A469=0, "",'Prediction Log'!A469)</f>
      </c>
      <c r="B469" s="32" t="str">
        <f>IF('Prediction Log'!B469=0, "",'Prediction Log'!B469)</f>
      </c>
      <c r="C469" s="32" t="str">
        <f>IF('Prediction Log'!C469=0, "",'Prediction Log'!C469)</f>
      </c>
      <c r="D469" s="32" t="str">
        <f>IF('Prediction Log'!D469=0, "",'Prediction Log'!D469)</f>
      </c>
      <c r="E469" s="32" t="str">
        <f>IF('Prediction Log'!E469=0, "",'Prediction Log'!E469)</f>
      </c>
      <c r="F469" s="32" t="str">
        <f>IF('Prediction Log'!F469=0, "",'Prediction Log'!F469)</f>
      </c>
      <c r="G469" s="35" t="str">
        <f>IF(Games!H469="","",Games!H469)</f>
      </c>
      <c r="K469" s="30" t="n">
        <f t="shared" si="21"/>
        <v>0</v>
      </c>
      <c r="L469" s="30" t="n">
        <f t="shared" si="22"/>
        <v>0</v>
      </c>
      <c r="N469" s="28" t="str">
        <f t="shared" si="23"/>
      </c>
    </row>
    <row r="470">
      <c r="A470" s="32" t="str">
        <f>IF('Prediction Log'!A470=0, "",'Prediction Log'!A470)</f>
      </c>
      <c r="B470" s="32" t="str">
        <f>IF('Prediction Log'!B470=0, "",'Prediction Log'!B470)</f>
      </c>
      <c r="C470" s="32" t="str">
        <f>IF('Prediction Log'!C470=0, "",'Prediction Log'!C470)</f>
      </c>
      <c r="D470" s="32" t="str">
        <f>IF('Prediction Log'!D470=0, "",'Prediction Log'!D470)</f>
      </c>
      <c r="E470" s="32" t="str">
        <f>IF('Prediction Log'!E470=0, "",'Prediction Log'!E470)</f>
      </c>
      <c r="F470" s="32" t="str">
        <f>IF('Prediction Log'!F470=0, "",'Prediction Log'!F470)</f>
      </c>
      <c r="G470" s="35" t="str">
        <f>IF(Games!H470="","",Games!H470)</f>
      </c>
      <c r="K470" s="30" t="n">
        <f t="shared" si="21"/>
        <v>0</v>
      </c>
      <c r="L470" s="30" t="n">
        <f t="shared" si="22"/>
        <v>0</v>
      </c>
      <c r="N470" s="28" t="str">
        <f t="shared" si="23"/>
      </c>
    </row>
    <row r="471">
      <c r="A471" s="32" t="str">
        <f>IF('Prediction Log'!A471=0, "",'Prediction Log'!A471)</f>
      </c>
      <c r="B471" s="32" t="str">
        <f>IF('Prediction Log'!B471=0, "",'Prediction Log'!B471)</f>
      </c>
      <c r="C471" s="32" t="str">
        <f>IF('Prediction Log'!C471=0, "",'Prediction Log'!C471)</f>
      </c>
      <c r="D471" s="32" t="str">
        <f>IF('Prediction Log'!D471=0, "",'Prediction Log'!D471)</f>
      </c>
      <c r="E471" s="32" t="str">
        <f>IF('Prediction Log'!E471=0, "",'Prediction Log'!E471)</f>
      </c>
      <c r="F471" s="32" t="str">
        <f>IF('Prediction Log'!F471=0, "",'Prediction Log'!F471)</f>
      </c>
      <c r="G471" s="35" t="str">
        <f>IF(Games!H471="","",Games!H471)</f>
      </c>
      <c r="K471" s="30" t="n">
        <f t="shared" si="21"/>
        <v>0</v>
      </c>
      <c r="L471" s="30" t="n">
        <f t="shared" si="22"/>
        <v>0</v>
      </c>
      <c r="N471" s="28" t="str">
        <f t="shared" si="23"/>
      </c>
    </row>
    <row r="472">
      <c r="A472" s="32" t="str">
        <f>IF('Prediction Log'!A472=0, "",'Prediction Log'!A472)</f>
      </c>
      <c r="B472" s="32" t="str">
        <f>IF('Prediction Log'!B472=0, "",'Prediction Log'!B472)</f>
      </c>
      <c r="C472" s="32" t="str">
        <f>IF('Prediction Log'!C472=0, "",'Prediction Log'!C472)</f>
      </c>
      <c r="D472" s="32" t="str">
        <f>IF('Prediction Log'!D472=0, "",'Prediction Log'!D472)</f>
      </c>
      <c r="E472" s="32" t="str">
        <f>IF('Prediction Log'!E472=0, "",'Prediction Log'!E472)</f>
      </c>
      <c r="F472" s="32" t="str">
        <f>IF('Prediction Log'!F472=0, "",'Prediction Log'!F472)</f>
      </c>
      <c r="G472" s="35" t="str">
        <f>IF(Games!H472="","",Games!H472)</f>
      </c>
      <c r="K472" s="30" t="n">
        <f t="shared" si="21"/>
        <v>0</v>
      </c>
      <c r="L472" s="30" t="n">
        <f t="shared" si="22"/>
        <v>0</v>
      </c>
      <c r="N472" s="28" t="str">
        <f t="shared" si="23"/>
      </c>
    </row>
    <row r="473">
      <c r="A473" s="32" t="str">
        <f>IF('Prediction Log'!A473=0, "",'Prediction Log'!A473)</f>
      </c>
      <c r="B473" s="32" t="str">
        <f>IF('Prediction Log'!B473=0, "",'Prediction Log'!B473)</f>
      </c>
      <c r="C473" s="32" t="str">
        <f>IF('Prediction Log'!C473=0, "",'Prediction Log'!C473)</f>
      </c>
      <c r="D473" s="32" t="str">
        <f>IF('Prediction Log'!D473=0, "",'Prediction Log'!D473)</f>
      </c>
      <c r="E473" s="32" t="str">
        <f>IF('Prediction Log'!E473=0, "",'Prediction Log'!E473)</f>
      </c>
      <c r="F473" s="32" t="str">
        <f>IF('Prediction Log'!F473=0, "",'Prediction Log'!F473)</f>
      </c>
      <c r="G473" s="35" t="str">
        <f>IF(Games!H473="","",Games!H473)</f>
      </c>
      <c r="K473" s="30" t="n">
        <f t="shared" si="21"/>
        <v>0</v>
      </c>
      <c r="L473" s="30" t="n">
        <f t="shared" si="22"/>
        <v>0</v>
      </c>
      <c r="N473" s="28" t="str">
        <f t="shared" si="23"/>
      </c>
    </row>
    <row r="474">
      <c r="A474" s="32" t="str">
        <f>IF('Prediction Log'!A474=0, "",'Prediction Log'!A474)</f>
      </c>
      <c r="B474" s="32" t="str">
        <f>IF('Prediction Log'!B474=0, "",'Prediction Log'!B474)</f>
      </c>
      <c r="C474" s="32" t="str">
        <f>IF('Prediction Log'!C474=0, "",'Prediction Log'!C474)</f>
      </c>
      <c r="D474" s="32" t="str">
        <f>IF('Prediction Log'!D474=0, "",'Prediction Log'!D474)</f>
      </c>
      <c r="E474" s="32" t="str">
        <f>IF('Prediction Log'!E474=0, "",'Prediction Log'!E474)</f>
      </c>
      <c r="F474" s="32" t="str">
        <f>IF('Prediction Log'!F474=0, "",'Prediction Log'!F474)</f>
      </c>
      <c r="G474" s="35" t="str">
        <f>IF(Games!H474="","",Games!H474)</f>
      </c>
      <c r="K474" s="30" t="n">
        <f t="shared" si="21"/>
        <v>0</v>
      </c>
      <c r="L474" s="30" t="n">
        <f t="shared" si="22"/>
        <v>0</v>
      </c>
      <c r="N474" s="28" t="str">
        <f t="shared" si="23"/>
      </c>
    </row>
    <row r="475">
      <c r="A475" s="32" t="str">
        <f>IF('Prediction Log'!A475=0, "",'Prediction Log'!A475)</f>
      </c>
      <c r="B475" s="32" t="str">
        <f>IF('Prediction Log'!B475=0, "",'Prediction Log'!B475)</f>
      </c>
      <c r="C475" s="32" t="str">
        <f>IF('Prediction Log'!C475=0, "",'Prediction Log'!C475)</f>
      </c>
      <c r="D475" s="32" t="str">
        <f>IF('Prediction Log'!D475=0, "",'Prediction Log'!D475)</f>
      </c>
      <c r="E475" s="32" t="str">
        <f>IF('Prediction Log'!E475=0, "",'Prediction Log'!E475)</f>
      </c>
      <c r="F475" s="32" t="str">
        <f>IF('Prediction Log'!F475=0, "",'Prediction Log'!F475)</f>
      </c>
      <c r="G475" s="35" t="str">
        <f>IF(Games!H475="","",Games!H475)</f>
      </c>
      <c r="K475" s="30" t="n">
        <f t="shared" si="21"/>
        <v>0</v>
      </c>
      <c r="L475" s="30" t="n">
        <f t="shared" si="22"/>
        <v>0</v>
      </c>
      <c r="N475" s="28" t="str">
        <f t="shared" si="23"/>
      </c>
    </row>
    <row r="476">
      <c r="A476" s="32" t="str">
        <f>IF('Prediction Log'!A476=0, "",'Prediction Log'!A476)</f>
      </c>
      <c r="B476" s="32" t="str">
        <f>IF('Prediction Log'!B476=0, "",'Prediction Log'!B476)</f>
      </c>
      <c r="C476" s="32" t="str">
        <f>IF('Prediction Log'!C476=0, "",'Prediction Log'!C476)</f>
      </c>
      <c r="D476" s="32" t="str">
        <f>IF('Prediction Log'!D476=0, "",'Prediction Log'!D476)</f>
      </c>
      <c r="E476" s="32" t="str">
        <f>IF('Prediction Log'!E476=0, "",'Prediction Log'!E476)</f>
      </c>
      <c r="F476" s="32" t="str">
        <f>IF('Prediction Log'!F476=0, "",'Prediction Log'!F476)</f>
      </c>
      <c r="G476" s="35" t="str">
        <f>IF(Games!H476="","",Games!H476)</f>
      </c>
      <c r="K476" s="30" t="n">
        <f t="shared" si="21"/>
        <v>0</v>
      </c>
      <c r="L476" s="30" t="n">
        <f t="shared" si="22"/>
        <v>0</v>
      </c>
      <c r="N476" s="28" t="str">
        <f t="shared" si="23"/>
      </c>
    </row>
    <row r="477">
      <c r="A477" s="32" t="str">
        <f>IF('Prediction Log'!A477=0, "",'Prediction Log'!A477)</f>
      </c>
      <c r="B477" s="32" t="str">
        <f>IF('Prediction Log'!B477=0, "",'Prediction Log'!B477)</f>
      </c>
      <c r="C477" s="32" t="str">
        <f>IF('Prediction Log'!C477=0, "",'Prediction Log'!C477)</f>
      </c>
      <c r="D477" s="32" t="str">
        <f>IF('Prediction Log'!D477=0, "",'Prediction Log'!D477)</f>
      </c>
      <c r="E477" s="32" t="str">
        <f>IF('Prediction Log'!E477=0, "",'Prediction Log'!E477)</f>
      </c>
      <c r="F477" s="32" t="str">
        <f>IF('Prediction Log'!F477=0, "",'Prediction Log'!F477)</f>
      </c>
      <c r="G477" s="35" t="str">
        <f>IF(Games!H477="","",Games!H477)</f>
      </c>
      <c r="K477" s="30" t="n">
        <f t="shared" si="21"/>
        <v>0</v>
      </c>
      <c r="L477" s="30" t="n">
        <f t="shared" si="22"/>
        <v>0</v>
      </c>
      <c r="N477" s="28" t="str">
        <f t="shared" si="23"/>
      </c>
    </row>
    <row r="478">
      <c r="A478" s="32" t="str">
        <f>IF('Prediction Log'!A478=0, "",'Prediction Log'!A478)</f>
      </c>
      <c r="B478" s="32" t="str">
        <f>IF('Prediction Log'!B478=0, "",'Prediction Log'!B478)</f>
      </c>
      <c r="C478" s="32" t="str">
        <f>IF('Prediction Log'!C478=0, "",'Prediction Log'!C478)</f>
      </c>
      <c r="D478" s="32" t="str">
        <f>IF('Prediction Log'!D478=0, "",'Prediction Log'!D478)</f>
      </c>
      <c r="E478" s="32" t="str">
        <f>IF('Prediction Log'!E478=0, "",'Prediction Log'!E478)</f>
      </c>
      <c r="F478" s="32" t="str">
        <f>IF('Prediction Log'!F478=0, "",'Prediction Log'!F478)</f>
      </c>
      <c r="G478" s="35" t="str">
        <f>IF(Games!H478="","",Games!H478)</f>
      </c>
      <c r="K478" s="30" t="n">
        <f t="shared" ref="K478:K541" si="24">I478+IF(J478&lt;0, (I478/(J478/-100)), I478*(J478/100))</f>
        <v>0</v>
      </c>
      <c r="L478" s="30" t="n">
        <f t="shared" ref="L478:L541" si="25">K478-I478</f>
        <v>0</v>
      </c>
      <c r="N478" s="28" t="str">
        <f t="shared" ref="N478:N541" si="26">IF(M478="W", L478, IF(M478="L",-I478, ""))</f>
      </c>
    </row>
    <row r="479">
      <c r="A479" s="32" t="str">
        <f>IF('Prediction Log'!A479=0, "",'Prediction Log'!A479)</f>
      </c>
      <c r="B479" s="32" t="str">
        <f>IF('Prediction Log'!B479=0, "",'Prediction Log'!B479)</f>
      </c>
      <c r="C479" s="32" t="str">
        <f>IF('Prediction Log'!C479=0, "",'Prediction Log'!C479)</f>
      </c>
      <c r="D479" s="32" t="str">
        <f>IF('Prediction Log'!D479=0, "",'Prediction Log'!D479)</f>
      </c>
      <c r="E479" s="32" t="str">
        <f>IF('Prediction Log'!E479=0, "",'Prediction Log'!E479)</f>
      </c>
      <c r="F479" s="32" t="str">
        <f>IF('Prediction Log'!F479=0, "",'Prediction Log'!F479)</f>
      </c>
      <c r="G479" s="35" t="str">
        <f>IF(Games!H479="","",Games!H479)</f>
      </c>
      <c r="K479" s="30" t="n">
        <f t="shared" si="24"/>
        <v>0</v>
      </c>
      <c r="L479" s="30" t="n">
        <f t="shared" si="25"/>
        <v>0</v>
      </c>
      <c r="N479" s="28" t="str">
        <f t="shared" si="26"/>
      </c>
    </row>
    <row r="480">
      <c r="A480" s="32" t="str">
        <f>IF('Prediction Log'!A480=0, "",'Prediction Log'!A480)</f>
      </c>
      <c r="B480" s="32" t="str">
        <f>IF('Prediction Log'!B480=0, "",'Prediction Log'!B480)</f>
      </c>
      <c r="C480" s="32" t="str">
        <f>IF('Prediction Log'!C480=0, "",'Prediction Log'!C480)</f>
      </c>
      <c r="D480" s="32" t="str">
        <f>IF('Prediction Log'!D480=0, "",'Prediction Log'!D480)</f>
      </c>
      <c r="E480" s="32" t="str">
        <f>IF('Prediction Log'!E480=0, "",'Prediction Log'!E480)</f>
      </c>
      <c r="F480" s="32" t="str">
        <f>IF('Prediction Log'!F480=0, "",'Prediction Log'!F480)</f>
      </c>
      <c r="G480" s="35" t="str">
        <f>IF(Games!H480="","",Games!H480)</f>
      </c>
      <c r="K480" s="30" t="n">
        <f t="shared" si="24"/>
        <v>0</v>
      </c>
      <c r="L480" s="30" t="n">
        <f t="shared" si="25"/>
        <v>0</v>
      </c>
      <c r="N480" s="28" t="str">
        <f t="shared" si="26"/>
      </c>
    </row>
    <row r="481">
      <c r="A481" s="32" t="str">
        <f>IF('Prediction Log'!A481=0, "",'Prediction Log'!A481)</f>
      </c>
      <c r="B481" s="32" t="str">
        <f>IF('Prediction Log'!B481=0, "",'Prediction Log'!B481)</f>
      </c>
      <c r="C481" s="32" t="str">
        <f>IF('Prediction Log'!C481=0, "",'Prediction Log'!C481)</f>
      </c>
      <c r="D481" s="32" t="str">
        <f>IF('Prediction Log'!D481=0, "",'Prediction Log'!D481)</f>
      </c>
      <c r="E481" s="32" t="str">
        <f>IF('Prediction Log'!E481=0, "",'Prediction Log'!E481)</f>
      </c>
      <c r="F481" s="32" t="str">
        <f>IF('Prediction Log'!F481=0, "",'Prediction Log'!F481)</f>
      </c>
      <c r="G481" s="35" t="str">
        <f>IF(Games!H481="","",Games!H481)</f>
      </c>
      <c r="K481" s="30" t="n">
        <f t="shared" si="24"/>
        <v>0</v>
      </c>
      <c r="L481" s="30" t="n">
        <f t="shared" si="25"/>
        <v>0</v>
      </c>
      <c r="N481" s="28" t="str">
        <f t="shared" si="26"/>
      </c>
    </row>
    <row r="482">
      <c r="A482" s="32" t="str">
        <f>IF('Prediction Log'!A482=0, "",'Prediction Log'!A482)</f>
      </c>
      <c r="B482" s="32" t="str">
        <f>IF('Prediction Log'!B482=0, "",'Prediction Log'!B482)</f>
      </c>
      <c r="C482" s="32" t="str">
        <f>IF('Prediction Log'!C482=0, "",'Prediction Log'!C482)</f>
      </c>
      <c r="D482" s="32" t="str">
        <f>IF('Prediction Log'!D482=0, "",'Prediction Log'!D482)</f>
      </c>
      <c r="E482" s="32" t="str">
        <f>IF('Prediction Log'!E482=0, "",'Prediction Log'!E482)</f>
      </c>
      <c r="F482" s="32" t="str">
        <f>IF('Prediction Log'!F482=0, "",'Prediction Log'!F482)</f>
      </c>
      <c r="G482" s="35" t="str">
        <f>IF(Games!H482="","",Games!H482)</f>
      </c>
      <c r="K482" s="30" t="n">
        <f t="shared" si="24"/>
        <v>0</v>
      </c>
      <c r="L482" s="30" t="n">
        <f t="shared" si="25"/>
        <v>0</v>
      </c>
      <c r="N482" s="28" t="str">
        <f t="shared" si="26"/>
      </c>
    </row>
    <row r="483">
      <c r="A483" s="32" t="str">
        <f>IF('Prediction Log'!A483=0, "",'Prediction Log'!A483)</f>
      </c>
      <c r="B483" s="32" t="str">
        <f>IF('Prediction Log'!B483=0, "",'Prediction Log'!B483)</f>
      </c>
      <c r="C483" s="32" t="str">
        <f>IF('Prediction Log'!C483=0, "",'Prediction Log'!C483)</f>
      </c>
      <c r="D483" s="32" t="str">
        <f>IF('Prediction Log'!D483=0, "",'Prediction Log'!D483)</f>
      </c>
      <c r="E483" s="32" t="str">
        <f>IF('Prediction Log'!E483=0, "",'Prediction Log'!E483)</f>
      </c>
      <c r="F483" s="32" t="str">
        <f>IF('Prediction Log'!F483=0, "",'Prediction Log'!F483)</f>
      </c>
      <c r="G483" s="35" t="str">
        <f>IF(Games!H483="","",Games!H483)</f>
      </c>
      <c r="K483" s="30" t="n">
        <f t="shared" si="24"/>
        <v>0</v>
      </c>
      <c r="L483" s="30" t="n">
        <f t="shared" si="25"/>
        <v>0</v>
      </c>
      <c r="N483" s="28" t="str">
        <f t="shared" si="26"/>
      </c>
    </row>
    <row r="484">
      <c r="A484" s="32" t="str">
        <f>IF('Prediction Log'!A484=0, "",'Prediction Log'!A484)</f>
      </c>
      <c r="B484" s="32" t="str">
        <f>IF('Prediction Log'!B484=0, "",'Prediction Log'!B484)</f>
      </c>
      <c r="C484" s="32" t="str">
        <f>IF('Prediction Log'!C484=0, "",'Prediction Log'!C484)</f>
      </c>
      <c r="D484" s="32" t="str">
        <f>IF('Prediction Log'!D484=0, "",'Prediction Log'!D484)</f>
      </c>
      <c r="E484" s="32" t="str">
        <f>IF('Prediction Log'!E484=0, "",'Prediction Log'!E484)</f>
      </c>
      <c r="F484" s="32" t="str">
        <f>IF('Prediction Log'!F484=0, "",'Prediction Log'!F484)</f>
      </c>
      <c r="G484" s="35" t="str">
        <f>IF(Games!H484="","",Games!H484)</f>
      </c>
      <c r="K484" s="30" t="n">
        <f t="shared" si="24"/>
        <v>0</v>
      </c>
      <c r="L484" s="30" t="n">
        <f t="shared" si="25"/>
        <v>0</v>
      </c>
      <c r="N484" s="28" t="str">
        <f t="shared" si="26"/>
      </c>
    </row>
    <row r="485">
      <c r="A485" s="32" t="str">
        <f>IF('Prediction Log'!A485=0, "",'Prediction Log'!A485)</f>
      </c>
      <c r="B485" s="32" t="str">
        <f>IF('Prediction Log'!B485=0, "",'Prediction Log'!B485)</f>
      </c>
      <c r="C485" s="32" t="str">
        <f>IF('Prediction Log'!C485=0, "",'Prediction Log'!C485)</f>
      </c>
      <c r="D485" s="32" t="str">
        <f>IF('Prediction Log'!D485=0, "",'Prediction Log'!D485)</f>
      </c>
      <c r="E485" s="32" t="str">
        <f>IF('Prediction Log'!E485=0, "",'Prediction Log'!E485)</f>
      </c>
      <c r="F485" s="32" t="str">
        <f>IF('Prediction Log'!F485=0, "",'Prediction Log'!F485)</f>
      </c>
      <c r="G485" s="35" t="str">
        <f>IF(Games!H485="","",Games!H485)</f>
      </c>
      <c r="K485" s="30" t="n">
        <f t="shared" si="24"/>
        <v>0</v>
      </c>
      <c r="L485" s="30" t="n">
        <f t="shared" si="25"/>
        <v>0</v>
      </c>
      <c r="N485" s="28" t="str">
        <f t="shared" si="26"/>
      </c>
    </row>
    <row r="486">
      <c r="A486" s="32" t="str">
        <f>IF('Prediction Log'!A486=0, "",'Prediction Log'!A486)</f>
      </c>
      <c r="B486" s="32" t="str">
        <f>IF('Prediction Log'!B486=0, "",'Prediction Log'!B486)</f>
      </c>
      <c r="C486" s="32" t="str">
        <f>IF('Prediction Log'!C486=0, "",'Prediction Log'!C486)</f>
      </c>
      <c r="D486" s="32" t="str">
        <f>IF('Prediction Log'!D486=0, "",'Prediction Log'!D486)</f>
      </c>
      <c r="E486" s="32" t="str">
        <f>IF('Prediction Log'!E486=0, "",'Prediction Log'!E486)</f>
      </c>
      <c r="F486" s="32" t="str">
        <f>IF('Prediction Log'!F486=0, "",'Prediction Log'!F486)</f>
      </c>
      <c r="G486" s="35" t="str">
        <f>IF(Games!H486="","",Games!H486)</f>
      </c>
      <c r="K486" s="30" t="n">
        <f t="shared" si="24"/>
        <v>0</v>
      </c>
      <c r="L486" s="30" t="n">
        <f t="shared" si="25"/>
        <v>0</v>
      </c>
      <c r="N486" s="28" t="str">
        <f t="shared" si="26"/>
      </c>
    </row>
    <row r="487">
      <c r="A487" s="32" t="str">
        <f>IF('Prediction Log'!A487=0, "",'Prediction Log'!A487)</f>
      </c>
      <c r="B487" s="32" t="str">
        <f>IF('Prediction Log'!B487=0, "",'Prediction Log'!B487)</f>
      </c>
      <c r="C487" s="32" t="str">
        <f>IF('Prediction Log'!C487=0, "",'Prediction Log'!C487)</f>
      </c>
      <c r="D487" s="32" t="str">
        <f>IF('Prediction Log'!D487=0, "",'Prediction Log'!D487)</f>
      </c>
      <c r="E487" s="32" t="str">
        <f>IF('Prediction Log'!E487=0, "",'Prediction Log'!E487)</f>
      </c>
      <c r="F487" s="32" t="str">
        <f>IF('Prediction Log'!F487=0, "",'Prediction Log'!F487)</f>
      </c>
      <c r="G487" s="35" t="str">
        <f>IF(Games!H487="","",Games!H487)</f>
      </c>
      <c r="K487" s="30" t="n">
        <f t="shared" si="24"/>
        <v>0</v>
      </c>
      <c r="L487" s="30" t="n">
        <f t="shared" si="25"/>
        <v>0</v>
      </c>
      <c r="N487" s="28" t="str">
        <f t="shared" si="26"/>
      </c>
    </row>
    <row r="488">
      <c r="A488" s="32" t="str">
        <f>IF('Prediction Log'!A488=0, "",'Prediction Log'!A488)</f>
      </c>
      <c r="B488" s="32" t="str">
        <f>IF('Prediction Log'!B488=0, "",'Prediction Log'!B488)</f>
      </c>
      <c r="C488" s="32" t="str">
        <f>IF('Prediction Log'!C488=0, "",'Prediction Log'!C488)</f>
      </c>
      <c r="D488" s="32" t="str">
        <f>IF('Prediction Log'!D488=0, "",'Prediction Log'!D488)</f>
      </c>
      <c r="E488" s="32" t="str">
        <f>IF('Prediction Log'!E488=0, "",'Prediction Log'!E488)</f>
      </c>
      <c r="F488" s="32" t="str">
        <f>IF('Prediction Log'!F488=0, "",'Prediction Log'!F488)</f>
      </c>
      <c r="G488" s="35" t="str">
        <f>IF(Games!H488="","",Games!H488)</f>
      </c>
      <c r="K488" s="30" t="n">
        <f t="shared" si="24"/>
        <v>0</v>
      </c>
      <c r="L488" s="30" t="n">
        <f t="shared" si="25"/>
        <v>0</v>
      </c>
      <c r="N488" s="28" t="str">
        <f t="shared" si="26"/>
      </c>
    </row>
    <row r="489">
      <c r="A489" s="32" t="str">
        <f>IF('Prediction Log'!A489=0, "",'Prediction Log'!A489)</f>
      </c>
      <c r="B489" s="32" t="str">
        <f>IF('Prediction Log'!B489=0, "",'Prediction Log'!B489)</f>
      </c>
      <c r="C489" s="32" t="str">
        <f>IF('Prediction Log'!C489=0, "",'Prediction Log'!C489)</f>
      </c>
      <c r="D489" s="32" t="str">
        <f>IF('Prediction Log'!D489=0, "",'Prediction Log'!D489)</f>
      </c>
      <c r="E489" s="32" t="str">
        <f>IF('Prediction Log'!E489=0, "",'Prediction Log'!E489)</f>
      </c>
      <c r="F489" s="32" t="str">
        <f>IF('Prediction Log'!F489=0, "",'Prediction Log'!F489)</f>
      </c>
      <c r="G489" s="35" t="str">
        <f>IF(Games!H489="","",Games!H489)</f>
      </c>
      <c r="K489" s="30" t="n">
        <f t="shared" si="24"/>
        <v>0</v>
      </c>
      <c r="L489" s="30" t="n">
        <f t="shared" si="25"/>
        <v>0</v>
      </c>
      <c r="N489" s="28" t="str">
        <f t="shared" si="26"/>
      </c>
    </row>
    <row r="490">
      <c r="A490" s="32" t="str">
        <f>IF('Prediction Log'!A490=0, "",'Prediction Log'!A490)</f>
      </c>
      <c r="B490" s="32" t="str">
        <f>IF('Prediction Log'!B490=0, "",'Prediction Log'!B490)</f>
      </c>
      <c r="C490" s="32" t="str">
        <f>IF('Prediction Log'!C490=0, "",'Prediction Log'!C490)</f>
      </c>
      <c r="D490" s="32" t="str">
        <f>IF('Prediction Log'!D490=0, "",'Prediction Log'!D490)</f>
      </c>
      <c r="E490" s="32" t="str">
        <f>IF('Prediction Log'!E490=0, "",'Prediction Log'!E490)</f>
      </c>
      <c r="F490" s="32" t="str">
        <f>IF('Prediction Log'!F490=0, "",'Prediction Log'!F490)</f>
      </c>
      <c r="G490" s="35" t="str">
        <f>IF(Games!H490="","",Games!H490)</f>
      </c>
      <c r="K490" s="30" t="n">
        <f t="shared" si="24"/>
        <v>0</v>
      </c>
      <c r="L490" s="30" t="n">
        <f t="shared" si="25"/>
        <v>0</v>
      </c>
      <c r="N490" s="28" t="str">
        <f t="shared" si="26"/>
      </c>
    </row>
    <row r="491">
      <c r="A491" s="32" t="str">
        <f>IF('Prediction Log'!A491=0, "",'Prediction Log'!A491)</f>
      </c>
      <c r="B491" s="32" t="str">
        <f>IF('Prediction Log'!B491=0, "",'Prediction Log'!B491)</f>
      </c>
      <c r="C491" s="32" t="str">
        <f>IF('Prediction Log'!C491=0, "",'Prediction Log'!C491)</f>
      </c>
      <c r="D491" s="32" t="str">
        <f>IF('Prediction Log'!D491=0, "",'Prediction Log'!D491)</f>
      </c>
      <c r="E491" s="32" t="str">
        <f>IF('Prediction Log'!E491=0, "",'Prediction Log'!E491)</f>
      </c>
      <c r="F491" s="32" t="str">
        <f>IF('Prediction Log'!F491=0, "",'Prediction Log'!F491)</f>
      </c>
      <c r="G491" s="35" t="str">
        <f>IF(Games!H491="","",Games!H491)</f>
      </c>
      <c r="K491" s="30" t="n">
        <f t="shared" si="24"/>
        <v>0</v>
      </c>
      <c r="L491" s="30" t="n">
        <f t="shared" si="25"/>
        <v>0</v>
      </c>
      <c r="N491" s="28" t="str">
        <f t="shared" si="26"/>
      </c>
    </row>
    <row r="492">
      <c r="A492" s="32" t="str">
        <f>IF('Prediction Log'!A492=0, "",'Prediction Log'!A492)</f>
      </c>
      <c r="B492" s="32" t="str">
        <f>IF('Prediction Log'!B492=0, "",'Prediction Log'!B492)</f>
      </c>
      <c r="C492" s="32" t="str">
        <f>IF('Prediction Log'!C492=0, "",'Prediction Log'!C492)</f>
      </c>
      <c r="D492" s="32" t="str">
        <f>IF('Prediction Log'!D492=0, "",'Prediction Log'!D492)</f>
      </c>
      <c r="E492" s="32" t="str">
        <f>IF('Prediction Log'!E492=0, "",'Prediction Log'!E492)</f>
      </c>
      <c r="F492" s="32" t="str">
        <f>IF('Prediction Log'!F492=0, "",'Prediction Log'!F492)</f>
      </c>
      <c r="G492" s="35" t="str">
        <f>IF(Games!H492="","",Games!H492)</f>
      </c>
      <c r="K492" s="30" t="n">
        <f t="shared" si="24"/>
        <v>0</v>
      </c>
      <c r="L492" s="30" t="n">
        <f t="shared" si="25"/>
        <v>0</v>
      </c>
      <c r="N492" s="28" t="str">
        <f t="shared" si="26"/>
      </c>
    </row>
    <row r="493">
      <c r="A493" s="32" t="str">
        <f>IF('Prediction Log'!A493=0, "",'Prediction Log'!A493)</f>
      </c>
      <c r="B493" s="32" t="str">
        <f>IF('Prediction Log'!B493=0, "",'Prediction Log'!B493)</f>
      </c>
      <c r="C493" s="32" t="str">
        <f>IF('Prediction Log'!C493=0, "",'Prediction Log'!C493)</f>
      </c>
      <c r="D493" s="32" t="str">
        <f>IF('Prediction Log'!D493=0, "",'Prediction Log'!D493)</f>
      </c>
      <c r="E493" s="32" t="str">
        <f>IF('Prediction Log'!E493=0, "",'Prediction Log'!E493)</f>
      </c>
      <c r="F493" s="32" t="str">
        <f>IF('Prediction Log'!F493=0, "",'Prediction Log'!F493)</f>
      </c>
      <c r="G493" s="35" t="str">
        <f>IF(Games!H493="","",Games!H493)</f>
      </c>
      <c r="K493" s="30" t="n">
        <f t="shared" si="24"/>
        <v>0</v>
      </c>
      <c r="L493" s="30" t="n">
        <f t="shared" si="25"/>
        <v>0</v>
      </c>
      <c r="N493" s="28" t="str">
        <f t="shared" si="26"/>
      </c>
    </row>
    <row r="494">
      <c r="A494" s="32" t="str">
        <f>IF('Prediction Log'!A494=0, "",'Prediction Log'!A494)</f>
      </c>
      <c r="B494" s="32" t="str">
        <f>IF('Prediction Log'!B494=0, "",'Prediction Log'!B494)</f>
      </c>
      <c r="C494" s="32" t="str">
        <f>IF('Prediction Log'!C494=0, "",'Prediction Log'!C494)</f>
      </c>
      <c r="D494" s="32" t="str">
        <f>IF('Prediction Log'!D494=0, "",'Prediction Log'!D494)</f>
      </c>
      <c r="E494" s="32" t="str">
        <f>IF('Prediction Log'!E494=0, "",'Prediction Log'!E494)</f>
      </c>
      <c r="F494" s="32" t="str">
        <f>IF('Prediction Log'!F494=0, "",'Prediction Log'!F494)</f>
      </c>
      <c r="G494" s="35" t="str">
        <f>IF(Games!H494="","",Games!H494)</f>
      </c>
      <c r="K494" s="30" t="n">
        <f t="shared" si="24"/>
        <v>0</v>
      </c>
      <c r="L494" s="30" t="n">
        <f t="shared" si="25"/>
        <v>0</v>
      </c>
      <c r="N494" s="28" t="str">
        <f t="shared" si="26"/>
      </c>
    </row>
    <row r="495">
      <c r="A495" s="32" t="str">
        <f>IF('Prediction Log'!A495=0, "",'Prediction Log'!A495)</f>
      </c>
      <c r="B495" s="32" t="str">
        <f>IF('Prediction Log'!B495=0, "",'Prediction Log'!B495)</f>
      </c>
      <c r="C495" s="32" t="str">
        <f>IF('Prediction Log'!C495=0, "",'Prediction Log'!C495)</f>
      </c>
      <c r="D495" s="32" t="str">
        <f>IF('Prediction Log'!D495=0, "",'Prediction Log'!D495)</f>
      </c>
      <c r="E495" s="32" t="str">
        <f>IF('Prediction Log'!E495=0, "",'Prediction Log'!E495)</f>
      </c>
      <c r="F495" s="32" t="str">
        <f>IF('Prediction Log'!F495=0, "",'Prediction Log'!F495)</f>
      </c>
      <c r="G495" s="35" t="str">
        <f>IF(Games!H495="","",Games!H495)</f>
      </c>
      <c r="K495" s="30" t="n">
        <f t="shared" si="24"/>
        <v>0</v>
      </c>
      <c r="L495" s="30" t="n">
        <f t="shared" si="25"/>
        <v>0</v>
      </c>
      <c r="N495" s="28" t="str">
        <f t="shared" si="26"/>
      </c>
    </row>
    <row r="496">
      <c r="A496" s="32" t="str">
        <f>IF('Prediction Log'!A496=0, "",'Prediction Log'!A496)</f>
      </c>
      <c r="B496" s="32" t="str">
        <f>IF('Prediction Log'!B496=0, "",'Prediction Log'!B496)</f>
      </c>
      <c r="C496" s="32" t="str">
        <f>IF('Prediction Log'!C496=0, "",'Prediction Log'!C496)</f>
      </c>
      <c r="D496" s="32" t="str">
        <f>IF('Prediction Log'!D496=0, "",'Prediction Log'!D496)</f>
      </c>
      <c r="E496" s="32" t="str">
        <f>IF('Prediction Log'!E496=0, "",'Prediction Log'!E496)</f>
      </c>
      <c r="F496" s="32" t="str">
        <f>IF('Prediction Log'!F496=0, "",'Prediction Log'!F496)</f>
      </c>
      <c r="G496" s="35" t="str">
        <f>IF(Games!H496="","",Games!H496)</f>
      </c>
      <c r="K496" s="30" t="n">
        <f t="shared" si="24"/>
        <v>0</v>
      </c>
      <c r="L496" s="30" t="n">
        <f t="shared" si="25"/>
        <v>0</v>
      </c>
      <c r="N496" s="28" t="str">
        <f t="shared" si="26"/>
      </c>
    </row>
    <row r="497">
      <c r="A497" s="32" t="str">
        <f>IF('Prediction Log'!A497=0, "",'Prediction Log'!A497)</f>
      </c>
      <c r="B497" s="32" t="str">
        <f>IF('Prediction Log'!B497=0, "",'Prediction Log'!B497)</f>
      </c>
      <c r="C497" s="32" t="str">
        <f>IF('Prediction Log'!C497=0, "",'Prediction Log'!C497)</f>
      </c>
      <c r="D497" s="32" t="str">
        <f>IF('Prediction Log'!D497=0, "",'Prediction Log'!D497)</f>
      </c>
      <c r="E497" s="32" t="str">
        <f>IF('Prediction Log'!E497=0, "",'Prediction Log'!E497)</f>
      </c>
      <c r="F497" s="32" t="str">
        <f>IF('Prediction Log'!F497=0, "",'Prediction Log'!F497)</f>
      </c>
      <c r="G497" s="35" t="str">
        <f>IF(Games!H497="","",Games!H497)</f>
      </c>
      <c r="K497" s="30" t="n">
        <f t="shared" si="24"/>
        <v>0</v>
      </c>
      <c r="L497" s="30" t="n">
        <f t="shared" si="25"/>
        <v>0</v>
      </c>
      <c r="N497" s="28" t="str">
        <f t="shared" si="26"/>
      </c>
    </row>
    <row r="498">
      <c r="A498" s="32" t="str">
        <f>IF('Prediction Log'!A498=0, "",'Prediction Log'!A498)</f>
      </c>
      <c r="B498" s="32" t="str">
        <f>IF('Prediction Log'!B498=0, "",'Prediction Log'!B498)</f>
      </c>
      <c r="C498" s="32" t="str">
        <f>IF('Prediction Log'!C498=0, "",'Prediction Log'!C498)</f>
      </c>
      <c r="D498" s="32" t="str">
        <f>IF('Prediction Log'!D498=0, "",'Prediction Log'!D498)</f>
      </c>
      <c r="E498" s="32" t="str">
        <f>IF('Prediction Log'!E498=0, "",'Prediction Log'!E498)</f>
      </c>
      <c r="F498" s="32" t="str">
        <f>IF('Prediction Log'!F498=0, "",'Prediction Log'!F498)</f>
      </c>
      <c r="G498" s="35" t="str">
        <f>IF(Games!H498="","",Games!H498)</f>
      </c>
      <c r="K498" s="30" t="n">
        <f t="shared" si="24"/>
        <v>0</v>
      </c>
      <c r="L498" s="30" t="n">
        <f t="shared" si="25"/>
        <v>0</v>
      </c>
      <c r="N498" s="28" t="str">
        <f t="shared" si="26"/>
      </c>
    </row>
    <row r="499">
      <c r="A499" s="32" t="str">
        <f>IF('Prediction Log'!A499=0, "",'Prediction Log'!A499)</f>
      </c>
      <c r="B499" s="32" t="str">
        <f>IF('Prediction Log'!B499=0, "",'Prediction Log'!B499)</f>
      </c>
      <c r="C499" s="32" t="str">
        <f>IF('Prediction Log'!C499=0, "",'Prediction Log'!C499)</f>
      </c>
      <c r="D499" s="32" t="str">
        <f>IF('Prediction Log'!D499=0, "",'Prediction Log'!D499)</f>
      </c>
      <c r="E499" s="32" t="str">
        <f>IF('Prediction Log'!E499=0, "",'Prediction Log'!E499)</f>
      </c>
      <c r="F499" s="32" t="str">
        <f>IF('Prediction Log'!F499=0, "",'Prediction Log'!F499)</f>
      </c>
      <c r="G499" s="35" t="str">
        <f>IF(Games!H499="","",Games!H499)</f>
      </c>
      <c r="K499" s="30" t="n">
        <f t="shared" si="24"/>
        <v>0</v>
      </c>
      <c r="L499" s="30" t="n">
        <f t="shared" si="25"/>
        <v>0</v>
      </c>
      <c r="N499" s="28" t="str">
        <f t="shared" si="26"/>
      </c>
    </row>
    <row r="500">
      <c r="A500" s="32" t="str">
        <f>IF('Prediction Log'!A500=0, "",'Prediction Log'!A500)</f>
      </c>
      <c r="B500" s="32" t="str">
        <f>IF('Prediction Log'!B500=0, "",'Prediction Log'!B500)</f>
      </c>
      <c r="C500" s="32" t="str">
        <f>IF('Prediction Log'!C500=0, "",'Prediction Log'!C500)</f>
      </c>
      <c r="D500" s="32" t="str">
        <f>IF('Prediction Log'!D500=0, "",'Prediction Log'!D500)</f>
      </c>
      <c r="E500" s="32" t="str">
        <f>IF('Prediction Log'!E500=0, "",'Prediction Log'!E500)</f>
      </c>
      <c r="F500" s="32" t="str">
        <f>IF('Prediction Log'!F500=0, "",'Prediction Log'!F500)</f>
      </c>
      <c r="G500" s="35" t="str">
        <f>IF(Games!H500="","",Games!H500)</f>
      </c>
      <c r="K500" s="30" t="n">
        <f t="shared" si="24"/>
        <v>0</v>
      </c>
      <c r="L500" s="30" t="n">
        <f t="shared" si="25"/>
        <v>0</v>
      </c>
      <c r="N500" s="28" t="str">
        <f t="shared" si="26"/>
      </c>
    </row>
    <row r="501">
      <c r="A501" s="32" t="str">
        <f>IF('Prediction Log'!A501=0, "",'Prediction Log'!A501)</f>
      </c>
      <c r="B501" s="32" t="str">
        <f>IF('Prediction Log'!B501=0, "",'Prediction Log'!B501)</f>
      </c>
      <c r="C501" s="32" t="str">
        <f>IF('Prediction Log'!C501=0, "",'Prediction Log'!C501)</f>
      </c>
      <c r="D501" s="32" t="str">
        <f>IF('Prediction Log'!D501=0, "",'Prediction Log'!D501)</f>
      </c>
      <c r="E501" s="32" t="str">
        <f>IF('Prediction Log'!E501=0, "",'Prediction Log'!E501)</f>
      </c>
      <c r="F501" s="32" t="str">
        <f>IF('Prediction Log'!F501=0, "",'Prediction Log'!F501)</f>
      </c>
      <c r="G501" s="35" t="str">
        <f>IF(Games!H501="","",Games!H501)</f>
      </c>
      <c r="K501" s="30" t="n">
        <f t="shared" si="24"/>
        <v>0</v>
      </c>
      <c r="L501" s="30" t="n">
        <f t="shared" si="25"/>
        <v>0</v>
      </c>
      <c r="N501" s="28" t="str">
        <f t="shared" si="26"/>
      </c>
    </row>
    <row r="502">
      <c r="A502" s="32" t="str">
        <f>IF('Prediction Log'!A502=0, "",'Prediction Log'!A502)</f>
      </c>
      <c r="B502" s="32" t="str">
        <f>IF('Prediction Log'!B502=0, "",'Prediction Log'!B502)</f>
      </c>
      <c r="C502" s="32" t="str">
        <f>IF('Prediction Log'!C502=0, "",'Prediction Log'!C502)</f>
      </c>
      <c r="D502" s="32" t="str">
        <f>IF('Prediction Log'!D502=0, "",'Prediction Log'!D502)</f>
      </c>
      <c r="E502" s="32" t="str">
        <f>IF('Prediction Log'!E502=0, "",'Prediction Log'!E502)</f>
      </c>
      <c r="F502" s="32" t="str">
        <f>IF('Prediction Log'!F502=0, "",'Prediction Log'!F502)</f>
      </c>
      <c r="G502" s="35" t="str">
        <f>IF(Games!H502="","",Games!H502)</f>
      </c>
      <c r="K502" s="30" t="n">
        <f t="shared" si="24"/>
        <v>0</v>
      </c>
      <c r="L502" s="30" t="n">
        <f t="shared" si="25"/>
        <v>0</v>
      </c>
      <c r="N502" s="28" t="str">
        <f t="shared" si="26"/>
      </c>
    </row>
    <row r="503">
      <c r="A503" s="32" t="str">
        <f>IF('Prediction Log'!A503=0, "",'Prediction Log'!A503)</f>
      </c>
      <c r="B503" s="32" t="str">
        <f>IF('Prediction Log'!B503=0, "",'Prediction Log'!B503)</f>
      </c>
      <c r="C503" s="32" t="str">
        <f>IF('Prediction Log'!C503=0, "",'Prediction Log'!C503)</f>
      </c>
      <c r="D503" s="32" t="str">
        <f>IF('Prediction Log'!D503=0, "",'Prediction Log'!D503)</f>
      </c>
      <c r="E503" s="32" t="str">
        <f>IF('Prediction Log'!E503=0, "",'Prediction Log'!E503)</f>
      </c>
      <c r="F503" s="32" t="str">
        <f>IF('Prediction Log'!F503=0, "",'Prediction Log'!F503)</f>
      </c>
      <c r="G503" s="35" t="str">
        <f>IF(Games!H503="","",Games!H503)</f>
      </c>
      <c r="K503" s="30" t="n">
        <f t="shared" si="24"/>
        <v>0</v>
      </c>
      <c r="L503" s="30" t="n">
        <f t="shared" si="25"/>
        <v>0</v>
      </c>
      <c r="N503" s="28" t="str">
        <f t="shared" si="26"/>
      </c>
    </row>
    <row r="504">
      <c r="A504" s="32" t="str">
        <f>IF('Prediction Log'!A504=0, "",'Prediction Log'!A504)</f>
      </c>
      <c r="B504" s="32" t="str">
        <f>IF('Prediction Log'!B504=0, "",'Prediction Log'!B504)</f>
      </c>
      <c r="C504" s="32" t="str">
        <f>IF('Prediction Log'!C504=0, "",'Prediction Log'!C504)</f>
      </c>
      <c r="D504" s="32" t="str">
        <f>IF('Prediction Log'!D504=0, "",'Prediction Log'!D504)</f>
      </c>
      <c r="E504" s="32" t="str">
        <f>IF('Prediction Log'!E504=0, "",'Prediction Log'!E504)</f>
      </c>
      <c r="F504" s="32" t="str">
        <f>IF('Prediction Log'!F504=0, "",'Prediction Log'!F504)</f>
      </c>
      <c r="G504" s="35" t="str">
        <f>IF(Games!H504="","",Games!H504)</f>
      </c>
      <c r="K504" s="30" t="n">
        <f t="shared" si="24"/>
        <v>0</v>
      </c>
      <c r="L504" s="30" t="n">
        <f t="shared" si="25"/>
        <v>0</v>
      </c>
      <c r="N504" s="28" t="str">
        <f t="shared" si="26"/>
      </c>
    </row>
    <row r="505">
      <c r="A505" s="32" t="str">
        <f>IF('Prediction Log'!A505=0, "",'Prediction Log'!A505)</f>
      </c>
      <c r="B505" s="32" t="str">
        <f>IF('Prediction Log'!B505=0, "",'Prediction Log'!B505)</f>
      </c>
      <c r="C505" s="32" t="str">
        <f>IF('Prediction Log'!C505=0, "",'Prediction Log'!C505)</f>
      </c>
      <c r="D505" s="32" t="str">
        <f>IF('Prediction Log'!D505=0, "",'Prediction Log'!D505)</f>
      </c>
      <c r="E505" s="32" t="str">
        <f>IF('Prediction Log'!E505=0, "",'Prediction Log'!E505)</f>
      </c>
      <c r="F505" s="32" t="str">
        <f>IF('Prediction Log'!F505=0, "",'Prediction Log'!F505)</f>
      </c>
      <c r="G505" s="35" t="str">
        <f>IF(Games!H505="","",Games!H505)</f>
      </c>
      <c r="K505" s="30" t="n">
        <f t="shared" si="24"/>
        <v>0</v>
      </c>
      <c r="L505" s="30" t="n">
        <f t="shared" si="25"/>
        <v>0</v>
      </c>
      <c r="N505" s="28" t="str">
        <f t="shared" si="26"/>
      </c>
    </row>
    <row r="506">
      <c r="A506" s="32" t="str">
        <f>IF('Prediction Log'!A506=0, "",'Prediction Log'!A506)</f>
      </c>
      <c r="B506" s="32" t="str">
        <f>IF('Prediction Log'!B506=0, "",'Prediction Log'!B506)</f>
      </c>
      <c r="C506" s="32" t="str">
        <f>IF('Prediction Log'!C506=0, "",'Prediction Log'!C506)</f>
      </c>
      <c r="D506" s="32" t="str">
        <f>IF('Prediction Log'!D506=0, "",'Prediction Log'!D506)</f>
      </c>
      <c r="E506" s="32" t="str">
        <f>IF('Prediction Log'!E506=0, "",'Prediction Log'!E506)</f>
      </c>
      <c r="F506" s="32" t="str">
        <f>IF('Prediction Log'!F506=0, "",'Prediction Log'!F506)</f>
      </c>
      <c r="G506" s="35" t="str">
        <f>IF(Games!H506="","",Games!H506)</f>
      </c>
      <c r="K506" s="30" t="n">
        <f t="shared" si="24"/>
        <v>0</v>
      </c>
      <c r="L506" s="30" t="n">
        <f t="shared" si="25"/>
        <v>0</v>
      </c>
      <c r="N506" s="28" t="str">
        <f t="shared" si="26"/>
      </c>
    </row>
    <row r="507">
      <c r="A507" s="32" t="str">
        <f>IF('Prediction Log'!A507=0, "",'Prediction Log'!A507)</f>
      </c>
      <c r="B507" s="32" t="str">
        <f>IF('Prediction Log'!B507=0, "",'Prediction Log'!B507)</f>
      </c>
      <c r="C507" s="32" t="str">
        <f>IF('Prediction Log'!C507=0, "",'Prediction Log'!C507)</f>
      </c>
      <c r="D507" s="32" t="str">
        <f>IF('Prediction Log'!D507=0, "",'Prediction Log'!D507)</f>
      </c>
      <c r="E507" s="32" t="str">
        <f>IF('Prediction Log'!E507=0, "",'Prediction Log'!E507)</f>
      </c>
      <c r="F507" s="32" t="str">
        <f>IF('Prediction Log'!F507=0, "",'Prediction Log'!F507)</f>
      </c>
      <c r="G507" s="35" t="str">
        <f>IF(Games!H507="","",Games!H507)</f>
      </c>
      <c r="K507" s="30" t="n">
        <f t="shared" si="24"/>
        <v>0</v>
      </c>
      <c r="L507" s="30" t="n">
        <f t="shared" si="25"/>
        <v>0</v>
      </c>
      <c r="N507" s="28" t="str">
        <f t="shared" si="26"/>
      </c>
    </row>
    <row r="508">
      <c r="A508" s="32" t="str">
        <f>IF('Prediction Log'!A508=0, "",'Prediction Log'!A508)</f>
      </c>
      <c r="B508" s="32" t="str">
        <f>IF('Prediction Log'!B508=0, "",'Prediction Log'!B508)</f>
      </c>
      <c r="C508" s="32" t="str">
        <f>IF('Prediction Log'!C508=0, "",'Prediction Log'!C508)</f>
      </c>
      <c r="D508" s="32" t="str">
        <f>IF('Prediction Log'!D508=0, "",'Prediction Log'!D508)</f>
      </c>
      <c r="E508" s="32" t="str">
        <f>IF('Prediction Log'!E508=0, "",'Prediction Log'!E508)</f>
      </c>
      <c r="F508" s="32" t="str">
        <f>IF('Prediction Log'!F508=0, "",'Prediction Log'!F508)</f>
      </c>
      <c r="G508" s="35" t="str">
        <f>IF(Games!H508="","",Games!H508)</f>
      </c>
      <c r="K508" s="30" t="n">
        <f t="shared" si="24"/>
        <v>0</v>
      </c>
      <c r="L508" s="30" t="n">
        <f t="shared" si="25"/>
        <v>0</v>
      </c>
      <c r="N508" s="28" t="str">
        <f t="shared" si="26"/>
      </c>
    </row>
    <row r="509">
      <c r="A509" s="32" t="str">
        <f>IF('Prediction Log'!A509=0, "",'Prediction Log'!A509)</f>
      </c>
      <c r="B509" s="32" t="str">
        <f>IF('Prediction Log'!B509=0, "",'Prediction Log'!B509)</f>
      </c>
      <c r="C509" s="32" t="str">
        <f>IF('Prediction Log'!C509=0, "",'Prediction Log'!C509)</f>
      </c>
      <c r="D509" s="32" t="str">
        <f>IF('Prediction Log'!D509=0, "",'Prediction Log'!D509)</f>
      </c>
      <c r="E509" s="32" t="str">
        <f>IF('Prediction Log'!E509=0, "",'Prediction Log'!E509)</f>
      </c>
      <c r="F509" s="32" t="str">
        <f>IF('Prediction Log'!F509=0, "",'Prediction Log'!F509)</f>
      </c>
      <c r="G509" s="35" t="str">
        <f>IF(Games!H509="","",Games!H509)</f>
      </c>
      <c r="K509" s="30" t="n">
        <f t="shared" si="24"/>
        <v>0</v>
      </c>
      <c r="L509" s="30" t="n">
        <f t="shared" si="25"/>
        <v>0</v>
      </c>
      <c r="N509" s="28" t="str">
        <f t="shared" si="26"/>
      </c>
    </row>
    <row r="510">
      <c r="A510" s="32" t="str">
        <f>IF('Prediction Log'!A510=0, "",'Prediction Log'!A510)</f>
      </c>
      <c r="B510" s="32" t="str">
        <f>IF('Prediction Log'!B510=0, "",'Prediction Log'!B510)</f>
      </c>
      <c r="C510" s="32" t="str">
        <f>IF('Prediction Log'!C510=0, "",'Prediction Log'!C510)</f>
      </c>
      <c r="D510" s="32" t="str">
        <f>IF('Prediction Log'!D510=0, "",'Prediction Log'!D510)</f>
      </c>
      <c r="E510" s="32" t="str">
        <f>IF('Prediction Log'!E510=0, "",'Prediction Log'!E510)</f>
      </c>
      <c r="F510" s="32" t="str">
        <f>IF('Prediction Log'!F510=0, "",'Prediction Log'!F510)</f>
      </c>
      <c r="G510" s="35" t="str">
        <f>IF(Games!H510="","",Games!H510)</f>
      </c>
      <c r="K510" s="30" t="n">
        <f t="shared" si="24"/>
        <v>0</v>
      </c>
      <c r="L510" s="30" t="n">
        <f t="shared" si="25"/>
        <v>0</v>
      </c>
      <c r="N510" s="28" t="str">
        <f t="shared" si="26"/>
      </c>
    </row>
    <row r="511">
      <c r="A511" s="32" t="str">
        <f>IF('Prediction Log'!A511=0, "",'Prediction Log'!A511)</f>
      </c>
      <c r="B511" s="32" t="str">
        <f>IF('Prediction Log'!B511=0, "",'Prediction Log'!B511)</f>
      </c>
      <c r="C511" s="32" t="str">
        <f>IF('Prediction Log'!C511=0, "",'Prediction Log'!C511)</f>
      </c>
      <c r="D511" s="32" t="str">
        <f>IF('Prediction Log'!D511=0, "",'Prediction Log'!D511)</f>
      </c>
      <c r="E511" s="32" t="str">
        <f>IF('Prediction Log'!E511=0, "",'Prediction Log'!E511)</f>
      </c>
      <c r="F511" s="32" t="str">
        <f>IF('Prediction Log'!F511=0, "",'Prediction Log'!F511)</f>
      </c>
      <c r="G511" s="35" t="str">
        <f>IF(Games!H511="","",Games!H511)</f>
      </c>
      <c r="K511" s="30" t="n">
        <f t="shared" si="24"/>
        <v>0</v>
      </c>
      <c r="L511" s="30" t="n">
        <f t="shared" si="25"/>
        <v>0</v>
      </c>
      <c r="N511" s="28" t="str">
        <f t="shared" si="26"/>
      </c>
    </row>
    <row r="512">
      <c r="A512" s="32" t="str">
        <f>IF('Prediction Log'!A512=0, "",'Prediction Log'!A512)</f>
      </c>
      <c r="B512" s="32" t="str">
        <f>IF('Prediction Log'!B512=0, "",'Prediction Log'!B512)</f>
      </c>
      <c r="C512" s="32" t="str">
        <f>IF('Prediction Log'!C512=0, "",'Prediction Log'!C512)</f>
      </c>
      <c r="D512" s="32" t="str">
        <f>IF('Prediction Log'!D512=0, "",'Prediction Log'!D512)</f>
      </c>
      <c r="E512" s="32" t="str">
        <f>IF('Prediction Log'!E512=0, "",'Prediction Log'!E512)</f>
      </c>
      <c r="F512" s="32" t="str">
        <f>IF('Prediction Log'!F512=0, "",'Prediction Log'!F512)</f>
      </c>
      <c r="G512" s="35" t="str">
        <f>IF(Games!H512="","",Games!H512)</f>
      </c>
      <c r="K512" s="30" t="n">
        <f t="shared" si="24"/>
        <v>0</v>
      </c>
      <c r="L512" s="30" t="n">
        <f t="shared" si="25"/>
        <v>0</v>
      </c>
      <c r="N512" s="28" t="str">
        <f t="shared" si="26"/>
      </c>
    </row>
    <row r="513">
      <c r="A513" s="32" t="str">
        <f>IF('Prediction Log'!A513=0, "",'Prediction Log'!A513)</f>
      </c>
      <c r="B513" s="32" t="str">
        <f>IF('Prediction Log'!B513=0, "",'Prediction Log'!B513)</f>
      </c>
      <c r="C513" s="32" t="str">
        <f>IF('Prediction Log'!C513=0, "",'Prediction Log'!C513)</f>
      </c>
      <c r="D513" s="32" t="str">
        <f>IF('Prediction Log'!D513=0, "",'Prediction Log'!D513)</f>
      </c>
      <c r="E513" s="32" t="str">
        <f>IF('Prediction Log'!E513=0, "",'Prediction Log'!E513)</f>
      </c>
      <c r="F513" s="32" t="str">
        <f>IF('Prediction Log'!F513=0, "",'Prediction Log'!F513)</f>
      </c>
      <c r="G513" s="35" t="str">
        <f>IF(Games!H513="","",Games!H513)</f>
      </c>
      <c r="K513" s="30" t="n">
        <f t="shared" si="24"/>
        <v>0</v>
      </c>
      <c r="L513" s="30" t="n">
        <f t="shared" si="25"/>
        <v>0</v>
      </c>
      <c r="N513" s="28" t="str">
        <f t="shared" si="26"/>
      </c>
    </row>
    <row r="514">
      <c r="A514" s="32" t="str">
        <f>IF('Prediction Log'!A514=0, "",'Prediction Log'!A514)</f>
      </c>
      <c r="B514" s="32" t="str">
        <f>IF('Prediction Log'!B514=0, "",'Prediction Log'!B514)</f>
      </c>
      <c r="C514" s="32" t="str">
        <f>IF('Prediction Log'!C514=0, "",'Prediction Log'!C514)</f>
      </c>
      <c r="D514" s="32" t="str">
        <f>IF('Prediction Log'!D514=0, "",'Prediction Log'!D514)</f>
      </c>
      <c r="E514" s="32" t="str">
        <f>IF('Prediction Log'!E514=0, "",'Prediction Log'!E514)</f>
      </c>
      <c r="F514" s="32" t="str">
        <f>IF('Prediction Log'!F514=0, "",'Prediction Log'!F514)</f>
      </c>
      <c r="G514" s="35" t="str">
        <f>IF(Games!H514="","",Games!H514)</f>
      </c>
      <c r="K514" s="30" t="n">
        <f t="shared" si="24"/>
        <v>0</v>
      </c>
      <c r="L514" s="30" t="n">
        <f t="shared" si="25"/>
        <v>0</v>
      </c>
      <c r="N514" s="28" t="str">
        <f t="shared" si="26"/>
      </c>
    </row>
    <row r="515">
      <c r="A515" s="32" t="str">
        <f>IF('Prediction Log'!A515=0, "",'Prediction Log'!A515)</f>
      </c>
      <c r="B515" s="32" t="str">
        <f>IF('Prediction Log'!B515=0, "",'Prediction Log'!B515)</f>
      </c>
      <c r="C515" s="32" t="str">
        <f>IF('Prediction Log'!C515=0, "",'Prediction Log'!C515)</f>
      </c>
      <c r="D515" s="32" t="str">
        <f>IF('Prediction Log'!D515=0, "",'Prediction Log'!D515)</f>
      </c>
      <c r="E515" s="32" t="str">
        <f>IF('Prediction Log'!E515=0, "",'Prediction Log'!E515)</f>
      </c>
      <c r="F515" s="32" t="str">
        <f>IF('Prediction Log'!F515=0, "",'Prediction Log'!F515)</f>
      </c>
      <c r="G515" s="35" t="str">
        <f>IF(Games!H515="","",Games!H515)</f>
      </c>
      <c r="K515" s="30" t="n">
        <f t="shared" si="24"/>
        <v>0</v>
      </c>
      <c r="L515" s="30" t="n">
        <f t="shared" si="25"/>
        <v>0</v>
      </c>
      <c r="N515" s="28" t="str">
        <f t="shared" si="26"/>
      </c>
    </row>
    <row r="516">
      <c r="A516" s="32" t="str">
        <f>IF('Prediction Log'!A516=0, "",'Prediction Log'!A516)</f>
      </c>
      <c r="B516" s="32" t="str">
        <f>IF('Prediction Log'!B516=0, "",'Prediction Log'!B516)</f>
      </c>
      <c r="C516" s="32" t="str">
        <f>IF('Prediction Log'!C516=0, "",'Prediction Log'!C516)</f>
      </c>
      <c r="D516" s="32" t="str">
        <f>IF('Prediction Log'!D516=0, "",'Prediction Log'!D516)</f>
      </c>
      <c r="E516" s="32" t="str">
        <f>IF('Prediction Log'!E516=0, "",'Prediction Log'!E516)</f>
      </c>
      <c r="F516" s="32" t="str">
        <f>IF('Prediction Log'!F516=0, "",'Prediction Log'!F516)</f>
      </c>
      <c r="G516" s="35" t="str">
        <f>IF(Games!H516="","",Games!H516)</f>
      </c>
      <c r="K516" s="30" t="n">
        <f t="shared" si="24"/>
        <v>0</v>
      </c>
      <c r="L516" s="30" t="n">
        <f t="shared" si="25"/>
        <v>0</v>
      </c>
      <c r="N516" s="28" t="str">
        <f t="shared" si="26"/>
      </c>
    </row>
    <row r="517">
      <c r="A517" s="32" t="str">
        <f>IF('Prediction Log'!A517=0, "",'Prediction Log'!A517)</f>
      </c>
      <c r="B517" s="32" t="str">
        <f>IF('Prediction Log'!B517=0, "",'Prediction Log'!B517)</f>
      </c>
      <c r="C517" s="32" t="str">
        <f>IF('Prediction Log'!C517=0, "",'Prediction Log'!C517)</f>
      </c>
      <c r="D517" s="32" t="str">
        <f>IF('Prediction Log'!D517=0, "",'Prediction Log'!D517)</f>
      </c>
      <c r="E517" s="32" t="str">
        <f>IF('Prediction Log'!E517=0, "",'Prediction Log'!E517)</f>
      </c>
      <c r="F517" s="32" t="str">
        <f>IF('Prediction Log'!F517=0, "",'Prediction Log'!F517)</f>
      </c>
      <c r="G517" s="35" t="str">
        <f>IF(Games!H517="","",Games!H517)</f>
      </c>
      <c r="K517" s="30" t="n">
        <f t="shared" si="24"/>
        <v>0</v>
      </c>
      <c r="L517" s="30" t="n">
        <f t="shared" si="25"/>
        <v>0</v>
      </c>
      <c r="N517" s="28" t="str">
        <f t="shared" si="26"/>
      </c>
    </row>
    <row r="518">
      <c r="A518" s="32" t="str">
        <f>IF('Prediction Log'!A518=0, "",'Prediction Log'!A518)</f>
      </c>
      <c r="B518" s="32" t="str">
        <f>IF('Prediction Log'!B518=0, "",'Prediction Log'!B518)</f>
      </c>
      <c r="C518" s="32" t="str">
        <f>IF('Prediction Log'!C518=0, "",'Prediction Log'!C518)</f>
      </c>
      <c r="D518" s="32" t="str">
        <f>IF('Prediction Log'!D518=0, "",'Prediction Log'!D518)</f>
      </c>
      <c r="E518" s="32" t="str">
        <f>IF('Prediction Log'!E518=0, "",'Prediction Log'!E518)</f>
      </c>
      <c r="F518" s="32" t="str">
        <f>IF('Prediction Log'!F518=0, "",'Prediction Log'!F518)</f>
      </c>
      <c r="G518" s="35" t="str">
        <f>IF(Games!H518="","",Games!H518)</f>
      </c>
      <c r="K518" s="30" t="n">
        <f t="shared" si="24"/>
        <v>0</v>
      </c>
      <c r="L518" s="30" t="n">
        <f t="shared" si="25"/>
        <v>0</v>
      </c>
      <c r="N518" s="28" t="str">
        <f t="shared" si="26"/>
      </c>
    </row>
    <row r="519">
      <c r="A519" s="32" t="str">
        <f>IF('Prediction Log'!A519=0, "",'Prediction Log'!A519)</f>
      </c>
      <c r="B519" s="32" t="str">
        <f>IF('Prediction Log'!B519=0, "",'Prediction Log'!B519)</f>
      </c>
      <c r="C519" s="32" t="str">
        <f>IF('Prediction Log'!C519=0, "",'Prediction Log'!C519)</f>
      </c>
      <c r="D519" s="32" t="str">
        <f>IF('Prediction Log'!D519=0, "",'Prediction Log'!D519)</f>
      </c>
      <c r="E519" s="32" t="str">
        <f>IF('Prediction Log'!E519=0, "",'Prediction Log'!E519)</f>
      </c>
      <c r="F519" s="32" t="str">
        <f>IF('Prediction Log'!F519=0, "",'Prediction Log'!F519)</f>
      </c>
      <c r="G519" s="35" t="str">
        <f>IF(Games!H519="","",Games!H519)</f>
      </c>
      <c r="K519" s="30" t="n">
        <f t="shared" si="24"/>
        <v>0</v>
      </c>
      <c r="L519" s="30" t="n">
        <f t="shared" si="25"/>
        <v>0</v>
      </c>
      <c r="N519" s="28" t="str">
        <f t="shared" si="26"/>
      </c>
    </row>
    <row r="520">
      <c r="A520" s="32" t="str">
        <f>IF('Prediction Log'!A520=0, "",'Prediction Log'!A520)</f>
      </c>
      <c r="B520" s="32" t="str">
        <f>IF('Prediction Log'!B520=0, "",'Prediction Log'!B520)</f>
      </c>
      <c r="C520" s="32" t="str">
        <f>IF('Prediction Log'!C520=0, "",'Prediction Log'!C520)</f>
      </c>
      <c r="D520" s="32" t="str">
        <f>IF('Prediction Log'!D520=0, "",'Prediction Log'!D520)</f>
      </c>
      <c r="E520" s="32" t="str">
        <f>IF('Prediction Log'!E520=0, "",'Prediction Log'!E520)</f>
      </c>
      <c r="F520" s="32" t="str">
        <f>IF('Prediction Log'!F520=0, "",'Prediction Log'!F520)</f>
      </c>
      <c r="G520" s="35" t="str">
        <f>IF(Games!H520="","",Games!H520)</f>
      </c>
      <c r="K520" s="30" t="n">
        <f t="shared" si="24"/>
        <v>0</v>
      </c>
      <c r="L520" s="30" t="n">
        <f t="shared" si="25"/>
        <v>0</v>
      </c>
      <c r="N520" s="28" t="str">
        <f t="shared" si="26"/>
      </c>
    </row>
    <row r="521">
      <c r="A521" s="32" t="str">
        <f>IF('Prediction Log'!A521=0, "",'Prediction Log'!A521)</f>
      </c>
      <c r="B521" s="32" t="str">
        <f>IF('Prediction Log'!B521=0, "",'Prediction Log'!B521)</f>
      </c>
      <c r="C521" s="32" t="str">
        <f>IF('Prediction Log'!C521=0, "",'Prediction Log'!C521)</f>
      </c>
      <c r="D521" s="32" t="str">
        <f>IF('Prediction Log'!D521=0, "",'Prediction Log'!D521)</f>
      </c>
      <c r="E521" s="32" t="str">
        <f>IF('Prediction Log'!E521=0, "",'Prediction Log'!E521)</f>
      </c>
      <c r="F521" s="32" t="str">
        <f>IF('Prediction Log'!F521=0, "",'Prediction Log'!F521)</f>
      </c>
      <c r="G521" s="35" t="str">
        <f>IF(Games!H521="","",Games!H521)</f>
      </c>
      <c r="K521" s="30" t="n">
        <f t="shared" si="24"/>
        <v>0</v>
      </c>
      <c r="L521" s="30" t="n">
        <f t="shared" si="25"/>
        <v>0</v>
      </c>
      <c r="N521" s="28" t="str">
        <f t="shared" si="26"/>
      </c>
    </row>
    <row r="522">
      <c r="A522" s="32" t="str">
        <f>IF('Prediction Log'!A522=0, "",'Prediction Log'!A522)</f>
      </c>
      <c r="B522" s="32" t="str">
        <f>IF('Prediction Log'!B522=0, "",'Prediction Log'!B522)</f>
      </c>
      <c r="C522" s="32" t="str">
        <f>IF('Prediction Log'!C522=0, "",'Prediction Log'!C522)</f>
      </c>
      <c r="D522" s="32" t="str">
        <f>IF('Prediction Log'!D522=0, "",'Prediction Log'!D522)</f>
      </c>
      <c r="E522" s="32" t="str">
        <f>IF('Prediction Log'!E522=0, "",'Prediction Log'!E522)</f>
      </c>
      <c r="F522" s="32" t="str">
        <f>IF('Prediction Log'!F522=0, "",'Prediction Log'!F522)</f>
      </c>
      <c r="G522" s="35" t="str">
        <f>IF(Games!H522="","",Games!H522)</f>
      </c>
      <c r="K522" s="30" t="n">
        <f t="shared" si="24"/>
        <v>0</v>
      </c>
      <c r="L522" s="30" t="n">
        <f t="shared" si="25"/>
        <v>0</v>
      </c>
      <c r="N522" s="28" t="str">
        <f t="shared" si="26"/>
      </c>
    </row>
    <row r="523">
      <c r="A523" s="32" t="str">
        <f>IF('Prediction Log'!A523=0, "",'Prediction Log'!A523)</f>
      </c>
      <c r="B523" s="32" t="str">
        <f>IF('Prediction Log'!B523=0, "",'Prediction Log'!B523)</f>
      </c>
      <c r="C523" s="32" t="str">
        <f>IF('Prediction Log'!C523=0, "",'Prediction Log'!C523)</f>
      </c>
      <c r="D523" s="32" t="str">
        <f>IF('Prediction Log'!D523=0, "",'Prediction Log'!D523)</f>
      </c>
      <c r="E523" s="32" t="str">
        <f>IF('Prediction Log'!E523=0, "",'Prediction Log'!E523)</f>
      </c>
      <c r="F523" s="32" t="str">
        <f>IF('Prediction Log'!F523=0, "",'Prediction Log'!F523)</f>
      </c>
      <c r="G523" s="35" t="str">
        <f>IF(Games!H523="","",Games!H523)</f>
      </c>
      <c r="K523" s="30" t="n">
        <f t="shared" si="24"/>
        <v>0</v>
      </c>
      <c r="L523" s="30" t="n">
        <f t="shared" si="25"/>
        <v>0</v>
      </c>
      <c r="N523" s="28" t="str">
        <f t="shared" si="26"/>
      </c>
    </row>
    <row r="524">
      <c r="A524" s="32" t="str">
        <f>IF('Prediction Log'!A524=0, "",'Prediction Log'!A524)</f>
      </c>
      <c r="B524" s="32" t="str">
        <f>IF('Prediction Log'!B524=0, "",'Prediction Log'!B524)</f>
      </c>
      <c r="C524" s="32" t="str">
        <f>IF('Prediction Log'!C524=0, "",'Prediction Log'!C524)</f>
      </c>
      <c r="D524" s="32" t="str">
        <f>IF('Prediction Log'!D524=0, "",'Prediction Log'!D524)</f>
      </c>
      <c r="E524" s="32" t="str">
        <f>IF('Prediction Log'!E524=0, "",'Prediction Log'!E524)</f>
      </c>
      <c r="F524" s="32" t="str">
        <f>IF('Prediction Log'!F524=0, "",'Prediction Log'!F524)</f>
      </c>
      <c r="G524" s="35" t="str">
        <f>IF(Games!H524="","",Games!H524)</f>
      </c>
      <c r="K524" s="30" t="n">
        <f t="shared" si="24"/>
        <v>0</v>
      </c>
      <c r="L524" s="30" t="n">
        <f t="shared" si="25"/>
        <v>0</v>
      </c>
      <c r="N524" s="28" t="str">
        <f t="shared" si="26"/>
      </c>
    </row>
    <row r="525">
      <c r="A525" s="32" t="str">
        <f>IF('Prediction Log'!A525=0, "",'Prediction Log'!A525)</f>
      </c>
      <c r="B525" s="32" t="str">
        <f>IF('Prediction Log'!B525=0, "",'Prediction Log'!B525)</f>
      </c>
      <c r="C525" s="32" t="str">
        <f>IF('Prediction Log'!C525=0, "",'Prediction Log'!C525)</f>
      </c>
      <c r="D525" s="32" t="str">
        <f>IF('Prediction Log'!D525=0, "",'Prediction Log'!D525)</f>
      </c>
      <c r="E525" s="32" t="str">
        <f>IF('Prediction Log'!E525=0, "",'Prediction Log'!E525)</f>
      </c>
      <c r="F525" s="32" t="str">
        <f>IF('Prediction Log'!F525=0, "",'Prediction Log'!F525)</f>
      </c>
      <c r="G525" s="35" t="str">
        <f>IF(Games!H525="","",Games!H525)</f>
      </c>
      <c r="K525" s="30" t="n">
        <f t="shared" si="24"/>
        <v>0</v>
      </c>
      <c r="L525" s="30" t="n">
        <f t="shared" si="25"/>
        <v>0</v>
      </c>
      <c r="N525" s="28" t="str">
        <f t="shared" si="26"/>
      </c>
    </row>
    <row r="526">
      <c r="A526" s="32" t="str">
        <f>IF('Prediction Log'!A526=0, "",'Prediction Log'!A526)</f>
      </c>
      <c r="B526" s="32" t="str">
        <f>IF('Prediction Log'!B526=0, "",'Prediction Log'!B526)</f>
      </c>
      <c r="C526" s="32" t="str">
        <f>IF('Prediction Log'!C526=0, "",'Prediction Log'!C526)</f>
      </c>
      <c r="D526" s="32" t="str">
        <f>IF('Prediction Log'!D526=0, "",'Prediction Log'!D526)</f>
      </c>
      <c r="E526" s="32" t="str">
        <f>IF('Prediction Log'!E526=0, "",'Prediction Log'!E526)</f>
      </c>
      <c r="F526" s="32" t="str">
        <f>IF('Prediction Log'!F526=0, "",'Prediction Log'!F526)</f>
      </c>
      <c r="G526" s="35" t="str">
        <f>IF(Games!H526="","",Games!H526)</f>
      </c>
      <c r="K526" s="30" t="n">
        <f t="shared" si="24"/>
        <v>0</v>
      </c>
      <c r="L526" s="30" t="n">
        <f t="shared" si="25"/>
        <v>0</v>
      </c>
      <c r="N526" s="28" t="str">
        <f t="shared" si="26"/>
      </c>
    </row>
    <row r="527">
      <c r="A527" s="32" t="str">
        <f>IF('Prediction Log'!A527=0, "",'Prediction Log'!A527)</f>
      </c>
      <c r="B527" s="32" t="str">
        <f>IF('Prediction Log'!B527=0, "",'Prediction Log'!B527)</f>
      </c>
      <c r="C527" s="32" t="str">
        <f>IF('Prediction Log'!C527=0, "",'Prediction Log'!C527)</f>
      </c>
      <c r="D527" s="32" t="str">
        <f>IF('Prediction Log'!D527=0, "",'Prediction Log'!D527)</f>
      </c>
      <c r="E527" s="32" t="str">
        <f>IF('Prediction Log'!E527=0, "",'Prediction Log'!E527)</f>
      </c>
      <c r="F527" s="32" t="str">
        <f>IF('Prediction Log'!F527=0, "",'Prediction Log'!F527)</f>
      </c>
      <c r="G527" s="35" t="str">
        <f>IF(Games!H527="","",Games!H527)</f>
      </c>
      <c r="K527" s="30" t="n">
        <f t="shared" si="24"/>
        <v>0</v>
      </c>
      <c r="L527" s="30" t="n">
        <f t="shared" si="25"/>
        <v>0</v>
      </c>
      <c r="N527" s="28" t="str">
        <f t="shared" si="26"/>
      </c>
    </row>
    <row r="528">
      <c r="A528" s="32" t="str">
        <f>IF('Prediction Log'!A528=0, "",'Prediction Log'!A528)</f>
      </c>
      <c r="B528" s="32" t="str">
        <f>IF('Prediction Log'!B528=0, "",'Prediction Log'!B528)</f>
      </c>
      <c r="C528" s="32" t="str">
        <f>IF('Prediction Log'!C528=0, "",'Prediction Log'!C528)</f>
      </c>
      <c r="D528" s="32" t="str">
        <f>IF('Prediction Log'!D528=0, "",'Prediction Log'!D528)</f>
      </c>
      <c r="E528" s="32" t="str">
        <f>IF('Prediction Log'!E528=0, "",'Prediction Log'!E528)</f>
      </c>
      <c r="F528" s="32" t="str">
        <f>IF('Prediction Log'!F528=0, "",'Prediction Log'!F528)</f>
      </c>
      <c r="G528" s="35" t="str">
        <f>IF(Games!H528="","",Games!H528)</f>
      </c>
      <c r="K528" s="30" t="n">
        <f t="shared" si="24"/>
        <v>0</v>
      </c>
      <c r="L528" s="30" t="n">
        <f t="shared" si="25"/>
        <v>0</v>
      </c>
      <c r="N528" s="28" t="str">
        <f t="shared" si="26"/>
      </c>
    </row>
    <row r="529">
      <c r="A529" s="32" t="str">
        <f>IF('Prediction Log'!A529=0, "",'Prediction Log'!A529)</f>
      </c>
      <c r="B529" s="32" t="str">
        <f>IF('Prediction Log'!B529=0, "",'Prediction Log'!B529)</f>
      </c>
      <c r="C529" s="32" t="str">
        <f>IF('Prediction Log'!C529=0, "",'Prediction Log'!C529)</f>
      </c>
      <c r="D529" s="32" t="str">
        <f>IF('Prediction Log'!D529=0, "",'Prediction Log'!D529)</f>
      </c>
      <c r="E529" s="32" t="str">
        <f>IF('Prediction Log'!E529=0, "",'Prediction Log'!E529)</f>
      </c>
      <c r="F529" s="32" t="str">
        <f>IF('Prediction Log'!F529=0, "",'Prediction Log'!F529)</f>
      </c>
      <c r="G529" s="35" t="str">
        <f>IF(Games!H529="","",Games!H529)</f>
      </c>
      <c r="K529" s="30" t="n">
        <f t="shared" si="24"/>
        <v>0</v>
      </c>
      <c r="L529" s="30" t="n">
        <f t="shared" si="25"/>
        <v>0</v>
      </c>
      <c r="N529" s="28" t="str">
        <f t="shared" si="26"/>
      </c>
    </row>
    <row r="530">
      <c r="A530" s="32" t="str">
        <f>IF('Prediction Log'!A530=0, "",'Prediction Log'!A530)</f>
      </c>
      <c r="B530" s="32" t="str">
        <f>IF('Prediction Log'!B530=0, "",'Prediction Log'!B530)</f>
      </c>
      <c r="C530" s="32" t="str">
        <f>IF('Prediction Log'!C530=0, "",'Prediction Log'!C530)</f>
      </c>
      <c r="D530" s="32" t="str">
        <f>IF('Prediction Log'!D530=0, "",'Prediction Log'!D530)</f>
      </c>
      <c r="E530" s="32" t="str">
        <f>IF('Prediction Log'!E530=0, "",'Prediction Log'!E530)</f>
      </c>
      <c r="F530" s="32" t="str">
        <f>IF('Prediction Log'!F530=0, "",'Prediction Log'!F530)</f>
      </c>
      <c r="G530" s="35" t="str">
        <f>IF(Games!H530="","",Games!H530)</f>
      </c>
      <c r="K530" s="30" t="n">
        <f t="shared" si="24"/>
        <v>0</v>
      </c>
      <c r="L530" s="30" t="n">
        <f t="shared" si="25"/>
        <v>0</v>
      </c>
      <c r="N530" s="28" t="str">
        <f t="shared" si="26"/>
      </c>
    </row>
    <row r="531">
      <c r="A531" s="32" t="str">
        <f>IF('Prediction Log'!A531=0, "",'Prediction Log'!A531)</f>
      </c>
      <c r="B531" s="32" t="str">
        <f>IF('Prediction Log'!B531=0, "",'Prediction Log'!B531)</f>
      </c>
      <c r="C531" s="32" t="str">
        <f>IF('Prediction Log'!C531=0, "",'Prediction Log'!C531)</f>
      </c>
      <c r="D531" s="32" t="str">
        <f>IF('Prediction Log'!D531=0, "",'Prediction Log'!D531)</f>
      </c>
      <c r="E531" s="32" t="str">
        <f>IF('Prediction Log'!E531=0, "",'Prediction Log'!E531)</f>
      </c>
      <c r="F531" s="32" t="str">
        <f>IF('Prediction Log'!F531=0, "",'Prediction Log'!F531)</f>
      </c>
      <c r="G531" s="35" t="str">
        <f>IF(Games!H531="","",Games!H531)</f>
      </c>
      <c r="K531" s="30" t="n">
        <f t="shared" si="24"/>
        <v>0</v>
      </c>
      <c r="L531" s="30" t="n">
        <f t="shared" si="25"/>
        <v>0</v>
      </c>
      <c r="N531" s="28" t="str">
        <f t="shared" si="26"/>
      </c>
    </row>
    <row r="532">
      <c r="A532" s="32" t="str">
        <f>IF('Prediction Log'!A532=0, "",'Prediction Log'!A532)</f>
      </c>
      <c r="B532" s="32" t="str">
        <f>IF('Prediction Log'!B532=0, "",'Prediction Log'!B532)</f>
      </c>
      <c r="C532" s="32" t="str">
        <f>IF('Prediction Log'!C532=0, "",'Prediction Log'!C532)</f>
      </c>
      <c r="D532" s="32" t="str">
        <f>IF('Prediction Log'!D532=0, "",'Prediction Log'!D532)</f>
      </c>
      <c r="E532" s="32" t="str">
        <f>IF('Prediction Log'!E532=0, "",'Prediction Log'!E532)</f>
      </c>
      <c r="F532" s="32" t="str">
        <f>IF('Prediction Log'!F532=0, "",'Prediction Log'!F532)</f>
      </c>
      <c r="G532" s="35" t="str">
        <f>IF(Games!H532="","",Games!H532)</f>
      </c>
      <c r="K532" s="30" t="n">
        <f t="shared" si="24"/>
        <v>0</v>
      </c>
      <c r="L532" s="30" t="n">
        <f t="shared" si="25"/>
        <v>0</v>
      </c>
      <c r="N532" s="28" t="str">
        <f t="shared" si="26"/>
      </c>
    </row>
    <row r="533">
      <c r="A533" s="32" t="str">
        <f>IF('Prediction Log'!A533=0, "",'Prediction Log'!A533)</f>
      </c>
      <c r="B533" s="32" t="str">
        <f>IF('Prediction Log'!B533=0, "",'Prediction Log'!B533)</f>
      </c>
      <c r="C533" s="32" t="str">
        <f>IF('Prediction Log'!C533=0, "",'Prediction Log'!C533)</f>
      </c>
      <c r="D533" s="32" t="str">
        <f>IF('Prediction Log'!D533=0, "",'Prediction Log'!D533)</f>
      </c>
      <c r="E533" s="32" t="str">
        <f>IF('Prediction Log'!E533=0, "",'Prediction Log'!E533)</f>
      </c>
      <c r="F533" s="32" t="str">
        <f>IF('Prediction Log'!F533=0, "",'Prediction Log'!F533)</f>
      </c>
      <c r="G533" s="35" t="str">
        <f>IF(Games!H533="","",Games!H533)</f>
      </c>
      <c r="K533" s="30" t="n">
        <f t="shared" si="24"/>
        <v>0</v>
      </c>
      <c r="L533" s="30" t="n">
        <f t="shared" si="25"/>
        <v>0</v>
      </c>
      <c r="N533" s="28" t="str">
        <f t="shared" si="26"/>
      </c>
    </row>
    <row r="534">
      <c r="A534" s="32" t="str">
        <f>IF('Prediction Log'!A534=0, "",'Prediction Log'!A534)</f>
      </c>
      <c r="B534" s="32" t="str">
        <f>IF('Prediction Log'!B534=0, "",'Prediction Log'!B534)</f>
      </c>
      <c r="C534" s="32" t="str">
        <f>IF('Prediction Log'!C534=0, "",'Prediction Log'!C534)</f>
      </c>
      <c r="D534" s="32" t="str">
        <f>IF('Prediction Log'!D534=0, "",'Prediction Log'!D534)</f>
      </c>
      <c r="E534" s="32" t="str">
        <f>IF('Prediction Log'!E534=0, "",'Prediction Log'!E534)</f>
      </c>
      <c r="F534" s="32" t="str">
        <f>IF('Prediction Log'!F534=0, "",'Prediction Log'!F534)</f>
      </c>
      <c r="G534" s="35" t="str">
        <f>IF(Games!H534="","",Games!H534)</f>
      </c>
      <c r="K534" s="30" t="n">
        <f t="shared" si="24"/>
        <v>0</v>
      </c>
      <c r="L534" s="30" t="n">
        <f t="shared" si="25"/>
        <v>0</v>
      </c>
      <c r="N534" s="28" t="str">
        <f t="shared" si="26"/>
      </c>
    </row>
    <row r="535">
      <c r="A535" s="32" t="str">
        <f>IF('Prediction Log'!A535=0, "",'Prediction Log'!A535)</f>
      </c>
      <c r="B535" s="32" t="str">
        <f>IF('Prediction Log'!B535=0, "",'Prediction Log'!B535)</f>
      </c>
      <c r="C535" s="32" t="str">
        <f>IF('Prediction Log'!C535=0, "",'Prediction Log'!C535)</f>
      </c>
      <c r="D535" s="32" t="str">
        <f>IF('Prediction Log'!D535=0, "",'Prediction Log'!D535)</f>
      </c>
      <c r="E535" s="32" t="str">
        <f>IF('Prediction Log'!E535=0, "",'Prediction Log'!E535)</f>
      </c>
      <c r="F535" s="32" t="str">
        <f>IF('Prediction Log'!F535=0, "",'Prediction Log'!F535)</f>
      </c>
      <c r="G535" s="35" t="str">
        <f>IF(Games!H535="","",Games!H535)</f>
      </c>
      <c r="K535" s="30" t="n">
        <f t="shared" si="24"/>
        <v>0</v>
      </c>
      <c r="L535" s="30" t="n">
        <f t="shared" si="25"/>
        <v>0</v>
      </c>
      <c r="N535" s="28" t="str">
        <f t="shared" si="26"/>
      </c>
    </row>
    <row r="536">
      <c r="A536" s="32" t="str">
        <f>IF('Prediction Log'!A536=0, "",'Prediction Log'!A536)</f>
      </c>
      <c r="B536" s="32" t="str">
        <f>IF('Prediction Log'!B536=0, "",'Prediction Log'!B536)</f>
      </c>
      <c r="C536" s="32" t="str">
        <f>IF('Prediction Log'!C536=0, "",'Prediction Log'!C536)</f>
      </c>
      <c r="D536" s="32" t="str">
        <f>IF('Prediction Log'!D536=0, "",'Prediction Log'!D536)</f>
      </c>
      <c r="E536" s="32" t="str">
        <f>IF('Prediction Log'!E536=0, "",'Prediction Log'!E536)</f>
      </c>
      <c r="F536" s="32" t="str">
        <f>IF('Prediction Log'!F536=0, "",'Prediction Log'!F536)</f>
      </c>
      <c r="G536" s="35" t="str">
        <f>IF(Games!H536="","",Games!H536)</f>
      </c>
      <c r="K536" s="30" t="n">
        <f t="shared" si="24"/>
        <v>0</v>
      </c>
      <c r="L536" s="30" t="n">
        <f t="shared" si="25"/>
        <v>0</v>
      </c>
      <c r="N536" s="28" t="str">
        <f t="shared" si="26"/>
      </c>
    </row>
    <row r="537">
      <c r="A537" s="32" t="str">
        <f>IF('Prediction Log'!A537=0, "",'Prediction Log'!A537)</f>
      </c>
      <c r="B537" s="32" t="str">
        <f>IF('Prediction Log'!B537=0, "",'Prediction Log'!B537)</f>
      </c>
      <c r="C537" s="32" t="str">
        <f>IF('Prediction Log'!C537=0, "",'Prediction Log'!C537)</f>
      </c>
      <c r="D537" s="32" t="str">
        <f>IF('Prediction Log'!D537=0, "",'Prediction Log'!D537)</f>
      </c>
      <c r="E537" s="32" t="str">
        <f>IF('Prediction Log'!E537=0, "",'Prediction Log'!E537)</f>
      </c>
      <c r="F537" s="32" t="str">
        <f>IF('Prediction Log'!F537=0, "",'Prediction Log'!F537)</f>
      </c>
      <c r="G537" s="35" t="str">
        <f>IF(Games!H537="","",Games!H537)</f>
      </c>
      <c r="K537" s="30" t="n">
        <f t="shared" si="24"/>
        <v>0</v>
      </c>
      <c r="L537" s="30" t="n">
        <f t="shared" si="25"/>
        <v>0</v>
      </c>
      <c r="N537" s="28" t="str">
        <f t="shared" si="26"/>
      </c>
    </row>
    <row r="538">
      <c r="A538" s="32" t="str">
        <f>IF('Prediction Log'!A538=0, "",'Prediction Log'!A538)</f>
      </c>
      <c r="B538" s="32" t="str">
        <f>IF('Prediction Log'!B538=0, "",'Prediction Log'!B538)</f>
      </c>
      <c r="C538" s="32" t="str">
        <f>IF('Prediction Log'!C538=0, "",'Prediction Log'!C538)</f>
      </c>
      <c r="D538" s="32" t="str">
        <f>IF('Prediction Log'!D538=0, "",'Prediction Log'!D538)</f>
      </c>
      <c r="E538" s="32" t="str">
        <f>IF('Prediction Log'!E538=0, "",'Prediction Log'!E538)</f>
      </c>
      <c r="F538" s="32" t="str">
        <f>IF('Prediction Log'!F538=0, "",'Prediction Log'!F538)</f>
      </c>
      <c r="G538" s="35" t="str">
        <f>IF(Games!H538="","",Games!H538)</f>
      </c>
      <c r="K538" s="30" t="n">
        <f t="shared" si="24"/>
        <v>0</v>
      </c>
      <c r="L538" s="30" t="n">
        <f t="shared" si="25"/>
        <v>0</v>
      </c>
      <c r="N538" s="28" t="str">
        <f t="shared" si="26"/>
      </c>
    </row>
    <row r="539">
      <c r="A539" s="32" t="str">
        <f>IF('Prediction Log'!A539=0, "",'Prediction Log'!A539)</f>
      </c>
      <c r="B539" s="32" t="str">
        <f>IF('Prediction Log'!B539=0, "",'Prediction Log'!B539)</f>
      </c>
      <c r="C539" s="32" t="str">
        <f>IF('Prediction Log'!C539=0, "",'Prediction Log'!C539)</f>
      </c>
      <c r="D539" s="32" t="str">
        <f>IF('Prediction Log'!D539=0, "",'Prediction Log'!D539)</f>
      </c>
      <c r="E539" s="32" t="str">
        <f>IF('Prediction Log'!E539=0, "",'Prediction Log'!E539)</f>
      </c>
      <c r="F539" s="32" t="str">
        <f>IF('Prediction Log'!F539=0, "",'Prediction Log'!F539)</f>
      </c>
      <c r="G539" s="35" t="str">
        <f>IF(Games!H539="","",Games!H539)</f>
      </c>
      <c r="K539" s="30" t="n">
        <f t="shared" si="24"/>
        <v>0</v>
      </c>
      <c r="L539" s="30" t="n">
        <f t="shared" si="25"/>
        <v>0</v>
      </c>
      <c r="N539" s="28" t="str">
        <f t="shared" si="26"/>
      </c>
    </row>
    <row r="540">
      <c r="A540" s="32" t="str">
        <f>IF('Prediction Log'!A540=0, "",'Prediction Log'!A540)</f>
      </c>
      <c r="B540" s="32" t="str">
        <f>IF('Prediction Log'!B540=0, "",'Prediction Log'!B540)</f>
      </c>
      <c r="C540" s="32" t="str">
        <f>IF('Prediction Log'!C540=0, "",'Prediction Log'!C540)</f>
      </c>
      <c r="D540" s="32" t="str">
        <f>IF('Prediction Log'!D540=0, "",'Prediction Log'!D540)</f>
      </c>
      <c r="E540" s="32" t="str">
        <f>IF('Prediction Log'!E540=0, "",'Prediction Log'!E540)</f>
      </c>
      <c r="F540" s="32" t="str">
        <f>IF('Prediction Log'!F540=0, "",'Prediction Log'!F540)</f>
      </c>
      <c r="G540" s="35" t="str">
        <f>IF(Games!H540="","",Games!H540)</f>
      </c>
      <c r="K540" s="30" t="n">
        <f t="shared" si="24"/>
        <v>0</v>
      </c>
      <c r="L540" s="30" t="n">
        <f t="shared" si="25"/>
        <v>0</v>
      </c>
      <c r="N540" s="28" t="str">
        <f t="shared" si="26"/>
      </c>
    </row>
    <row r="541">
      <c r="A541" s="32" t="str">
        <f>IF('Prediction Log'!A541=0, "",'Prediction Log'!A541)</f>
      </c>
      <c r="B541" s="32" t="str">
        <f>IF('Prediction Log'!B541=0, "",'Prediction Log'!B541)</f>
      </c>
      <c r="C541" s="32" t="str">
        <f>IF('Prediction Log'!C541=0, "",'Prediction Log'!C541)</f>
      </c>
      <c r="D541" s="32" t="str">
        <f>IF('Prediction Log'!D541=0, "",'Prediction Log'!D541)</f>
      </c>
      <c r="E541" s="32" t="str">
        <f>IF('Prediction Log'!E541=0, "",'Prediction Log'!E541)</f>
      </c>
      <c r="F541" s="32" t="str">
        <f>IF('Prediction Log'!F541=0, "",'Prediction Log'!F541)</f>
      </c>
      <c r="G541" s="35" t="str">
        <f>IF(Games!H541="","",Games!H541)</f>
      </c>
      <c r="K541" s="30" t="n">
        <f t="shared" si="24"/>
        <v>0</v>
      </c>
      <c r="L541" s="30" t="n">
        <f t="shared" si="25"/>
        <v>0</v>
      </c>
      <c r="N541" s="28" t="str">
        <f t="shared" si="26"/>
      </c>
    </row>
    <row r="542">
      <c r="A542" s="32" t="str">
        <f>IF('Prediction Log'!A542=0, "",'Prediction Log'!A542)</f>
      </c>
      <c r="B542" s="32" t="str">
        <f>IF('Prediction Log'!B542=0, "",'Prediction Log'!B542)</f>
      </c>
      <c r="C542" s="32" t="str">
        <f>IF('Prediction Log'!C542=0, "",'Prediction Log'!C542)</f>
      </c>
      <c r="D542" s="32" t="str">
        <f>IF('Prediction Log'!D542=0, "",'Prediction Log'!D542)</f>
      </c>
      <c r="E542" s="32" t="str">
        <f>IF('Prediction Log'!E542=0, "",'Prediction Log'!E542)</f>
      </c>
      <c r="F542" s="32" t="str">
        <f>IF('Prediction Log'!F542=0, "",'Prediction Log'!F542)</f>
      </c>
      <c r="G542" s="35" t="str">
        <f>IF(Games!H542="","",Games!H542)</f>
      </c>
      <c r="K542" s="30" t="n">
        <f t="shared" ref="K542:K605" si="27">I542+IF(J542&lt;0, (I542/(J542/-100)), I542*(J542/100))</f>
        <v>0</v>
      </c>
      <c r="L542" s="30" t="n">
        <f t="shared" ref="L542:L605" si="28">K542-I542</f>
        <v>0</v>
      </c>
      <c r="N542" s="28" t="str">
        <f t="shared" ref="N542:N605" si="29">IF(M542="W", L542, IF(M542="L",-I542, ""))</f>
      </c>
    </row>
    <row r="543">
      <c r="A543" s="32" t="str">
        <f>IF('Prediction Log'!A543=0, "",'Prediction Log'!A543)</f>
      </c>
      <c r="B543" s="32" t="str">
        <f>IF('Prediction Log'!B543=0, "",'Prediction Log'!B543)</f>
      </c>
      <c r="C543" s="32" t="str">
        <f>IF('Prediction Log'!C543=0, "",'Prediction Log'!C543)</f>
      </c>
      <c r="D543" s="32" t="str">
        <f>IF('Prediction Log'!D543=0, "",'Prediction Log'!D543)</f>
      </c>
      <c r="E543" s="32" t="str">
        <f>IF('Prediction Log'!E543=0, "",'Prediction Log'!E543)</f>
      </c>
      <c r="F543" s="32" t="str">
        <f>IF('Prediction Log'!F543=0, "",'Prediction Log'!F543)</f>
      </c>
      <c r="G543" s="35" t="str">
        <f>IF(Games!H543="","",Games!H543)</f>
      </c>
      <c r="K543" s="30" t="n">
        <f t="shared" si="27"/>
        <v>0</v>
      </c>
      <c r="L543" s="30" t="n">
        <f t="shared" si="28"/>
        <v>0</v>
      </c>
      <c r="N543" s="28" t="str">
        <f t="shared" si="29"/>
      </c>
    </row>
    <row r="544">
      <c r="A544" s="32" t="str">
        <f>IF('Prediction Log'!A544=0, "",'Prediction Log'!A544)</f>
      </c>
      <c r="B544" s="32" t="str">
        <f>IF('Prediction Log'!B544=0, "",'Prediction Log'!B544)</f>
      </c>
      <c r="C544" s="32" t="str">
        <f>IF('Prediction Log'!C544=0, "",'Prediction Log'!C544)</f>
      </c>
      <c r="D544" s="32" t="str">
        <f>IF('Prediction Log'!D544=0, "",'Prediction Log'!D544)</f>
      </c>
      <c r="E544" s="32" t="str">
        <f>IF('Prediction Log'!E544=0, "",'Prediction Log'!E544)</f>
      </c>
      <c r="F544" s="32" t="str">
        <f>IF('Prediction Log'!F544=0, "",'Prediction Log'!F544)</f>
      </c>
      <c r="G544" s="35" t="str">
        <f>IF(Games!H544="","",Games!H544)</f>
      </c>
      <c r="K544" s="30" t="n">
        <f t="shared" si="27"/>
        <v>0</v>
      </c>
      <c r="L544" s="30" t="n">
        <f t="shared" si="28"/>
        <v>0</v>
      </c>
      <c r="N544" s="28" t="str">
        <f t="shared" si="29"/>
      </c>
    </row>
    <row r="545">
      <c r="A545" s="32" t="str">
        <f>IF('Prediction Log'!A545=0, "",'Prediction Log'!A545)</f>
      </c>
      <c r="B545" s="32" t="str">
        <f>IF('Prediction Log'!B545=0, "",'Prediction Log'!B545)</f>
      </c>
      <c r="C545" s="32" t="str">
        <f>IF('Prediction Log'!C545=0, "",'Prediction Log'!C545)</f>
      </c>
      <c r="D545" s="32" t="str">
        <f>IF('Prediction Log'!D545=0, "",'Prediction Log'!D545)</f>
      </c>
      <c r="E545" s="32" t="str">
        <f>IF('Prediction Log'!E545=0, "",'Prediction Log'!E545)</f>
      </c>
      <c r="F545" s="32" t="str">
        <f>IF('Prediction Log'!F545=0, "",'Prediction Log'!F545)</f>
      </c>
      <c r="G545" s="35" t="str">
        <f>IF(Games!H545="","",Games!H545)</f>
      </c>
      <c r="K545" s="30" t="n">
        <f t="shared" si="27"/>
        <v>0</v>
      </c>
      <c r="L545" s="30" t="n">
        <f t="shared" si="28"/>
        <v>0</v>
      </c>
      <c r="N545" s="28" t="str">
        <f t="shared" si="29"/>
      </c>
    </row>
    <row r="546">
      <c r="A546" s="32" t="str">
        <f>IF('Prediction Log'!A546=0, "",'Prediction Log'!A546)</f>
      </c>
      <c r="B546" s="32" t="str">
        <f>IF('Prediction Log'!B546=0, "",'Prediction Log'!B546)</f>
      </c>
      <c r="C546" s="32" t="str">
        <f>IF('Prediction Log'!C546=0, "",'Prediction Log'!C546)</f>
      </c>
      <c r="D546" s="32" t="str">
        <f>IF('Prediction Log'!D546=0, "",'Prediction Log'!D546)</f>
      </c>
      <c r="E546" s="32" t="str">
        <f>IF('Prediction Log'!E546=0, "",'Prediction Log'!E546)</f>
      </c>
      <c r="F546" s="32" t="str">
        <f>IF('Prediction Log'!F546=0, "",'Prediction Log'!F546)</f>
      </c>
      <c r="G546" s="35" t="str">
        <f>IF(Games!H546="","",Games!H546)</f>
      </c>
      <c r="K546" s="30" t="n">
        <f t="shared" si="27"/>
        <v>0</v>
      </c>
      <c r="L546" s="30" t="n">
        <f t="shared" si="28"/>
        <v>0</v>
      </c>
      <c r="N546" s="28" t="str">
        <f t="shared" si="29"/>
      </c>
    </row>
    <row r="547">
      <c r="A547" s="32" t="str">
        <f>IF('Prediction Log'!A547=0, "",'Prediction Log'!A547)</f>
      </c>
      <c r="B547" s="32" t="str">
        <f>IF('Prediction Log'!B547=0, "",'Prediction Log'!B547)</f>
      </c>
      <c r="C547" s="32" t="str">
        <f>IF('Prediction Log'!C547=0, "",'Prediction Log'!C547)</f>
      </c>
      <c r="D547" s="32" t="str">
        <f>IF('Prediction Log'!D547=0, "",'Prediction Log'!D547)</f>
      </c>
      <c r="E547" s="32" t="str">
        <f>IF('Prediction Log'!E547=0, "",'Prediction Log'!E547)</f>
      </c>
      <c r="F547" s="32" t="str">
        <f>IF('Prediction Log'!F547=0, "",'Prediction Log'!F547)</f>
      </c>
      <c r="G547" s="35" t="str">
        <f>IF(Games!H547="","",Games!H547)</f>
      </c>
      <c r="K547" s="30" t="n">
        <f t="shared" si="27"/>
        <v>0</v>
      </c>
      <c r="L547" s="30" t="n">
        <f t="shared" si="28"/>
        <v>0</v>
      </c>
      <c r="N547" s="28" t="str">
        <f t="shared" si="29"/>
      </c>
    </row>
    <row r="548">
      <c r="A548" s="32" t="str">
        <f>IF('Prediction Log'!A548=0, "",'Prediction Log'!A548)</f>
      </c>
      <c r="B548" s="32" t="str">
        <f>IF('Prediction Log'!B548=0, "",'Prediction Log'!B548)</f>
      </c>
      <c r="C548" s="32" t="str">
        <f>IF('Prediction Log'!C548=0, "",'Prediction Log'!C548)</f>
      </c>
      <c r="D548" s="32" t="str">
        <f>IF('Prediction Log'!D548=0, "",'Prediction Log'!D548)</f>
      </c>
      <c r="E548" s="32" t="str">
        <f>IF('Prediction Log'!E548=0, "",'Prediction Log'!E548)</f>
      </c>
      <c r="F548" s="32" t="str">
        <f>IF('Prediction Log'!F548=0, "",'Prediction Log'!F548)</f>
      </c>
      <c r="G548" s="35" t="str">
        <f>IF(Games!H548="","",Games!H548)</f>
      </c>
      <c r="K548" s="30" t="n">
        <f t="shared" si="27"/>
        <v>0</v>
      </c>
      <c r="L548" s="30" t="n">
        <f t="shared" si="28"/>
        <v>0</v>
      </c>
      <c r="N548" s="28" t="str">
        <f t="shared" si="29"/>
      </c>
    </row>
    <row r="549">
      <c r="A549" s="32" t="str">
        <f>IF('Prediction Log'!A549=0, "",'Prediction Log'!A549)</f>
      </c>
      <c r="B549" s="32" t="str">
        <f>IF('Prediction Log'!B549=0, "",'Prediction Log'!B549)</f>
      </c>
      <c r="C549" s="32" t="str">
        <f>IF('Prediction Log'!C549=0, "",'Prediction Log'!C549)</f>
      </c>
      <c r="D549" s="32" t="str">
        <f>IF('Prediction Log'!D549=0, "",'Prediction Log'!D549)</f>
      </c>
      <c r="E549" s="32" t="str">
        <f>IF('Prediction Log'!E549=0, "",'Prediction Log'!E549)</f>
      </c>
      <c r="F549" s="32" t="str">
        <f>IF('Prediction Log'!F549=0, "",'Prediction Log'!F549)</f>
      </c>
      <c r="G549" s="35" t="str">
        <f>IF(Games!H549="","",Games!H549)</f>
      </c>
      <c r="K549" s="30" t="n">
        <f t="shared" si="27"/>
        <v>0</v>
      </c>
      <c r="L549" s="30" t="n">
        <f t="shared" si="28"/>
        <v>0</v>
      </c>
      <c r="N549" s="28" t="str">
        <f t="shared" si="29"/>
      </c>
    </row>
    <row r="550">
      <c r="A550" s="32" t="str">
        <f>IF('Prediction Log'!A550=0, "",'Prediction Log'!A550)</f>
      </c>
      <c r="B550" s="32" t="str">
        <f>IF('Prediction Log'!B550=0, "",'Prediction Log'!B550)</f>
      </c>
      <c r="C550" s="32" t="str">
        <f>IF('Prediction Log'!C550=0, "",'Prediction Log'!C550)</f>
      </c>
      <c r="D550" s="32" t="str">
        <f>IF('Prediction Log'!D550=0, "",'Prediction Log'!D550)</f>
      </c>
      <c r="E550" s="32" t="str">
        <f>IF('Prediction Log'!E550=0, "",'Prediction Log'!E550)</f>
      </c>
      <c r="F550" s="32" t="str">
        <f>IF('Prediction Log'!F550=0, "",'Prediction Log'!F550)</f>
      </c>
      <c r="G550" s="35" t="str">
        <f>IF(Games!H550="","",Games!H550)</f>
      </c>
      <c r="K550" s="30" t="n">
        <f t="shared" si="27"/>
        <v>0</v>
      </c>
      <c r="L550" s="30" t="n">
        <f t="shared" si="28"/>
        <v>0</v>
      </c>
      <c r="N550" s="28" t="str">
        <f t="shared" si="29"/>
      </c>
    </row>
    <row r="551">
      <c r="A551" s="32" t="str">
        <f>IF('Prediction Log'!A551=0, "",'Prediction Log'!A551)</f>
      </c>
      <c r="B551" s="32" t="str">
        <f>IF('Prediction Log'!B551=0, "",'Prediction Log'!B551)</f>
      </c>
      <c r="C551" s="32" t="str">
        <f>IF('Prediction Log'!C551=0, "",'Prediction Log'!C551)</f>
      </c>
      <c r="D551" s="32" t="str">
        <f>IF('Prediction Log'!D551=0, "",'Prediction Log'!D551)</f>
      </c>
      <c r="E551" s="32" t="str">
        <f>IF('Prediction Log'!E551=0, "",'Prediction Log'!E551)</f>
      </c>
      <c r="F551" s="32" t="str">
        <f>IF('Prediction Log'!F551=0, "",'Prediction Log'!F551)</f>
      </c>
      <c r="G551" s="35" t="str">
        <f>IF(Games!H551="","",Games!H551)</f>
      </c>
      <c r="K551" s="30" t="n">
        <f t="shared" si="27"/>
        <v>0</v>
      </c>
      <c r="L551" s="30" t="n">
        <f t="shared" si="28"/>
        <v>0</v>
      </c>
      <c r="N551" s="28" t="str">
        <f t="shared" si="29"/>
      </c>
    </row>
    <row r="552">
      <c r="A552" s="32" t="str">
        <f>IF('Prediction Log'!A552=0, "",'Prediction Log'!A552)</f>
      </c>
      <c r="B552" s="32" t="str">
        <f>IF('Prediction Log'!B552=0, "",'Prediction Log'!B552)</f>
      </c>
      <c r="C552" s="32" t="str">
        <f>IF('Prediction Log'!C552=0, "",'Prediction Log'!C552)</f>
      </c>
      <c r="D552" s="32" t="str">
        <f>IF('Prediction Log'!D552=0, "",'Prediction Log'!D552)</f>
      </c>
      <c r="E552" s="32" t="str">
        <f>IF('Prediction Log'!E552=0, "",'Prediction Log'!E552)</f>
      </c>
      <c r="F552" s="32" t="str">
        <f>IF('Prediction Log'!F552=0, "",'Prediction Log'!F552)</f>
      </c>
      <c r="G552" s="35" t="str">
        <f>IF(Games!H552="","",Games!H552)</f>
      </c>
      <c r="K552" s="30" t="n">
        <f t="shared" si="27"/>
        <v>0</v>
      </c>
      <c r="L552" s="30" t="n">
        <f t="shared" si="28"/>
        <v>0</v>
      </c>
      <c r="N552" s="28" t="str">
        <f t="shared" si="29"/>
      </c>
    </row>
    <row r="553">
      <c r="A553" s="32" t="str">
        <f>IF('Prediction Log'!A553=0, "",'Prediction Log'!A553)</f>
      </c>
      <c r="B553" s="32" t="str">
        <f>IF('Prediction Log'!B553=0, "",'Prediction Log'!B553)</f>
      </c>
      <c r="C553" s="32" t="str">
        <f>IF('Prediction Log'!C553=0, "",'Prediction Log'!C553)</f>
      </c>
      <c r="D553" s="32" t="str">
        <f>IF('Prediction Log'!D553=0, "",'Prediction Log'!D553)</f>
      </c>
      <c r="E553" s="32" t="str">
        <f>IF('Prediction Log'!E553=0, "",'Prediction Log'!E553)</f>
      </c>
      <c r="F553" s="32" t="str">
        <f>IF('Prediction Log'!F553=0, "",'Prediction Log'!F553)</f>
      </c>
      <c r="G553" s="35" t="str">
        <f>IF(Games!H553="","",Games!H553)</f>
      </c>
      <c r="K553" s="30" t="n">
        <f t="shared" si="27"/>
        <v>0</v>
      </c>
      <c r="L553" s="30" t="n">
        <f t="shared" si="28"/>
        <v>0</v>
      </c>
      <c r="N553" s="28" t="str">
        <f t="shared" si="29"/>
      </c>
    </row>
    <row r="554">
      <c r="A554" s="32" t="str">
        <f>IF('Prediction Log'!A554=0, "",'Prediction Log'!A554)</f>
      </c>
      <c r="B554" s="32" t="str">
        <f>IF('Prediction Log'!B554=0, "",'Prediction Log'!B554)</f>
      </c>
      <c r="C554" s="32" t="str">
        <f>IF('Prediction Log'!C554=0, "",'Prediction Log'!C554)</f>
      </c>
      <c r="D554" s="32" t="str">
        <f>IF('Prediction Log'!D554=0, "",'Prediction Log'!D554)</f>
      </c>
      <c r="E554" s="32" t="str">
        <f>IF('Prediction Log'!E554=0, "",'Prediction Log'!E554)</f>
      </c>
      <c r="F554" s="32" t="str">
        <f>IF('Prediction Log'!F554=0, "",'Prediction Log'!F554)</f>
      </c>
      <c r="G554" s="35" t="str">
        <f>IF(Games!H554="","",Games!H554)</f>
      </c>
      <c r="K554" s="30" t="n">
        <f t="shared" si="27"/>
        <v>0</v>
      </c>
      <c r="L554" s="30" t="n">
        <f t="shared" si="28"/>
        <v>0</v>
      </c>
      <c r="N554" s="28" t="str">
        <f t="shared" si="29"/>
      </c>
    </row>
    <row r="555">
      <c r="A555" s="32" t="str">
        <f>IF('Prediction Log'!A555=0, "",'Prediction Log'!A555)</f>
      </c>
      <c r="B555" s="32" t="str">
        <f>IF('Prediction Log'!B555=0, "",'Prediction Log'!B555)</f>
      </c>
      <c r="C555" s="32" t="str">
        <f>IF('Prediction Log'!C555=0, "",'Prediction Log'!C555)</f>
      </c>
      <c r="D555" s="32" t="str">
        <f>IF('Prediction Log'!D555=0, "",'Prediction Log'!D555)</f>
      </c>
      <c r="E555" s="32" t="str">
        <f>IF('Prediction Log'!E555=0, "",'Prediction Log'!E555)</f>
      </c>
      <c r="F555" s="32" t="str">
        <f>IF('Prediction Log'!F555=0, "",'Prediction Log'!F555)</f>
      </c>
      <c r="G555" s="35" t="str">
        <f>IF(Games!H555="","",Games!H555)</f>
      </c>
      <c r="K555" s="30" t="n">
        <f t="shared" si="27"/>
        <v>0</v>
      </c>
      <c r="L555" s="30" t="n">
        <f t="shared" si="28"/>
        <v>0</v>
      </c>
      <c r="N555" s="28" t="str">
        <f t="shared" si="29"/>
      </c>
    </row>
    <row r="556">
      <c r="A556" s="32" t="str">
        <f>IF('Prediction Log'!A556=0, "",'Prediction Log'!A556)</f>
      </c>
      <c r="B556" s="32" t="str">
        <f>IF('Prediction Log'!B556=0, "",'Prediction Log'!B556)</f>
      </c>
      <c r="C556" s="32" t="str">
        <f>IF('Prediction Log'!C556=0, "",'Prediction Log'!C556)</f>
      </c>
      <c r="D556" s="32" t="str">
        <f>IF('Prediction Log'!D556=0, "",'Prediction Log'!D556)</f>
      </c>
      <c r="E556" s="32" t="str">
        <f>IF('Prediction Log'!E556=0, "",'Prediction Log'!E556)</f>
      </c>
      <c r="F556" s="32" t="str">
        <f>IF('Prediction Log'!F556=0, "",'Prediction Log'!F556)</f>
      </c>
      <c r="G556" s="35" t="str">
        <f>IF(Games!H556="","",Games!H556)</f>
      </c>
      <c r="K556" s="30" t="n">
        <f t="shared" si="27"/>
        <v>0</v>
      </c>
      <c r="L556" s="30" t="n">
        <f t="shared" si="28"/>
        <v>0</v>
      </c>
      <c r="N556" s="28" t="str">
        <f t="shared" si="29"/>
      </c>
    </row>
    <row r="557">
      <c r="A557" s="32" t="str">
        <f>IF('Prediction Log'!A557=0, "",'Prediction Log'!A557)</f>
      </c>
      <c r="B557" s="32" t="str">
        <f>IF('Prediction Log'!B557=0, "",'Prediction Log'!B557)</f>
      </c>
      <c r="C557" s="32" t="str">
        <f>IF('Prediction Log'!C557=0, "",'Prediction Log'!C557)</f>
      </c>
      <c r="D557" s="32" t="str">
        <f>IF('Prediction Log'!D557=0, "",'Prediction Log'!D557)</f>
      </c>
      <c r="E557" s="32" t="str">
        <f>IF('Prediction Log'!E557=0, "",'Prediction Log'!E557)</f>
      </c>
      <c r="F557" s="32" t="str">
        <f>IF('Prediction Log'!F557=0, "",'Prediction Log'!F557)</f>
      </c>
      <c r="G557" s="35" t="str">
        <f>IF(Games!H557="","",Games!H557)</f>
      </c>
      <c r="K557" s="30" t="n">
        <f t="shared" si="27"/>
        <v>0</v>
      </c>
      <c r="L557" s="30" t="n">
        <f t="shared" si="28"/>
        <v>0</v>
      </c>
      <c r="N557" s="28" t="str">
        <f t="shared" si="29"/>
      </c>
    </row>
    <row r="558">
      <c r="A558" s="32" t="str">
        <f>IF('Prediction Log'!A558=0, "",'Prediction Log'!A558)</f>
      </c>
      <c r="B558" s="32" t="str">
        <f>IF('Prediction Log'!B558=0, "",'Prediction Log'!B558)</f>
      </c>
      <c r="C558" s="32" t="str">
        <f>IF('Prediction Log'!C558=0, "",'Prediction Log'!C558)</f>
      </c>
      <c r="D558" s="32" t="str">
        <f>IF('Prediction Log'!D558=0, "",'Prediction Log'!D558)</f>
      </c>
      <c r="E558" s="32" t="str">
        <f>IF('Prediction Log'!E558=0, "",'Prediction Log'!E558)</f>
      </c>
      <c r="F558" s="32" t="str">
        <f>IF('Prediction Log'!F558=0, "",'Prediction Log'!F558)</f>
      </c>
      <c r="G558" s="35" t="str">
        <f>IF(Games!H558="","",Games!H558)</f>
      </c>
      <c r="K558" s="30" t="n">
        <f t="shared" si="27"/>
        <v>0</v>
      </c>
      <c r="L558" s="30" t="n">
        <f t="shared" si="28"/>
        <v>0</v>
      </c>
      <c r="N558" s="28" t="str">
        <f t="shared" si="29"/>
      </c>
    </row>
    <row r="559">
      <c r="A559" s="32" t="str">
        <f>IF('Prediction Log'!A559=0, "",'Prediction Log'!A559)</f>
      </c>
      <c r="B559" s="32" t="str">
        <f>IF('Prediction Log'!B559=0, "",'Prediction Log'!B559)</f>
      </c>
      <c r="C559" s="32" t="str">
        <f>IF('Prediction Log'!C559=0, "",'Prediction Log'!C559)</f>
      </c>
      <c r="D559" s="32" t="str">
        <f>IF('Prediction Log'!D559=0, "",'Prediction Log'!D559)</f>
      </c>
      <c r="E559" s="32" t="str">
        <f>IF('Prediction Log'!E559=0, "",'Prediction Log'!E559)</f>
      </c>
      <c r="F559" s="32" t="str">
        <f>IF('Prediction Log'!F559=0, "",'Prediction Log'!F559)</f>
      </c>
      <c r="G559" s="35" t="str">
        <f>IF(Games!H559="","",Games!H559)</f>
      </c>
      <c r="K559" s="30" t="n">
        <f t="shared" si="27"/>
        <v>0</v>
      </c>
      <c r="L559" s="30" t="n">
        <f t="shared" si="28"/>
        <v>0</v>
      </c>
      <c r="N559" s="28" t="str">
        <f t="shared" si="29"/>
      </c>
    </row>
    <row r="560">
      <c r="A560" s="32" t="str">
        <f>IF('Prediction Log'!A560=0, "",'Prediction Log'!A560)</f>
      </c>
      <c r="B560" s="32" t="str">
        <f>IF('Prediction Log'!B560=0, "",'Prediction Log'!B560)</f>
      </c>
      <c r="C560" s="32" t="str">
        <f>IF('Prediction Log'!C560=0, "",'Prediction Log'!C560)</f>
      </c>
      <c r="D560" s="32" t="str">
        <f>IF('Prediction Log'!D560=0, "",'Prediction Log'!D560)</f>
      </c>
      <c r="E560" s="32" t="str">
        <f>IF('Prediction Log'!E560=0, "",'Prediction Log'!E560)</f>
      </c>
      <c r="F560" s="32" t="str">
        <f>IF('Prediction Log'!F560=0, "",'Prediction Log'!F560)</f>
      </c>
      <c r="G560" s="35" t="str">
        <f>IF(Games!H560="","",Games!H560)</f>
      </c>
      <c r="K560" s="30" t="n">
        <f t="shared" si="27"/>
        <v>0</v>
      </c>
      <c r="L560" s="30" t="n">
        <f t="shared" si="28"/>
        <v>0</v>
      </c>
      <c r="N560" s="28" t="str">
        <f t="shared" si="29"/>
      </c>
    </row>
    <row r="561">
      <c r="A561" s="32" t="str">
        <f>IF('Prediction Log'!A561=0, "",'Prediction Log'!A561)</f>
      </c>
      <c r="B561" s="32" t="str">
        <f>IF('Prediction Log'!B561=0, "",'Prediction Log'!B561)</f>
      </c>
      <c r="C561" s="32" t="str">
        <f>IF('Prediction Log'!C561=0, "",'Prediction Log'!C561)</f>
      </c>
      <c r="D561" s="32" t="str">
        <f>IF('Prediction Log'!D561=0, "",'Prediction Log'!D561)</f>
      </c>
      <c r="E561" s="32" t="str">
        <f>IF('Prediction Log'!E561=0, "",'Prediction Log'!E561)</f>
      </c>
      <c r="F561" s="32" t="str">
        <f>IF('Prediction Log'!F561=0, "",'Prediction Log'!F561)</f>
      </c>
      <c r="G561" s="35" t="str">
        <f>IF(Games!H561="","",Games!H561)</f>
      </c>
      <c r="K561" s="30" t="n">
        <f t="shared" si="27"/>
        <v>0</v>
      </c>
      <c r="L561" s="30" t="n">
        <f t="shared" si="28"/>
        <v>0</v>
      </c>
      <c r="N561" s="28" t="str">
        <f t="shared" si="29"/>
      </c>
    </row>
    <row r="562">
      <c r="A562" s="32" t="str">
        <f>IF('Prediction Log'!A562=0, "",'Prediction Log'!A562)</f>
      </c>
      <c r="B562" s="32" t="str">
        <f>IF('Prediction Log'!B562=0, "",'Prediction Log'!B562)</f>
      </c>
      <c r="C562" s="32" t="str">
        <f>IF('Prediction Log'!C562=0, "",'Prediction Log'!C562)</f>
      </c>
      <c r="D562" s="32" t="str">
        <f>IF('Prediction Log'!D562=0, "",'Prediction Log'!D562)</f>
      </c>
      <c r="E562" s="32" t="str">
        <f>IF('Prediction Log'!E562=0, "",'Prediction Log'!E562)</f>
      </c>
      <c r="F562" s="32" t="str">
        <f>IF('Prediction Log'!F562=0, "",'Prediction Log'!F562)</f>
      </c>
      <c r="G562" s="35" t="str">
        <f>IF(Games!H562="","",Games!H562)</f>
      </c>
      <c r="K562" s="30" t="n">
        <f t="shared" si="27"/>
        <v>0</v>
      </c>
      <c r="L562" s="30" t="n">
        <f t="shared" si="28"/>
        <v>0</v>
      </c>
      <c r="N562" s="28" t="str">
        <f t="shared" si="29"/>
      </c>
    </row>
    <row r="563">
      <c r="A563" s="32" t="str">
        <f>IF('Prediction Log'!A563=0, "",'Prediction Log'!A563)</f>
      </c>
      <c r="B563" s="32" t="str">
        <f>IF('Prediction Log'!B563=0, "",'Prediction Log'!B563)</f>
      </c>
      <c r="C563" s="32" t="str">
        <f>IF('Prediction Log'!C563=0, "",'Prediction Log'!C563)</f>
      </c>
      <c r="D563" s="32" t="str">
        <f>IF('Prediction Log'!D563=0, "",'Prediction Log'!D563)</f>
      </c>
      <c r="E563" s="32" t="str">
        <f>IF('Prediction Log'!E563=0, "",'Prediction Log'!E563)</f>
      </c>
      <c r="F563" s="32" t="str">
        <f>IF('Prediction Log'!F563=0, "",'Prediction Log'!F563)</f>
      </c>
      <c r="G563" s="35" t="str">
        <f>IF(Games!H563="","",Games!H563)</f>
      </c>
      <c r="K563" s="30" t="n">
        <f t="shared" si="27"/>
        <v>0</v>
      </c>
      <c r="L563" s="30" t="n">
        <f t="shared" si="28"/>
        <v>0</v>
      </c>
      <c r="N563" s="28" t="str">
        <f t="shared" si="29"/>
      </c>
    </row>
    <row r="564">
      <c r="A564" s="32" t="str">
        <f>IF('Prediction Log'!A564=0, "",'Prediction Log'!A564)</f>
      </c>
      <c r="B564" s="32" t="str">
        <f>IF('Prediction Log'!B564=0, "",'Prediction Log'!B564)</f>
      </c>
      <c r="C564" s="32" t="str">
        <f>IF('Prediction Log'!C564=0, "",'Prediction Log'!C564)</f>
      </c>
      <c r="D564" s="32" t="str">
        <f>IF('Prediction Log'!D564=0, "",'Prediction Log'!D564)</f>
      </c>
      <c r="E564" s="32" t="str">
        <f>IF('Prediction Log'!E564=0, "",'Prediction Log'!E564)</f>
      </c>
      <c r="F564" s="32" t="str">
        <f>IF('Prediction Log'!F564=0, "",'Prediction Log'!F564)</f>
      </c>
      <c r="G564" s="35" t="str">
        <f>IF(Games!H564="","",Games!H564)</f>
      </c>
      <c r="K564" s="30" t="n">
        <f t="shared" si="27"/>
        <v>0</v>
      </c>
      <c r="L564" s="30" t="n">
        <f t="shared" si="28"/>
        <v>0</v>
      </c>
      <c r="N564" s="28" t="str">
        <f t="shared" si="29"/>
      </c>
    </row>
    <row r="565">
      <c r="A565" s="32" t="str">
        <f>IF('Prediction Log'!A565=0, "",'Prediction Log'!A565)</f>
      </c>
      <c r="B565" s="32" t="str">
        <f>IF('Prediction Log'!B565=0, "",'Prediction Log'!B565)</f>
      </c>
      <c r="C565" s="32" t="str">
        <f>IF('Prediction Log'!C565=0, "",'Prediction Log'!C565)</f>
      </c>
      <c r="D565" s="32" t="str">
        <f>IF('Prediction Log'!D565=0, "",'Prediction Log'!D565)</f>
      </c>
      <c r="E565" s="32" t="str">
        <f>IF('Prediction Log'!E565=0, "",'Prediction Log'!E565)</f>
      </c>
      <c r="F565" s="32" t="str">
        <f>IF('Prediction Log'!F565=0, "",'Prediction Log'!F565)</f>
      </c>
      <c r="G565" s="35" t="str">
        <f>IF(Games!H565="","",Games!H565)</f>
      </c>
      <c r="K565" s="30" t="n">
        <f t="shared" si="27"/>
        <v>0</v>
      </c>
      <c r="L565" s="30" t="n">
        <f t="shared" si="28"/>
        <v>0</v>
      </c>
      <c r="N565" s="28" t="str">
        <f t="shared" si="29"/>
      </c>
    </row>
    <row r="566">
      <c r="A566" s="32" t="str">
        <f>IF('Prediction Log'!A566=0, "",'Prediction Log'!A566)</f>
      </c>
      <c r="B566" s="32" t="str">
        <f>IF('Prediction Log'!B566=0, "",'Prediction Log'!B566)</f>
      </c>
      <c r="C566" s="32" t="str">
        <f>IF('Prediction Log'!C566=0, "",'Prediction Log'!C566)</f>
      </c>
      <c r="D566" s="32" t="str">
        <f>IF('Prediction Log'!D566=0, "",'Prediction Log'!D566)</f>
      </c>
      <c r="E566" s="32" t="str">
        <f>IF('Prediction Log'!E566=0, "",'Prediction Log'!E566)</f>
      </c>
      <c r="F566" s="32" t="str">
        <f>IF('Prediction Log'!F566=0, "",'Prediction Log'!F566)</f>
      </c>
      <c r="G566" s="35" t="str">
        <f>IF(Games!H566="","",Games!H566)</f>
      </c>
      <c r="K566" s="30" t="n">
        <f t="shared" si="27"/>
        <v>0</v>
      </c>
      <c r="L566" s="30" t="n">
        <f t="shared" si="28"/>
        <v>0</v>
      </c>
      <c r="N566" s="28" t="str">
        <f t="shared" si="29"/>
      </c>
    </row>
    <row r="567">
      <c r="A567" s="32" t="str">
        <f>IF('Prediction Log'!A567=0, "",'Prediction Log'!A567)</f>
      </c>
      <c r="B567" s="32" t="str">
        <f>IF('Prediction Log'!B567=0, "",'Prediction Log'!B567)</f>
      </c>
      <c r="C567" s="32" t="str">
        <f>IF('Prediction Log'!C567=0, "",'Prediction Log'!C567)</f>
      </c>
      <c r="D567" s="32" t="str">
        <f>IF('Prediction Log'!D567=0, "",'Prediction Log'!D567)</f>
      </c>
      <c r="E567" s="32" t="str">
        <f>IF('Prediction Log'!E567=0, "",'Prediction Log'!E567)</f>
      </c>
      <c r="F567" s="32" t="str">
        <f>IF('Prediction Log'!F567=0, "",'Prediction Log'!F567)</f>
      </c>
      <c r="G567" s="35" t="str">
        <f>IF(Games!H567="","",Games!H567)</f>
      </c>
      <c r="K567" s="30" t="n">
        <f t="shared" si="27"/>
        <v>0</v>
      </c>
      <c r="L567" s="30" t="n">
        <f t="shared" si="28"/>
        <v>0</v>
      </c>
      <c r="N567" s="28" t="str">
        <f t="shared" si="29"/>
      </c>
    </row>
    <row r="568">
      <c r="A568" s="32" t="str">
        <f>IF('Prediction Log'!A568=0, "",'Prediction Log'!A568)</f>
      </c>
      <c r="B568" s="32" t="str">
        <f>IF('Prediction Log'!B568=0, "",'Prediction Log'!B568)</f>
      </c>
      <c r="C568" s="32" t="str">
        <f>IF('Prediction Log'!C568=0, "",'Prediction Log'!C568)</f>
      </c>
      <c r="D568" s="32" t="str">
        <f>IF('Prediction Log'!D568=0, "",'Prediction Log'!D568)</f>
      </c>
      <c r="E568" s="32" t="str">
        <f>IF('Prediction Log'!E568=0, "",'Prediction Log'!E568)</f>
      </c>
      <c r="F568" s="32" t="str">
        <f>IF('Prediction Log'!F568=0, "",'Prediction Log'!F568)</f>
      </c>
      <c r="G568" s="35" t="str">
        <f>IF(Games!H568="","",Games!H568)</f>
      </c>
      <c r="K568" s="30" t="n">
        <f t="shared" si="27"/>
        <v>0</v>
      </c>
      <c r="L568" s="30" t="n">
        <f t="shared" si="28"/>
        <v>0</v>
      </c>
      <c r="N568" s="28" t="str">
        <f t="shared" si="29"/>
      </c>
    </row>
    <row r="569">
      <c r="A569" s="32" t="str">
        <f>IF('Prediction Log'!A569=0, "",'Prediction Log'!A569)</f>
      </c>
      <c r="B569" s="32" t="str">
        <f>IF('Prediction Log'!B569=0, "",'Prediction Log'!B569)</f>
      </c>
      <c r="C569" s="32" t="str">
        <f>IF('Prediction Log'!C569=0, "",'Prediction Log'!C569)</f>
      </c>
      <c r="D569" s="32" t="str">
        <f>IF('Prediction Log'!D569=0, "",'Prediction Log'!D569)</f>
      </c>
      <c r="E569" s="32" t="str">
        <f>IF('Prediction Log'!E569=0, "",'Prediction Log'!E569)</f>
      </c>
      <c r="F569" s="32" t="str">
        <f>IF('Prediction Log'!F569=0, "",'Prediction Log'!F569)</f>
      </c>
      <c r="G569" s="35" t="str">
        <f>IF(Games!H569="","",Games!H569)</f>
      </c>
      <c r="K569" s="30" t="n">
        <f t="shared" si="27"/>
        <v>0</v>
      </c>
      <c r="L569" s="30" t="n">
        <f t="shared" si="28"/>
        <v>0</v>
      </c>
      <c r="N569" s="28" t="str">
        <f t="shared" si="29"/>
      </c>
    </row>
    <row r="570">
      <c r="A570" s="32" t="str">
        <f>IF('Prediction Log'!A570=0, "",'Prediction Log'!A570)</f>
      </c>
      <c r="B570" s="32" t="str">
        <f>IF('Prediction Log'!B570=0, "",'Prediction Log'!B570)</f>
      </c>
      <c r="C570" s="32" t="str">
        <f>IF('Prediction Log'!C570=0, "",'Prediction Log'!C570)</f>
      </c>
      <c r="D570" s="32" t="str">
        <f>IF('Prediction Log'!D570=0, "",'Prediction Log'!D570)</f>
      </c>
      <c r="E570" s="32" t="str">
        <f>IF('Prediction Log'!E570=0, "",'Prediction Log'!E570)</f>
      </c>
      <c r="F570" s="32" t="str">
        <f>IF('Prediction Log'!F570=0, "",'Prediction Log'!F570)</f>
      </c>
      <c r="G570" s="35" t="str">
        <f>IF(Games!H570="","",Games!H570)</f>
      </c>
      <c r="K570" s="30" t="n">
        <f t="shared" si="27"/>
        <v>0</v>
      </c>
      <c r="L570" s="30" t="n">
        <f t="shared" si="28"/>
        <v>0</v>
      </c>
      <c r="N570" s="28" t="str">
        <f t="shared" si="29"/>
      </c>
    </row>
    <row r="571">
      <c r="A571" s="32" t="str">
        <f>IF('Prediction Log'!A571=0, "",'Prediction Log'!A571)</f>
      </c>
      <c r="B571" s="32" t="str">
        <f>IF('Prediction Log'!B571=0, "",'Prediction Log'!B571)</f>
      </c>
      <c r="C571" s="32" t="str">
        <f>IF('Prediction Log'!C571=0, "",'Prediction Log'!C571)</f>
      </c>
      <c r="D571" s="32" t="str">
        <f>IF('Prediction Log'!D571=0, "",'Prediction Log'!D571)</f>
      </c>
      <c r="E571" s="32" t="str">
        <f>IF('Prediction Log'!E571=0, "",'Prediction Log'!E571)</f>
      </c>
      <c r="F571" s="32" t="str">
        <f>IF('Prediction Log'!F571=0, "",'Prediction Log'!F571)</f>
      </c>
      <c r="G571" s="35" t="str">
        <f>IF(Games!H571="","",Games!H571)</f>
      </c>
      <c r="K571" s="30" t="n">
        <f t="shared" si="27"/>
        <v>0</v>
      </c>
      <c r="L571" s="30" t="n">
        <f t="shared" si="28"/>
        <v>0</v>
      </c>
      <c r="N571" s="28" t="str">
        <f t="shared" si="29"/>
      </c>
    </row>
    <row r="572">
      <c r="A572" s="32" t="str">
        <f>IF('Prediction Log'!A572=0, "",'Prediction Log'!A572)</f>
      </c>
      <c r="B572" s="32" t="str">
        <f>IF('Prediction Log'!B572=0, "",'Prediction Log'!B572)</f>
      </c>
      <c r="C572" s="32" t="str">
        <f>IF('Prediction Log'!C572=0, "",'Prediction Log'!C572)</f>
      </c>
      <c r="D572" s="32" t="str">
        <f>IF('Prediction Log'!D572=0, "",'Prediction Log'!D572)</f>
      </c>
      <c r="E572" s="32" t="str">
        <f>IF('Prediction Log'!E572=0, "",'Prediction Log'!E572)</f>
      </c>
      <c r="F572" s="32" t="str">
        <f>IF('Prediction Log'!F572=0, "",'Prediction Log'!F572)</f>
      </c>
      <c r="G572" s="35" t="str">
        <f>IF(Games!H572="","",Games!H572)</f>
      </c>
      <c r="K572" s="30" t="n">
        <f t="shared" si="27"/>
        <v>0</v>
      </c>
      <c r="L572" s="30" t="n">
        <f t="shared" si="28"/>
        <v>0</v>
      </c>
      <c r="N572" s="28" t="str">
        <f t="shared" si="29"/>
      </c>
    </row>
    <row r="573">
      <c r="A573" s="32" t="str">
        <f>IF('Prediction Log'!A573=0, "",'Prediction Log'!A573)</f>
      </c>
      <c r="B573" s="32" t="str">
        <f>IF('Prediction Log'!B573=0, "",'Prediction Log'!B573)</f>
      </c>
      <c r="C573" s="32" t="str">
        <f>IF('Prediction Log'!C573=0, "",'Prediction Log'!C573)</f>
      </c>
      <c r="D573" s="32" t="str">
        <f>IF('Prediction Log'!D573=0, "",'Prediction Log'!D573)</f>
      </c>
      <c r="E573" s="32" t="str">
        <f>IF('Prediction Log'!E573=0, "",'Prediction Log'!E573)</f>
      </c>
      <c r="F573" s="32" t="str">
        <f>IF('Prediction Log'!F573=0, "",'Prediction Log'!F573)</f>
      </c>
      <c r="G573" s="35" t="str">
        <f>IF(Games!H573="","",Games!H573)</f>
      </c>
      <c r="K573" s="30" t="n">
        <f t="shared" si="27"/>
        <v>0</v>
      </c>
      <c r="L573" s="30" t="n">
        <f t="shared" si="28"/>
        <v>0</v>
      </c>
      <c r="N573" s="28" t="str">
        <f t="shared" si="29"/>
      </c>
    </row>
    <row r="574">
      <c r="A574" s="32" t="str">
        <f>IF('Prediction Log'!A574=0, "",'Prediction Log'!A574)</f>
      </c>
      <c r="B574" s="32" t="str">
        <f>IF('Prediction Log'!B574=0, "",'Prediction Log'!B574)</f>
      </c>
      <c r="C574" s="32" t="str">
        <f>IF('Prediction Log'!C574=0, "",'Prediction Log'!C574)</f>
      </c>
      <c r="D574" s="32" t="str">
        <f>IF('Prediction Log'!D574=0, "",'Prediction Log'!D574)</f>
      </c>
      <c r="E574" s="32" t="str">
        <f>IF('Prediction Log'!E574=0, "",'Prediction Log'!E574)</f>
      </c>
      <c r="F574" s="32" t="str">
        <f>IF('Prediction Log'!F574=0, "",'Prediction Log'!F574)</f>
      </c>
      <c r="G574" s="35" t="str">
        <f>IF(Games!H574="","",Games!H574)</f>
      </c>
      <c r="K574" s="30" t="n">
        <f t="shared" si="27"/>
        <v>0</v>
      </c>
      <c r="L574" s="30" t="n">
        <f t="shared" si="28"/>
        <v>0</v>
      </c>
      <c r="N574" s="28" t="str">
        <f t="shared" si="29"/>
      </c>
    </row>
    <row r="575">
      <c r="A575" s="32" t="str">
        <f>IF('Prediction Log'!A575=0, "",'Prediction Log'!A575)</f>
      </c>
      <c r="B575" s="32" t="str">
        <f>IF('Prediction Log'!B575=0, "",'Prediction Log'!B575)</f>
      </c>
      <c r="C575" s="32" t="str">
        <f>IF('Prediction Log'!C575=0, "",'Prediction Log'!C575)</f>
      </c>
      <c r="D575" s="32" t="str">
        <f>IF('Prediction Log'!D575=0, "",'Prediction Log'!D575)</f>
      </c>
      <c r="E575" s="32" t="str">
        <f>IF('Prediction Log'!E575=0, "",'Prediction Log'!E575)</f>
      </c>
      <c r="F575" s="32" t="str">
        <f>IF('Prediction Log'!F575=0, "",'Prediction Log'!F575)</f>
      </c>
      <c r="G575" s="35" t="str">
        <f>IF(Games!H575="","",Games!H575)</f>
      </c>
      <c r="K575" s="30" t="n">
        <f t="shared" si="27"/>
        <v>0</v>
      </c>
      <c r="L575" s="30" t="n">
        <f t="shared" si="28"/>
        <v>0</v>
      </c>
      <c r="N575" s="28" t="str">
        <f t="shared" si="29"/>
      </c>
    </row>
    <row r="576">
      <c r="A576" s="32" t="str">
        <f>IF('Prediction Log'!A576=0, "",'Prediction Log'!A576)</f>
      </c>
      <c r="B576" s="32" t="str">
        <f>IF('Prediction Log'!B576=0, "",'Prediction Log'!B576)</f>
      </c>
      <c r="C576" s="32" t="str">
        <f>IF('Prediction Log'!C576=0, "",'Prediction Log'!C576)</f>
      </c>
      <c r="D576" s="32" t="str">
        <f>IF('Prediction Log'!D576=0, "",'Prediction Log'!D576)</f>
      </c>
      <c r="E576" s="32" t="str">
        <f>IF('Prediction Log'!E576=0, "",'Prediction Log'!E576)</f>
      </c>
      <c r="F576" s="32" t="str">
        <f>IF('Prediction Log'!F576=0, "",'Prediction Log'!F576)</f>
      </c>
      <c r="G576" s="35" t="str">
        <f>IF(Games!H576="","",Games!H576)</f>
      </c>
      <c r="K576" s="30" t="n">
        <f t="shared" si="27"/>
        <v>0</v>
      </c>
      <c r="L576" s="30" t="n">
        <f t="shared" si="28"/>
        <v>0</v>
      </c>
      <c r="N576" s="28" t="str">
        <f t="shared" si="29"/>
      </c>
    </row>
    <row r="577">
      <c r="A577" s="32" t="str">
        <f>IF('Prediction Log'!A577=0, "",'Prediction Log'!A577)</f>
      </c>
      <c r="B577" s="32" t="str">
        <f>IF('Prediction Log'!B577=0, "",'Prediction Log'!B577)</f>
      </c>
      <c r="C577" s="32" t="str">
        <f>IF('Prediction Log'!C577=0, "",'Prediction Log'!C577)</f>
      </c>
      <c r="D577" s="32" t="str">
        <f>IF('Prediction Log'!D577=0, "",'Prediction Log'!D577)</f>
      </c>
      <c r="E577" s="32" t="str">
        <f>IF('Prediction Log'!E577=0, "",'Prediction Log'!E577)</f>
      </c>
      <c r="F577" s="32" t="str">
        <f>IF('Prediction Log'!F577=0, "",'Prediction Log'!F577)</f>
      </c>
      <c r="G577" s="35" t="str">
        <f>IF(Games!H577="","",Games!H577)</f>
      </c>
      <c r="K577" s="30" t="n">
        <f t="shared" si="27"/>
        <v>0</v>
      </c>
      <c r="L577" s="30" t="n">
        <f t="shared" si="28"/>
        <v>0</v>
      </c>
      <c r="N577" s="28" t="str">
        <f t="shared" si="29"/>
      </c>
    </row>
    <row r="578">
      <c r="A578" s="32" t="str">
        <f>IF('Prediction Log'!A578=0, "",'Prediction Log'!A578)</f>
      </c>
      <c r="B578" s="32" t="str">
        <f>IF('Prediction Log'!B578=0, "",'Prediction Log'!B578)</f>
      </c>
      <c r="C578" s="32" t="str">
        <f>IF('Prediction Log'!C578=0, "",'Prediction Log'!C578)</f>
      </c>
      <c r="D578" s="32" t="str">
        <f>IF('Prediction Log'!D578=0, "",'Prediction Log'!D578)</f>
      </c>
      <c r="E578" s="32" t="str">
        <f>IF('Prediction Log'!E578=0, "",'Prediction Log'!E578)</f>
      </c>
      <c r="F578" s="32" t="str">
        <f>IF('Prediction Log'!F578=0, "",'Prediction Log'!F578)</f>
      </c>
      <c r="G578" s="35" t="str">
        <f>IF(Games!H578="","",Games!H578)</f>
      </c>
      <c r="K578" s="30" t="n">
        <f t="shared" si="27"/>
        <v>0</v>
      </c>
      <c r="L578" s="30" t="n">
        <f t="shared" si="28"/>
        <v>0</v>
      </c>
      <c r="N578" s="28" t="str">
        <f t="shared" si="29"/>
      </c>
    </row>
    <row r="579">
      <c r="A579" s="32" t="str">
        <f>IF('Prediction Log'!A579=0, "",'Prediction Log'!A579)</f>
      </c>
      <c r="B579" s="32" t="str">
        <f>IF('Prediction Log'!B579=0, "",'Prediction Log'!B579)</f>
      </c>
      <c r="C579" s="32" t="str">
        <f>IF('Prediction Log'!C579=0, "",'Prediction Log'!C579)</f>
      </c>
      <c r="D579" s="32" t="str">
        <f>IF('Prediction Log'!D579=0, "",'Prediction Log'!D579)</f>
      </c>
      <c r="E579" s="32" t="str">
        <f>IF('Prediction Log'!E579=0, "",'Prediction Log'!E579)</f>
      </c>
      <c r="F579" s="32" t="str">
        <f>IF('Prediction Log'!F579=0, "",'Prediction Log'!F579)</f>
      </c>
      <c r="G579" s="35" t="str">
        <f>IF(Games!H579="","",Games!H579)</f>
      </c>
      <c r="K579" s="30" t="n">
        <f t="shared" si="27"/>
        <v>0</v>
      </c>
      <c r="L579" s="30" t="n">
        <f t="shared" si="28"/>
        <v>0</v>
      </c>
      <c r="N579" s="28" t="str">
        <f t="shared" si="29"/>
      </c>
    </row>
    <row r="580">
      <c r="A580" s="32" t="str">
        <f>IF('Prediction Log'!A580=0, "",'Prediction Log'!A580)</f>
      </c>
      <c r="B580" s="32" t="str">
        <f>IF('Prediction Log'!B580=0, "",'Prediction Log'!B580)</f>
      </c>
      <c r="C580" s="32" t="str">
        <f>IF('Prediction Log'!C580=0, "",'Prediction Log'!C580)</f>
      </c>
      <c r="D580" s="32" t="str">
        <f>IF('Prediction Log'!D580=0, "",'Prediction Log'!D580)</f>
      </c>
      <c r="E580" s="32" t="str">
        <f>IF('Prediction Log'!E580=0, "",'Prediction Log'!E580)</f>
      </c>
      <c r="F580" s="32" t="str">
        <f>IF('Prediction Log'!F580=0, "",'Prediction Log'!F580)</f>
      </c>
      <c r="G580" s="35" t="str">
        <f>IF(Games!H580="","",Games!H580)</f>
      </c>
      <c r="K580" s="30" t="n">
        <f t="shared" si="27"/>
        <v>0</v>
      </c>
      <c r="L580" s="30" t="n">
        <f t="shared" si="28"/>
        <v>0</v>
      </c>
      <c r="N580" s="28" t="str">
        <f t="shared" si="29"/>
      </c>
    </row>
    <row r="581">
      <c r="A581" s="32" t="str">
        <f>IF('Prediction Log'!A581=0, "",'Prediction Log'!A581)</f>
      </c>
      <c r="B581" s="32" t="str">
        <f>IF('Prediction Log'!B581=0, "",'Prediction Log'!B581)</f>
      </c>
      <c r="C581" s="32" t="str">
        <f>IF('Prediction Log'!C581=0, "",'Prediction Log'!C581)</f>
      </c>
      <c r="D581" s="32" t="str">
        <f>IF('Prediction Log'!D581=0, "",'Prediction Log'!D581)</f>
      </c>
      <c r="E581" s="32" t="str">
        <f>IF('Prediction Log'!E581=0, "",'Prediction Log'!E581)</f>
      </c>
      <c r="F581" s="32" t="str">
        <f>IF('Prediction Log'!F581=0, "",'Prediction Log'!F581)</f>
      </c>
      <c r="G581" s="35" t="str">
        <f>IF(Games!H581="","",Games!H581)</f>
      </c>
      <c r="K581" s="30" t="n">
        <f t="shared" si="27"/>
        <v>0</v>
      </c>
      <c r="L581" s="30" t="n">
        <f t="shared" si="28"/>
        <v>0</v>
      </c>
      <c r="N581" s="28" t="str">
        <f t="shared" si="29"/>
      </c>
    </row>
    <row r="582">
      <c r="A582" s="32" t="str">
        <f>IF('Prediction Log'!A582=0, "",'Prediction Log'!A582)</f>
      </c>
      <c r="B582" s="32" t="str">
        <f>IF('Prediction Log'!B582=0, "",'Prediction Log'!B582)</f>
      </c>
      <c r="C582" s="32" t="str">
        <f>IF('Prediction Log'!C582=0, "",'Prediction Log'!C582)</f>
      </c>
      <c r="D582" s="32" t="str">
        <f>IF('Prediction Log'!D582=0, "",'Prediction Log'!D582)</f>
      </c>
      <c r="E582" s="32" t="str">
        <f>IF('Prediction Log'!E582=0, "",'Prediction Log'!E582)</f>
      </c>
      <c r="F582" s="32" t="str">
        <f>IF('Prediction Log'!F582=0, "",'Prediction Log'!F582)</f>
      </c>
      <c r="G582" s="35" t="str">
        <f>IF(Games!H582="","",Games!H582)</f>
      </c>
      <c r="K582" s="30" t="n">
        <f t="shared" si="27"/>
        <v>0</v>
      </c>
      <c r="L582" s="30" t="n">
        <f t="shared" si="28"/>
        <v>0</v>
      </c>
      <c r="N582" s="28" t="str">
        <f t="shared" si="29"/>
      </c>
    </row>
    <row r="583">
      <c r="A583" s="32" t="str">
        <f>IF('Prediction Log'!A583=0, "",'Prediction Log'!A583)</f>
      </c>
      <c r="B583" s="32" t="str">
        <f>IF('Prediction Log'!B583=0, "",'Prediction Log'!B583)</f>
      </c>
      <c r="C583" s="32" t="str">
        <f>IF('Prediction Log'!C583=0, "",'Prediction Log'!C583)</f>
      </c>
      <c r="D583" s="32" t="str">
        <f>IF('Prediction Log'!D583=0, "",'Prediction Log'!D583)</f>
      </c>
      <c r="E583" s="32" t="str">
        <f>IF('Prediction Log'!E583=0, "",'Prediction Log'!E583)</f>
      </c>
      <c r="F583" s="32" t="str">
        <f>IF('Prediction Log'!F583=0, "",'Prediction Log'!F583)</f>
      </c>
      <c r="G583" s="35" t="str">
        <f>IF(Games!H583="","",Games!H583)</f>
      </c>
      <c r="K583" s="30" t="n">
        <f t="shared" si="27"/>
        <v>0</v>
      </c>
      <c r="L583" s="30" t="n">
        <f t="shared" si="28"/>
        <v>0</v>
      </c>
      <c r="N583" s="28" t="str">
        <f t="shared" si="29"/>
      </c>
    </row>
    <row r="584">
      <c r="A584" s="32" t="str">
        <f>IF('Prediction Log'!A584=0, "",'Prediction Log'!A584)</f>
      </c>
      <c r="B584" s="32" t="str">
        <f>IF('Prediction Log'!B584=0, "",'Prediction Log'!B584)</f>
      </c>
      <c r="C584" s="32" t="str">
        <f>IF('Prediction Log'!C584=0, "",'Prediction Log'!C584)</f>
      </c>
      <c r="D584" s="32" t="str">
        <f>IF('Prediction Log'!D584=0, "",'Prediction Log'!D584)</f>
      </c>
      <c r="E584" s="32" t="str">
        <f>IF('Prediction Log'!E584=0, "",'Prediction Log'!E584)</f>
      </c>
      <c r="F584" s="32" t="str">
        <f>IF('Prediction Log'!F584=0, "",'Prediction Log'!F584)</f>
      </c>
      <c r="G584" s="35" t="str">
        <f>IF(Games!H584="","",Games!H584)</f>
      </c>
      <c r="K584" s="30" t="n">
        <f t="shared" si="27"/>
        <v>0</v>
      </c>
      <c r="L584" s="30" t="n">
        <f t="shared" si="28"/>
        <v>0</v>
      </c>
      <c r="N584" s="28" t="str">
        <f t="shared" si="29"/>
      </c>
    </row>
    <row r="585">
      <c r="A585" s="32" t="str">
        <f>IF('Prediction Log'!A585=0, "",'Prediction Log'!A585)</f>
      </c>
      <c r="B585" s="32" t="str">
        <f>IF('Prediction Log'!B585=0, "",'Prediction Log'!B585)</f>
      </c>
      <c r="C585" s="32" t="str">
        <f>IF('Prediction Log'!C585=0, "",'Prediction Log'!C585)</f>
      </c>
      <c r="D585" s="32" t="str">
        <f>IF('Prediction Log'!D585=0, "",'Prediction Log'!D585)</f>
      </c>
      <c r="E585" s="32" t="str">
        <f>IF('Prediction Log'!E585=0, "",'Prediction Log'!E585)</f>
      </c>
      <c r="F585" s="32" t="str">
        <f>IF('Prediction Log'!F585=0, "",'Prediction Log'!F585)</f>
      </c>
      <c r="G585" s="35" t="str">
        <f>IF(Games!H585="","",Games!H585)</f>
      </c>
      <c r="K585" s="30" t="n">
        <f t="shared" si="27"/>
        <v>0</v>
      </c>
      <c r="L585" s="30" t="n">
        <f t="shared" si="28"/>
        <v>0</v>
      </c>
      <c r="N585" s="28" t="str">
        <f t="shared" si="29"/>
      </c>
    </row>
    <row r="586">
      <c r="A586" s="32" t="str">
        <f>IF('Prediction Log'!A586=0, "",'Prediction Log'!A586)</f>
      </c>
      <c r="B586" s="32" t="str">
        <f>IF('Prediction Log'!B586=0, "",'Prediction Log'!B586)</f>
      </c>
      <c r="C586" s="32" t="str">
        <f>IF('Prediction Log'!C586=0, "",'Prediction Log'!C586)</f>
      </c>
      <c r="D586" s="32" t="str">
        <f>IF('Prediction Log'!D586=0, "",'Prediction Log'!D586)</f>
      </c>
      <c r="E586" s="32" t="str">
        <f>IF('Prediction Log'!E586=0, "",'Prediction Log'!E586)</f>
      </c>
      <c r="F586" s="32" t="str">
        <f>IF('Prediction Log'!F586=0, "",'Prediction Log'!F586)</f>
      </c>
      <c r="G586" s="35" t="str">
        <f>IF(Games!H586="","",Games!H586)</f>
      </c>
      <c r="K586" s="30" t="n">
        <f t="shared" si="27"/>
        <v>0</v>
      </c>
      <c r="L586" s="30" t="n">
        <f t="shared" si="28"/>
        <v>0</v>
      </c>
      <c r="N586" s="28" t="str">
        <f t="shared" si="29"/>
      </c>
    </row>
    <row r="587">
      <c r="A587" s="32" t="str">
        <f>IF('Prediction Log'!A587=0, "",'Prediction Log'!A587)</f>
      </c>
      <c r="B587" s="32" t="str">
        <f>IF('Prediction Log'!B587=0, "",'Prediction Log'!B587)</f>
      </c>
      <c r="C587" s="32" t="str">
        <f>IF('Prediction Log'!C587=0, "",'Prediction Log'!C587)</f>
      </c>
      <c r="D587" s="32" t="str">
        <f>IF('Prediction Log'!D587=0, "",'Prediction Log'!D587)</f>
      </c>
      <c r="E587" s="32" t="str">
        <f>IF('Prediction Log'!E587=0, "",'Prediction Log'!E587)</f>
      </c>
      <c r="F587" s="32" t="str">
        <f>IF('Prediction Log'!F587=0, "",'Prediction Log'!F587)</f>
      </c>
      <c r="G587" s="35" t="str">
        <f>IF(Games!H587="","",Games!H587)</f>
      </c>
      <c r="K587" s="30" t="n">
        <f t="shared" si="27"/>
        <v>0</v>
      </c>
      <c r="L587" s="30" t="n">
        <f t="shared" si="28"/>
        <v>0</v>
      </c>
      <c r="N587" s="28" t="str">
        <f t="shared" si="29"/>
      </c>
    </row>
    <row r="588">
      <c r="A588" s="32" t="str">
        <f>IF('Prediction Log'!A588=0, "",'Prediction Log'!A588)</f>
      </c>
      <c r="B588" s="32" t="str">
        <f>IF('Prediction Log'!B588=0, "",'Prediction Log'!B588)</f>
      </c>
      <c r="C588" s="32" t="str">
        <f>IF('Prediction Log'!C588=0, "",'Prediction Log'!C588)</f>
      </c>
      <c r="D588" s="32" t="str">
        <f>IF('Prediction Log'!D588=0, "",'Prediction Log'!D588)</f>
      </c>
      <c r="E588" s="32" t="str">
        <f>IF('Prediction Log'!E588=0, "",'Prediction Log'!E588)</f>
      </c>
      <c r="F588" s="32" t="str">
        <f>IF('Prediction Log'!F588=0, "",'Prediction Log'!F588)</f>
      </c>
      <c r="G588" s="35" t="str">
        <f>IF(Games!H588="","",Games!H588)</f>
      </c>
      <c r="K588" s="30" t="n">
        <f t="shared" si="27"/>
        <v>0</v>
      </c>
      <c r="L588" s="30" t="n">
        <f t="shared" si="28"/>
        <v>0</v>
      </c>
      <c r="N588" s="28" t="str">
        <f t="shared" si="29"/>
      </c>
    </row>
    <row r="589">
      <c r="A589" s="32" t="str">
        <f>IF('Prediction Log'!A589=0, "",'Prediction Log'!A589)</f>
      </c>
      <c r="B589" s="32" t="str">
        <f>IF('Prediction Log'!B589=0, "",'Prediction Log'!B589)</f>
      </c>
      <c r="C589" s="32" t="str">
        <f>IF('Prediction Log'!C589=0, "",'Prediction Log'!C589)</f>
      </c>
      <c r="D589" s="32" t="str">
        <f>IF('Prediction Log'!D589=0, "",'Prediction Log'!D589)</f>
      </c>
      <c r="E589" s="32" t="str">
        <f>IF('Prediction Log'!E589=0, "",'Prediction Log'!E589)</f>
      </c>
      <c r="F589" s="32" t="str">
        <f>IF('Prediction Log'!F589=0, "",'Prediction Log'!F589)</f>
      </c>
      <c r="G589" s="35" t="str">
        <f>IF(Games!H589="","",Games!H589)</f>
      </c>
      <c r="K589" s="30" t="n">
        <f t="shared" si="27"/>
        <v>0</v>
      </c>
      <c r="L589" s="30" t="n">
        <f t="shared" si="28"/>
        <v>0</v>
      </c>
      <c r="N589" s="28" t="str">
        <f t="shared" si="29"/>
      </c>
    </row>
    <row r="590">
      <c r="A590" s="32" t="str">
        <f>IF('Prediction Log'!A590=0, "",'Prediction Log'!A590)</f>
      </c>
      <c r="B590" s="32" t="str">
        <f>IF('Prediction Log'!B590=0, "",'Prediction Log'!B590)</f>
      </c>
      <c r="C590" s="32" t="str">
        <f>IF('Prediction Log'!C590=0, "",'Prediction Log'!C590)</f>
      </c>
      <c r="D590" s="32" t="str">
        <f>IF('Prediction Log'!D590=0, "",'Prediction Log'!D590)</f>
      </c>
      <c r="E590" s="32" t="str">
        <f>IF('Prediction Log'!E590=0, "",'Prediction Log'!E590)</f>
      </c>
      <c r="F590" s="32" t="str">
        <f>IF('Prediction Log'!F590=0, "",'Prediction Log'!F590)</f>
      </c>
      <c r="G590" s="35" t="str">
        <f>IF(Games!H590="","",Games!H590)</f>
      </c>
      <c r="K590" s="30" t="n">
        <f t="shared" si="27"/>
        <v>0</v>
      </c>
      <c r="L590" s="30" t="n">
        <f t="shared" si="28"/>
        <v>0</v>
      </c>
      <c r="N590" s="28" t="str">
        <f t="shared" si="29"/>
      </c>
    </row>
    <row r="591">
      <c r="A591" s="32" t="str">
        <f>IF('Prediction Log'!A591=0, "",'Prediction Log'!A591)</f>
      </c>
      <c r="B591" s="32" t="str">
        <f>IF('Prediction Log'!B591=0, "",'Prediction Log'!B591)</f>
      </c>
      <c r="C591" s="32" t="str">
        <f>IF('Prediction Log'!C591=0, "",'Prediction Log'!C591)</f>
      </c>
      <c r="D591" s="32" t="str">
        <f>IF('Prediction Log'!D591=0, "",'Prediction Log'!D591)</f>
      </c>
      <c r="E591" s="32" t="str">
        <f>IF('Prediction Log'!E591=0, "",'Prediction Log'!E591)</f>
      </c>
      <c r="F591" s="32" t="str">
        <f>IF('Prediction Log'!F591=0, "",'Prediction Log'!F591)</f>
      </c>
      <c r="G591" s="35" t="str">
        <f>IF(Games!H591="","",Games!H591)</f>
      </c>
      <c r="K591" s="30" t="n">
        <f t="shared" si="27"/>
        <v>0</v>
      </c>
      <c r="L591" s="30" t="n">
        <f t="shared" si="28"/>
        <v>0</v>
      </c>
      <c r="N591" s="28" t="str">
        <f t="shared" si="29"/>
      </c>
    </row>
    <row r="592">
      <c r="A592" s="32" t="str">
        <f>IF('Prediction Log'!A592=0, "",'Prediction Log'!A592)</f>
      </c>
      <c r="B592" s="32" t="str">
        <f>IF('Prediction Log'!B592=0, "",'Prediction Log'!B592)</f>
      </c>
      <c r="C592" s="32" t="str">
        <f>IF('Prediction Log'!C592=0, "",'Prediction Log'!C592)</f>
      </c>
      <c r="D592" s="32" t="str">
        <f>IF('Prediction Log'!D592=0, "",'Prediction Log'!D592)</f>
      </c>
      <c r="E592" s="32" t="str">
        <f>IF('Prediction Log'!E592=0, "",'Prediction Log'!E592)</f>
      </c>
      <c r="F592" s="32" t="str">
        <f>IF('Prediction Log'!F592=0, "",'Prediction Log'!F592)</f>
      </c>
      <c r="G592" s="35" t="str">
        <f>IF(Games!H592="","",Games!H592)</f>
      </c>
      <c r="K592" s="30" t="n">
        <f t="shared" si="27"/>
        <v>0</v>
      </c>
      <c r="L592" s="30" t="n">
        <f t="shared" si="28"/>
        <v>0</v>
      </c>
      <c r="N592" s="28" t="str">
        <f t="shared" si="29"/>
      </c>
    </row>
    <row r="593">
      <c r="A593" s="32" t="str">
        <f>IF('Prediction Log'!A593=0, "",'Prediction Log'!A593)</f>
      </c>
      <c r="B593" s="32" t="str">
        <f>IF('Prediction Log'!B593=0, "",'Prediction Log'!B593)</f>
      </c>
      <c r="C593" s="32" t="str">
        <f>IF('Prediction Log'!C593=0, "",'Prediction Log'!C593)</f>
      </c>
      <c r="D593" s="32" t="str">
        <f>IF('Prediction Log'!D593=0, "",'Prediction Log'!D593)</f>
      </c>
      <c r="E593" s="32" t="str">
        <f>IF('Prediction Log'!E593=0, "",'Prediction Log'!E593)</f>
      </c>
      <c r="F593" s="32" t="str">
        <f>IF('Prediction Log'!F593=0, "",'Prediction Log'!F593)</f>
      </c>
      <c r="G593" s="35" t="str">
        <f>IF(Games!H593="","",Games!H593)</f>
      </c>
      <c r="K593" s="30" t="n">
        <f t="shared" si="27"/>
        <v>0</v>
      </c>
      <c r="L593" s="30" t="n">
        <f t="shared" si="28"/>
        <v>0</v>
      </c>
      <c r="N593" s="28" t="str">
        <f t="shared" si="29"/>
      </c>
    </row>
    <row r="594">
      <c r="A594" s="32" t="str">
        <f>IF('Prediction Log'!A594=0, "",'Prediction Log'!A594)</f>
      </c>
      <c r="B594" s="32" t="str">
        <f>IF('Prediction Log'!B594=0, "",'Prediction Log'!B594)</f>
      </c>
      <c r="C594" s="32" t="str">
        <f>IF('Prediction Log'!C594=0, "",'Prediction Log'!C594)</f>
      </c>
      <c r="D594" s="32" t="str">
        <f>IF('Prediction Log'!D594=0, "",'Prediction Log'!D594)</f>
      </c>
      <c r="E594" s="32" t="str">
        <f>IF('Prediction Log'!E594=0, "",'Prediction Log'!E594)</f>
      </c>
      <c r="F594" s="32" t="str">
        <f>IF('Prediction Log'!F594=0, "",'Prediction Log'!F594)</f>
      </c>
      <c r="G594" s="35" t="str">
        <f>IF(Games!H594="","",Games!H594)</f>
      </c>
      <c r="K594" s="30" t="n">
        <f t="shared" si="27"/>
        <v>0</v>
      </c>
      <c r="L594" s="30" t="n">
        <f t="shared" si="28"/>
        <v>0</v>
      </c>
      <c r="N594" s="28" t="str">
        <f t="shared" si="29"/>
      </c>
    </row>
    <row r="595">
      <c r="A595" s="32" t="str">
        <f>IF('Prediction Log'!A595=0, "",'Prediction Log'!A595)</f>
      </c>
      <c r="B595" s="32" t="str">
        <f>IF('Prediction Log'!B595=0, "",'Prediction Log'!B595)</f>
      </c>
      <c r="C595" s="32" t="str">
        <f>IF('Prediction Log'!C595=0, "",'Prediction Log'!C595)</f>
      </c>
      <c r="D595" s="32" t="str">
        <f>IF('Prediction Log'!D595=0, "",'Prediction Log'!D595)</f>
      </c>
      <c r="E595" s="32" t="str">
        <f>IF('Prediction Log'!E595=0, "",'Prediction Log'!E595)</f>
      </c>
      <c r="F595" s="32" t="str">
        <f>IF('Prediction Log'!F595=0, "",'Prediction Log'!F595)</f>
      </c>
      <c r="G595" s="35" t="str">
        <f>IF(Games!H595="","",Games!H595)</f>
      </c>
      <c r="K595" s="30" t="n">
        <f t="shared" si="27"/>
        <v>0</v>
      </c>
      <c r="L595" s="30" t="n">
        <f t="shared" si="28"/>
        <v>0</v>
      </c>
      <c r="N595" s="28" t="str">
        <f t="shared" si="29"/>
      </c>
    </row>
    <row r="596">
      <c r="A596" s="32" t="str">
        <f>IF('Prediction Log'!A596=0, "",'Prediction Log'!A596)</f>
      </c>
      <c r="B596" s="32" t="str">
        <f>IF('Prediction Log'!B596=0, "",'Prediction Log'!B596)</f>
      </c>
      <c r="C596" s="32" t="str">
        <f>IF('Prediction Log'!C596=0, "",'Prediction Log'!C596)</f>
      </c>
      <c r="D596" s="32" t="str">
        <f>IF('Prediction Log'!D596=0, "",'Prediction Log'!D596)</f>
      </c>
      <c r="E596" s="32" t="str">
        <f>IF('Prediction Log'!E596=0, "",'Prediction Log'!E596)</f>
      </c>
      <c r="F596" s="32" t="str">
        <f>IF('Prediction Log'!F596=0, "",'Prediction Log'!F596)</f>
      </c>
      <c r="G596" s="35" t="str">
        <f>IF(Games!H596="","",Games!H596)</f>
      </c>
      <c r="K596" s="30" t="n">
        <f t="shared" si="27"/>
        <v>0</v>
      </c>
      <c r="L596" s="30" t="n">
        <f t="shared" si="28"/>
        <v>0</v>
      </c>
      <c r="N596" s="28" t="str">
        <f t="shared" si="29"/>
      </c>
    </row>
    <row r="597">
      <c r="A597" s="32" t="str">
        <f>IF('Prediction Log'!A597=0, "",'Prediction Log'!A597)</f>
      </c>
      <c r="B597" s="32" t="str">
        <f>IF('Prediction Log'!B597=0, "",'Prediction Log'!B597)</f>
      </c>
      <c r="C597" s="32" t="str">
        <f>IF('Prediction Log'!C597=0, "",'Prediction Log'!C597)</f>
      </c>
      <c r="D597" s="32" t="str">
        <f>IF('Prediction Log'!D597=0, "",'Prediction Log'!D597)</f>
      </c>
      <c r="E597" s="32" t="str">
        <f>IF('Prediction Log'!E597=0, "",'Prediction Log'!E597)</f>
      </c>
      <c r="F597" s="32" t="str">
        <f>IF('Prediction Log'!F597=0, "",'Prediction Log'!F597)</f>
      </c>
      <c r="G597" s="35" t="str">
        <f>IF(Games!H597="","",Games!H597)</f>
      </c>
      <c r="K597" s="30" t="n">
        <f t="shared" si="27"/>
        <v>0</v>
      </c>
      <c r="L597" s="30" t="n">
        <f t="shared" si="28"/>
        <v>0</v>
      </c>
      <c r="N597" s="28" t="str">
        <f t="shared" si="29"/>
      </c>
    </row>
    <row r="598">
      <c r="A598" s="32" t="str">
        <f>IF('Prediction Log'!A598=0, "",'Prediction Log'!A598)</f>
      </c>
      <c r="B598" s="32" t="str">
        <f>IF('Prediction Log'!B598=0, "",'Prediction Log'!B598)</f>
      </c>
      <c r="C598" s="32" t="str">
        <f>IF('Prediction Log'!C598=0, "",'Prediction Log'!C598)</f>
      </c>
      <c r="D598" s="32" t="str">
        <f>IF('Prediction Log'!D598=0, "",'Prediction Log'!D598)</f>
      </c>
      <c r="E598" s="32" t="str">
        <f>IF('Prediction Log'!E598=0, "",'Prediction Log'!E598)</f>
      </c>
      <c r="F598" s="32" t="str">
        <f>IF('Prediction Log'!F598=0, "",'Prediction Log'!F598)</f>
      </c>
      <c r="G598" s="35" t="str">
        <f>IF(Games!H598="","",Games!H598)</f>
      </c>
      <c r="K598" s="30" t="n">
        <f t="shared" si="27"/>
        <v>0</v>
      </c>
      <c r="L598" s="30" t="n">
        <f t="shared" si="28"/>
        <v>0</v>
      </c>
      <c r="N598" s="28" t="str">
        <f t="shared" si="29"/>
      </c>
    </row>
    <row r="599">
      <c r="A599" s="32" t="str">
        <f>IF('Prediction Log'!A599=0, "",'Prediction Log'!A599)</f>
      </c>
      <c r="B599" s="32" t="str">
        <f>IF('Prediction Log'!B599=0, "",'Prediction Log'!B599)</f>
      </c>
      <c r="C599" s="32" t="str">
        <f>IF('Prediction Log'!C599=0, "",'Prediction Log'!C599)</f>
      </c>
      <c r="D599" s="32" t="str">
        <f>IF('Prediction Log'!D599=0, "",'Prediction Log'!D599)</f>
      </c>
      <c r="E599" s="32" t="str">
        <f>IF('Prediction Log'!E599=0, "",'Prediction Log'!E599)</f>
      </c>
      <c r="F599" s="32" t="str">
        <f>IF('Prediction Log'!F599=0, "",'Prediction Log'!F599)</f>
      </c>
      <c r="G599" s="35" t="str">
        <f>IF(Games!H599="","",Games!H599)</f>
      </c>
      <c r="K599" s="30" t="n">
        <f t="shared" si="27"/>
        <v>0</v>
      </c>
      <c r="L599" s="30" t="n">
        <f t="shared" si="28"/>
        <v>0</v>
      </c>
      <c r="N599" s="28" t="str">
        <f t="shared" si="29"/>
      </c>
    </row>
    <row r="600">
      <c r="A600" s="32" t="str">
        <f>IF('Prediction Log'!A600=0, "",'Prediction Log'!A600)</f>
      </c>
      <c r="B600" s="32" t="str">
        <f>IF('Prediction Log'!B600=0, "",'Prediction Log'!B600)</f>
      </c>
      <c r="C600" s="32" t="str">
        <f>IF('Prediction Log'!C600=0, "",'Prediction Log'!C600)</f>
      </c>
      <c r="D600" s="32" t="str">
        <f>IF('Prediction Log'!D600=0, "",'Prediction Log'!D600)</f>
      </c>
      <c r="E600" s="32" t="str">
        <f>IF('Prediction Log'!E600=0, "",'Prediction Log'!E600)</f>
      </c>
      <c r="F600" s="32" t="str">
        <f>IF('Prediction Log'!F600=0, "",'Prediction Log'!F600)</f>
      </c>
      <c r="G600" s="35" t="str">
        <f>IF(Games!H600="","",Games!H600)</f>
      </c>
      <c r="K600" s="30" t="n">
        <f t="shared" si="27"/>
        <v>0</v>
      </c>
      <c r="L600" s="30" t="n">
        <f t="shared" si="28"/>
        <v>0</v>
      </c>
      <c r="N600" s="28" t="str">
        <f t="shared" si="29"/>
      </c>
    </row>
    <row r="601">
      <c r="A601" s="32" t="str">
        <f>IF('Prediction Log'!A601=0, "",'Prediction Log'!A601)</f>
      </c>
      <c r="B601" s="32" t="str">
        <f>IF('Prediction Log'!B601=0, "",'Prediction Log'!B601)</f>
      </c>
      <c r="C601" s="32" t="str">
        <f>IF('Prediction Log'!C601=0, "",'Prediction Log'!C601)</f>
      </c>
      <c r="D601" s="32" t="str">
        <f>IF('Prediction Log'!D601=0, "",'Prediction Log'!D601)</f>
      </c>
      <c r="E601" s="32" t="str">
        <f>IF('Prediction Log'!E601=0, "",'Prediction Log'!E601)</f>
      </c>
      <c r="F601" s="32" t="str">
        <f>IF('Prediction Log'!F601=0, "",'Prediction Log'!F601)</f>
      </c>
      <c r="G601" s="35" t="str">
        <f>IF(Games!H601="","",Games!H601)</f>
      </c>
      <c r="K601" s="30" t="n">
        <f t="shared" si="27"/>
        <v>0</v>
      </c>
      <c r="L601" s="30" t="n">
        <f t="shared" si="28"/>
        <v>0</v>
      </c>
      <c r="N601" s="28" t="str">
        <f t="shared" si="29"/>
      </c>
    </row>
    <row r="602">
      <c r="A602" s="32" t="str">
        <f>IF('Prediction Log'!A602=0, "",'Prediction Log'!A602)</f>
      </c>
      <c r="B602" s="32" t="str">
        <f>IF('Prediction Log'!B602=0, "",'Prediction Log'!B602)</f>
      </c>
      <c r="C602" s="32" t="str">
        <f>IF('Prediction Log'!C602=0, "",'Prediction Log'!C602)</f>
      </c>
      <c r="D602" s="32" t="str">
        <f>IF('Prediction Log'!D602=0, "",'Prediction Log'!D602)</f>
      </c>
      <c r="E602" s="32" t="str">
        <f>IF('Prediction Log'!E602=0, "",'Prediction Log'!E602)</f>
      </c>
      <c r="F602" s="32" t="str">
        <f>IF('Prediction Log'!F602=0, "",'Prediction Log'!F602)</f>
      </c>
      <c r="G602" s="35" t="str">
        <f>IF(Games!H602="","",Games!H602)</f>
      </c>
      <c r="K602" s="30" t="n">
        <f t="shared" si="27"/>
        <v>0</v>
      </c>
      <c r="L602" s="30" t="n">
        <f t="shared" si="28"/>
        <v>0</v>
      </c>
      <c r="N602" s="28" t="str">
        <f t="shared" si="29"/>
      </c>
    </row>
    <row r="603">
      <c r="A603" s="32" t="str">
        <f>IF('Prediction Log'!A603=0, "",'Prediction Log'!A603)</f>
      </c>
      <c r="B603" s="32" t="str">
        <f>IF('Prediction Log'!B603=0, "",'Prediction Log'!B603)</f>
      </c>
      <c r="C603" s="32" t="str">
        <f>IF('Prediction Log'!C603=0, "",'Prediction Log'!C603)</f>
      </c>
      <c r="D603" s="32" t="str">
        <f>IF('Prediction Log'!D603=0, "",'Prediction Log'!D603)</f>
      </c>
      <c r="E603" s="32" t="str">
        <f>IF('Prediction Log'!E603=0, "",'Prediction Log'!E603)</f>
      </c>
      <c r="F603" s="32" t="str">
        <f>IF('Prediction Log'!F603=0, "",'Prediction Log'!F603)</f>
      </c>
      <c r="G603" s="35" t="str">
        <f>IF(Games!H603="","",Games!H603)</f>
      </c>
      <c r="K603" s="30" t="n">
        <f t="shared" si="27"/>
        <v>0</v>
      </c>
      <c r="L603" s="30" t="n">
        <f t="shared" si="28"/>
        <v>0</v>
      </c>
      <c r="N603" s="28" t="str">
        <f t="shared" si="29"/>
      </c>
    </row>
    <row r="604">
      <c r="A604" s="32" t="str">
        <f>IF('Prediction Log'!A604=0, "",'Prediction Log'!A604)</f>
      </c>
      <c r="B604" s="32" t="str">
        <f>IF('Prediction Log'!B604=0, "",'Prediction Log'!B604)</f>
      </c>
      <c r="C604" s="32" t="str">
        <f>IF('Prediction Log'!C604=0, "",'Prediction Log'!C604)</f>
      </c>
      <c r="D604" s="32" t="str">
        <f>IF('Prediction Log'!D604=0, "",'Prediction Log'!D604)</f>
      </c>
      <c r="E604" s="32" t="str">
        <f>IF('Prediction Log'!E604=0, "",'Prediction Log'!E604)</f>
      </c>
      <c r="F604" s="32" t="str">
        <f>IF('Prediction Log'!F604=0, "",'Prediction Log'!F604)</f>
      </c>
      <c r="G604" s="35" t="str">
        <f>IF(Games!H604="","",Games!H604)</f>
      </c>
      <c r="K604" s="30" t="n">
        <f t="shared" si="27"/>
        <v>0</v>
      </c>
      <c r="L604" s="30" t="n">
        <f t="shared" si="28"/>
        <v>0</v>
      </c>
      <c r="N604" s="28" t="str">
        <f t="shared" si="29"/>
      </c>
    </row>
    <row r="605">
      <c r="A605" s="32" t="str">
        <f>IF('Prediction Log'!A605=0, "",'Prediction Log'!A605)</f>
      </c>
      <c r="B605" s="32" t="str">
        <f>IF('Prediction Log'!B605=0, "",'Prediction Log'!B605)</f>
      </c>
      <c r="C605" s="32" t="str">
        <f>IF('Prediction Log'!C605=0, "",'Prediction Log'!C605)</f>
      </c>
      <c r="D605" s="32" t="str">
        <f>IF('Prediction Log'!D605=0, "",'Prediction Log'!D605)</f>
      </c>
      <c r="E605" s="32" t="str">
        <f>IF('Prediction Log'!E605=0, "",'Prediction Log'!E605)</f>
      </c>
      <c r="F605" s="32" t="str">
        <f>IF('Prediction Log'!F605=0, "",'Prediction Log'!F605)</f>
      </c>
      <c r="G605" s="35" t="str">
        <f>IF(Games!H605="","",Games!H605)</f>
      </c>
      <c r="K605" s="30" t="n">
        <f t="shared" si="27"/>
        <v>0</v>
      </c>
      <c r="L605" s="30" t="n">
        <f t="shared" si="28"/>
        <v>0</v>
      </c>
      <c r="N605" s="28" t="str">
        <f t="shared" si="29"/>
      </c>
    </row>
    <row r="606">
      <c r="A606" s="32" t="str">
        <f>IF('Prediction Log'!A606=0, "",'Prediction Log'!A606)</f>
      </c>
      <c r="B606" s="32" t="str">
        <f>IF('Prediction Log'!B606=0, "",'Prediction Log'!B606)</f>
      </c>
      <c r="C606" s="32" t="str">
        <f>IF('Prediction Log'!C606=0, "",'Prediction Log'!C606)</f>
      </c>
      <c r="D606" s="32" t="str">
        <f>IF('Prediction Log'!D606=0, "",'Prediction Log'!D606)</f>
      </c>
      <c r="E606" s="32" t="str">
        <f>IF('Prediction Log'!E606=0, "",'Prediction Log'!E606)</f>
      </c>
      <c r="F606" s="32" t="str">
        <f>IF('Prediction Log'!F606=0, "",'Prediction Log'!F606)</f>
      </c>
      <c r="G606" s="35" t="str">
        <f>IF(Games!H606="","",Games!H606)</f>
      </c>
      <c r="K606" s="30" t="n">
        <f t="shared" ref="K606:K669" si="30">I606+IF(J606&lt;0, (I606/(J606/-100)), I606*(J606/100))</f>
        <v>0</v>
      </c>
      <c r="L606" s="30" t="n">
        <f t="shared" ref="L606:L669" si="31">K606-I606</f>
        <v>0</v>
      </c>
      <c r="N606" s="28" t="str">
        <f t="shared" ref="N606:N669" si="32">IF(M606="W", L606, IF(M606="L",-I606, ""))</f>
      </c>
    </row>
    <row r="607">
      <c r="A607" s="32" t="str">
        <f>IF('Prediction Log'!A607=0, "",'Prediction Log'!A607)</f>
      </c>
      <c r="B607" s="32" t="str">
        <f>IF('Prediction Log'!B607=0, "",'Prediction Log'!B607)</f>
      </c>
      <c r="C607" s="32" t="str">
        <f>IF('Prediction Log'!C607=0, "",'Prediction Log'!C607)</f>
      </c>
      <c r="D607" s="32" t="str">
        <f>IF('Prediction Log'!D607=0, "",'Prediction Log'!D607)</f>
      </c>
      <c r="E607" s="32" t="str">
        <f>IF('Prediction Log'!E607=0, "",'Prediction Log'!E607)</f>
      </c>
      <c r="F607" s="32" t="str">
        <f>IF('Prediction Log'!F607=0, "",'Prediction Log'!F607)</f>
      </c>
      <c r="G607" s="35" t="str">
        <f>IF(Games!H607="","",Games!H607)</f>
      </c>
      <c r="K607" s="30" t="n">
        <f t="shared" si="30"/>
        <v>0</v>
      </c>
      <c r="L607" s="30" t="n">
        <f t="shared" si="31"/>
        <v>0</v>
      </c>
      <c r="N607" s="28" t="str">
        <f t="shared" si="32"/>
      </c>
    </row>
    <row r="608">
      <c r="A608" s="32" t="str">
        <f>IF('Prediction Log'!A608=0, "",'Prediction Log'!A608)</f>
      </c>
      <c r="B608" s="32" t="str">
        <f>IF('Prediction Log'!B608=0, "",'Prediction Log'!B608)</f>
      </c>
      <c r="C608" s="32" t="str">
        <f>IF('Prediction Log'!C608=0, "",'Prediction Log'!C608)</f>
      </c>
      <c r="D608" s="32" t="str">
        <f>IF('Prediction Log'!D608=0, "",'Prediction Log'!D608)</f>
      </c>
      <c r="E608" s="32" t="str">
        <f>IF('Prediction Log'!E608=0, "",'Prediction Log'!E608)</f>
      </c>
      <c r="F608" s="32" t="str">
        <f>IF('Prediction Log'!F608=0, "",'Prediction Log'!F608)</f>
      </c>
      <c r="G608" s="35" t="str">
        <f>IF(Games!H608="","",Games!H608)</f>
      </c>
      <c r="K608" s="30" t="n">
        <f t="shared" si="30"/>
        <v>0</v>
      </c>
      <c r="L608" s="30" t="n">
        <f t="shared" si="31"/>
        <v>0</v>
      </c>
      <c r="N608" s="28" t="str">
        <f t="shared" si="32"/>
      </c>
    </row>
    <row r="609">
      <c r="A609" s="32" t="str">
        <f>IF('Prediction Log'!A609=0, "",'Prediction Log'!A609)</f>
      </c>
      <c r="B609" s="32" t="str">
        <f>IF('Prediction Log'!B609=0, "",'Prediction Log'!B609)</f>
      </c>
      <c r="C609" s="32" t="str">
        <f>IF('Prediction Log'!C609=0, "",'Prediction Log'!C609)</f>
      </c>
      <c r="D609" s="32" t="str">
        <f>IF('Prediction Log'!D609=0, "",'Prediction Log'!D609)</f>
      </c>
      <c r="E609" s="32" t="str">
        <f>IF('Prediction Log'!E609=0, "",'Prediction Log'!E609)</f>
      </c>
      <c r="F609" s="32" t="str">
        <f>IF('Prediction Log'!F609=0, "",'Prediction Log'!F609)</f>
      </c>
      <c r="G609" s="35" t="str">
        <f>IF(Games!H609="","",Games!H609)</f>
      </c>
      <c r="K609" s="30" t="n">
        <f t="shared" si="30"/>
        <v>0</v>
      </c>
      <c r="L609" s="30" t="n">
        <f t="shared" si="31"/>
        <v>0</v>
      </c>
      <c r="N609" s="28" t="str">
        <f t="shared" si="32"/>
      </c>
    </row>
    <row r="610">
      <c r="A610" s="32" t="str">
        <f>IF('Prediction Log'!A610=0, "",'Prediction Log'!A610)</f>
      </c>
      <c r="B610" s="32" t="str">
        <f>IF('Prediction Log'!B610=0, "",'Prediction Log'!B610)</f>
      </c>
      <c r="C610" s="32" t="str">
        <f>IF('Prediction Log'!C610=0, "",'Prediction Log'!C610)</f>
      </c>
      <c r="D610" s="32" t="str">
        <f>IF('Prediction Log'!D610=0, "",'Prediction Log'!D610)</f>
      </c>
      <c r="E610" s="32" t="str">
        <f>IF('Prediction Log'!E610=0, "",'Prediction Log'!E610)</f>
      </c>
      <c r="F610" s="32" t="str">
        <f>IF('Prediction Log'!F610=0, "",'Prediction Log'!F610)</f>
      </c>
      <c r="G610" s="35" t="str">
        <f>IF(Games!H610="","",Games!H610)</f>
      </c>
      <c r="K610" s="30" t="n">
        <f t="shared" si="30"/>
        <v>0</v>
      </c>
      <c r="L610" s="30" t="n">
        <f t="shared" si="31"/>
        <v>0</v>
      </c>
      <c r="N610" s="28" t="str">
        <f t="shared" si="32"/>
      </c>
    </row>
    <row r="611">
      <c r="A611" s="32" t="str">
        <f>IF('Prediction Log'!A611=0, "",'Prediction Log'!A611)</f>
      </c>
      <c r="B611" s="32" t="str">
        <f>IF('Prediction Log'!B611=0, "",'Prediction Log'!B611)</f>
      </c>
      <c r="C611" s="32" t="str">
        <f>IF('Prediction Log'!C611=0, "",'Prediction Log'!C611)</f>
      </c>
      <c r="D611" s="32" t="str">
        <f>IF('Prediction Log'!D611=0, "",'Prediction Log'!D611)</f>
      </c>
      <c r="E611" s="32" t="str">
        <f>IF('Prediction Log'!E611=0, "",'Prediction Log'!E611)</f>
      </c>
      <c r="F611" s="32" t="str">
        <f>IF('Prediction Log'!F611=0, "",'Prediction Log'!F611)</f>
      </c>
      <c r="G611" s="35" t="str">
        <f>IF(Games!H611="","",Games!H611)</f>
      </c>
      <c r="K611" s="30" t="n">
        <f t="shared" si="30"/>
        <v>0</v>
      </c>
      <c r="L611" s="30" t="n">
        <f t="shared" si="31"/>
        <v>0</v>
      </c>
      <c r="N611" s="28" t="str">
        <f t="shared" si="32"/>
      </c>
    </row>
    <row r="612">
      <c r="A612" s="32" t="str">
        <f>IF('Prediction Log'!A612=0, "",'Prediction Log'!A612)</f>
      </c>
      <c r="B612" s="32" t="str">
        <f>IF('Prediction Log'!B612=0, "",'Prediction Log'!B612)</f>
      </c>
      <c r="C612" s="32" t="str">
        <f>IF('Prediction Log'!C612=0, "",'Prediction Log'!C612)</f>
      </c>
      <c r="D612" s="32" t="str">
        <f>IF('Prediction Log'!D612=0, "",'Prediction Log'!D612)</f>
      </c>
      <c r="E612" s="32" t="str">
        <f>IF('Prediction Log'!E612=0, "",'Prediction Log'!E612)</f>
      </c>
      <c r="F612" s="32" t="str">
        <f>IF('Prediction Log'!F612=0, "",'Prediction Log'!F612)</f>
      </c>
      <c r="G612" s="35" t="str">
        <f>IF(Games!H612="","",Games!H612)</f>
      </c>
      <c r="K612" s="30" t="n">
        <f t="shared" si="30"/>
        <v>0</v>
      </c>
      <c r="L612" s="30" t="n">
        <f t="shared" si="31"/>
        <v>0</v>
      </c>
      <c r="N612" s="28" t="str">
        <f t="shared" si="32"/>
      </c>
    </row>
    <row r="613">
      <c r="A613" s="32" t="str">
        <f>IF('Prediction Log'!A613=0, "",'Prediction Log'!A613)</f>
      </c>
      <c r="B613" s="32" t="str">
        <f>IF('Prediction Log'!B613=0, "",'Prediction Log'!B613)</f>
      </c>
      <c r="C613" s="32" t="str">
        <f>IF('Prediction Log'!C613=0, "",'Prediction Log'!C613)</f>
      </c>
      <c r="D613" s="32" t="str">
        <f>IF('Prediction Log'!D613=0, "",'Prediction Log'!D613)</f>
      </c>
      <c r="E613" s="32" t="str">
        <f>IF('Prediction Log'!E613=0, "",'Prediction Log'!E613)</f>
      </c>
      <c r="F613" s="32" t="str">
        <f>IF('Prediction Log'!F613=0, "",'Prediction Log'!F613)</f>
      </c>
      <c r="G613" s="35" t="str">
        <f>IF(Games!H613="","",Games!H613)</f>
      </c>
      <c r="K613" s="30" t="n">
        <f t="shared" si="30"/>
        <v>0</v>
      </c>
      <c r="L613" s="30" t="n">
        <f t="shared" si="31"/>
        <v>0</v>
      </c>
      <c r="N613" s="28" t="str">
        <f t="shared" si="32"/>
      </c>
    </row>
    <row r="614">
      <c r="A614" s="32" t="str">
        <f>IF('Prediction Log'!A614=0, "",'Prediction Log'!A614)</f>
      </c>
      <c r="B614" s="32" t="str">
        <f>IF('Prediction Log'!B614=0, "",'Prediction Log'!B614)</f>
      </c>
      <c r="C614" s="32" t="str">
        <f>IF('Prediction Log'!C614=0, "",'Prediction Log'!C614)</f>
      </c>
      <c r="D614" s="32" t="str">
        <f>IF('Prediction Log'!D614=0, "",'Prediction Log'!D614)</f>
      </c>
      <c r="E614" s="32" t="str">
        <f>IF('Prediction Log'!E614=0, "",'Prediction Log'!E614)</f>
      </c>
      <c r="F614" s="32" t="str">
        <f>IF('Prediction Log'!F614=0, "",'Prediction Log'!F614)</f>
      </c>
      <c r="G614" s="35" t="str">
        <f>IF(Games!H614="","",Games!H614)</f>
      </c>
      <c r="K614" s="30" t="n">
        <f t="shared" si="30"/>
        <v>0</v>
      </c>
      <c r="L614" s="30" t="n">
        <f t="shared" si="31"/>
        <v>0</v>
      </c>
      <c r="N614" s="28" t="str">
        <f t="shared" si="32"/>
      </c>
    </row>
    <row r="615">
      <c r="A615" s="32" t="str">
        <f>IF('Prediction Log'!A615=0, "",'Prediction Log'!A615)</f>
      </c>
      <c r="B615" s="32" t="str">
        <f>IF('Prediction Log'!B615=0, "",'Prediction Log'!B615)</f>
      </c>
      <c r="C615" s="32" t="str">
        <f>IF('Prediction Log'!C615=0, "",'Prediction Log'!C615)</f>
      </c>
      <c r="D615" s="32" t="str">
        <f>IF('Prediction Log'!D615=0, "",'Prediction Log'!D615)</f>
      </c>
      <c r="E615" s="32" t="str">
        <f>IF('Prediction Log'!E615=0, "",'Prediction Log'!E615)</f>
      </c>
      <c r="F615" s="32" t="str">
        <f>IF('Prediction Log'!F615=0, "",'Prediction Log'!F615)</f>
      </c>
      <c r="G615" s="35" t="str">
        <f>IF(Games!H615="","",Games!H615)</f>
      </c>
      <c r="K615" s="30" t="n">
        <f t="shared" si="30"/>
        <v>0</v>
      </c>
      <c r="L615" s="30" t="n">
        <f t="shared" si="31"/>
        <v>0</v>
      </c>
      <c r="N615" s="28" t="str">
        <f t="shared" si="32"/>
      </c>
    </row>
    <row r="616">
      <c r="A616" s="32" t="str">
        <f>IF('Prediction Log'!A616=0, "",'Prediction Log'!A616)</f>
      </c>
      <c r="B616" s="32" t="str">
        <f>IF('Prediction Log'!B616=0, "",'Prediction Log'!B616)</f>
      </c>
      <c r="C616" s="32" t="str">
        <f>IF('Prediction Log'!C616=0, "",'Prediction Log'!C616)</f>
      </c>
      <c r="D616" s="32" t="str">
        <f>IF('Prediction Log'!D616=0, "",'Prediction Log'!D616)</f>
      </c>
      <c r="E616" s="32" t="str">
        <f>IF('Prediction Log'!E616=0, "",'Prediction Log'!E616)</f>
      </c>
      <c r="F616" s="32" t="str">
        <f>IF('Prediction Log'!F616=0, "",'Prediction Log'!F616)</f>
      </c>
      <c r="G616" s="35" t="str">
        <f>IF(Games!H616="","",Games!H616)</f>
      </c>
      <c r="K616" s="30" t="n">
        <f t="shared" si="30"/>
        <v>0</v>
      </c>
      <c r="L616" s="30" t="n">
        <f t="shared" si="31"/>
        <v>0</v>
      </c>
      <c r="N616" s="28" t="str">
        <f t="shared" si="32"/>
      </c>
    </row>
    <row r="617">
      <c r="A617" s="32" t="str">
        <f>IF('Prediction Log'!A617=0, "",'Prediction Log'!A617)</f>
      </c>
      <c r="B617" s="32" t="str">
        <f>IF('Prediction Log'!B617=0, "",'Prediction Log'!B617)</f>
      </c>
      <c r="C617" s="32" t="str">
        <f>IF('Prediction Log'!C617=0, "",'Prediction Log'!C617)</f>
      </c>
      <c r="D617" s="32" t="str">
        <f>IF('Prediction Log'!D617=0, "",'Prediction Log'!D617)</f>
      </c>
      <c r="E617" s="32" t="str">
        <f>IF('Prediction Log'!E617=0, "",'Prediction Log'!E617)</f>
      </c>
      <c r="F617" s="32" t="str">
        <f>IF('Prediction Log'!F617=0, "",'Prediction Log'!F617)</f>
      </c>
      <c r="G617" s="35" t="str">
        <f>IF(Games!H617="","",Games!H617)</f>
      </c>
      <c r="K617" s="30" t="n">
        <f t="shared" si="30"/>
        <v>0</v>
      </c>
      <c r="L617" s="30" t="n">
        <f t="shared" si="31"/>
        <v>0</v>
      </c>
      <c r="N617" s="28" t="str">
        <f t="shared" si="32"/>
      </c>
    </row>
    <row r="618">
      <c r="A618" s="32" t="str">
        <f>IF('Prediction Log'!A618=0, "",'Prediction Log'!A618)</f>
      </c>
      <c r="B618" s="32" t="str">
        <f>IF('Prediction Log'!B618=0, "",'Prediction Log'!B618)</f>
      </c>
      <c r="C618" s="32" t="str">
        <f>IF('Prediction Log'!C618=0, "",'Prediction Log'!C618)</f>
      </c>
      <c r="D618" s="32" t="str">
        <f>IF('Prediction Log'!D618=0, "",'Prediction Log'!D618)</f>
      </c>
      <c r="E618" s="32" t="str">
        <f>IF('Prediction Log'!E618=0, "",'Prediction Log'!E618)</f>
      </c>
      <c r="F618" s="32" t="str">
        <f>IF('Prediction Log'!F618=0, "",'Prediction Log'!F618)</f>
      </c>
      <c r="G618" s="35" t="str">
        <f>IF(Games!H618="","",Games!H618)</f>
      </c>
      <c r="K618" s="30" t="n">
        <f t="shared" si="30"/>
        <v>0</v>
      </c>
      <c r="L618" s="30" t="n">
        <f t="shared" si="31"/>
        <v>0</v>
      </c>
      <c r="N618" s="28" t="str">
        <f t="shared" si="32"/>
      </c>
    </row>
    <row r="619">
      <c r="A619" s="32" t="str">
        <f>IF('Prediction Log'!A619=0, "",'Prediction Log'!A619)</f>
      </c>
      <c r="B619" s="32" t="str">
        <f>IF('Prediction Log'!B619=0, "",'Prediction Log'!B619)</f>
      </c>
      <c r="C619" s="32" t="str">
        <f>IF('Prediction Log'!C619=0, "",'Prediction Log'!C619)</f>
      </c>
      <c r="D619" s="32" t="str">
        <f>IF('Prediction Log'!D619=0, "",'Prediction Log'!D619)</f>
      </c>
      <c r="E619" s="32" t="str">
        <f>IF('Prediction Log'!E619=0, "",'Prediction Log'!E619)</f>
      </c>
      <c r="F619" s="32" t="str">
        <f>IF('Prediction Log'!F619=0, "",'Prediction Log'!F619)</f>
      </c>
      <c r="G619" s="35" t="str">
        <f>IF(Games!H619="","",Games!H619)</f>
      </c>
      <c r="K619" s="30" t="n">
        <f t="shared" si="30"/>
        <v>0</v>
      </c>
      <c r="L619" s="30" t="n">
        <f t="shared" si="31"/>
        <v>0</v>
      </c>
      <c r="N619" s="28" t="str">
        <f t="shared" si="32"/>
      </c>
    </row>
    <row r="620">
      <c r="A620" s="32" t="str">
        <f>IF('Prediction Log'!A620=0, "",'Prediction Log'!A620)</f>
      </c>
      <c r="B620" s="32" t="str">
        <f>IF('Prediction Log'!B620=0, "",'Prediction Log'!B620)</f>
      </c>
      <c r="C620" s="32" t="str">
        <f>IF('Prediction Log'!C620=0, "",'Prediction Log'!C620)</f>
      </c>
      <c r="D620" s="32" t="str">
        <f>IF('Prediction Log'!D620=0, "",'Prediction Log'!D620)</f>
      </c>
      <c r="E620" s="32" t="str">
        <f>IF('Prediction Log'!E620=0, "",'Prediction Log'!E620)</f>
      </c>
      <c r="F620" s="32" t="str">
        <f>IF('Prediction Log'!F620=0, "",'Prediction Log'!F620)</f>
      </c>
      <c r="G620" s="35" t="str">
        <f>IF(Games!H620="","",Games!H620)</f>
      </c>
      <c r="K620" s="30" t="n">
        <f t="shared" si="30"/>
        <v>0</v>
      </c>
      <c r="L620" s="30" t="n">
        <f t="shared" si="31"/>
        <v>0</v>
      </c>
      <c r="N620" s="28" t="str">
        <f t="shared" si="32"/>
      </c>
    </row>
    <row r="621">
      <c r="A621" s="32" t="str">
        <f>IF('Prediction Log'!A621=0, "",'Prediction Log'!A621)</f>
      </c>
      <c r="B621" s="32" t="str">
        <f>IF('Prediction Log'!B621=0, "",'Prediction Log'!B621)</f>
      </c>
      <c r="C621" s="32" t="str">
        <f>IF('Prediction Log'!C621=0, "",'Prediction Log'!C621)</f>
      </c>
      <c r="D621" s="32" t="str">
        <f>IF('Prediction Log'!D621=0, "",'Prediction Log'!D621)</f>
      </c>
      <c r="E621" s="32" t="str">
        <f>IF('Prediction Log'!E621=0, "",'Prediction Log'!E621)</f>
      </c>
      <c r="F621" s="32" t="str">
        <f>IF('Prediction Log'!F621=0, "",'Prediction Log'!F621)</f>
      </c>
      <c r="G621" s="35" t="str">
        <f>IF(Games!H621="","",Games!H621)</f>
      </c>
      <c r="K621" s="30" t="n">
        <f t="shared" si="30"/>
        <v>0</v>
      </c>
      <c r="L621" s="30" t="n">
        <f t="shared" si="31"/>
        <v>0</v>
      </c>
      <c r="N621" s="28" t="str">
        <f t="shared" si="32"/>
      </c>
    </row>
    <row r="622">
      <c r="A622" s="32" t="str">
        <f>IF('Prediction Log'!A622=0, "",'Prediction Log'!A622)</f>
      </c>
      <c r="B622" s="32" t="str">
        <f>IF('Prediction Log'!B622=0, "",'Prediction Log'!B622)</f>
      </c>
      <c r="C622" s="32" t="str">
        <f>IF('Prediction Log'!C622=0, "",'Prediction Log'!C622)</f>
      </c>
      <c r="D622" s="32" t="str">
        <f>IF('Prediction Log'!D622=0, "",'Prediction Log'!D622)</f>
      </c>
      <c r="E622" s="32" t="str">
        <f>IF('Prediction Log'!E622=0, "",'Prediction Log'!E622)</f>
      </c>
      <c r="F622" s="32" t="str">
        <f>IF('Prediction Log'!F622=0, "",'Prediction Log'!F622)</f>
      </c>
      <c r="G622" s="35" t="str">
        <f>IF(Games!H622="","",Games!H622)</f>
      </c>
      <c r="K622" s="30" t="n">
        <f t="shared" si="30"/>
        <v>0</v>
      </c>
      <c r="L622" s="30" t="n">
        <f t="shared" si="31"/>
        <v>0</v>
      </c>
      <c r="N622" s="28" t="str">
        <f t="shared" si="32"/>
      </c>
    </row>
    <row r="623">
      <c r="A623" s="32" t="str">
        <f>IF('Prediction Log'!A623=0, "",'Prediction Log'!A623)</f>
      </c>
      <c r="B623" s="32" t="str">
        <f>IF('Prediction Log'!B623=0, "",'Prediction Log'!B623)</f>
      </c>
      <c r="C623" s="32" t="str">
        <f>IF('Prediction Log'!C623=0, "",'Prediction Log'!C623)</f>
      </c>
      <c r="D623" s="32" t="str">
        <f>IF('Prediction Log'!D623=0, "",'Prediction Log'!D623)</f>
      </c>
      <c r="E623" s="32" t="str">
        <f>IF('Prediction Log'!E623=0, "",'Prediction Log'!E623)</f>
      </c>
      <c r="F623" s="32" t="str">
        <f>IF('Prediction Log'!F623=0, "",'Prediction Log'!F623)</f>
      </c>
      <c r="G623" s="35" t="str">
        <f>IF(Games!H623="","",Games!H623)</f>
      </c>
      <c r="K623" s="30" t="n">
        <f t="shared" si="30"/>
        <v>0</v>
      </c>
      <c r="L623" s="30" t="n">
        <f t="shared" si="31"/>
        <v>0</v>
      </c>
      <c r="N623" s="28" t="str">
        <f t="shared" si="32"/>
      </c>
    </row>
    <row r="624">
      <c r="A624" s="32" t="str">
        <f>IF('Prediction Log'!A624=0, "",'Prediction Log'!A624)</f>
      </c>
      <c r="B624" s="32" t="str">
        <f>IF('Prediction Log'!B624=0, "",'Prediction Log'!B624)</f>
      </c>
      <c r="C624" s="32" t="str">
        <f>IF('Prediction Log'!C624=0, "",'Prediction Log'!C624)</f>
      </c>
      <c r="D624" s="32" t="str">
        <f>IF('Prediction Log'!D624=0, "",'Prediction Log'!D624)</f>
      </c>
      <c r="E624" s="32" t="str">
        <f>IF('Prediction Log'!E624=0, "",'Prediction Log'!E624)</f>
      </c>
      <c r="F624" s="32" t="str">
        <f>IF('Prediction Log'!F624=0, "",'Prediction Log'!F624)</f>
      </c>
      <c r="G624" s="35" t="str">
        <f>IF(Games!H624="","",Games!H624)</f>
      </c>
      <c r="K624" s="30" t="n">
        <f t="shared" si="30"/>
        <v>0</v>
      </c>
      <c r="L624" s="30" t="n">
        <f t="shared" si="31"/>
        <v>0</v>
      </c>
      <c r="N624" s="28" t="str">
        <f t="shared" si="32"/>
      </c>
    </row>
    <row r="625">
      <c r="A625" s="32" t="str">
        <f>IF('Prediction Log'!A625=0, "",'Prediction Log'!A625)</f>
      </c>
      <c r="B625" s="32" t="str">
        <f>IF('Prediction Log'!B625=0, "",'Prediction Log'!B625)</f>
      </c>
      <c r="C625" s="32" t="str">
        <f>IF('Prediction Log'!C625=0, "",'Prediction Log'!C625)</f>
      </c>
      <c r="D625" s="32" t="str">
        <f>IF('Prediction Log'!D625=0, "",'Prediction Log'!D625)</f>
      </c>
      <c r="E625" s="32" t="str">
        <f>IF('Prediction Log'!E625=0, "",'Prediction Log'!E625)</f>
      </c>
      <c r="F625" s="32" t="str">
        <f>IF('Prediction Log'!F625=0, "",'Prediction Log'!F625)</f>
      </c>
      <c r="G625" s="35" t="str">
        <f>IF(Games!H625="","",Games!H625)</f>
      </c>
      <c r="K625" s="30" t="n">
        <f t="shared" si="30"/>
        <v>0</v>
      </c>
      <c r="L625" s="30" t="n">
        <f t="shared" si="31"/>
        <v>0</v>
      </c>
      <c r="N625" s="28" t="str">
        <f t="shared" si="32"/>
      </c>
    </row>
    <row r="626">
      <c r="A626" s="32" t="str">
        <f>IF('Prediction Log'!A626=0, "",'Prediction Log'!A626)</f>
      </c>
      <c r="B626" s="32" t="str">
        <f>IF('Prediction Log'!B626=0, "",'Prediction Log'!B626)</f>
      </c>
      <c r="C626" s="32" t="str">
        <f>IF('Prediction Log'!C626=0, "",'Prediction Log'!C626)</f>
      </c>
      <c r="D626" s="32" t="str">
        <f>IF('Prediction Log'!D626=0, "",'Prediction Log'!D626)</f>
      </c>
      <c r="E626" s="32" t="str">
        <f>IF('Prediction Log'!E626=0, "",'Prediction Log'!E626)</f>
      </c>
      <c r="F626" s="32" t="str">
        <f>IF('Prediction Log'!F626=0, "",'Prediction Log'!F626)</f>
      </c>
      <c r="G626" s="35" t="str">
        <f>IF(Games!H626="","",Games!H626)</f>
      </c>
      <c r="K626" s="30" t="n">
        <f t="shared" si="30"/>
        <v>0</v>
      </c>
      <c r="L626" s="30" t="n">
        <f t="shared" si="31"/>
        <v>0</v>
      </c>
      <c r="N626" s="28" t="str">
        <f t="shared" si="32"/>
      </c>
    </row>
    <row r="627">
      <c r="A627" s="32" t="str">
        <f>IF('Prediction Log'!A627=0, "",'Prediction Log'!A627)</f>
      </c>
      <c r="B627" s="32" t="str">
        <f>IF('Prediction Log'!B627=0, "",'Prediction Log'!B627)</f>
      </c>
      <c r="C627" s="32" t="str">
        <f>IF('Prediction Log'!C627=0, "",'Prediction Log'!C627)</f>
      </c>
      <c r="D627" s="32" t="str">
        <f>IF('Prediction Log'!D627=0, "",'Prediction Log'!D627)</f>
      </c>
      <c r="E627" s="32" t="str">
        <f>IF('Prediction Log'!E627=0, "",'Prediction Log'!E627)</f>
      </c>
      <c r="F627" s="32" t="str">
        <f>IF('Prediction Log'!F627=0, "",'Prediction Log'!F627)</f>
      </c>
      <c r="G627" s="35" t="str">
        <f>IF(Games!H627="","",Games!H627)</f>
      </c>
      <c r="K627" s="30" t="n">
        <f t="shared" si="30"/>
        <v>0</v>
      </c>
      <c r="L627" s="30" t="n">
        <f t="shared" si="31"/>
        <v>0</v>
      </c>
      <c r="N627" s="28" t="str">
        <f t="shared" si="32"/>
      </c>
    </row>
    <row r="628">
      <c r="A628" s="32" t="str">
        <f>IF('Prediction Log'!A628=0, "",'Prediction Log'!A628)</f>
      </c>
      <c r="B628" s="32" t="str">
        <f>IF('Prediction Log'!B628=0, "",'Prediction Log'!B628)</f>
      </c>
      <c r="C628" s="32" t="str">
        <f>IF('Prediction Log'!C628=0, "",'Prediction Log'!C628)</f>
      </c>
      <c r="D628" s="32" t="str">
        <f>IF('Prediction Log'!D628=0, "",'Prediction Log'!D628)</f>
      </c>
      <c r="E628" s="32" t="str">
        <f>IF('Prediction Log'!E628=0, "",'Prediction Log'!E628)</f>
      </c>
      <c r="F628" s="32" t="str">
        <f>IF('Prediction Log'!F628=0, "",'Prediction Log'!F628)</f>
      </c>
      <c r="G628" s="35" t="str">
        <f>IF(Games!H628="","",Games!H628)</f>
      </c>
      <c r="K628" s="30" t="n">
        <f t="shared" si="30"/>
        <v>0</v>
      </c>
      <c r="L628" s="30" t="n">
        <f t="shared" si="31"/>
        <v>0</v>
      </c>
      <c r="N628" s="28" t="str">
        <f t="shared" si="32"/>
      </c>
    </row>
    <row r="629">
      <c r="A629" s="32" t="str">
        <f>IF('Prediction Log'!A629=0, "",'Prediction Log'!A629)</f>
      </c>
      <c r="B629" s="32" t="str">
        <f>IF('Prediction Log'!B629=0, "",'Prediction Log'!B629)</f>
      </c>
      <c r="C629" s="32" t="str">
        <f>IF('Prediction Log'!C629=0, "",'Prediction Log'!C629)</f>
      </c>
      <c r="D629" s="32" t="str">
        <f>IF('Prediction Log'!D629=0, "",'Prediction Log'!D629)</f>
      </c>
      <c r="E629" s="32" t="str">
        <f>IF('Prediction Log'!E629=0, "",'Prediction Log'!E629)</f>
      </c>
      <c r="F629" s="32" t="str">
        <f>IF('Prediction Log'!F629=0, "",'Prediction Log'!F629)</f>
      </c>
      <c r="G629" s="35" t="str">
        <f>IF(Games!H629="","",Games!H629)</f>
      </c>
      <c r="K629" s="30" t="n">
        <f t="shared" si="30"/>
        <v>0</v>
      </c>
      <c r="L629" s="30" t="n">
        <f t="shared" si="31"/>
        <v>0</v>
      </c>
      <c r="N629" s="28" t="str">
        <f t="shared" si="32"/>
      </c>
    </row>
    <row r="630">
      <c r="A630" s="32" t="str">
        <f>IF('Prediction Log'!A630=0, "",'Prediction Log'!A630)</f>
      </c>
      <c r="B630" s="32" t="str">
        <f>IF('Prediction Log'!B630=0, "",'Prediction Log'!B630)</f>
      </c>
      <c r="C630" s="32" t="str">
        <f>IF('Prediction Log'!C630=0, "",'Prediction Log'!C630)</f>
      </c>
      <c r="D630" s="32" t="str">
        <f>IF('Prediction Log'!D630=0, "",'Prediction Log'!D630)</f>
      </c>
      <c r="E630" s="32" t="str">
        <f>IF('Prediction Log'!E630=0, "",'Prediction Log'!E630)</f>
      </c>
      <c r="F630" s="32" t="str">
        <f>IF('Prediction Log'!F630=0, "",'Prediction Log'!F630)</f>
      </c>
      <c r="G630" s="35" t="str">
        <f>IF(Games!H630="","",Games!H630)</f>
      </c>
      <c r="K630" s="30" t="n">
        <f t="shared" si="30"/>
        <v>0</v>
      </c>
      <c r="L630" s="30" t="n">
        <f t="shared" si="31"/>
        <v>0</v>
      </c>
      <c r="N630" s="28" t="str">
        <f t="shared" si="32"/>
      </c>
    </row>
    <row r="631">
      <c r="A631" s="32" t="str">
        <f>IF('Prediction Log'!A631=0, "",'Prediction Log'!A631)</f>
      </c>
      <c r="B631" s="32" t="str">
        <f>IF('Prediction Log'!B631=0, "",'Prediction Log'!B631)</f>
      </c>
      <c r="C631" s="32" t="str">
        <f>IF('Prediction Log'!C631=0, "",'Prediction Log'!C631)</f>
      </c>
      <c r="D631" s="32" t="str">
        <f>IF('Prediction Log'!D631=0, "",'Prediction Log'!D631)</f>
      </c>
      <c r="E631" s="32" t="str">
        <f>IF('Prediction Log'!E631=0, "",'Prediction Log'!E631)</f>
      </c>
      <c r="F631" s="32" t="str">
        <f>IF('Prediction Log'!F631=0, "",'Prediction Log'!F631)</f>
      </c>
      <c r="G631" s="35" t="str">
        <f>IF(Games!H631="","",Games!H631)</f>
      </c>
      <c r="K631" s="30" t="n">
        <f t="shared" si="30"/>
        <v>0</v>
      </c>
      <c r="L631" s="30" t="n">
        <f t="shared" si="31"/>
        <v>0</v>
      </c>
      <c r="N631" s="28" t="str">
        <f t="shared" si="32"/>
      </c>
    </row>
    <row r="632">
      <c r="A632" s="32" t="str">
        <f>IF('Prediction Log'!A632=0, "",'Prediction Log'!A632)</f>
      </c>
      <c r="B632" s="32" t="str">
        <f>IF('Prediction Log'!B632=0, "",'Prediction Log'!B632)</f>
      </c>
      <c r="C632" s="32" t="str">
        <f>IF('Prediction Log'!C632=0, "",'Prediction Log'!C632)</f>
      </c>
      <c r="D632" s="32" t="str">
        <f>IF('Prediction Log'!D632=0, "",'Prediction Log'!D632)</f>
      </c>
      <c r="E632" s="32" t="str">
        <f>IF('Prediction Log'!E632=0, "",'Prediction Log'!E632)</f>
      </c>
      <c r="F632" s="32" t="str">
        <f>IF('Prediction Log'!F632=0, "",'Prediction Log'!F632)</f>
      </c>
      <c r="G632" s="35" t="str">
        <f>IF(Games!H632="","",Games!H632)</f>
      </c>
      <c r="K632" s="30" t="n">
        <f t="shared" si="30"/>
        <v>0</v>
      </c>
      <c r="L632" s="30" t="n">
        <f t="shared" si="31"/>
        <v>0</v>
      </c>
      <c r="N632" s="28" t="str">
        <f t="shared" si="32"/>
      </c>
    </row>
    <row r="633">
      <c r="A633" s="32" t="str">
        <f>IF('Prediction Log'!A633=0, "",'Prediction Log'!A633)</f>
      </c>
      <c r="B633" s="32" t="str">
        <f>IF('Prediction Log'!B633=0, "",'Prediction Log'!B633)</f>
      </c>
      <c r="C633" s="32" t="str">
        <f>IF('Prediction Log'!C633=0, "",'Prediction Log'!C633)</f>
      </c>
      <c r="D633" s="32" t="str">
        <f>IF('Prediction Log'!D633=0, "",'Prediction Log'!D633)</f>
      </c>
      <c r="E633" s="32" t="str">
        <f>IF('Prediction Log'!E633=0, "",'Prediction Log'!E633)</f>
      </c>
      <c r="F633" s="32" t="str">
        <f>IF('Prediction Log'!F633=0, "",'Prediction Log'!F633)</f>
      </c>
      <c r="G633" s="35" t="str">
        <f>IF(Games!H633="","",Games!H633)</f>
      </c>
      <c r="K633" s="30" t="n">
        <f t="shared" si="30"/>
        <v>0</v>
      </c>
      <c r="L633" s="30" t="n">
        <f t="shared" si="31"/>
        <v>0</v>
      </c>
      <c r="N633" s="28" t="str">
        <f t="shared" si="32"/>
      </c>
    </row>
    <row r="634">
      <c r="A634" s="32" t="str">
        <f>IF('Prediction Log'!A634=0, "",'Prediction Log'!A634)</f>
      </c>
      <c r="B634" s="32" t="str">
        <f>IF('Prediction Log'!B634=0, "",'Prediction Log'!B634)</f>
      </c>
      <c r="C634" s="32" t="str">
        <f>IF('Prediction Log'!C634=0, "",'Prediction Log'!C634)</f>
      </c>
      <c r="D634" s="32" t="str">
        <f>IF('Prediction Log'!D634=0, "",'Prediction Log'!D634)</f>
      </c>
      <c r="E634" s="32" t="str">
        <f>IF('Prediction Log'!E634=0, "",'Prediction Log'!E634)</f>
      </c>
      <c r="F634" s="32" t="str">
        <f>IF('Prediction Log'!F634=0, "",'Prediction Log'!F634)</f>
      </c>
      <c r="G634" s="35" t="str">
        <f>IF(Games!H634="","",Games!H634)</f>
      </c>
      <c r="K634" s="30" t="n">
        <f t="shared" si="30"/>
        <v>0</v>
      </c>
      <c r="L634" s="30" t="n">
        <f t="shared" si="31"/>
        <v>0</v>
      </c>
      <c r="N634" s="28" t="str">
        <f t="shared" si="32"/>
      </c>
    </row>
    <row r="635">
      <c r="A635" s="32" t="str">
        <f>IF('Prediction Log'!A635=0, "",'Prediction Log'!A635)</f>
      </c>
      <c r="B635" s="32" t="str">
        <f>IF('Prediction Log'!B635=0, "",'Prediction Log'!B635)</f>
      </c>
      <c r="C635" s="32" t="str">
        <f>IF('Prediction Log'!C635=0, "",'Prediction Log'!C635)</f>
      </c>
      <c r="D635" s="32" t="str">
        <f>IF('Prediction Log'!D635=0, "",'Prediction Log'!D635)</f>
      </c>
      <c r="E635" s="32" t="str">
        <f>IF('Prediction Log'!E635=0, "",'Prediction Log'!E635)</f>
      </c>
      <c r="F635" s="32" t="str">
        <f>IF('Prediction Log'!F635=0, "",'Prediction Log'!F635)</f>
      </c>
      <c r="G635" s="35" t="str">
        <f>IF(Games!H635="","",Games!H635)</f>
      </c>
      <c r="K635" s="30" t="n">
        <f t="shared" si="30"/>
        <v>0</v>
      </c>
      <c r="L635" s="30" t="n">
        <f t="shared" si="31"/>
        <v>0</v>
      </c>
      <c r="N635" s="28" t="str">
        <f t="shared" si="32"/>
      </c>
    </row>
    <row r="636">
      <c r="A636" s="32" t="str">
        <f>IF('Prediction Log'!A636=0, "",'Prediction Log'!A636)</f>
      </c>
      <c r="B636" s="32" t="str">
        <f>IF('Prediction Log'!B636=0, "",'Prediction Log'!B636)</f>
      </c>
      <c r="C636" s="32" t="str">
        <f>IF('Prediction Log'!C636=0, "",'Prediction Log'!C636)</f>
      </c>
      <c r="D636" s="32" t="str">
        <f>IF('Prediction Log'!D636=0, "",'Prediction Log'!D636)</f>
      </c>
      <c r="E636" s="32" t="str">
        <f>IF('Prediction Log'!E636=0, "",'Prediction Log'!E636)</f>
      </c>
      <c r="F636" s="32" t="str">
        <f>IF('Prediction Log'!F636=0, "",'Prediction Log'!F636)</f>
      </c>
      <c r="G636" s="35" t="str">
        <f>IF(Games!H636="","",Games!H636)</f>
      </c>
      <c r="K636" s="30" t="n">
        <f t="shared" si="30"/>
        <v>0</v>
      </c>
      <c r="L636" s="30" t="n">
        <f t="shared" si="31"/>
        <v>0</v>
      </c>
      <c r="N636" s="28" t="str">
        <f t="shared" si="32"/>
      </c>
    </row>
    <row r="637">
      <c r="A637" s="32" t="str">
        <f>IF('Prediction Log'!A637=0, "",'Prediction Log'!A637)</f>
      </c>
      <c r="B637" s="32" t="str">
        <f>IF('Prediction Log'!B637=0, "",'Prediction Log'!B637)</f>
      </c>
      <c r="C637" s="32" t="str">
        <f>IF('Prediction Log'!C637=0, "",'Prediction Log'!C637)</f>
      </c>
      <c r="D637" s="32" t="str">
        <f>IF('Prediction Log'!D637=0, "",'Prediction Log'!D637)</f>
      </c>
      <c r="E637" s="32" t="str">
        <f>IF('Prediction Log'!E637=0, "",'Prediction Log'!E637)</f>
      </c>
      <c r="F637" s="32" t="str">
        <f>IF('Prediction Log'!F637=0, "",'Prediction Log'!F637)</f>
      </c>
      <c r="G637" s="35" t="str">
        <f>IF(Games!H637="","",Games!H637)</f>
      </c>
      <c r="K637" s="30" t="n">
        <f t="shared" si="30"/>
        <v>0</v>
      </c>
      <c r="L637" s="30" t="n">
        <f t="shared" si="31"/>
        <v>0</v>
      </c>
      <c r="N637" s="28" t="str">
        <f t="shared" si="32"/>
      </c>
    </row>
    <row r="638">
      <c r="A638" s="32" t="str">
        <f>IF('Prediction Log'!A638=0, "",'Prediction Log'!A638)</f>
      </c>
      <c r="B638" s="32" t="str">
        <f>IF('Prediction Log'!B638=0, "",'Prediction Log'!B638)</f>
      </c>
      <c r="C638" s="32" t="str">
        <f>IF('Prediction Log'!C638=0, "",'Prediction Log'!C638)</f>
      </c>
      <c r="D638" s="32" t="str">
        <f>IF('Prediction Log'!D638=0, "",'Prediction Log'!D638)</f>
      </c>
      <c r="E638" s="32" t="str">
        <f>IF('Prediction Log'!E638=0, "",'Prediction Log'!E638)</f>
      </c>
      <c r="F638" s="32" t="str">
        <f>IF('Prediction Log'!F638=0, "",'Prediction Log'!F638)</f>
      </c>
      <c r="G638" s="35" t="str">
        <f>IF(Games!H638="","",Games!H638)</f>
      </c>
      <c r="K638" s="30" t="n">
        <f t="shared" si="30"/>
        <v>0</v>
      </c>
      <c r="L638" s="30" t="n">
        <f t="shared" si="31"/>
        <v>0</v>
      </c>
      <c r="N638" s="28" t="str">
        <f t="shared" si="32"/>
      </c>
    </row>
    <row r="639">
      <c r="A639" s="32" t="str">
        <f>IF('Prediction Log'!A639=0, "",'Prediction Log'!A639)</f>
      </c>
      <c r="B639" s="32" t="str">
        <f>IF('Prediction Log'!B639=0, "",'Prediction Log'!B639)</f>
      </c>
      <c r="C639" s="32" t="str">
        <f>IF('Prediction Log'!C639=0, "",'Prediction Log'!C639)</f>
      </c>
      <c r="D639" s="32" t="str">
        <f>IF('Prediction Log'!D639=0, "",'Prediction Log'!D639)</f>
      </c>
      <c r="E639" s="32" t="str">
        <f>IF('Prediction Log'!E639=0, "",'Prediction Log'!E639)</f>
      </c>
      <c r="F639" s="32" t="str">
        <f>IF('Prediction Log'!F639=0, "",'Prediction Log'!F639)</f>
      </c>
      <c r="G639" s="35" t="str">
        <f>IF(Games!H639="","",Games!H639)</f>
      </c>
      <c r="K639" s="30" t="n">
        <f t="shared" si="30"/>
        <v>0</v>
      </c>
      <c r="L639" s="30" t="n">
        <f t="shared" si="31"/>
        <v>0</v>
      </c>
      <c r="N639" s="28" t="str">
        <f t="shared" si="32"/>
      </c>
    </row>
    <row r="640">
      <c r="A640" s="32" t="str">
        <f>IF('Prediction Log'!A640=0, "",'Prediction Log'!A640)</f>
      </c>
      <c r="B640" s="32" t="str">
        <f>IF('Prediction Log'!B640=0, "",'Prediction Log'!B640)</f>
      </c>
      <c r="C640" s="32" t="str">
        <f>IF('Prediction Log'!C640=0, "",'Prediction Log'!C640)</f>
      </c>
      <c r="D640" s="32" t="str">
        <f>IF('Prediction Log'!D640=0, "",'Prediction Log'!D640)</f>
      </c>
      <c r="E640" s="32" t="str">
        <f>IF('Prediction Log'!E640=0, "",'Prediction Log'!E640)</f>
      </c>
      <c r="F640" s="32" t="str">
        <f>IF('Prediction Log'!F640=0, "",'Prediction Log'!F640)</f>
      </c>
      <c r="G640" s="35" t="str">
        <f>IF(Games!H640="","",Games!H640)</f>
      </c>
      <c r="K640" s="30" t="n">
        <f t="shared" si="30"/>
        <v>0</v>
      </c>
      <c r="L640" s="30" t="n">
        <f t="shared" si="31"/>
        <v>0</v>
      </c>
      <c r="N640" s="28" t="str">
        <f t="shared" si="32"/>
      </c>
    </row>
    <row r="641">
      <c r="A641" s="32" t="str">
        <f>IF('Prediction Log'!A641=0, "",'Prediction Log'!A641)</f>
      </c>
      <c r="B641" s="32" t="str">
        <f>IF('Prediction Log'!B641=0, "",'Prediction Log'!B641)</f>
      </c>
      <c r="C641" s="32" t="str">
        <f>IF('Prediction Log'!C641=0, "",'Prediction Log'!C641)</f>
      </c>
      <c r="D641" s="32" t="str">
        <f>IF('Prediction Log'!D641=0, "",'Prediction Log'!D641)</f>
      </c>
      <c r="E641" s="32" t="str">
        <f>IF('Prediction Log'!E641=0, "",'Prediction Log'!E641)</f>
      </c>
      <c r="F641" s="32" t="str">
        <f>IF('Prediction Log'!F641=0, "",'Prediction Log'!F641)</f>
      </c>
      <c r="G641" s="35" t="str">
        <f>IF(Games!H641="","",Games!H641)</f>
      </c>
      <c r="K641" s="30" t="n">
        <f t="shared" si="30"/>
        <v>0</v>
      </c>
      <c r="L641" s="30" t="n">
        <f t="shared" si="31"/>
        <v>0</v>
      </c>
      <c r="N641" s="28" t="str">
        <f t="shared" si="32"/>
      </c>
    </row>
    <row r="642">
      <c r="A642" s="32" t="str">
        <f>IF('Prediction Log'!A642=0, "",'Prediction Log'!A642)</f>
      </c>
      <c r="B642" s="32" t="str">
        <f>IF('Prediction Log'!B642=0, "",'Prediction Log'!B642)</f>
      </c>
      <c r="C642" s="32" t="str">
        <f>IF('Prediction Log'!C642=0, "",'Prediction Log'!C642)</f>
      </c>
      <c r="D642" s="32" t="str">
        <f>IF('Prediction Log'!D642=0, "",'Prediction Log'!D642)</f>
      </c>
      <c r="E642" s="32" t="str">
        <f>IF('Prediction Log'!E642=0, "",'Prediction Log'!E642)</f>
      </c>
      <c r="F642" s="32" t="str">
        <f>IF('Prediction Log'!F642=0, "",'Prediction Log'!F642)</f>
      </c>
      <c r="G642" s="35" t="str">
        <f>IF(Games!H642="","",Games!H642)</f>
      </c>
      <c r="K642" s="30" t="n">
        <f t="shared" si="30"/>
        <v>0</v>
      </c>
      <c r="L642" s="30" t="n">
        <f t="shared" si="31"/>
        <v>0</v>
      </c>
      <c r="N642" s="28" t="str">
        <f t="shared" si="32"/>
      </c>
    </row>
    <row r="643">
      <c r="A643" s="32" t="str">
        <f>IF('Prediction Log'!A643=0, "",'Prediction Log'!A643)</f>
      </c>
      <c r="B643" s="32" t="str">
        <f>IF('Prediction Log'!B643=0, "",'Prediction Log'!B643)</f>
      </c>
      <c r="C643" s="32" t="str">
        <f>IF('Prediction Log'!C643=0, "",'Prediction Log'!C643)</f>
      </c>
      <c r="D643" s="32" t="str">
        <f>IF('Prediction Log'!D643=0, "",'Prediction Log'!D643)</f>
      </c>
      <c r="E643" s="32" t="str">
        <f>IF('Prediction Log'!E643=0, "",'Prediction Log'!E643)</f>
      </c>
      <c r="F643" s="32" t="str">
        <f>IF('Prediction Log'!F643=0, "",'Prediction Log'!F643)</f>
      </c>
      <c r="G643" s="35" t="str">
        <f>IF(Games!H643="","",Games!H643)</f>
      </c>
      <c r="K643" s="30" t="n">
        <f t="shared" si="30"/>
        <v>0</v>
      </c>
      <c r="L643" s="30" t="n">
        <f t="shared" si="31"/>
        <v>0</v>
      </c>
      <c r="N643" s="28" t="str">
        <f t="shared" si="32"/>
      </c>
    </row>
    <row r="644">
      <c r="A644" s="32" t="str">
        <f>IF('Prediction Log'!A644=0, "",'Prediction Log'!A644)</f>
      </c>
      <c r="B644" s="32" t="str">
        <f>IF('Prediction Log'!B644=0, "",'Prediction Log'!B644)</f>
      </c>
      <c r="C644" s="32" t="str">
        <f>IF('Prediction Log'!C644=0, "",'Prediction Log'!C644)</f>
      </c>
      <c r="D644" s="32" t="str">
        <f>IF('Prediction Log'!D644=0, "",'Prediction Log'!D644)</f>
      </c>
      <c r="E644" s="32" t="str">
        <f>IF('Prediction Log'!E644=0, "",'Prediction Log'!E644)</f>
      </c>
      <c r="F644" s="32" t="str">
        <f>IF('Prediction Log'!F644=0, "",'Prediction Log'!F644)</f>
      </c>
      <c r="G644" s="35" t="str">
        <f>IF(Games!H644="","",Games!H644)</f>
      </c>
      <c r="K644" s="30" t="n">
        <f t="shared" si="30"/>
        <v>0</v>
      </c>
      <c r="L644" s="30" t="n">
        <f t="shared" si="31"/>
        <v>0</v>
      </c>
      <c r="N644" s="28" t="str">
        <f t="shared" si="32"/>
      </c>
    </row>
    <row r="645">
      <c r="A645" s="32" t="str">
        <f>IF('Prediction Log'!A645=0, "",'Prediction Log'!A645)</f>
      </c>
      <c r="B645" s="32" t="str">
        <f>IF('Prediction Log'!B645=0, "",'Prediction Log'!B645)</f>
      </c>
      <c r="C645" s="32" t="str">
        <f>IF('Prediction Log'!C645=0, "",'Prediction Log'!C645)</f>
      </c>
      <c r="D645" s="32" t="str">
        <f>IF('Prediction Log'!D645=0, "",'Prediction Log'!D645)</f>
      </c>
      <c r="E645" s="32" t="str">
        <f>IF('Prediction Log'!E645=0, "",'Prediction Log'!E645)</f>
      </c>
      <c r="F645" s="32" t="str">
        <f>IF('Prediction Log'!F645=0, "",'Prediction Log'!F645)</f>
      </c>
      <c r="G645" s="35" t="str">
        <f>IF(Games!H645="","",Games!H645)</f>
      </c>
      <c r="K645" s="30" t="n">
        <f t="shared" si="30"/>
        <v>0</v>
      </c>
      <c r="L645" s="30" t="n">
        <f t="shared" si="31"/>
        <v>0</v>
      </c>
      <c r="N645" s="28" t="str">
        <f t="shared" si="32"/>
      </c>
    </row>
    <row r="646">
      <c r="A646" s="32" t="str">
        <f>IF('Prediction Log'!A646=0, "",'Prediction Log'!A646)</f>
      </c>
      <c r="B646" s="32" t="str">
        <f>IF('Prediction Log'!B646=0, "",'Prediction Log'!B646)</f>
      </c>
      <c r="C646" s="32" t="str">
        <f>IF('Prediction Log'!C646=0, "",'Prediction Log'!C646)</f>
      </c>
      <c r="D646" s="32" t="str">
        <f>IF('Prediction Log'!D646=0, "",'Prediction Log'!D646)</f>
      </c>
      <c r="E646" s="32" t="str">
        <f>IF('Prediction Log'!E646=0, "",'Prediction Log'!E646)</f>
      </c>
      <c r="F646" s="32" t="str">
        <f>IF('Prediction Log'!F646=0, "",'Prediction Log'!F646)</f>
      </c>
      <c r="G646" s="35" t="str">
        <f>IF(Games!H646="","",Games!H646)</f>
      </c>
      <c r="K646" s="30" t="n">
        <f t="shared" si="30"/>
        <v>0</v>
      </c>
      <c r="L646" s="30" t="n">
        <f t="shared" si="31"/>
        <v>0</v>
      </c>
      <c r="N646" s="28" t="str">
        <f t="shared" si="32"/>
      </c>
    </row>
    <row r="647">
      <c r="A647" s="32" t="str">
        <f>IF('Prediction Log'!A647=0, "",'Prediction Log'!A647)</f>
      </c>
      <c r="B647" s="32" t="str">
        <f>IF('Prediction Log'!B647=0, "",'Prediction Log'!B647)</f>
      </c>
      <c r="C647" s="32" t="str">
        <f>IF('Prediction Log'!C647=0, "",'Prediction Log'!C647)</f>
      </c>
      <c r="D647" s="32" t="str">
        <f>IF('Prediction Log'!D647=0, "",'Prediction Log'!D647)</f>
      </c>
      <c r="E647" s="32" t="str">
        <f>IF('Prediction Log'!E647=0, "",'Prediction Log'!E647)</f>
      </c>
      <c r="F647" s="32" t="str">
        <f>IF('Prediction Log'!F647=0, "",'Prediction Log'!F647)</f>
      </c>
      <c r="G647" s="35" t="str">
        <f>IF(Games!H647="","",Games!H647)</f>
      </c>
      <c r="K647" s="30" t="n">
        <f t="shared" si="30"/>
        <v>0</v>
      </c>
      <c r="L647" s="30" t="n">
        <f t="shared" si="31"/>
        <v>0</v>
      </c>
      <c r="N647" s="28" t="str">
        <f t="shared" si="32"/>
      </c>
    </row>
    <row r="648">
      <c r="A648" s="32" t="str">
        <f>IF('Prediction Log'!A648=0, "",'Prediction Log'!A648)</f>
      </c>
      <c r="B648" s="32" t="str">
        <f>IF('Prediction Log'!B648=0, "",'Prediction Log'!B648)</f>
      </c>
      <c r="C648" s="32" t="str">
        <f>IF('Prediction Log'!C648=0, "",'Prediction Log'!C648)</f>
      </c>
      <c r="D648" s="32" t="str">
        <f>IF('Prediction Log'!D648=0, "",'Prediction Log'!D648)</f>
      </c>
      <c r="E648" s="32" t="str">
        <f>IF('Prediction Log'!E648=0, "",'Prediction Log'!E648)</f>
      </c>
      <c r="F648" s="32" t="str">
        <f>IF('Prediction Log'!F648=0, "",'Prediction Log'!F648)</f>
      </c>
      <c r="G648" s="35" t="str">
        <f>IF(Games!H648="","",Games!H648)</f>
      </c>
      <c r="K648" s="30" t="n">
        <f t="shared" si="30"/>
        <v>0</v>
      </c>
      <c r="L648" s="30" t="n">
        <f t="shared" si="31"/>
        <v>0</v>
      </c>
      <c r="N648" s="28" t="str">
        <f t="shared" si="32"/>
      </c>
    </row>
    <row r="649">
      <c r="A649" s="32" t="str">
        <f>IF('Prediction Log'!A649=0, "",'Prediction Log'!A649)</f>
      </c>
      <c r="B649" s="32" t="str">
        <f>IF('Prediction Log'!B649=0, "",'Prediction Log'!B649)</f>
      </c>
      <c r="C649" s="32" t="str">
        <f>IF('Prediction Log'!C649=0, "",'Prediction Log'!C649)</f>
      </c>
      <c r="D649" s="32" t="str">
        <f>IF('Prediction Log'!D649=0, "",'Prediction Log'!D649)</f>
      </c>
      <c r="E649" s="32" t="str">
        <f>IF('Prediction Log'!E649=0, "",'Prediction Log'!E649)</f>
      </c>
      <c r="F649" s="32" t="str">
        <f>IF('Prediction Log'!F649=0, "",'Prediction Log'!F649)</f>
      </c>
      <c r="G649" s="35" t="str">
        <f>IF(Games!H649="","",Games!H649)</f>
      </c>
      <c r="K649" s="30" t="n">
        <f t="shared" si="30"/>
        <v>0</v>
      </c>
      <c r="L649" s="30" t="n">
        <f t="shared" si="31"/>
        <v>0</v>
      </c>
      <c r="N649" s="28" t="str">
        <f t="shared" si="32"/>
      </c>
    </row>
    <row r="650">
      <c r="A650" s="32" t="str">
        <f>IF('Prediction Log'!A650=0, "",'Prediction Log'!A650)</f>
      </c>
      <c r="B650" s="32" t="str">
        <f>IF('Prediction Log'!B650=0, "",'Prediction Log'!B650)</f>
      </c>
      <c r="C650" s="32" t="str">
        <f>IF('Prediction Log'!C650=0, "",'Prediction Log'!C650)</f>
      </c>
      <c r="D650" s="32" t="str">
        <f>IF('Prediction Log'!D650=0, "",'Prediction Log'!D650)</f>
      </c>
      <c r="E650" s="32" t="str">
        <f>IF('Prediction Log'!E650=0, "",'Prediction Log'!E650)</f>
      </c>
      <c r="F650" s="32" t="str">
        <f>IF('Prediction Log'!F650=0, "",'Prediction Log'!F650)</f>
      </c>
      <c r="G650" s="35" t="str">
        <f>IF(Games!H650="","",Games!H650)</f>
      </c>
      <c r="K650" s="30" t="n">
        <f t="shared" si="30"/>
        <v>0</v>
      </c>
      <c r="L650" s="30" t="n">
        <f t="shared" si="31"/>
        <v>0</v>
      </c>
      <c r="N650" s="28" t="str">
        <f t="shared" si="32"/>
      </c>
    </row>
    <row r="651">
      <c r="A651" s="32" t="str">
        <f>IF('Prediction Log'!A651=0, "",'Prediction Log'!A651)</f>
      </c>
      <c r="B651" s="32" t="str">
        <f>IF('Prediction Log'!B651=0, "",'Prediction Log'!B651)</f>
      </c>
      <c r="C651" s="32" t="str">
        <f>IF('Prediction Log'!C651=0, "",'Prediction Log'!C651)</f>
      </c>
      <c r="D651" s="32" t="str">
        <f>IF('Prediction Log'!D651=0, "",'Prediction Log'!D651)</f>
      </c>
      <c r="E651" s="32" t="str">
        <f>IF('Prediction Log'!E651=0, "",'Prediction Log'!E651)</f>
      </c>
      <c r="F651" s="32" t="str">
        <f>IF('Prediction Log'!F651=0, "",'Prediction Log'!F651)</f>
      </c>
      <c r="G651" s="35" t="str">
        <f>IF(Games!H651="","",Games!H651)</f>
      </c>
      <c r="K651" s="30" t="n">
        <f t="shared" si="30"/>
        <v>0</v>
      </c>
      <c r="L651" s="30" t="n">
        <f t="shared" si="31"/>
        <v>0</v>
      </c>
      <c r="N651" s="28" t="str">
        <f t="shared" si="32"/>
      </c>
    </row>
    <row r="652">
      <c r="A652" s="32" t="str">
        <f>IF('Prediction Log'!A652=0, "",'Prediction Log'!A652)</f>
      </c>
      <c r="B652" s="32" t="str">
        <f>IF('Prediction Log'!B652=0, "",'Prediction Log'!B652)</f>
      </c>
      <c r="C652" s="32" t="str">
        <f>IF('Prediction Log'!C652=0, "",'Prediction Log'!C652)</f>
      </c>
      <c r="D652" s="32" t="str">
        <f>IF('Prediction Log'!D652=0, "",'Prediction Log'!D652)</f>
      </c>
      <c r="E652" s="32" t="str">
        <f>IF('Prediction Log'!E652=0, "",'Prediction Log'!E652)</f>
      </c>
      <c r="F652" s="32" t="str">
        <f>IF('Prediction Log'!F652=0, "",'Prediction Log'!F652)</f>
      </c>
      <c r="G652" s="35" t="str">
        <f>IF(Games!H652="","",Games!H652)</f>
      </c>
      <c r="K652" s="30" t="n">
        <f t="shared" si="30"/>
        <v>0</v>
      </c>
      <c r="L652" s="30" t="n">
        <f t="shared" si="31"/>
        <v>0</v>
      </c>
      <c r="N652" s="28" t="str">
        <f t="shared" si="32"/>
      </c>
    </row>
    <row r="653">
      <c r="A653" s="32" t="str">
        <f>IF('Prediction Log'!A653=0, "",'Prediction Log'!A653)</f>
      </c>
      <c r="B653" s="32" t="str">
        <f>IF('Prediction Log'!B653=0, "",'Prediction Log'!B653)</f>
      </c>
      <c r="C653" s="32" t="str">
        <f>IF('Prediction Log'!C653=0, "",'Prediction Log'!C653)</f>
      </c>
      <c r="D653" s="32" t="str">
        <f>IF('Prediction Log'!D653=0, "",'Prediction Log'!D653)</f>
      </c>
      <c r="E653" s="32" t="str">
        <f>IF('Prediction Log'!E653=0, "",'Prediction Log'!E653)</f>
      </c>
      <c r="F653" s="32" t="str">
        <f>IF('Prediction Log'!F653=0, "",'Prediction Log'!F653)</f>
      </c>
      <c r="G653" s="35" t="str">
        <f>IF(Games!H653="","",Games!H653)</f>
      </c>
      <c r="K653" s="30" t="n">
        <f t="shared" si="30"/>
        <v>0</v>
      </c>
      <c r="L653" s="30" t="n">
        <f t="shared" si="31"/>
        <v>0</v>
      </c>
      <c r="N653" s="28" t="str">
        <f t="shared" si="32"/>
      </c>
    </row>
    <row r="654">
      <c r="A654" s="32" t="str">
        <f>IF('Prediction Log'!A654=0, "",'Prediction Log'!A654)</f>
      </c>
      <c r="B654" s="32" t="str">
        <f>IF('Prediction Log'!B654=0, "",'Prediction Log'!B654)</f>
      </c>
      <c r="C654" s="32" t="str">
        <f>IF('Prediction Log'!C654=0, "",'Prediction Log'!C654)</f>
      </c>
      <c r="D654" s="32" t="str">
        <f>IF('Prediction Log'!D654=0, "",'Prediction Log'!D654)</f>
      </c>
      <c r="E654" s="32" t="str">
        <f>IF('Prediction Log'!E654=0, "",'Prediction Log'!E654)</f>
      </c>
      <c r="F654" s="32" t="str">
        <f>IF('Prediction Log'!F654=0, "",'Prediction Log'!F654)</f>
      </c>
      <c r="G654" s="35" t="str">
        <f>IF(Games!H654="","",Games!H654)</f>
      </c>
      <c r="K654" s="30" t="n">
        <f t="shared" si="30"/>
        <v>0</v>
      </c>
      <c r="L654" s="30" t="n">
        <f t="shared" si="31"/>
        <v>0</v>
      </c>
      <c r="N654" s="28" t="str">
        <f t="shared" si="32"/>
      </c>
    </row>
    <row r="655">
      <c r="A655" s="32" t="str">
        <f>IF('Prediction Log'!A655=0, "",'Prediction Log'!A655)</f>
      </c>
      <c r="B655" s="32" t="str">
        <f>IF('Prediction Log'!B655=0, "",'Prediction Log'!B655)</f>
      </c>
      <c r="C655" s="32" t="str">
        <f>IF('Prediction Log'!C655=0, "",'Prediction Log'!C655)</f>
      </c>
      <c r="D655" s="32" t="str">
        <f>IF('Prediction Log'!D655=0, "",'Prediction Log'!D655)</f>
      </c>
      <c r="E655" s="32" t="str">
        <f>IF('Prediction Log'!E655=0, "",'Prediction Log'!E655)</f>
      </c>
      <c r="F655" s="32" t="str">
        <f>IF('Prediction Log'!F655=0, "",'Prediction Log'!F655)</f>
      </c>
      <c r="G655" s="35" t="str">
        <f>IF(Games!H655="","",Games!H655)</f>
      </c>
      <c r="K655" s="30" t="n">
        <f t="shared" si="30"/>
        <v>0</v>
      </c>
      <c r="L655" s="30" t="n">
        <f t="shared" si="31"/>
        <v>0</v>
      </c>
      <c r="N655" s="28" t="str">
        <f t="shared" si="32"/>
      </c>
    </row>
    <row r="656">
      <c r="A656" s="32" t="str">
        <f>IF('Prediction Log'!A656=0, "",'Prediction Log'!A656)</f>
      </c>
      <c r="B656" s="32" t="str">
        <f>IF('Prediction Log'!B656=0, "",'Prediction Log'!B656)</f>
      </c>
      <c r="C656" s="32" t="str">
        <f>IF('Prediction Log'!C656=0, "",'Prediction Log'!C656)</f>
      </c>
      <c r="D656" s="32" t="str">
        <f>IF('Prediction Log'!D656=0, "",'Prediction Log'!D656)</f>
      </c>
      <c r="E656" s="32" t="str">
        <f>IF('Prediction Log'!E656=0, "",'Prediction Log'!E656)</f>
      </c>
      <c r="F656" s="32" t="str">
        <f>IF('Prediction Log'!F656=0, "",'Prediction Log'!F656)</f>
      </c>
      <c r="G656" s="35" t="str">
        <f>IF(Games!H656="","",Games!H656)</f>
      </c>
      <c r="K656" s="30" t="n">
        <f t="shared" si="30"/>
        <v>0</v>
      </c>
      <c r="L656" s="30" t="n">
        <f t="shared" si="31"/>
        <v>0</v>
      </c>
      <c r="N656" s="28" t="str">
        <f t="shared" si="32"/>
      </c>
    </row>
    <row r="657">
      <c r="A657" s="32" t="str">
        <f>IF('Prediction Log'!A657=0, "",'Prediction Log'!A657)</f>
      </c>
      <c r="B657" s="32" t="str">
        <f>IF('Prediction Log'!B657=0, "",'Prediction Log'!B657)</f>
      </c>
      <c r="C657" s="32" t="str">
        <f>IF('Prediction Log'!C657=0, "",'Prediction Log'!C657)</f>
      </c>
      <c r="D657" s="32" t="str">
        <f>IF('Prediction Log'!D657=0, "",'Prediction Log'!D657)</f>
      </c>
      <c r="E657" s="32" t="str">
        <f>IF('Prediction Log'!E657=0, "",'Prediction Log'!E657)</f>
      </c>
      <c r="F657" s="32" t="str">
        <f>IF('Prediction Log'!F657=0, "",'Prediction Log'!F657)</f>
      </c>
      <c r="G657" s="35" t="str">
        <f>IF(Games!H657="","",Games!H657)</f>
      </c>
      <c r="K657" s="30" t="n">
        <f t="shared" si="30"/>
        <v>0</v>
      </c>
      <c r="L657" s="30" t="n">
        <f t="shared" si="31"/>
        <v>0</v>
      </c>
      <c r="N657" s="28" t="str">
        <f t="shared" si="32"/>
      </c>
    </row>
    <row r="658">
      <c r="A658" s="32" t="str">
        <f>IF('Prediction Log'!A658=0, "",'Prediction Log'!A658)</f>
      </c>
      <c r="B658" s="32" t="str">
        <f>IF('Prediction Log'!B658=0, "",'Prediction Log'!B658)</f>
      </c>
      <c r="C658" s="32" t="str">
        <f>IF('Prediction Log'!C658=0, "",'Prediction Log'!C658)</f>
      </c>
      <c r="D658" s="32" t="str">
        <f>IF('Prediction Log'!D658=0, "",'Prediction Log'!D658)</f>
      </c>
      <c r="E658" s="32" t="str">
        <f>IF('Prediction Log'!E658=0, "",'Prediction Log'!E658)</f>
      </c>
      <c r="F658" s="32" t="str">
        <f>IF('Prediction Log'!F658=0, "",'Prediction Log'!F658)</f>
      </c>
      <c r="G658" s="35" t="str">
        <f>IF(Games!H658="","",Games!H658)</f>
      </c>
      <c r="K658" s="30" t="n">
        <f t="shared" si="30"/>
        <v>0</v>
      </c>
      <c r="L658" s="30" t="n">
        <f t="shared" si="31"/>
        <v>0</v>
      </c>
      <c r="N658" s="28" t="str">
        <f t="shared" si="32"/>
      </c>
    </row>
    <row r="659">
      <c r="A659" s="32" t="str">
        <f>IF('Prediction Log'!A659=0, "",'Prediction Log'!A659)</f>
      </c>
      <c r="B659" s="32" t="str">
        <f>IF('Prediction Log'!B659=0, "",'Prediction Log'!B659)</f>
      </c>
      <c r="C659" s="32" t="str">
        <f>IF('Prediction Log'!C659=0, "",'Prediction Log'!C659)</f>
      </c>
      <c r="D659" s="32" t="str">
        <f>IF('Prediction Log'!D659=0, "",'Prediction Log'!D659)</f>
      </c>
      <c r="E659" s="32" t="str">
        <f>IF('Prediction Log'!E659=0, "",'Prediction Log'!E659)</f>
      </c>
      <c r="F659" s="32" t="str">
        <f>IF('Prediction Log'!F659=0, "",'Prediction Log'!F659)</f>
      </c>
      <c r="G659" s="35" t="str">
        <f>IF(Games!H659="","",Games!H659)</f>
      </c>
      <c r="K659" s="30" t="n">
        <f t="shared" si="30"/>
        <v>0</v>
      </c>
      <c r="L659" s="30" t="n">
        <f t="shared" si="31"/>
        <v>0</v>
      </c>
      <c r="N659" s="28" t="str">
        <f t="shared" si="32"/>
      </c>
    </row>
    <row r="660">
      <c r="A660" s="32" t="str">
        <f>IF('Prediction Log'!A660=0, "",'Prediction Log'!A660)</f>
      </c>
      <c r="B660" s="32" t="str">
        <f>IF('Prediction Log'!B660=0, "",'Prediction Log'!B660)</f>
      </c>
      <c r="C660" s="32" t="str">
        <f>IF('Prediction Log'!C660=0, "",'Prediction Log'!C660)</f>
      </c>
      <c r="D660" s="32" t="str">
        <f>IF('Prediction Log'!D660=0, "",'Prediction Log'!D660)</f>
      </c>
      <c r="E660" s="32" t="str">
        <f>IF('Prediction Log'!E660=0, "",'Prediction Log'!E660)</f>
      </c>
      <c r="F660" s="32" t="str">
        <f>IF('Prediction Log'!F660=0, "",'Prediction Log'!F660)</f>
      </c>
      <c r="G660" s="35" t="str">
        <f>IF(Games!H660="","",Games!H660)</f>
      </c>
      <c r="K660" s="30" t="n">
        <f t="shared" si="30"/>
        <v>0</v>
      </c>
      <c r="L660" s="30" t="n">
        <f t="shared" si="31"/>
        <v>0</v>
      </c>
      <c r="N660" s="28" t="str">
        <f t="shared" si="32"/>
      </c>
    </row>
    <row r="661">
      <c r="A661" s="32" t="str">
        <f>IF('Prediction Log'!A661=0, "",'Prediction Log'!A661)</f>
      </c>
      <c r="B661" s="32" t="str">
        <f>IF('Prediction Log'!B661=0, "",'Prediction Log'!B661)</f>
      </c>
      <c r="C661" s="32" t="str">
        <f>IF('Prediction Log'!C661=0, "",'Prediction Log'!C661)</f>
      </c>
      <c r="D661" s="32" t="str">
        <f>IF('Prediction Log'!D661=0, "",'Prediction Log'!D661)</f>
      </c>
      <c r="E661" s="32" t="str">
        <f>IF('Prediction Log'!E661=0, "",'Prediction Log'!E661)</f>
      </c>
      <c r="F661" s="32" t="str">
        <f>IF('Prediction Log'!F661=0, "",'Prediction Log'!F661)</f>
      </c>
      <c r="G661" s="35" t="str">
        <f>IF(Games!H661="","",Games!H661)</f>
      </c>
      <c r="K661" s="30" t="n">
        <f t="shared" si="30"/>
        <v>0</v>
      </c>
      <c r="L661" s="30" t="n">
        <f t="shared" si="31"/>
        <v>0</v>
      </c>
      <c r="N661" s="28" t="str">
        <f t="shared" si="32"/>
      </c>
    </row>
    <row r="662">
      <c r="A662" s="32" t="str">
        <f>IF('Prediction Log'!A662=0, "",'Prediction Log'!A662)</f>
      </c>
      <c r="B662" s="32" t="str">
        <f>IF('Prediction Log'!B662=0, "",'Prediction Log'!B662)</f>
      </c>
      <c r="C662" s="32" t="str">
        <f>IF('Prediction Log'!C662=0, "",'Prediction Log'!C662)</f>
      </c>
      <c r="D662" s="32" t="str">
        <f>IF('Prediction Log'!D662=0, "",'Prediction Log'!D662)</f>
      </c>
      <c r="E662" s="32" t="str">
        <f>IF('Prediction Log'!E662=0, "",'Prediction Log'!E662)</f>
      </c>
      <c r="F662" s="32" t="str">
        <f>IF('Prediction Log'!F662=0, "",'Prediction Log'!F662)</f>
      </c>
      <c r="G662" s="35" t="str">
        <f>IF(Games!H662="","",Games!H662)</f>
      </c>
      <c r="K662" s="30" t="n">
        <f t="shared" si="30"/>
        <v>0</v>
      </c>
      <c r="L662" s="30" t="n">
        <f t="shared" si="31"/>
        <v>0</v>
      </c>
      <c r="N662" s="28" t="str">
        <f t="shared" si="32"/>
      </c>
    </row>
    <row r="663">
      <c r="A663" s="32" t="str">
        <f>IF('Prediction Log'!A663=0, "",'Prediction Log'!A663)</f>
      </c>
      <c r="B663" s="32" t="str">
        <f>IF('Prediction Log'!B663=0, "",'Prediction Log'!B663)</f>
      </c>
      <c r="C663" s="32" t="str">
        <f>IF('Prediction Log'!C663=0, "",'Prediction Log'!C663)</f>
      </c>
      <c r="D663" s="32" t="str">
        <f>IF('Prediction Log'!D663=0, "",'Prediction Log'!D663)</f>
      </c>
      <c r="E663" s="32" t="str">
        <f>IF('Prediction Log'!E663=0, "",'Prediction Log'!E663)</f>
      </c>
      <c r="F663" s="32" t="str">
        <f>IF('Prediction Log'!F663=0, "",'Prediction Log'!F663)</f>
      </c>
      <c r="G663" s="35" t="str">
        <f>IF(Games!H663="","",Games!H663)</f>
      </c>
      <c r="K663" s="30" t="n">
        <f t="shared" si="30"/>
        <v>0</v>
      </c>
      <c r="L663" s="30" t="n">
        <f t="shared" si="31"/>
        <v>0</v>
      </c>
      <c r="N663" s="28" t="str">
        <f t="shared" si="32"/>
      </c>
    </row>
    <row r="664">
      <c r="A664" s="32" t="str">
        <f>IF('Prediction Log'!A664=0, "",'Prediction Log'!A664)</f>
      </c>
      <c r="B664" s="32" t="str">
        <f>IF('Prediction Log'!B664=0, "",'Prediction Log'!B664)</f>
      </c>
      <c r="C664" s="32" t="str">
        <f>IF('Prediction Log'!C664=0, "",'Prediction Log'!C664)</f>
      </c>
      <c r="D664" s="32" t="str">
        <f>IF('Prediction Log'!D664=0, "",'Prediction Log'!D664)</f>
      </c>
      <c r="E664" s="32" t="str">
        <f>IF('Prediction Log'!E664=0, "",'Prediction Log'!E664)</f>
      </c>
      <c r="F664" s="32" t="str">
        <f>IF('Prediction Log'!F664=0, "",'Prediction Log'!F664)</f>
      </c>
      <c r="G664" s="35" t="str">
        <f>IF(Games!H664="","",Games!H664)</f>
      </c>
      <c r="K664" s="30" t="n">
        <f t="shared" si="30"/>
        <v>0</v>
      </c>
      <c r="L664" s="30" t="n">
        <f t="shared" si="31"/>
        <v>0</v>
      </c>
      <c r="N664" s="28" t="str">
        <f t="shared" si="32"/>
      </c>
    </row>
    <row r="665">
      <c r="A665" s="32" t="str">
        <f>IF('Prediction Log'!A665=0, "",'Prediction Log'!A665)</f>
      </c>
      <c r="B665" s="32" t="str">
        <f>IF('Prediction Log'!B665=0, "",'Prediction Log'!B665)</f>
      </c>
      <c r="C665" s="32" t="str">
        <f>IF('Prediction Log'!C665=0, "",'Prediction Log'!C665)</f>
      </c>
      <c r="D665" s="32" t="str">
        <f>IF('Prediction Log'!D665=0, "",'Prediction Log'!D665)</f>
      </c>
      <c r="E665" s="32" t="str">
        <f>IF('Prediction Log'!E665=0, "",'Prediction Log'!E665)</f>
      </c>
      <c r="F665" s="32" t="str">
        <f>IF('Prediction Log'!F665=0, "",'Prediction Log'!F665)</f>
      </c>
      <c r="G665" s="35" t="str">
        <f>IF(Games!H665="","",Games!H665)</f>
      </c>
      <c r="K665" s="30" t="n">
        <f t="shared" si="30"/>
        <v>0</v>
      </c>
      <c r="L665" s="30" t="n">
        <f t="shared" si="31"/>
        <v>0</v>
      </c>
      <c r="N665" s="28" t="str">
        <f t="shared" si="32"/>
      </c>
    </row>
    <row r="666">
      <c r="A666" s="32" t="str">
        <f>IF('Prediction Log'!A666=0, "",'Prediction Log'!A666)</f>
      </c>
      <c r="B666" s="32" t="str">
        <f>IF('Prediction Log'!B666=0, "",'Prediction Log'!B666)</f>
      </c>
      <c r="C666" s="32" t="str">
        <f>IF('Prediction Log'!C666=0, "",'Prediction Log'!C666)</f>
      </c>
      <c r="D666" s="32" t="str">
        <f>IF('Prediction Log'!D666=0, "",'Prediction Log'!D666)</f>
      </c>
      <c r="E666" s="32" t="str">
        <f>IF('Prediction Log'!E666=0, "",'Prediction Log'!E666)</f>
      </c>
      <c r="F666" s="32" t="str">
        <f>IF('Prediction Log'!F666=0, "",'Prediction Log'!F666)</f>
      </c>
      <c r="G666" s="35" t="str">
        <f>IF(Games!H666="","",Games!H666)</f>
      </c>
      <c r="K666" s="30" t="n">
        <f t="shared" si="30"/>
        <v>0</v>
      </c>
      <c r="L666" s="30" t="n">
        <f t="shared" si="31"/>
        <v>0</v>
      </c>
      <c r="N666" s="28" t="str">
        <f t="shared" si="32"/>
      </c>
    </row>
    <row r="667">
      <c r="A667" s="32" t="str">
        <f>IF('Prediction Log'!A667=0, "",'Prediction Log'!A667)</f>
      </c>
      <c r="B667" s="32" t="str">
        <f>IF('Prediction Log'!B667=0, "",'Prediction Log'!B667)</f>
      </c>
      <c r="C667" s="32" t="str">
        <f>IF('Prediction Log'!C667=0, "",'Prediction Log'!C667)</f>
      </c>
      <c r="D667" s="32" t="str">
        <f>IF('Prediction Log'!D667=0, "",'Prediction Log'!D667)</f>
      </c>
      <c r="E667" s="32" t="str">
        <f>IF('Prediction Log'!E667=0, "",'Prediction Log'!E667)</f>
      </c>
      <c r="F667" s="32" t="str">
        <f>IF('Prediction Log'!F667=0, "",'Prediction Log'!F667)</f>
      </c>
      <c r="G667" s="35" t="str">
        <f>IF(Games!H667="","",Games!H667)</f>
      </c>
      <c r="K667" s="30" t="n">
        <f t="shared" si="30"/>
        <v>0</v>
      </c>
      <c r="L667" s="30" t="n">
        <f t="shared" si="31"/>
        <v>0</v>
      </c>
      <c r="N667" s="28" t="str">
        <f t="shared" si="32"/>
      </c>
    </row>
    <row r="668">
      <c r="A668" s="32" t="str">
        <f>IF('Prediction Log'!A668=0, "",'Prediction Log'!A668)</f>
      </c>
      <c r="B668" s="32" t="str">
        <f>IF('Prediction Log'!B668=0, "",'Prediction Log'!B668)</f>
      </c>
      <c r="C668" s="32" t="str">
        <f>IF('Prediction Log'!C668=0, "",'Prediction Log'!C668)</f>
      </c>
      <c r="D668" s="32" t="str">
        <f>IF('Prediction Log'!D668=0, "",'Prediction Log'!D668)</f>
      </c>
      <c r="E668" s="32" t="str">
        <f>IF('Prediction Log'!E668=0, "",'Prediction Log'!E668)</f>
      </c>
      <c r="F668" s="32" t="str">
        <f>IF('Prediction Log'!F668=0, "",'Prediction Log'!F668)</f>
      </c>
      <c r="G668" s="35" t="str">
        <f>IF(Games!H668="","",Games!H668)</f>
      </c>
      <c r="K668" s="30" t="n">
        <f t="shared" si="30"/>
        <v>0</v>
      </c>
      <c r="L668" s="30" t="n">
        <f t="shared" si="31"/>
        <v>0</v>
      </c>
      <c r="N668" s="28" t="str">
        <f t="shared" si="32"/>
      </c>
    </row>
    <row r="669">
      <c r="A669" s="32" t="str">
        <f>IF('Prediction Log'!A669=0, "",'Prediction Log'!A669)</f>
      </c>
      <c r="B669" s="32" t="str">
        <f>IF('Prediction Log'!B669=0, "",'Prediction Log'!B669)</f>
      </c>
      <c r="C669" s="32" t="str">
        <f>IF('Prediction Log'!C669=0, "",'Prediction Log'!C669)</f>
      </c>
      <c r="D669" s="32" t="str">
        <f>IF('Prediction Log'!D669=0, "",'Prediction Log'!D669)</f>
      </c>
      <c r="E669" s="32" t="str">
        <f>IF('Prediction Log'!E669=0, "",'Prediction Log'!E669)</f>
      </c>
      <c r="F669" s="32" t="str">
        <f>IF('Prediction Log'!F669=0, "",'Prediction Log'!F669)</f>
      </c>
      <c r="G669" s="35" t="str">
        <f>IF(Games!H669="","",Games!H669)</f>
      </c>
      <c r="K669" s="30" t="n">
        <f t="shared" si="30"/>
        <v>0</v>
      </c>
      <c r="L669" s="30" t="n">
        <f t="shared" si="31"/>
        <v>0</v>
      </c>
      <c r="N669" s="28" t="str">
        <f t="shared" si="32"/>
      </c>
    </row>
    <row r="670">
      <c r="A670" s="32" t="str">
        <f>IF('Prediction Log'!A670=0, "",'Prediction Log'!A670)</f>
      </c>
      <c r="B670" s="32" t="str">
        <f>IF('Prediction Log'!B670=0, "",'Prediction Log'!B670)</f>
      </c>
      <c r="C670" s="32" t="str">
        <f>IF('Prediction Log'!C670=0, "",'Prediction Log'!C670)</f>
      </c>
      <c r="D670" s="32" t="str">
        <f>IF('Prediction Log'!D670=0, "",'Prediction Log'!D670)</f>
      </c>
      <c r="E670" s="32" t="str">
        <f>IF('Prediction Log'!E670=0, "",'Prediction Log'!E670)</f>
      </c>
      <c r="F670" s="32" t="str">
        <f>IF('Prediction Log'!F670=0, "",'Prediction Log'!F670)</f>
      </c>
      <c r="G670" s="35" t="str">
        <f>IF(Games!H670="","",Games!H670)</f>
      </c>
      <c r="K670" s="30" t="n">
        <f t="shared" ref="K670:K733" si="33">I670+IF(J670&lt;0, (I670/(J670/-100)), I670*(J670/100))</f>
        <v>0</v>
      </c>
      <c r="L670" s="30" t="n">
        <f t="shared" ref="L670:L733" si="34">K670-I670</f>
        <v>0</v>
      </c>
      <c r="N670" s="28" t="str">
        <f t="shared" ref="N670:N733" si="35">IF(M670="W", L670, IF(M670="L",-I670, ""))</f>
      </c>
    </row>
    <row r="671">
      <c r="A671" s="32" t="str">
        <f>IF('Prediction Log'!A671=0, "",'Prediction Log'!A671)</f>
      </c>
      <c r="B671" s="32" t="str">
        <f>IF('Prediction Log'!B671=0, "",'Prediction Log'!B671)</f>
      </c>
      <c r="C671" s="32" t="str">
        <f>IF('Prediction Log'!C671=0, "",'Prediction Log'!C671)</f>
      </c>
      <c r="D671" s="32" t="str">
        <f>IF('Prediction Log'!D671=0, "",'Prediction Log'!D671)</f>
      </c>
      <c r="E671" s="32" t="str">
        <f>IF('Prediction Log'!E671=0, "",'Prediction Log'!E671)</f>
      </c>
      <c r="F671" s="32" t="str">
        <f>IF('Prediction Log'!F671=0, "",'Prediction Log'!F671)</f>
      </c>
      <c r="G671" s="35" t="str">
        <f>IF(Games!H671="","",Games!H671)</f>
      </c>
      <c r="K671" s="30" t="n">
        <f t="shared" si="33"/>
        <v>0</v>
      </c>
      <c r="L671" s="30" t="n">
        <f t="shared" si="34"/>
        <v>0</v>
      </c>
      <c r="N671" s="28" t="str">
        <f t="shared" si="35"/>
      </c>
    </row>
    <row r="672">
      <c r="A672" s="32" t="str">
        <f>IF('Prediction Log'!A672=0, "",'Prediction Log'!A672)</f>
      </c>
      <c r="B672" s="32" t="str">
        <f>IF('Prediction Log'!B672=0, "",'Prediction Log'!B672)</f>
      </c>
      <c r="C672" s="32" t="str">
        <f>IF('Prediction Log'!C672=0, "",'Prediction Log'!C672)</f>
      </c>
      <c r="D672" s="32" t="str">
        <f>IF('Prediction Log'!D672=0, "",'Prediction Log'!D672)</f>
      </c>
      <c r="E672" s="32" t="str">
        <f>IF('Prediction Log'!E672=0, "",'Prediction Log'!E672)</f>
      </c>
      <c r="F672" s="32" t="str">
        <f>IF('Prediction Log'!F672=0, "",'Prediction Log'!F672)</f>
      </c>
      <c r="G672" s="35" t="str">
        <f>IF(Games!H672="","",Games!H672)</f>
      </c>
      <c r="K672" s="30" t="n">
        <f t="shared" si="33"/>
        <v>0</v>
      </c>
      <c r="L672" s="30" t="n">
        <f t="shared" si="34"/>
        <v>0</v>
      </c>
      <c r="N672" s="28" t="str">
        <f t="shared" si="35"/>
      </c>
    </row>
    <row r="673">
      <c r="A673" s="32" t="str">
        <f>IF('Prediction Log'!A673=0, "",'Prediction Log'!A673)</f>
      </c>
      <c r="B673" s="32" t="str">
        <f>IF('Prediction Log'!B673=0, "",'Prediction Log'!B673)</f>
      </c>
      <c r="C673" s="32" t="str">
        <f>IF('Prediction Log'!C673=0, "",'Prediction Log'!C673)</f>
      </c>
      <c r="D673" s="32" t="str">
        <f>IF('Prediction Log'!D673=0, "",'Prediction Log'!D673)</f>
      </c>
      <c r="E673" s="32" t="str">
        <f>IF('Prediction Log'!E673=0, "",'Prediction Log'!E673)</f>
      </c>
      <c r="F673" s="32" t="str">
        <f>IF('Prediction Log'!F673=0, "",'Prediction Log'!F673)</f>
      </c>
      <c r="G673" s="35" t="str">
        <f>IF(Games!H673="","",Games!H673)</f>
      </c>
      <c r="K673" s="30" t="n">
        <f t="shared" si="33"/>
        <v>0</v>
      </c>
      <c r="L673" s="30" t="n">
        <f t="shared" si="34"/>
        <v>0</v>
      </c>
      <c r="N673" s="28" t="str">
        <f t="shared" si="35"/>
      </c>
    </row>
    <row r="674">
      <c r="A674" s="32" t="str">
        <f>IF('Prediction Log'!A674=0, "",'Prediction Log'!A674)</f>
      </c>
      <c r="B674" s="32" t="str">
        <f>IF('Prediction Log'!B674=0, "",'Prediction Log'!B674)</f>
      </c>
      <c r="C674" s="32" t="str">
        <f>IF('Prediction Log'!C674=0, "",'Prediction Log'!C674)</f>
      </c>
      <c r="D674" s="32" t="str">
        <f>IF('Prediction Log'!D674=0, "",'Prediction Log'!D674)</f>
      </c>
      <c r="E674" s="32" t="str">
        <f>IF('Prediction Log'!E674=0, "",'Prediction Log'!E674)</f>
      </c>
      <c r="F674" s="32" t="str">
        <f>IF('Prediction Log'!F674=0, "",'Prediction Log'!F674)</f>
      </c>
      <c r="G674" s="35" t="str">
        <f>IF(Games!H674="","",Games!H674)</f>
      </c>
      <c r="K674" s="30" t="n">
        <f t="shared" si="33"/>
        <v>0</v>
      </c>
      <c r="L674" s="30" t="n">
        <f t="shared" si="34"/>
        <v>0</v>
      </c>
      <c r="N674" s="28" t="str">
        <f t="shared" si="35"/>
      </c>
    </row>
    <row r="675">
      <c r="A675" s="32" t="str">
        <f>IF('Prediction Log'!A675=0, "",'Prediction Log'!A675)</f>
      </c>
      <c r="B675" s="32" t="str">
        <f>IF('Prediction Log'!B675=0, "",'Prediction Log'!B675)</f>
      </c>
      <c r="C675" s="32" t="str">
        <f>IF('Prediction Log'!C675=0, "",'Prediction Log'!C675)</f>
      </c>
      <c r="D675" s="32" t="str">
        <f>IF('Prediction Log'!D675=0, "",'Prediction Log'!D675)</f>
      </c>
      <c r="E675" s="32" t="str">
        <f>IF('Prediction Log'!E675=0, "",'Prediction Log'!E675)</f>
      </c>
      <c r="F675" s="32" t="str">
        <f>IF('Prediction Log'!F675=0, "",'Prediction Log'!F675)</f>
      </c>
      <c r="G675" s="35" t="str">
        <f>IF(Games!H675="","",Games!H675)</f>
      </c>
      <c r="K675" s="30" t="n">
        <f t="shared" si="33"/>
        <v>0</v>
      </c>
      <c r="L675" s="30" t="n">
        <f t="shared" si="34"/>
        <v>0</v>
      </c>
      <c r="N675" s="28" t="str">
        <f t="shared" si="35"/>
      </c>
    </row>
    <row r="676">
      <c r="A676" s="32" t="str">
        <f>IF('Prediction Log'!A676=0, "",'Prediction Log'!A676)</f>
      </c>
      <c r="B676" s="32" t="str">
        <f>IF('Prediction Log'!B676=0, "",'Prediction Log'!B676)</f>
      </c>
      <c r="C676" s="32" t="str">
        <f>IF('Prediction Log'!C676=0, "",'Prediction Log'!C676)</f>
      </c>
      <c r="D676" s="32" t="str">
        <f>IF('Prediction Log'!D676=0, "",'Prediction Log'!D676)</f>
      </c>
      <c r="E676" s="32" t="str">
        <f>IF('Prediction Log'!E676=0, "",'Prediction Log'!E676)</f>
      </c>
      <c r="F676" s="32" t="str">
        <f>IF('Prediction Log'!F676=0, "",'Prediction Log'!F676)</f>
      </c>
      <c r="G676" s="35" t="str">
        <f>IF(Games!H676="","",Games!H676)</f>
      </c>
      <c r="K676" s="30" t="n">
        <f t="shared" si="33"/>
        <v>0</v>
      </c>
      <c r="L676" s="30" t="n">
        <f t="shared" si="34"/>
        <v>0</v>
      </c>
      <c r="N676" s="28" t="str">
        <f t="shared" si="35"/>
      </c>
    </row>
    <row r="677">
      <c r="A677" s="32" t="str">
        <f>IF('Prediction Log'!A677=0, "",'Prediction Log'!A677)</f>
      </c>
      <c r="B677" s="32" t="str">
        <f>IF('Prediction Log'!B677=0, "",'Prediction Log'!B677)</f>
      </c>
      <c r="C677" s="32" t="str">
        <f>IF('Prediction Log'!C677=0, "",'Prediction Log'!C677)</f>
      </c>
      <c r="D677" s="32" t="str">
        <f>IF('Prediction Log'!D677=0, "",'Prediction Log'!D677)</f>
      </c>
      <c r="E677" s="32" t="str">
        <f>IF('Prediction Log'!E677=0, "",'Prediction Log'!E677)</f>
      </c>
      <c r="F677" s="32" t="str">
        <f>IF('Prediction Log'!F677=0, "",'Prediction Log'!F677)</f>
      </c>
      <c r="G677" s="35" t="str">
        <f>IF(Games!H677="","",Games!H677)</f>
      </c>
      <c r="K677" s="30" t="n">
        <f t="shared" si="33"/>
        <v>0</v>
      </c>
      <c r="L677" s="30" t="n">
        <f t="shared" si="34"/>
        <v>0</v>
      </c>
      <c r="N677" s="28" t="str">
        <f t="shared" si="35"/>
      </c>
    </row>
    <row r="678">
      <c r="A678" s="32" t="str">
        <f>IF('Prediction Log'!A678=0, "",'Prediction Log'!A678)</f>
      </c>
      <c r="B678" s="32" t="str">
        <f>IF('Prediction Log'!B678=0, "",'Prediction Log'!B678)</f>
      </c>
      <c r="C678" s="32" t="str">
        <f>IF('Prediction Log'!C678=0, "",'Prediction Log'!C678)</f>
      </c>
      <c r="D678" s="32" t="str">
        <f>IF('Prediction Log'!D678=0, "",'Prediction Log'!D678)</f>
      </c>
      <c r="E678" s="32" t="str">
        <f>IF('Prediction Log'!E678=0, "",'Prediction Log'!E678)</f>
      </c>
      <c r="F678" s="32" t="str">
        <f>IF('Prediction Log'!F678=0, "",'Prediction Log'!F678)</f>
      </c>
      <c r="G678" s="35" t="str">
        <f>IF(Games!H678="","",Games!H678)</f>
      </c>
      <c r="K678" s="30" t="n">
        <f t="shared" si="33"/>
        <v>0</v>
      </c>
      <c r="L678" s="30" t="n">
        <f t="shared" si="34"/>
        <v>0</v>
      </c>
      <c r="N678" s="28" t="str">
        <f t="shared" si="35"/>
      </c>
    </row>
    <row r="679">
      <c r="A679" s="32" t="str">
        <f>IF('Prediction Log'!A679=0, "",'Prediction Log'!A679)</f>
      </c>
      <c r="B679" s="32" t="str">
        <f>IF('Prediction Log'!B679=0, "",'Prediction Log'!B679)</f>
      </c>
      <c r="C679" s="32" t="str">
        <f>IF('Prediction Log'!C679=0, "",'Prediction Log'!C679)</f>
      </c>
      <c r="D679" s="32" t="str">
        <f>IF('Prediction Log'!D679=0, "",'Prediction Log'!D679)</f>
      </c>
      <c r="E679" s="32" t="str">
        <f>IF('Prediction Log'!E679=0, "",'Prediction Log'!E679)</f>
      </c>
      <c r="F679" s="32" t="str">
        <f>IF('Prediction Log'!F679=0, "",'Prediction Log'!F679)</f>
      </c>
      <c r="G679" s="35" t="str">
        <f>IF(Games!H679="","",Games!H679)</f>
      </c>
      <c r="K679" s="30" t="n">
        <f t="shared" si="33"/>
        <v>0</v>
      </c>
      <c r="L679" s="30" t="n">
        <f t="shared" si="34"/>
        <v>0</v>
      </c>
      <c r="N679" s="28" t="str">
        <f t="shared" si="35"/>
      </c>
    </row>
    <row r="680">
      <c r="A680" s="32" t="str">
        <f>IF('Prediction Log'!A680=0, "",'Prediction Log'!A680)</f>
      </c>
      <c r="B680" s="32" t="str">
        <f>IF('Prediction Log'!B680=0, "",'Prediction Log'!B680)</f>
      </c>
      <c r="C680" s="32" t="str">
        <f>IF('Prediction Log'!C680=0, "",'Prediction Log'!C680)</f>
      </c>
      <c r="D680" s="32" t="str">
        <f>IF('Prediction Log'!D680=0, "",'Prediction Log'!D680)</f>
      </c>
      <c r="E680" s="32" t="str">
        <f>IF('Prediction Log'!E680=0, "",'Prediction Log'!E680)</f>
      </c>
      <c r="F680" s="32" t="str">
        <f>IF('Prediction Log'!F680=0, "",'Prediction Log'!F680)</f>
      </c>
      <c r="G680" s="35" t="str">
        <f>IF(Games!H680="","",Games!H680)</f>
      </c>
      <c r="K680" s="30" t="n">
        <f t="shared" si="33"/>
        <v>0</v>
      </c>
      <c r="L680" s="30" t="n">
        <f t="shared" si="34"/>
        <v>0</v>
      </c>
      <c r="N680" s="28" t="str">
        <f t="shared" si="35"/>
      </c>
    </row>
    <row r="681">
      <c r="A681" s="32" t="str">
        <f>IF('Prediction Log'!A681=0, "",'Prediction Log'!A681)</f>
      </c>
      <c r="B681" s="32" t="str">
        <f>IF('Prediction Log'!B681=0, "",'Prediction Log'!B681)</f>
      </c>
      <c r="C681" s="32" t="str">
        <f>IF('Prediction Log'!C681=0, "",'Prediction Log'!C681)</f>
      </c>
      <c r="D681" s="32" t="str">
        <f>IF('Prediction Log'!D681=0, "",'Prediction Log'!D681)</f>
      </c>
      <c r="E681" s="32" t="str">
        <f>IF('Prediction Log'!E681=0, "",'Prediction Log'!E681)</f>
      </c>
      <c r="F681" s="32" t="str">
        <f>IF('Prediction Log'!F681=0, "",'Prediction Log'!F681)</f>
      </c>
      <c r="G681" s="35" t="str">
        <f>IF(Games!H681="","",Games!H681)</f>
      </c>
      <c r="K681" s="30" t="n">
        <f t="shared" si="33"/>
        <v>0</v>
      </c>
      <c r="L681" s="30" t="n">
        <f t="shared" si="34"/>
        <v>0</v>
      </c>
      <c r="N681" s="28" t="str">
        <f t="shared" si="35"/>
      </c>
    </row>
    <row r="682">
      <c r="A682" s="32" t="str">
        <f>IF('Prediction Log'!A682=0, "",'Prediction Log'!A682)</f>
      </c>
      <c r="B682" s="32" t="str">
        <f>IF('Prediction Log'!B682=0, "",'Prediction Log'!B682)</f>
      </c>
      <c r="C682" s="32" t="str">
        <f>IF('Prediction Log'!C682=0, "",'Prediction Log'!C682)</f>
      </c>
      <c r="D682" s="32" t="str">
        <f>IF('Prediction Log'!D682=0, "",'Prediction Log'!D682)</f>
      </c>
      <c r="E682" s="32" t="str">
        <f>IF('Prediction Log'!E682=0, "",'Prediction Log'!E682)</f>
      </c>
      <c r="F682" s="32" t="str">
        <f>IF('Prediction Log'!F682=0, "",'Prediction Log'!F682)</f>
      </c>
      <c r="G682" s="35" t="str">
        <f>IF(Games!H682="","",Games!H682)</f>
      </c>
      <c r="K682" s="30" t="n">
        <f t="shared" si="33"/>
        <v>0</v>
      </c>
      <c r="L682" s="30" t="n">
        <f t="shared" si="34"/>
        <v>0</v>
      </c>
      <c r="N682" s="28" t="str">
        <f t="shared" si="35"/>
      </c>
    </row>
    <row r="683">
      <c r="A683" s="32" t="str">
        <f>IF('Prediction Log'!A683=0, "",'Prediction Log'!A683)</f>
      </c>
      <c r="B683" s="32" t="str">
        <f>IF('Prediction Log'!B683=0, "",'Prediction Log'!B683)</f>
      </c>
      <c r="C683" s="32" t="str">
        <f>IF('Prediction Log'!C683=0, "",'Prediction Log'!C683)</f>
      </c>
      <c r="D683" s="32" t="str">
        <f>IF('Prediction Log'!D683=0, "",'Prediction Log'!D683)</f>
      </c>
      <c r="E683" s="32" t="str">
        <f>IF('Prediction Log'!E683=0, "",'Prediction Log'!E683)</f>
      </c>
      <c r="F683" s="32" t="str">
        <f>IF('Prediction Log'!F683=0, "",'Prediction Log'!F683)</f>
      </c>
      <c r="G683" s="35" t="str">
        <f>IF(Games!H683="","",Games!H683)</f>
      </c>
      <c r="K683" s="30" t="n">
        <f t="shared" si="33"/>
        <v>0</v>
      </c>
      <c r="L683" s="30" t="n">
        <f t="shared" si="34"/>
        <v>0</v>
      </c>
      <c r="N683" s="28" t="str">
        <f t="shared" si="35"/>
      </c>
    </row>
    <row r="684">
      <c r="A684" s="32" t="str">
        <f>IF('Prediction Log'!A684=0, "",'Prediction Log'!A684)</f>
      </c>
      <c r="B684" s="32" t="str">
        <f>IF('Prediction Log'!B684=0, "",'Prediction Log'!B684)</f>
      </c>
      <c r="C684" s="32" t="str">
        <f>IF('Prediction Log'!C684=0, "",'Prediction Log'!C684)</f>
      </c>
      <c r="D684" s="32" t="str">
        <f>IF('Prediction Log'!D684=0, "",'Prediction Log'!D684)</f>
      </c>
      <c r="E684" s="32" t="str">
        <f>IF('Prediction Log'!E684=0, "",'Prediction Log'!E684)</f>
      </c>
      <c r="F684" s="32" t="str">
        <f>IF('Prediction Log'!F684=0, "",'Prediction Log'!F684)</f>
      </c>
      <c r="G684" s="35" t="str">
        <f>IF(Games!H684="","",Games!H684)</f>
      </c>
      <c r="K684" s="30" t="n">
        <f t="shared" si="33"/>
        <v>0</v>
      </c>
      <c r="L684" s="30" t="n">
        <f t="shared" si="34"/>
        <v>0</v>
      </c>
      <c r="N684" s="28" t="str">
        <f t="shared" si="35"/>
      </c>
    </row>
    <row r="685">
      <c r="A685" s="32" t="str">
        <f>IF('Prediction Log'!A685=0, "",'Prediction Log'!A685)</f>
      </c>
      <c r="B685" s="32" t="str">
        <f>IF('Prediction Log'!B685=0, "",'Prediction Log'!B685)</f>
      </c>
      <c r="C685" s="32" t="str">
        <f>IF('Prediction Log'!C685=0, "",'Prediction Log'!C685)</f>
      </c>
      <c r="D685" s="32" t="str">
        <f>IF('Prediction Log'!D685=0, "",'Prediction Log'!D685)</f>
      </c>
      <c r="E685" s="32" t="str">
        <f>IF('Prediction Log'!E685=0, "",'Prediction Log'!E685)</f>
      </c>
      <c r="F685" s="32" t="str">
        <f>IF('Prediction Log'!F685=0, "",'Prediction Log'!F685)</f>
      </c>
      <c r="G685" s="35" t="str">
        <f>IF(Games!H685="","",Games!H685)</f>
      </c>
      <c r="K685" s="30" t="n">
        <f t="shared" si="33"/>
        <v>0</v>
      </c>
      <c r="L685" s="30" t="n">
        <f t="shared" si="34"/>
        <v>0</v>
      </c>
      <c r="N685" s="28" t="str">
        <f t="shared" si="35"/>
      </c>
    </row>
    <row r="686">
      <c r="A686" s="32" t="str">
        <f>IF('Prediction Log'!A686=0, "",'Prediction Log'!A686)</f>
      </c>
      <c r="B686" s="32" t="str">
        <f>IF('Prediction Log'!B686=0, "",'Prediction Log'!B686)</f>
      </c>
      <c r="C686" s="32" t="str">
        <f>IF('Prediction Log'!C686=0, "",'Prediction Log'!C686)</f>
      </c>
      <c r="D686" s="32" t="str">
        <f>IF('Prediction Log'!D686=0, "",'Prediction Log'!D686)</f>
      </c>
      <c r="E686" s="32" t="str">
        <f>IF('Prediction Log'!E686=0, "",'Prediction Log'!E686)</f>
      </c>
      <c r="F686" s="32" t="str">
        <f>IF('Prediction Log'!F686=0, "",'Prediction Log'!F686)</f>
      </c>
      <c r="G686" s="35" t="str">
        <f>IF(Games!H686="","",Games!H686)</f>
      </c>
      <c r="K686" s="30" t="n">
        <f t="shared" si="33"/>
        <v>0</v>
      </c>
      <c r="L686" s="30" t="n">
        <f t="shared" si="34"/>
        <v>0</v>
      </c>
      <c r="N686" s="28" t="str">
        <f t="shared" si="35"/>
      </c>
    </row>
    <row r="687">
      <c r="A687" s="32" t="str">
        <f>IF('Prediction Log'!A687=0, "",'Prediction Log'!A687)</f>
      </c>
      <c r="B687" s="32" t="str">
        <f>IF('Prediction Log'!B687=0, "",'Prediction Log'!B687)</f>
      </c>
      <c r="C687" s="32" t="str">
        <f>IF('Prediction Log'!C687=0, "",'Prediction Log'!C687)</f>
      </c>
      <c r="D687" s="32" t="str">
        <f>IF('Prediction Log'!D687=0, "",'Prediction Log'!D687)</f>
      </c>
      <c r="E687" s="32" t="str">
        <f>IF('Prediction Log'!E687=0, "",'Prediction Log'!E687)</f>
      </c>
      <c r="F687" s="32" t="str">
        <f>IF('Prediction Log'!F687=0, "",'Prediction Log'!F687)</f>
      </c>
      <c r="G687" s="35" t="str">
        <f>IF(Games!H687="","",Games!H687)</f>
      </c>
      <c r="K687" s="30" t="n">
        <f t="shared" si="33"/>
        <v>0</v>
      </c>
      <c r="L687" s="30" t="n">
        <f t="shared" si="34"/>
        <v>0</v>
      </c>
      <c r="N687" s="28" t="str">
        <f t="shared" si="35"/>
      </c>
    </row>
    <row r="688">
      <c r="A688" s="32" t="str">
        <f>IF('Prediction Log'!A688=0, "",'Prediction Log'!A688)</f>
      </c>
      <c r="B688" s="32" t="str">
        <f>IF('Prediction Log'!B688=0, "",'Prediction Log'!B688)</f>
      </c>
      <c r="C688" s="32" t="str">
        <f>IF('Prediction Log'!C688=0, "",'Prediction Log'!C688)</f>
      </c>
      <c r="D688" s="32" t="str">
        <f>IF('Prediction Log'!D688=0, "",'Prediction Log'!D688)</f>
      </c>
      <c r="E688" s="32" t="str">
        <f>IF('Prediction Log'!E688=0, "",'Prediction Log'!E688)</f>
      </c>
      <c r="F688" s="32" t="str">
        <f>IF('Prediction Log'!F688=0, "",'Prediction Log'!F688)</f>
      </c>
      <c r="G688" s="35" t="str">
        <f>IF(Games!H688="","",Games!H688)</f>
      </c>
      <c r="K688" s="30" t="n">
        <f t="shared" si="33"/>
        <v>0</v>
      </c>
      <c r="L688" s="30" t="n">
        <f t="shared" si="34"/>
        <v>0</v>
      </c>
      <c r="N688" s="28" t="str">
        <f t="shared" si="35"/>
      </c>
    </row>
    <row r="689">
      <c r="A689" s="32" t="str">
        <f>IF('Prediction Log'!A689=0, "",'Prediction Log'!A689)</f>
      </c>
      <c r="B689" s="32" t="str">
        <f>IF('Prediction Log'!B689=0, "",'Prediction Log'!B689)</f>
      </c>
      <c r="C689" s="32" t="str">
        <f>IF('Prediction Log'!C689=0, "",'Prediction Log'!C689)</f>
      </c>
      <c r="D689" s="32" t="str">
        <f>IF('Prediction Log'!D689=0, "",'Prediction Log'!D689)</f>
      </c>
      <c r="E689" s="32" t="str">
        <f>IF('Prediction Log'!E689=0, "",'Prediction Log'!E689)</f>
      </c>
      <c r="F689" s="32" t="str">
        <f>IF('Prediction Log'!F689=0, "",'Prediction Log'!F689)</f>
      </c>
      <c r="G689" s="35" t="str">
        <f>IF(Games!H689="","",Games!H689)</f>
      </c>
      <c r="K689" s="30" t="n">
        <f t="shared" si="33"/>
        <v>0</v>
      </c>
      <c r="L689" s="30" t="n">
        <f t="shared" si="34"/>
        <v>0</v>
      </c>
      <c r="N689" s="28" t="str">
        <f t="shared" si="35"/>
      </c>
    </row>
    <row r="690">
      <c r="A690" s="32" t="str">
        <f>IF('Prediction Log'!A690=0, "",'Prediction Log'!A690)</f>
      </c>
      <c r="B690" s="32" t="str">
        <f>IF('Prediction Log'!B690=0, "",'Prediction Log'!B690)</f>
      </c>
      <c r="C690" s="32" t="str">
        <f>IF('Prediction Log'!C690=0, "",'Prediction Log'!C690)</f>
      </c>
      <c r="D690" s="32" t="str">
        <f>IF('Prediction Log'!D690=0, "",'Prediction Log'!D690)</f>
      </c>
      <c r="E690" s="32" t="str">
        <f>IF('Prediction Log'!E690=0, "",'Prediction Log'!E690)</f>
      </c>
      <c r="F690" s="32" t="str">
        <f>IF('Prediction Log'!F690=0, "",'Prediction Log'!F690)</f>
      </c>
      <c r="G690" s="35" t="str">
        <f>IF(Games!H690="","",Games!H690)</f>
      </c>
      <c r="K690" s="30" t="n">
        <f t="shared" si="33"/>
        <v>0</v>
      </c>
      <c r="L690" s="30" t="n">
        <f t="shared" si="34"/>
        <v>0</v>
      </c>
      <c r="N690" s="28" t="str">
        <f t="shared" si="35"/>
      </c>
    </row>
    <row r="691">
      <c r="A691" s="32" t="str">
        <f>IF('Prediction Log'!A691=0, "",'Prediction Log'!A691)</f>
      </c>
      <c r="B691" s="32" t="str">
        <f>IF('Prediction Log'!B691=0, "",'Prediction Log'!B691)</f>
      </c>
      <c r="C691" s="32" t="str">
        <f>IF('Prediction Log'!C691=0, "",'Prediction Log'!C691)</f>
      </c>
      <c r="D691" s="32" t="str">
        <f>IF('Prediction Log'!D691=0, "",'Prediction Log'!D691)</f>
      </c>
      <c r="E691" s="32" t="str">
        <f>IF('Prediction Log'!E691=0, "",'Prediction Log'!E691)</f>
      </c>
      <c r="F691" s="32" t="str">
        <f>IF('Prediction Log'!F691=0, "",'Prediction Log'!F691)</f>
      </c>
      <c r="G691" s="35" t="str">
        <f>IF(Games!H691="","",Games!H691)</f>
      </c>
      <c r="K691" s="30" t="n">
        <f t="shared" si="33"/>
        <v>0</v>
      </c>
      <c r="L691" s="30" t="n">
        <f t="shared" si="34"/>
        <v>0</v>
      </c>
      <c r="N691" s="28" t="str">
        <f t="shared" si="35"/>
      </c>
    </row>
    <row r="692">
      <c r="A692" s="32" t="str">
        <f>IF('Prediction Log'!A692=0, "",'Prediction Log'!A692)</f>
      </c>
      <c r="B692" s="32" t="str">
        <f>IF('Prediction Log'!B692=0, "",'Prediction Log'!B692)</f>
      </c>
      <c r="C692" s="32" t="str">
        <f>IF('Prediction Log'!C692=0, "",'Prediction Log'!C692)</f>
      </c>
      <c r="D692" s="32" t="str">
        <f>IF('Prediction Log'!D692=0, "",'Prediction Log'!D692)</f>
      </c>
      <c r="E692" s="32" t="str">
        <f>IF('Prediction Log'!E692=0, "",'Prediction Log'!E692)</f>
      </c>
      <c r="F692" s="32" t="str">
        <f>IF('Prediction Log'!F692=0, "",'Prediction Log'!F692)</f>
      </c>
      <c r="G692" s="35" t="str">
        <f>IF(Games!H692="","",Games!H692)</f>
      </c>
      <c r="K692" s="30" t="n">
        <f t="shared" si="33"/>
        <v>0</v>
      </c>
      <c r="L692" s="30" t="n">
        <f t="shared" si="34"/>
        <v>0</v>
      </c>
      <c r="N692" s="28" t="str">
        <f t="shared" si="35"/>
      </c>
    </row>
    <row r="693">
      <c r="A693" s="32" t="str">
        <f>IF('Prediction Log'!A693=0, "",'Prediction Log'!A693)</f>
      </c>
      <c r="B693" s="32" t="str">
        <f>IF('Prediction Log'!B693=0, "",'Prediction Log'!B693)</f>
      </c>
      <c r="C693" s="32" t="str">
        <f>IF('Prediction Log'!C693=0, "",'Prediction Log'!C693)</f>
      </c>
      <c r="D693" s="32" t="str">
        <f>IF('Prediction Log'!D693=0, "",'Prediction Log'!D693)</f>
      </c>
      <c r="E693" s="32" t="str">
        <f>IF('Prediction Log'!E693=0, "",'Prediction Log'!E693)</f>
      </c>
      <c r="F693" s="32" t="str">
        <f>IF('Prediction Log'!F693=0, "",'Prediction Log'!F693)</f>
      </c>
      <c r="G693" s="35" t="str">
        <f>IF(Games!H693="","",Games!H693)</f>
      </c>
      <c r="K693" s="30" t="n">
        <f t="shared" si="33"/>
        <v>0</v>
      </c>
      <c r="L693" s="30" t="n">
        <f t="shared" si="34"/>
        <v>0</v>
      </c>
      <c r="N693" s="28" t="str">
        <f t="shared" si="35"/>
      </c>
    </row>
    <row r="694">
      <c r="A694" s="32" t="str">
        <f>IF('Prediction Log'!A694=0, "",'Prediction Log'!A694)</f>
      </c>
      <c r="B694" s="32" t="str">
        <f>IF('Prediction Log'!B694=0, "",'Prediction Log'!B694)</f>
      </c>
      <c r="C694" s="32" t="str">
        <f>IF('Prediction Log'!C694=0, "",'Prediction Log'!C694)</f>
      </c>
      <c r="D694" s="32" t="str">
        <f>IF('Prediction Log'!D694=0, "",'Prediction Log'!D694)</f>
      </c>
      <c r="E694" s="32" t="str">
        <f>IF('Prediction Log'!E694=0, "",'Prediction Log'!E694)</f>
      </c>
      <c r="F694" s="32" t="str">
        <f>IF('Prediction Log'!F694=0, "",'Prediction Log'!F694)</f>
      </c>
      <c r="G694" s="35" t="str">
        <f>IF(Games!H694="","",Games!H694)</f>
      </c>
      <c r="K694" s="30" t="n">
        <f t="shared" si="33"/>
        <v>0</v>
      </c>
      <c r="L694" s="30" t="n">
        <f t="shared" si="34"/>
        <v>0</v>
      </c>
      <c r="N694" s="28" t="str">
        <f t="shared" si="35"/>
      </c>
    </row>
    <row r="695">
      <c r="A695" s="32" t="str">
        <f>IF('Prediction Log'!A695=0, "",'Prediction Log'!A695)</f>
      </c>
      <c r="B695" s="32" t="str">
        <f>IF('Prediction Log'!B695=0, "",'Prediction Log'!B695)</f>
      </c>
      <c r="C695" s="32" t="str">
        <f>IF('Prediction Log'!C695=0, "",'Prediction Log'!C695)</f>
      </c>
      <c r="D695" s="32" t="str">
        <f>IF('Prediction Log'!D695=0, "",'Prediction Log'!D695)</f>
      </c>
      <c r="E695" s="32" t="str">
        <f>IF('Prediction Log'!E695=0, "",'Prediction Log'!E695)</f>
      </c>
      <c r="F695" s="32" t="str">
        <f>IF('Prediction Log'!F695=0, "",'Prediction Log'!F695)</f>
      </c>
      <c r="G695" s="35" t="str">
        <f>IF(Games!H695="","",Games!H695)</f>
      </c>
      <c r="K695" s="30" t="n">
        <f t="shared" si="33"/>
        <v>0</v>
      </c>
      <c r="L695" s="30" t="n">
        <f t="shared" si="34"/>
        <v>0</v>
      </c>
      <c r="N695" s="28" t="str">
        <f t="shared" si="35"/>
      </c>
    </row>
    <row r="696">
      <c r="A696" s="32" t="str">
        <f>IF('Prediction Log'!A696=0, "",'Prediction Log'!A696)</f>
      </c>
      <c r="B696" s="32" t="str">
        <f>IF('Prediction Log'!B696=0, "",'Prediction Log'!B696)</f>
      </c>
      <c r="C696" s="32" t="str">
        <f>IF('Prediction Log'!C696=0, "",'Prediction Log'!C696)</f>
      </c>
      <c r="D696" s="32" t="str">
        <f>IF('Prediction Log'!D696=0, "",'Prediction Log'!D696)</f>
      </c>
      <c r="E696" s="32" t="str">
        <f>IF('Prediction Log'!E696=0, "",'Prediction Log'!E696)</f>
      </c>
      <c r="F696" s="32" t="str">
        <f>IF('Prediction Log'!F696=0, "",'Prediction Log'!F696)</f>
      </c>
      <c r="G696" s="35" t="str">
        <f>IF(Games!H696="","",Games!H696)</f>
      </c>
      <c r="K696" s="30" t="n">
        <f t="shared" si="33"/>
        <v>0</v>
      </c>
      <c r="L696" s="30" t="n">
        <f t="shared" si="34"/>
        <v>0</v>
      </c>
      <c r="N696" s="28" t="str">
        <f t="shared" si="35"/>
      </c>
    </row>
    <row r="697">
      <c r="A697" s="32" t="str">
        <f>IF('Prediction Log'!A697=0, "",'Prediction Log'!A697)</f>
      </c>
      <c r="B697" s="32" t="str">
        <f>IF('Prediction Log'!B697=0, "",'Prediction Log'!B697)</f>
      </c>
      <c r="C697" s="32" t="str">
        <f>IF('Prediction Log'!C697=0, "",'Prediction Log'!C697)</f>
      </c>
      <c r="D697" s="32" t="str">
        <f>IF('Prediction Log'!D697=0, "",'Prediction Log'!D697)</f>
      </c>
      <c r="E697" s="32" t="str">
        <f>IF('Prediction Log'!E697=0, "",'Prediction Log'!E697)</f>
      </c>
      <c r="F697" s="32" t="str">
        <f>IF('Prediction Log'!F697=0, "",'Prediction Log'!F697)</f>
      </c>
      <c r="G697" s="35" t="str">
        <f>IF(Games!H697="","",Games!H697)</f>
      </c>
      <c r="K697" s="30" t="n">
        <f t="shared" si="33"/>
        <v>0</v>
      </c>
      <c r="L697" s="30" t="n">
        <f t="shared" si="34"/>
        <v>0</v>
      </c>
      <c r="N697" s="28" t="str">
        <f t="shared" si="35"/>
      </c>
    </row>
    <row r="698">
      <c r="A698" s="32" t="str">
        <f>IF('Prediction Log'!A698=0, "",'Prediction Log'!A698)</f>
      </c>
      <c r="B698" s="32" t="str">
        <f>IF('Prediction Log'!B698=0, "",'Prediction Log'!B698)</f>
      </c>
      <c r="C698" s="32" t="str">
        <f>IF('Prediction Log'!C698=0, "",'Prediction Log'!C698)</f>
      </c>
      <c r="D698" s="32" t="str">
        <f>IF('Prediction Log'!D698=0, "",'Prediction Log'!D698)</f>
      </c>
      <c r="E698" s="32" t="str">
        <f>IF('Prediction Log'!E698=0, "",'Prediction Log'!E698)</f>
      </c>
      <c r="F698" s="32" t="str">
        <f>IF('Prediction Log'!F698=0, "",'Prediction Log'!F698)</f>
      </c>
      <c r="G698" s="35" t="str">
        <f>IF(Games!H698="","",Games!H698)</f>
      </c>
      <c r="K698" s="30" t="n">
        <f t="shared" si="33"/>
        <v>0</v>
      </c>
      <c r="L698" s="30" t="n">
        <f t="shared" si="34"/>
        <v>0</v>
      </c>
      <c r="N698" s="28" t="str">
        <f t="shared" si="35"/>
      </c>
    </row>
    <row r="699">
      <c r="A699" s="32" t="str">
        <f>IF('Prediction Log'!A699=0, "",'Prediction Log'!A699)</f>
      </c>
      <c r="B699" s="32" t="str">
        <f>IF('Prediction Log'!B699=0, "",'Prediction Log'!B699)</f>
      </c>
      <c r="C699" s="32" t="str">
        <f>IF('Prediction Log'!C699=0, "",'Prediction Log'!C699)</f>
      </c>
      <c r="D699" s="32" t="str">
        <f>IF('Prediction Log'!D699=0, "",'Prediction Log'!D699)</f>
      </c>
      <c r="E699" s="32" t="str">
        <f>IF('Prediction Log'!E699=0, "",'Prediction Log'!E699)</f>
      </c>
      <c r="F699" s="32" t="str">
        <f>IF('Prediction Log'!F699=0, "",'Prediction Log'!F699)</f>
      </c>
      <c r="G699" s="35" t="str">
        <f>IF(Games!H699="","",Games!H699)</f>
      </c>
      <c r="K699" s="30" t="n">
        <f t="shared" si="33"/>
        <v>0</v>
      </c>
      <c r="L699" s="30" t="n">
        <f t="shared" si="34"/>
        <v>0</v>
      </c>
      <c r="N699" s="28" t="str">
        <f t="shared" si="35"/>
      </c>
    </row>
    <row r="700">
      <c r="A700" s="32" t="str">
        <f>IF('Prediction Log'!A700=0, "",'Prediction Log'!A700)</f>
      </c>
      <c r="B700" s="32" t="str">
        <f>IF('Prediction Log'!B700=0, "",'Prediction Log'!B700)</f>
      </c>
      <c r="C700" s="32" t="str">
        <f>IF('Prediction Log'!C700=0, "",'Prediction Log'!C700)</f>
      </c>
      <c r="D700" s="32" t="str">
        <f>IF('Prediction Log'!D700=0, "",'Prediction Log'!D700)</f>
      </c>
      <c r="E700" s="32" t="str">
        <f>IF('Prediction Log'!E700=0, "",'Prediction Log'!E700)</f>
      </c>
      <c r="F700" s="32" t="str">
        <f>IF('Prediction Log'!F700=0, "",'Prediction Log'!F700)</f>
      </c>
      <c r="G700" s="35" t="str">
        <f>IF(Games!H700="","",Games!H700)</f>
      </c>
      <c r="K700" s="30" t="n">
        <f t="shared" si="33"/>
        <v>0</v>
      </c>
      <c r="L700" s="30" t="n">
        <f t="shared" si="34"/>
        <v>0</v>
      </c>
      <c r="N700" s="28" t="str">
        <f t="shared" si="35"/>
      </c>
    </row>
    <row r="701">
      <c r="A701" s="32" t="str">
        <f>IF('Prediction Log'!A701=0, "",'Prediction Log'!A701)</f>
      </c>
      <c r="B701" s="32" t="str">
        <f>IF('Prediction Log'!B701=0, "",'Prediction Log'!B701)</f>
      </c>
      <c r="C701" s="32" t="str">
        <f>IF('Prediction Log'!C701=0, "",'Prediction Log'!C701)</f>
      </c>
      <c r="D701" s="32" t="str">
        <f>IF('Prediction Log'!D701=0, "",'Prediction Log'!D701)</f>
      </c>
      <c r="E701" s="32" t="str">
        <f>IF('Prediction Log'!E701=0, "",'Prediction Log'!E701)</f>
      </c>
      <c r="F701" s="32" t="str">
        <f>IF('Prediction Log'!F701=0, "",'Prediction Log'!F701)</f>
      </c>
      <c r="G701" s="35" t="str">
        <f>IF(Games!H701="","",Games!H701)</f>
      </c>
      <c r="K701" s="30" t="n">
        <f t="shared" si="33"/>
        <v>0</v>
      </c>
      <c r="L701" s="30" t="n">
        <f t="shared" si="34"/>
        <v>0</v>
      </c>
      <c r="N701" s="28" t="str">
        <f t="shared" si="35"/>
      </c>
    </row>
    <row r="702">
      <c r="A702" s="32" t="str">
        <f>IF('Prediction Log'!A702=0, "",'Prediction Log'!A702)</f>
      </c>
      <c r="B702" s="32" t="str">
        <f>IF('Prediction Log'!B702=0, "",'Prediction Log'!B702)</f>
      </c>
      <c r="C702" s="32" t="str">
        <f>IF('Prediction Log'!C702=0, "",'Prediction Log'!C702)</f>
      </c>
      <c r="D702" s="32" t="str">
        <f>IF('Prediction Log'!D702=0, "",'Prediction Log'!D702)</f>
      </c>
      <c r="E702" s="32" t="str">
        <f>IF('Prediction Log'!E702=0, "",'Prediction Log'!E702)</f>
      </c>
      <c r="F702" s="32" t="str">
        <f>IF('Prediction Log'!F702=0, "",'Prediction Log'!F702)</f>
      </c>
      <c r="G702" s="35" t="str">
        <f>IF(Games!H702="","",Games!H702)</f>
      </c>
      <c r="K702" s="30" t="n">
        <f t="shared" si="33"/>
        <v>0</v>
      </c>
      <c r="L702" s="30" t="n">
        <f t="shared" si="34"/>
        <v>0</v>
      </c>
      <c r="N702" s="28" t="str">
        <f t="shared" si="35"/>
      </c>
    </row>
    <row r="703">
      <c r="A703" s="32" t="str">
        <f>IF('Prediction Log'!A703=0, "",'Prediction Log'!A703)</f>
      </c>
      <c r="B703" s="32" t="str">
        <f>IF('Prediction Log'!B703=0, "",'Prediction Log'!B703)</f>
      </c>
      <c r="C703" s="32" t="str">
        <f>IF('Prediction Log'!C703=0, "",'Prediction Log'!C703)</f>
      </c>
      <c r="D703" s="32" t="str">
        <f>IF('Prediction Log'!D703=0, "",'Prediction Log'!D703)</f>
      </c>
      <c r="E703" s="32" t="str">
        <f>IF('Prediction Log'!E703=0, "",'Prediction Log'!E703)</f>
      </c>
      <c r="F703" s="32" t="str">
        <f>IF('Prediction Log'!F703=0, "",'Prediction Log'!F703)</f>
      </c>
      <c r="G703" s="35" t="str">
        <f>IF(Games!H703="","",Games!H703)</f>
      </c>
      <c r="K703" s="30" t="n">
        <f t="shared" si="33"/>
        <v>0</v>
      </c>
      <c r="L703" s="30" t="n">
        <f t="shared" si="34"/>
        <v>0</v>
      </c>
      <c r="N703" s="28" t="str">
        <f t="shared" si="35"/>
      </c>
    </row>
    <row r="704">
      <c r="A704" s="32" t="str">
        <f>IF('Prediction Log'!A704=0, "",'Prediction Log'!A704)</f>
      </c>
      <c r="B704" s="32" t="str">
        <f>IF('Prediction Log'!B704=0, "",'Prediction Log'!B704)</f>
      </c>
      <c r="C704" s="32" t="str">
        <f>IF('Prediction Log'!C704=0, "",'Prediction Log'!C704)</f>
      </c>
      <c r="D704" s="32" t="str">
        <f>IF('Prediction Log'!D704=0, "",'Prediction Log'!D704)</f>
      </c>
      <c r="E704" s="32" t="str">
        <f>IF('Prediction Log'!E704=0, "",'Prediction Log'!E704)</f>
      </c>
      <c r="F704" s="32" t="str">
        <f>IF('Prediction Log'!F704=0, "",'Prediction Log'!F704)</f>
      </c>
      <c r="G704" s="35" t="str">
        <f>IF(Games!H704="","",Games!H704)</f>
      </c>
      <c r="K704" s="30" t="n">
        <f t="shared" si="33"/>
        <v>0</v>
      </c>
      <c r="L704" s="30" t="n">
        <f t="shared" si="34"/>
        <v>0</v>
      </c>
      <c r="N704" s="28" t="str">
        <f t="shared" si="35"/>
      </c>
    </row>
    <row r="705">
      <c r="A705" s="32" t="str">
        <f>IF('Prediction Log'!A705=0, "",'Prediction Log'!A705)</f>
      </c>
      <c r="B705" s="32" t="str">
        <f>IF('Prediction Log'!B705=0, "",'Prediction Log'!B705)</f>
      </c>
      <c r="C705" s="32" t="str">
        <f>IF('Prediction Log'!C705=0, "",'Prediction Log'!C705)</f>
      </c>
      <c r="D705" s="32" t="str">
        <f>IF('Prediction Log'!D705=0, "",'Prediction Log'!D705)</f>
      </c>
      <c r="E705" s="32" t="str">
        <f>IF('Prediction Log'!E705=0, "",'Prediction Log'!E705)</f>
      </c>
      <c r="F705" s="32" t="str">
        <f>IF('Prediction Log'!F705=0, "",'Prediction Log'!F705)</f>
      </c>
      <c r="G705" s="35" t="str">
        <f>IF(Games!H705="","",Games!H705)</f>
      </c>
      <c r="K705" s="30" t="n">
        <f t="shared" si="33"/>
        <v>0</v>
      </c>
      <c r="L705" s="30" t="n">
        <f t="shared" si="34"/>
        <v>0</v>
      </c>
      <c r="N705" s="28" t="str">
        <f t="shared" si="35"/>
      </c>
    </row>
    <row r="706">
      <c r="A706" s="32" t="str">
        <f>IF('Prediction Log'!A706=0, "",'Prediction Log'!A706)</f>
      </c>
      <c r="B706" s="32" t="str">
        <f>IF('Prediction Log'!B706=0, "",'Prediction Log'!B706)</f>
      </c>
      <c r="C706" s="32" t="str">
        <f>IF('Prediction Log'!C706=0, "",'Prediction Log'!C706)</f>
      </c>
      <c r="D706" s="32" t="str">
        <f>IF('Prediction Log'!D706=0, "",'Prediction Log'!D706)</f>
      </c>
      <c r="E706" s="32" t="str">
        <f>IF('Prediction Log'!E706=0, "",'Prediction Log'!E706)</f>
      </c>
      <c r="F706" s="32" t="str">
        <f>IF('Prediction Log'!F706=0, "",'Prediction Log'!F706)</f>
      </c>
      <c r="G706" s="35" t="str">
        <f>IF(Games!H706="","",Games!H706)</f>
      </c>
      <c r="K706" s="30" t="n">
        <f t="shared" si="33"/>
        <v>0</v>
      </c>
      <c r="L706" s="30" t="n">
        <f t="shared" si="34"/>
        <v>0</v>
      </c>
      <c r="N706" s="28" t="str">
        <f t="shared" si="35"/>
      </c>
    </row>
    <row r="707">
      <c r="A707" s="32" t="str">
        <f>IF('Prediction Log'!A707=0, "",'Prediction Log'!A707)</f>
      </c>
      <c r="B707" s="32" t="str">
        <f>IF('Prediction Log'!B707=0, "",'Prediction Log'!B707)</f>
      </c>
      <c r="C707" s="32" t="str">
        <f>IF('Prediction Log'!C707=0, "",'Prediction Log'!C707)</f>
      </c>
      <c r="D707" s="32" t="str">
        <f>IF('Prediction Log'!D707=0, "",'Prediction Log'!D707)</f>
      </c>
      <c r="E707" s="32" t="str">
        <f>IF('Prediction Log'!E707=0, "",'Prediction Log'!E707)</f>
      </c>
      <c r="F707" s="32" t="str">
        <f>IF('Prediction Log'!F707=0, "",'Prediction Log'!F707)</f>
      </c>
      <c r="G707" s="35" t="str">
        <f>IF(Games!H707="","",Games!H707)</f>
      </c>
      <c r="K707" s="30" t="n">
        <f t="shared" si="33"/>
        <v>0</v>
      </c>
      <c r="L707" s="30" t="n">
        <f t="shared" si="34"/>
        <v>0</v>
      </c>
      <c r="N707" s="28" t="str">
        <f t="shared" si="35"/>
      </c>
    </row>
    <row r="708">
      <c r="A708" s="32" t="str">
        <f>IF('Prediction Log'!A708=0, "",'Prediction Log'!A708)</f>
      </c>
      <c r="B708" s="32" t="str">
        <f>IF('Prediction Log'!B708=0, "",'Prediction Log'!B708)</f>
      </c>
      <c r="C708" s="32" t="str">
        <f>IF('Prediction Log'!C708=0, "",'Prediction Log'!C708)</f>
      </c>
      <c r="D708" s="32" t="str">
        <f>IF('Prediction Log'!D708=0, "",'Prediction Log'!D708)</f>
      </c>
      <c r="E708" s="32" t="str">
        <f>IF('Prediction Log'!E708=0, "",'Prediction Log'!E708)</f>
      </c>
      <c r="F708" s="32" t="str">
        <f>IF('Prediction Log'!F708=0, "",'Prediction Log'!F708)</f>
      </c>
      <c r="G708" s="35" t="str">
        <f>IF(Games!H708="","",Games!H708)</f>
      </c>
      <c r="K708" s="30" t="n">
        <f t="shared" si="33"/>
        <v>0</v>
      </c>
      <c r="L708" s="30" t="n">
        <f t="shared" si="34"/>
        <v>0</v>
      </c>
      <c r="N708" s="28" t="str">
        <f t="shared" si="35"/>
      </c>
    </row>
    <row r="709">
      <c r="A709" s="32" t="str">
        <f>IF('Prediction Log'!A709=0, "",'Prediction Log'!A709)</f>
      </c>
      <c r="B709" s="32" t="str">
        <f>IF('Prediction Log'!B709=0, "",'Prediction Log'!B709)</f>
      </c>
      <c r="C709" s="32" t="str">
        <f>IF('Prediction Log'!C709=0, "",'Prediction Log'!C709)</f>
      </c>
      <c r="D709" s="32" t="str">
        <f>IF('Prediction Log'!D709=0, "",'Prediction Log'!D709)</f>
      </c>
      <c r="E709" s="32" t="str">
        <f>IF('Prediction Log'!E709=0, "",'Prediction Log'!E709)</f>
      </c>
      <c r="F709" s="32" t="str">
        <f>IF('Prediction Log'!F709=0, "",'Prediction Log'!F709)</f>
      </c>
      <c r="G709" s="35" t="str">
        <f>IF(Games!H709="","",Games!H709)</f>
      </c>
      <c r="K709" s="30" t="n">
        <f t="shared" si="33"/>
        <v>0</v>
      </c>
      <c r="L709" s="30" t="n">
        <f t="shared" si="34"/>
        <v>0</v>
      </c>
      <c r="N709" s="28" t="str">
        <f t="shared" si="35"/>
      </c>
    </row>
    <row r="710">
      <c r="A710" s="32" t="str">
        <f>IF('Prediction Log'!A710=0, "",'Prediction Log'!A710)</f>
      </c>
      <c r="B710" s="32" t="str">
        <f>IF('Prediction Log'!B710=0, "",'Prediction Log'!B710)</f>
      </c>
      <c r="C710" s="32" t="str">
        <f>IF('Prediction Log'!C710=0, "",'Prediction Log'!C710)</f>
      </c>
      <c r="D710" s="32" t="str">
        <f>IF('Prediction Log'!D710=0, "",'Prediction Log'!D710)</f>
      </c>
      <c r="E710" s="32" t="str">
        <f>IF('Prediction Log'!E710=0, "",'Prediction Log'!E710)</f>
      </c>
      <c r="F710" s="32" t="str">
        <f>IF('Prediction Log'!F710=0, "",'Prediction Log'!F710)</f>
      </c>
      <c r="G710" s="35" t="str">
        <f>IF(Games!H710="","",Games!H710)</f>
      </c>
      <c r="K710" s="30" t="n">
        <f t="shared" si="33"/>
        <v>0</v>
      </c>
      <c r="L710" s="30" t="n">
        <f t="shared" si="34"/>
        <v>0</v>
      </c>
      <c r="N710" s="28" t="str">
        <f t="shared" si="35"/>
      </c>
    </row>
    <row r="711">
      <c r="A711" s="32" t="str">
        <f>IF('Prediction Log'!A711=0, "",'Prediction Log'!A711)</f>
      </c>
      <c r="B711" s="32" t="str">
        <f>IF('Prediction Log'!B711=0, "",'Prediction Log'!B711)</f>
      </c>
      <c r="C711" s="32" t="str">
        <f>IF('Prediction Log'!C711=0, "",'Prediction Log'!C711)</f>
      </c>
      <c r="D711" s="32" t="str">
        <f>IF('Prediction Log'!D711=0, "",'Prediction Log'!D711)</f>
      </c>
      <c r="E711" s="32" t="str">
        <f>IF('Prediction Log'!E711=0, "",'Prediction Log'!E711)</f>
      </c>
      <c r="F711" s="32" t="str">
        <f>IF('Prediction Log'!F711=0, "",'Prediction Log'!F711)</f>
      </c>
      <c r="G711" s="35" t="str">
        <f>IF(Games!H711="","",Games!H711)</f>
      </c>
      <c r="K711" s="30" t="n">
        <f t="shared" si="33"/>
        <v>0</v>
      </c>
      <c r="L711" s="30" t="n">
        <f t="shared" si="34"/>
        <v>0</v>
      </c>
      <c r="N711" s="28" t="str">
        <f t="shared" si="35"/>
      </c>
    </row>
    <row r="712">
      <c r="A712" s="32" t="str">
        <f>IF('Prediction Log'!A712=0, "",'Prediction Log'!A712)</f>
      </c>
      <c r="B712" s="32" t="str">
        <f>IF('Prediction Log'!B712=0, "",'Prediction Log'!B712)</f>
      </c>
      <c r="C712" s="32" t="str">
        <f>IF('Prediction Log'!C712=0, "",'Prediction Log'!C712)</f>
      </c>
      <c r="D712" s="32" t="str">
        <f>IF('Prediction Log'!D712=0, "",'Prediction Log'!D712)</f>
      </c>
      <c r="E712" s="32" t="str">
        <f>IF('Prediction Log'!E712=0, "",'Prediction Log'!E712)</f>
      </c>
      <c r="F712" s="32" t="str">
        <f>IF('Prediction Log'!F712=0, "",'Prediction Log'!F712)</f>
      </c>
      <c r="G712" s="35" t="str">
        <f>IF(Games!H712="","",Games!H712)</f>
      </c>
      <c r="K712" s="30" t="n">
        <f t="shared" si="33"/>
        <v>0</v>
      </c>
      <c r="L712" s="30" t="n">
        <f t="shared" si="34"/>
        <v>0</v>
      </c>
      <c r="N712" s="28" t="str">
        <f t="shared" si="35"/>
      </c>
    </row>
    <row r="713">
      <c r="A713" s="32" t="str">
        <f>IF('Prediction Log'!A713=0, "",'Prediction Log'!A713)</f>
      </c>
      <c r="B713" s="32" t="str">
        <f>IF('Prediction Log'!B713=0, "",'Prediction Log'!B713)</f>
      </c>
      <c r="C713" s="32" t="str">
        <f>IF('Prediction Log'!C713=0, "",'Prediction Log'!C713)</f>
      </c>
      <c r="D713" s="32" t="str">
        <f>IF('Prediction Log'!D713=0, "",'Prediction Log'!D713)</f>
      </c>
      <c r="E713" s="32" t="str">
        <f>IF('Prediction Log'!E713=0, "",'Prediction Log'!E713)</f>
      </c>
      <c r="F713" s="32" t="str">
        <f>IF('Prediction Log'!F713=0, "",'Prediction Log'!F713)</f>
      </c>
      <c r="G713" s="35" t="str">
        <f>IF(Games!H713="","",Games!H713)</f>
      </c>
      <c r="K713" s="30" t="n">
        <f t="shared" si="33"/>
        <v>0</v>
      </c>
      <c r="L713" s="30" t="n">
        <f t="shared" si="34"/>
        <v>0</v>
      </c>
      <c r="N713" s="28" t="str">
        <f t="shared" si="35"/>
      </c>
    </row>
    <row r="714">
      <c r="A714" s="32" t="str">
        <f>IF('Prediction Log'!A714=0, "",'Prediction Log'!A714)</f>
      </c>
      <c r="B714" s="32" t="str">
        <f>IF('Prediction Log'!B714=0, "",'Prediction Log'!B714)</f>
      </c>
      <c r="C714" s="32" t="str">
        <f>IF('Prediction Log'!C714=0, "",'Prediction Log'!C714)</f>
      </c>
      <c r="D714" s="32" t="str">
        <f>IF('Prediction Log'!D714=0, "",'Prediction Log'!D714)</f>
      </c>
      <c r="E714" s="32" t="str">
        <f>IF('Prediction Log'!E714=0, "",'Prediction Log'!E714)</f>
      </c>
      <c r="F714" s="32" t="str">
        <f>IF('Prediction Log'!F714=0, "",'Prediction Log'!F714)</f>
      </c>
      <c r="G714" s="35" t="str">
        <f>IF(Games!H714="","",Games!H714)</f>
      </c>
      <c r="K714" s="30" t="n">
        <f t="shared" si="33"/>
        <v>0</v>
      </c>
      <c r="L714" s="30" t="n">
        <f t="shared" si="34"/>
        <v>0</v>
      </c>
      <c r="N714" s="28" t="str">
        <f t="shared" si="35"/>
      </c>
    </row>
    <row r="715">
      <c r="A715" s="32" t="str">
        <f>IF('Prediction Log'!A715=0, "",'Prediction Log'!A715)</f>
      </c>
      <c r="B715" s="32" t="str">
        <f>IF('Prediction Log'!B715=0, "",'Prediction Log'!B715)</f>
      </c>
      <c r="C715" s="32" t="str">
        <f>IF('Prediction Log'!C715=0, "",'Prediction Log'!C715)</f>
      </c>
      <c r="D715" s="32" t="str">
        <f>IF('Prediction Log'!D715=0, "",'Prediction Log'!D715)</f>
      </c>
      <c r="E715" s="32" t="str">
        <f>IF('Prediction Log'!E715=0, "",'Prediction Log'!E715)</f>
      </c>
      <c r="F715" s="32" t="str">
        <f>IF('Prediction Log'!F715=0, "",'Prediction Log'!F715)</f>
      </c>
      <c r="G715" s="35" t="str">
        <f>IF(Games!H715="","",Games!H715)</f>
      </c>
      <c r="K715" s="30" t="n">
        <f t="shared" si="33"/>
        <v>0</v>
      </c>
      <c r="L715" s="30" t="n">
        <f t="shared" si="34"/>
        <v>0</v>
      </c>
      <c r="N715" s="28" t="str">
        <f t="shared" si="35"/>
      </c>
    </row>
    <row r="716">
      <c r="A716" s="32" t="str">
        <f>IF('Prediction Log'!A716=0, "",'Prediction Log'!A716)</f>
      </c>
      <c r="B716" s="32" t="str">
        <f>IF('Prediction Log'!B716=0, "",'Prediction Log'!B716)</f>
      </c>
      <c r="C716" s="32" t="str">
        <f>IF('Prediction Log'!C716=0, "",'Prediction Log'!C716)</f>
      </c>
      <c r="D716" s="32" t="str">
        <f>IF('Prediction Log'!D716=0, "",'Prediction Log'!D716)</f>
      </c>
      <c r="E716" s="32" t="str">
        <f>IF('Prediction Log'!E716=0, "",'Prediction Log'!E716)</f>
      </c>
      <c r="F716" s="32" t="str">
        <f>IF('Prediction Log'!F716=0, "",'Prediction Log'!F716)</f>
      </c>
      <c r="G716" s="35" t="str">
        <f>IF(Games!H716="","",Games!H716)</f>
      </c>
      <c r="K716" s="30" t="n">
        <f t="shared" si="33"/>
        <v>0</v>
      </c>
      <c r="L716" s="30" t="n">
        <f t="shared" si="34"/>
        <v>0</v>
      </c>
      <c r="N716" s="28" t="str">
        <f t="shared" si="35"/>
      </c>
    </row>
    <row r="717">
      <c r="A717" s="32" t="str">
        <f>IF('Prediction Log'!A717=0, "",'Prediction Log'!A717)</f>
      </c>
      <c r="B717" s="32" t="str">
        <f>IF('Prediction Log'!B717=0, "",'Prediction Log'!B717)</f>
      </c>
      <c r="C717" s="32" t="str">
        <f>IF('Prediction Log'!C717=0, "",'Prediction Log'!C717)</f>
      </c>
      <c r="D717" s="32" t="str">
        <f>IF('Prediction Log'!D717=0, "",'Prediction Log'!D717)</f>
      </c>
      <c r="E717" s="32" t="str">
        <f>IF('Prediction Log'!E717=0, "",'Prediction Log'!E717)</f>
      </c>
      <c r="F717" s="32" t="str">
        <f>IF('Prediction Log'!F717=0, "",'Prediction Log'!F717)</f>
      </c>
      <c r="G717" s="35" t="str">
        <f>IF(Games!H717="","",Games!H717)</f>
      </c>
      <c r="K717" s="30" t="n">
        <f t="shared" si="33"/>
        <v>0</v>
      </c>
      <c r="L717" s="30" t="n">
        <f t="shared" si="34"/>
        <v>0</v>
      </c>
      <c r="N717" s="28" t="str">
        <f t="shared" si="35"/>
      </c>
    </row>
    <row r="718">
      <c r="A718" s="32" t="str">
        <f>IF('Prediction Log'!A718=0, "",'Prediction Log'!A718)</f>
      </c>
      <c r="B718" s="32" t="str">
        <f>IF('Prediction Log'!B718=0, "",'Prediction Log'!B718)</f>
      </c>
      <c r="C718" s="32" t="str">
        <f>IF('Prediction Log'!C718=0, "",'Prediction Log'!C718)</f>
      </c>
      <c r="D718" s="32" t="str">
        <f>IF('Prediction Log'!D718=0, "",'Prediction Log'!D718)</f>
      </c>
      <c r="E718" s="32" t="str">
        <f>IF('Prediction Log'!E718=0, "",'Prediction Log'!E718)</f>
      </c>
      <c r="F718" s="32" t="str">
        <f>IF('Prediction Log'!F718=0, "",'Prediction Log'!F718)</f>
      </c>
      <c r="G718" s="35" t="str">
        <f>IF(Games!H718="","",Games!H718)</f>
      </c>
      <c r="K718" s="30" t="n">
        <f t="shared" si="33"/>
        <v>0</v>
      </c>
      <c r="L718" s="30" t="n">
        <f t="shared" si="34"/>
        <v>0</v>
      </c>
      <c r="N718" s="28" t="str">
        <f t="shared" si="35"/>
      </c>
    </row>
    <row r="719">
      <c r="A719" s="32" t="str">
        <f>IF('Prediction Log'!A719=0, "",'Prediction Log'!A719)</f>
      </c>
      <c r="B719" s="32" t="str">
        <f>IF('Prediction Log'!B719=0, "",'Prediction Log'!B719)</f>
      </c>
      <c r="C719" s="32" t="str">
        <f>IF('Prediction Log'!C719=0, "",'Prediction Log'!C719)</f>
      </c>
      <c r="D719" s="32" t="str">
        <f>IF('Prediction Log'!D719=0, "",'Prediction Log'!D719)</f>
      </c>
      <c r="E719" s="32" t="str">
        <f>IF('Prediction Log'!E719=0, "",'Prediction Log'!E719)</f>
      </c>
      <c r="F719" s="32" t="str">
        <f>IF('Prediction Log'!F719=0, "",'Prediction Log'!F719)</f>
      </c>
      <c r="G719" s="35" t="str">
        <f>IF(Games!H719="","",Games!H719)</f>
      </c>
      <c r="K719" s="30" t="n">
        <f t="shared" si="33"/>
        <v>0</v>
      </c>
      <c r="L719" s="30" t="n">
        <f t="shared" si="34"/>
        <v>0</v>
      </c>
      <c r="N719" s="28" t="str">
        <f t="shared" si="35"/>
      </c>
    </row>
    <row r="720">
      <c r="A720" s="32" t="str">
        <f>IF('Prediction Log'!A720=0, "",'Prediction Log'!A720)</f>
      </c>
      <c r="B720" s="32" t="str">
        <f>IF('Prediction Log'!B720=0, "",'Prediction Log'!B720)</f>
      </c>
      <c r="C720" s="32" t="str">
        <f>IF('Prediction Log'!C720=0, "",'Prediction Log'!C720)</f>
      </c>
      <c r="D720" s="32" t="str">
        <f>IF('Prediction Log'!D720=0, "",'Prediction Log'!D720)</f>
      </c>
      <c r="E720" s="32" t="str">
        <f>IF('Prediction Log'!E720=0, "",'Prediction Log'!E720)</f>
      </c>
      <c r="F720" s="32" t="str">
        <f>IF('Prediction Log'!F720=0, "",'Prediction Log'!F720)</f>
      </c>
      <c r="G720" s="35" t="str">
        <f>IF(Games!H720="","",Games!H720)</f>
      </c>
      <c r="K720" s="30" t="n">
        <f t="shared" si="33"/>
        <v>0</v>
      </c>
      <c r="L720" s="30" t="n">
        <f t="shared" si="34"/>
        <v>0</v>
      </c>
      <c r="N720" s="28" t="str">
        <f t="shared" si="35"/>
      </c>
    </row>
    <row r="721">
      <c r="A721" s="32" t="str">
        <f>IF('Prediction Log'!A721=0, "",'Prediction Log'!A721)</f>
      </c>
      <c r="B721" s="32" t="str">
        <f>IF('Prediction Log'!B721=0, "",'Prediction Log'!B721)</f>
      </c>
      <c r="C721" s="32" t="str">
        <f>IF('Prediction Log'!C721=0, "",'Prediction Log'!C721)</f>
      </c>
      <c r="D721" s="32" t="str">
        <f>IF('Prediction Log'!D721=0, "",'Prediction Log'!D721)</f>
      </c>
      <c r="E721" s="32" t="str">
        <f>IF('Prediction Log'!E721=0, "",'Prediction Log'!E721)</f>
      </c>
      <c r="F721" s="32" t="str">
        <f>IF('Prediction Log'!F721=0, "",'Prediction Log'!F721)</f>
      </c>
      <c r="G721" s="35" t="str">
        <f>IF(Games!H721="","",Games!H721)</f>
      </c>
      <c r="K721" s="30" t="n">
        <f t="shared" si="33"/>
        <v>0</v>
      </c>
      <c r="L721" s="30" t="n">
        <f t="shared" si="34"/>
        <v>0</v>
      </c>
      <c r="N721" s="28" t="str">
        <f t="shared" si="35"/>
      </c>
    </row>
    <row r="722">
      <c r="A722" s="32" t="str">
        <f>IF('Prediction Log'!A722=0, "",'Prediction Log'!A722)</f>
      </c>
      <c r="B722" s="32" t="str">
        <f>IF('Prediction Log'!B722=0, "",'Prediction Log'!B722)</f>
      </c>
      <c r="C722" s="32" t="str">
        <f>IF('Prediction Log'!C722=0, "",'Prediction Log'!C722)</f>
      </c>
      <c r="D722" s="32" t="str">
        <f>IF('Prediction Log'!D722=0, "",'Prediction Log'!D722)</f>
      </c>
      <c r="E722" s="32" t="str">
        <f>IF('Prediction Log'!E722=0, "",'Prediction Log'!E722)</f>
      </c>
      <c r="F722" s="32" t="str">
        <f>IF('Prediction Log'!F722=0, "",'Prediction Log'!F722)</f>
      </c>
      <c r="G722" s="35" t="str">
        <f>IF(Games!H722="","",Games!H722)</f>
      </c>
      <c r="K722" s="30" t="n">
        <f t="shared" si="33"/>
        <v>0</v>
      </c>
      <c r="L722" s="30" t="n">
        <f t="shared" si="34"/>
        <v>0</v>
      </c>
      <c r="N722" s="28" t="str">
        <f t="shared" si="35"/>
      </c>
    </row>
    <row r="723">
      <c r="A723" s="32" t="str">
        <f>IF('Prediction Log'!A723=0, "",'Prediction Log'!A723)</f>
      </c>
      <c r="B723" s="32" t="str">
        <f>IF('Prediction Log'!B723=0, "",'Prediction Log'!B723)</f>
      </c>
      <c r="C723" s="32" t="str">
        <f>IF('Prediction Log'!C723=0, "",'Prediction Log'!C723)</f>
      </c>
      <c r="D723" s="32" t="str">
        <f>IF('Prediction Log'!D723=0, "",'Prediction Log'!D723)</f>
      </c>
      <c r="E723" s="32" t="str">
        <f>IF('Prediction Log'!E723=0, "",'Prediction Log'!E723)</f>
      </c>
      <c r="F723" s="32" t="str">
        <f>IF('Prediction Log'!F723=0, "",'Prediction Log'!F723)</f>
      </c>
      <c r="G723" s="35" t="str">
        <f>IF(Games!H723="","",Games!H723)</f>
      </c>
      <c r="K723" s="30" t="n">
        <f t="shared" si="33"/>
        <v>0</v>
      </c>
      <c r="L723" s="30" t="n">
        <f t="shared" si="34"/>
        <v>0</v>
      </c>
      <c r="N723" s="28" t="str">
        <f t="shared" si="35"/>
      </c>
    </row>
    <row r="724">
      <c r="A724" s="32" t="str">
        <f>IF('Prediction Log'!A724=0, "",'Prediction Log'!A724)</f>
      </c>
      <c r="B724" s="32" t="str">
        <f>IF('Prediction Log'!B724=0, "",'Prediction Log'!B724)</f>
      </c>
      <c r="C724" s="32" t="str">
        <f>IF('Prediction Log'!C724=0, "",'Prediction Log'!C724)</f>
      </c>
      <c r="D724" s="32" t="str">
        <f>IF('Prediction Log'!D724=0, "",'Prediction Log'!D724)</f>
      </c>
      <c r="E724" s="32" t="str">
        <f>IF('Prediction Log'!E724=0, "",'Prediction Log'!E724)</f>
      </c>
      <c r="F724" s="32" t="str">
        <f>IF('Prediction Log'!F724=0, "",'Prediction Log'!F724)</f>
      </c>
      <c r="G724" s="35" t="str">
        <f>IF(Games!H724="","",Games!H724)</f>
      </c>
      <c r="K724" s="30" t="n">
        <f t="shared" si="33"/>
        <v>0</v>
      </c>
      <c r="L724" s="30" t="n">
        <f t="shared" si="34"/>
        <v>0</v>
      </c>
      <c r="N724" s="28" t="str">
        <f t="shared" si="35"/>
      </c>
    </row>
    <row r="725">
      <c r="A725" s="32" t="str">
        <f>IF('Prediction Log'!A725=0, "",'Prediction Log'!A725)</f>
      </c>
      <c r="B725" s="32" t="str">
        <f>IF('Prediction Log'!B725=0, "",'Prediction Log'!B725)</f>
      </c>
      <c r="C725" s="32" t="str">
        <f>IF('Prediction Log'!C725=0, "",'Prediction Log'!C725)</f>
      </c>
      <c r="D725" s="32" t="str">
        <f>IF('Prediction Log'!D725=0, "",'Prediction Log'!D725)</f>
      </c>
      <c r="E725" s="32" t="str">
        <f>IF('Prediction Log'!E725=0, "",'Prediction Log'!E725)</f>
      </c>
      <c r="F725" s="32" t="str">
        <f>IF('Prediction Log'!F725=0, "",'Prediction Log'!F725)</f>
      </c>
      <c r="G725" s="35" t="str">
        <f>IF(Games!H725="","",Games!H725)</f>
      </c>
      <c r="K725" s="30" t="n">
        <f t="shared" si="33"/>
        <v>0</v>
      </c>
      <c r="L725" s="30" t="n">
        <f t="shared" si="34"/>
        <v>0</v>
      </c>
      <c r="N725" s="28" t="str">
        <f t="shared" si="35"/>
      </c>
    </row>
    <row r="726">
      <c r="A726" s="32" t="str">
        <f>IF('Prediction Log'!A726=0, "",'Prediction Log'!A726)</f>
      </c>
      <c r="B726" s="32" t="str">
        <f>IF('Prediction Log'!B726=0, "",'Prediction Log'!B726)</f>
      </c>
      <c r="C726" s="32" t="str">
        <f>IF('Prediction Log'!C726=0, "",'Prediction Log'!C726)</f>
      </c>
      <c r="D726" s="32" t="str">
        <f>IF('Prediction Log'!D726=0, "",'Prediction Log'!D726)</f>
      </c>
      <c r="E726" s="32" t="str">
        <f>IF('Prediction Log'!E726=0, "",'Prediction Log'!E726)</f>
      </c>
      <c r="F726" s="32" t="str">
        <f>IF('Prediction Log'!F726=0, "",'Prediction Log'!F726)</f>
      </c>
      <c r="G726" s="35" t="str">
        <f>IF(Games!H726="","",Games!H726)</f>
      </c>
      <c r="K726" s="30" t="n">
        <f t="shared" si="33"/>
        <v>0</v>
      </c>
      <c r="L726" s="30" t="n">
        <f t="shared" si="34"/>
        <v>0</v>
      </c>
      <c r="N726" s="28" t="str">
        <f t="shared" si="35"/>
      </c>
    </row>
    <row r="727">
      <c r="A727" s="32" t="str">
        <f>IF('Prediction Log'!A727=0, "",'Prediction Log'!A727)</f>
      </c>
      <c r="B727" s="32" t="str">
        <f>IF('Prediction Log'!B727=0, "",'Prediction Log'!B727)</f>
      </c>
      <c r="C727" s="32" t="str">
        <f>IF('Prediction Log'!C727=0, "",'Prediction Log'!C727)</f>
      </c>
      <c r="D727" s="32" t="str">
        <f>IF('Prediction Log'!D727=0, "",'Prediction Log'!D727)</f>
      </c>
      <c r="E727" s="32" t="str">
        <f>IF('Prediction Log'!E727=0, "",'Prediction Log'!E727)</f>
      </c>
      <c r="F727" s="32" t="str">
        <f>IF('Prediction Log'!F727=0, "",'Prediction Log'!F727)</f>
      </c>
      <c r="G727" s="35" t="str">
        <f>IF(Games!H727="","",Games!H727)</f>
      </c>
      <c r="K727" s="30" t="n">
        <f t="shared" si="33"/>
        <v>0</v>
      </c>
      <c r="L727" s="30" t="n">
        <f t="shared" si="34"/>
        <v>0</v>
      </c>
      <c r="N727" s="28" t="str">
        <f t="shared" si="35"/>
      </c>
    </row>
    <row r="728">
      <c r="A728" s="32" t="str">
        <f>IF('Prediction Log'!A728=0, "",'Prediction Log'!A728)</f>
      </c>
      <c r="B728" s="32" t="str">
        <f>IF('Prediction Log'!B728=0, "",'Prediction Log'!B728)</f>
      </c>
      <c r="C728" s="32" t="str">
        <f>IF('Prediction Log'!C728=0, "",'Prediction Log'!C728)</f>
      </c>
      <c r="D728" s="32" t="str">
        <f>IF('Prediction Log'!D728=0, "",'Prediction Log'!D728)</f>
      </c>
      <c r="E728" s="32" t="str">
        <f>IF('Prediction Log'!E728=0, "",'Prediction Log'!E728)</f>
      </c>
      <c r="F728" s="32" t="str">
        <f>IF('Prediction Log'!F728=0, "",'Prediction Log'!F728)</f>
      </c>
      <c r="G728" s="35" t="str">
        <f>IF(Games!H728="","",Games!H728)</f>
      </c>
      <c r="K728" s="30" t="n">
        <f t="shared" si="33"/>
        <v>0</v>
      </c>
      <c r="L728" s="30" t="n">
        <f t="shared" si="34"/>
        <v>0</v>
      </c>
      <c r="N728" s="28" t="str">
        <f t="shared" si="35"/>
      </c>
    </row>
    <row r="729">
      <c r="A729" s="32" t="str">
        <f>IF('Prediction Log'!A729=0, "",'Prediction Log'!A729)</f>
      </c>
      <c r="B729" s="32" t="str">
        <f>IF('Prediction Log'!B729=0, "",'Prediction Log'!B729)</f>
      </c>
      <c r="C729" s="32" t="str">
        <f>IF('Prediction Log'!C729=0, "",'Prediction Log'!C729)</f>
      </c>
      <c r="D729" s="32" t="str">
        <f>IF('Prediction Log'!D729=0, "",'Prediction Log'!D729)</f>
      </c>
      <c r="E729" s="32" t="str">
        <f>IF('Prediction Log'!E729=0, "",'Prediction Log'!E729)</f>
      </c>
      <c r="F729" s="32" t="str">
        <f>IF('Prediction Log'!F729=0, "",'Prediction Log'!F729)</f>
      </c>
      <c r="G729" s="35" t="str">
        <f>IF(Games!H729="","",Games!H729)</f>
      </c>
      <c r="K729" s="30" t="n">
        <f t="shared" si="33"/>
        <v>0</v>
      </c>
      <c r="L729" s="30" t="n">
        <f t="shared" si="34"/>
        <v>0</v>
      </c>
      <c r="N729" s="28" t="str">
        <f t="shared" si="35"/>
      </c>
    </row>
    <row r="730">
      <c r="A730" s="32" t="str">
        <f>IF('Prediction Log'!A730=0, "",'Prediction Log'!A730)</f>
      </c>
      <c r="B730" s="32" t="str">
        <f>IF('Prediction Log'!B730=0, "",'Prediction Log'!B730)</f>
      </c>
      <c r="C730" s="32" t="str">
        <f>IF('Prediction Log'!C730=0, "",'Prediction Log'!C730)</f>
      </c>
      <c r="D730" s="32" t="str">
        <f>IF('Prediction Log'!D730=0, "",'Prediction Log'!D730)</f>
      </c>
      <c r="E730" s="32" t="str">
        <f>IF('Prediction Log'!E730=0, "",'Prediction Log'!E730)</f>
      </c>
      <c r="F730" s="32" t="str">
        <f>IF('Prediction Log'!F730=0, "",'Prediction Log'!F730)</f>
      </c>
      <c r="G730" s="35" t="str">
        <f>IF(Games!H730="","",Games!H730)</f>
      </c>
      <c r="K730" s="30" t="n">
        <f t="shared" si="33"/>
        <v>0</v>
      </c>
      <c r="L730" s="30" t="n">
        <f t="shared" si="34"/>
        <v>0</v>
      </c>
      <c r="N730" s="28" t="str">
        <f t="shared" si="35"/>
      </c>
    </row>
    <row r="731">
      <c r="A731" s="32" t="str">
        <f>IF('Prediction Log'!A731=0, "",'Prediction Log'!A731)</f>
      </c>
      <c r="B731" s="32" t="str">
        <f>IF('Prediction Log'!B731=0, "",'Prediction Log'!B731)</f>
      </c>
      <c r="C731" s="32" t="str">
        <f>IF('Prediction Log'!C731=0, "",'Prediction Log'!C731)</f>
      </c>
      <c r="D731" s="32" t="str">
        <f>IF('Prediction Log'!D731=0, "",'Prediction Log'!D731)</f>
      </c>
      <c r="E731" s="32" t="str">
        <f>IF('Prediction Log'!E731=0, "",'Prediction Log'!E731)</f>
      </c>
      <c r="F731" s="32" t="str">
        <f>IF('Prediction Log'!F731=0, "",'Prediction Log'!F731)</f>
      </c>
      <c r="G731" s="35" t="str">
        <f>IF(Games!H731="","",Games!H731)</f>
      </c>
      <c r="K731" s="30" t="n">
        <f t="shared" si="33"/>
        <v>0</v>
      </c>
      <c r="L731" s="30" t="n">
        <f t="shared" si="34"/>
        <v>0</v>
      </c>
      <c r="N731" s="28" t="str">
        <f t="shared" si="35"/>
      </c>
    </row>
    <row r="732">
      <c r="A732" s="32" t="str">
        <f>IF('Prediction Log'!A732=0, "",'Prediction Log'!A732)</f>
      </c>
      <c r="B732" s="32" t="str">
        <f>IF('Prediction Log'!B732=0, "",'Prediction Log'!B732)</f>
      </c>
      <c r="C732" s="32" t="str">
        <f>IF('Prediction Log'!C732=0, "",'Prediction Log'!C732)</f>
      </c>
      <c r="D732" s="32" t="str">
        <f>IF('Prediction Log'!D732=0, "",'Prediction Log'!D732)</f>
      </c>
      <c r="E732" s="32" t="str">
        <f>IF('Prediction Log'!E732=0, "",'Prediction Log'!E732)</f>
      </c>
      <c r="F732" s="32" t="str">
        <f>IF('Prediction Log'!F732=0, "",'Prediction Log'!F732)</f>
      </c>
      <c r="G732" s="35" t="str">
        <f>IF(Games!H732="","",Games!H732)</f>
      </c>
      <c r="K732" s="30" t="n">
        <f t="shared" si="33"/>
        <v>0</v>
      </c>
      <c r="L732" s="30" t="n">
        <f t="shared" si="34"/>
        <v>0</v>
      </c>
      <c r="N732" s="28" t="str">
        <f t="shared" si="35"/>
      </c>
    </row>
    <row r="733">
      <c r="A733" s="32" t="str">
        <f>IF('Prediction Log'!A733=0, "",'Prediction Log'!A733)</f>
      </c>
      <c r="B733" s="32" t="str">
        <f>IF('Prediction Log'!B733=0, "",'Prediction Log'!B733)</f>
      </c>
      <c r="C733" s="32" t="str">
        <f>IF('Prediction Log'!C733=0, "",'Prediction Log'!C733)</f>
      </c>
      <c r="D733" s="32" t="str">
        <f>IF('Prediction Log'!D733=0, "",'Prediction Log'!D733)</f>
      </c>
      <c r="E733" s="32" t="str">
        <f>IF('Prediction Log'!E733=0, "",'Prediction Log'!E733)</f>
      </c>
      <c r="F733" s="32" t="str">
        <f>IF('Prediction Log'!F733=0, "",'Prediction Log'!F733)</f>
      </c>
      <c r="G733" s="35" t="str">
        <f>IF(Games!H733="","",Games!H733)</f>
      </c>
      <c r="K733" s="30" t="n">
        <f t="shared" si="33"/>
        <v>0</v>
      </c>
      <c r="L733" s="30" t="n">
        <f t="shared" si="34"/>
        <v>0</v>
      </c>
      <c r="N733" s="28" t="str">
        <f t="shared" si="35"/>
      </c>
    </row>
    <row r="734">
      <c r="A734" s="32" t="str">
        <f>IF('Prediction Log'!A734=0, "",'Prediction Log'!A734)</f>
      </c>
      <c r="B734" s="32" t="str">
        <f>IF('Prediction Log'!B734=0, "",'Prediction Log'!B734)</f>
      </c>
      <c r="C734" s="32" t="str">
        <f>IF('Prediction Log'!C734=0, "",'Prediction Log'!C734)</f>
      </c>
      <c r="D734" s="32" t="str">
        <f>IF('Prediction Log'!D734=0, "",'Prediction Log'!D734)</f>
      </c>
      <c r="E734" s="32" t="str">
        <f>IF('Prediction Log'!E734=0, "",'Prediction Log'!E734)</f>
      </c>
      <c r="F734" s="32" t="str">
        <f>IF('Prediction Log'!F734=0, "",'Prediction Log'!F734)</f>
      </c>
      <c r="G734" s="35" t="str">
        <f>IF(Games!H734="","",Games!H734)</f>
      </c>
      <c r="K734" s="30" t="n">
        <f t="shared" ref="K734:K797" si="36">I734+IF(J734&lt;0, (I734/(J734/-100)), I734*(J734/100))</f>
        <v>0</v>
      </c>
      <c r="L734" s="30" t="n">
        <f t="shared" ref="L734:L797" si="37">K734-I734</f>
        <v>0</v>
      </c>
      <c r="N734" s="28" t="str">
        <f t="shared" ref="N734:N797" si="38">IF(M734="W", L734, IF(M734="L",-I734, ""))</f>
      </c>
    </row>
    <row r="735">
      <c r="A735" s="32" t="str">
        <f>IF('Prediction Log'!A735=0, "",'Prediction Log'!A735)</f>
      </c>
      <c r="B735" s="32" t="str">
        <f>IF('Prediction Log'!B735=0, "",'Prediction Log'!B735)</f>
      </c>
      <c r="C735" s="32" t="str">
        <f>IF('Prediction Log'!C735=0, "",'Prediction Log'!C735)</f>
      </c>
      <c r="D735" s="32" t="str">
        <f>IF('Prediction Log'!D735=0, "",'Prediction Log'!D735)</f>
      </c>
      <c r="E735" s="32" t="str">
        <f>IF('Prediction Log'!E735=0, "",'Prediction Log'!E735)</f>
      </c>
      <c r="F735" s="32" t="str">
        <f>IF('Prediction Log'!F735=0, "",'Prediction Log'!F735)</f>
      </c>
      <c r="G735" s="35" t="str">
        <f>IF(Games!H735="","",Games!H735)</f>
      </c>
      <c r="K735" s="30" t="n">
        <f t="shared" si="36"/>
        <v>0</v>
      </c>
      <c r="L735" s="30" t="n">
        <f t="shared" si="37"/>
        <v>0</v>
      </c>
      <c r="N735" s="28" t="str">
        <f t="shared" si="38"/>
      </c>
    </row>
    <row r="736">
      <c r="A736" s="32" t="str">
        <f>IF('Prediction Log'!A736=0, "",'Prediction Log'!A736)</f>
      </c>
      <c r="B736" s="32" t="str">
        <f>IF('Prediction Log'!B736=0, "",'Prediction Log'!B736)</f>
      </c>
      <c r="C736" s="32" t="str">
        <f>IF('Prediction Log'!C736=0, "",'Prediction Log'!C736)</f>
      </c>
      <c r="D736" s="32" t="str">
        <f>IF('Prediction Log'!D736=0, "",'Prediction Log'!D736)</f>
      </c>
      <c r="E736" s="32" t="str">
        <f>IF('Prediction Log'!E736=0, "",'Prediction Log'!E736)</f>
      </c>
      <c r="F736" s="32" t="str">
        <f>IF('Prediction Log'!F736=0, "",'Prediction Log'!F736)</f>
      </c>
      <c r="G736" s="35" t="str">
        <f>IF(Games!H736="","",Games!H736)</f>
      </c>
      <c r="K736" s="30" t="n">
        <f t="shared" si="36"/>
        <v>0</v>
      </c>
      <c r="L736" s="30" t="n">
        <f t="shared" si="37"/>
        <v>0</v>
      </c>
      <c r="N736" s="28" t="str">
        <f t="shared" si="38"/>
      </c>
    </row>
    <row r="737">
      <c r="A737" s="32" t="str">
        <f>IF('Prediction Log'!A737=0, "",'Prediction Log'!A737)</f>
      </c>
      <c r="B737" s="32" t="str">
        <f>IF('Prediction Log'!B737=0, "",'Prediction Log'!B737)</f>
      </c>
      <c r="C737" s="32" t="str">
        <f>IF('Prediction Log'!C737=0, "",'Prediction Log'!C737)</f>
      </c>
      <c r="D737" s="32" t="str">
        <f>IF('Prediction Log'!D737=0, "",'Prediction Log'!D737)</f>
      </c>
      <c r="E737" s="32" t="str">
        <f>IF('Prediction Log'!E737=0, "",'Prediction Log'!E737)</f>
      </c>
      <c r="F737" s="32" t="str">
        <f>IF('Prediction Log'!F737=0, "",'Prediction Log'!F737)</f>
      </c>
      <c r="G737" s="35" t="str">
        <f>IF(Games!H737="","",Games!H737)</f>
      </c>
      <c r="K737" s="30" t="n">
        <f t="shared" si="36"/>
        <v>0</v>
      </c>
      <c r="L737" s="30" t="n">
        <f t="shared" si="37"/>
        <v>0</v>
      </c>
      <c r="N737" s="28" t="str">
        <f t="shared" si="38"/>
      </c>
    </row>
    <row r="738">
      <c r="A738" s="32" t="str">
        <f>IF('Prediction Log'!A738=0, "",'Prediction Log'!A738)</f>
      </c>
      <c r="B738" s="32" t="str">
        <f>IF('Prediction Log'!B738=0, "",'Prediction Log'!B738)</f>
      </c>
      <c r="C738" s="32" t="str">
        <f>IF('Prediction Log'!C738=0, "",'Prediction Log'!C738)</f>
      </c>
      <c r="D738" s="32" t="str">
        <f>IF('Prediction Log'!D738=0, "",'Prediction Log'!D738)</f>
      </c>
      <c r="E738" s="32" t="str">
        <f>IF('Prediction Log'!E738=0, "",'Prediction Log'!E738)</f>
      </c>
      <c r="F738" s="32" t="str">
        <f>IF('Prediction Log'!F738=0, "",'Prediction Log'!F738)</f>
      </c>
      <c r="G738" s="35" t="str">
        <f>IF(Games!H738="","",Games!H738)</f>
      </c>
      <c r="K738" s="30" t="n">
        <f t="shared" si="36"/>
        <v>0</v>
      </c>
      <c r="L738" s="30" t="n">
        <f t="shared" si="37"/>
        <v>0</v>
      </c>
      <c r="N738" s="28" t="str">
        <f t="shared" si="38"/>
      </c>
    </row>
    <row r="739">
      <c r="A739" s="32" t="str">
        <f>IF('Prediction Log'!A739=0, "",'Prediction Log'!A739)</f>
      </c>
      <c r="B739" s="32" t="str">
        <f>IF('Prediction Log'!B739=0, "",'Prediction Log'!B739)</f>
      </c>
      <c r="C739" s="32" t="str">
        <f>IF('Prediction Log'!C739=0, "",'Prediction Log'!C739)</f>
      </c>
      <c r="D739" s="32" t="str">
        <f>IF('Prediction Log'!D739=0, "",'Prediction Log'!D739)</f>
      </c>
      <c r="E739" s="32" t="str">
        <f>IF('Prediction Log'!E739=0, "",'Prediction Log'!E739)</f>
      </c>
      <c r="F739" s="32" t="str">
        <f>IF('Prediction Log'!F739=0, "",'Prediction Log'!F739)</f>
      </c>
      <c r="G739" s="35" t="str">
        <f>IF(Games!H739="","",Games!H739)</f>
      </c>
      <c r="K739" s="30" t="n">
        <f t="shared" si="36"/>
        <v>0</v>
      </c>
      <c r="L739" s="30" t="n">
        <f t="shared" si="37"/>
        <v>0</v>
      </c>
      <c r="N739" s="28" t="str">
        <f t="shared" si="38"/>
      </c>
    </row>
    <row r="740">
      <c r="A740" s="32" t="str">
        <f>IF('Prediction Log'!A740=0, "",'Prediction Log'!A740)</f>
      </c>
      <c r="B740" s="32" t="str">
        <f>IF('Prediction Log'!B740=0, "",'Prediction Log'!B740)</f>
      </c>
      <c r="C740" s="32" t="str">
        <f>IF('Prediction Log'!C740=0, "",'Prediction Log'!C740)</f>
      </c>
      <c r="D740" s="32" t="str">
        <f>IF('Prediction Log'!D740=0, "",'Prediction Log'!D740)</f>
      </c>
      <c r="E740" s="32" t="str">
        <f>IF('Prediction Log'!E740=0, "",'Prediction Log'!E740)</f>
      </c>
      <c r="F740" s="32" t="str">
        <f>IF('Prediction Log'!F740=0, "",'Prediction Log'!F740)</f>
      </c>
      <c r="G740" s="35" t="str">
        <f>IF(Games!H740="","",Games!H740)</f>
      </c>
      <c r="K740" s="30" t="n">
        <f t="shared" si="36"/>
        <v>0</v>
      </c>
      <c r="L740" s="30" t="n">
        <f t="shared" si="37"/>
        <v>0</v>
      </c>
      <c r="N740" s="28" t="str">
        <f t="shared" si="38"/>
      </c>
    </row>
    <row r="741">
      <c r="A741" s="32" t="str">
        <f>IF('Prediction Log'!A741=0, "",'Prediction Log'!A741)</f>
      </c>
      <c r="B741" s="32" t="str">
        <f>IF('Prediction Log'!B741=0, "",'Prediction Log'!B741)</f>
      </c>
      <c r="C741" s="32" t="str">
        <f>IF('Prediction Log'!C741=0, "",'Prediction Log'!C741)</f>
      </c>
      <c r="D741" s="32" t="str">
        <f>IF('Prediction Log'!D741=0, "",'Prediction Log'!D741)</f>
      </c>
      <c r="E741" s="32" t="str">
        <f>IF('Prediction Log'!E741=0, "",'Prediction Log'!E741)</f>
      </c>
      <c r="F741" s="32" t="str">
        <f>IF('Prediction Log'!F741=0, "",'Prediction Log'!F741)</f>
      </c>
      <c r="G741" s="35" t="str">
        <f>IF(Games!H741="","",Games!H741)</f>
      </c>
      <c r="K741" s="30" t="n">
        <f t="shared" si="36"/>
        <v>0</v>
      </c>
      <c r="L741" s="30" t="n">
        <f t="shared" si="37"/>
        <v>0</v>
      </c>
      <c r="N741" s="28" t="str">
        <f t="shared" si="38"/>
      </c>
    </row>
    <row r="742">
      <c r="A742" s="32" t="str">
        <f>IF('Prediction Log'!A742=0, "",'Prediction Log'!A742)</f>
      </c>
      <c r="B742" s="32" t="str">
        <f>IF('Prediction Log'!B742=0, "",'Prediction Log'!B742)</f>
      </c>
      <c r="C742" s="32" t="str">
        <f>IF('Prediction Log'!C742=0, "",'Prediction Log'!C742)</f>
      </c>
      <c r="D742" s="32" t="str">
        <f>IF('Prediction Log'!D742=0, "",'Prediction Log'!D742)</f>
      </c>
      <c r="E742" s="32" t="str">
        <f>IF('Prediction Log'!E742=0, "",'Prediction Log'!E742)</f>
      </c>
      <c r="F742" s="32" t="str">
        <f>IF('Prediction Log'!F742=0, "",'Prediction Log'!F742)</f>
      </c>
      <c r="G742" s="35" t="str">
        <f>IF(Games!H742="","",Games!H742)</f>
      </c>
      <c r="K742" s="30" t="n">
        <f t="shared" si="36"/>
        <v>0</v>
      </c>
      <c r="L742" s="30" t="n">
        <f t="shared" si="37"/>
        <v>0</v>
      </c>
      <c r="N742" s="28" t="str">
        <f t="shared" si="38"/>
      </c>
    </row>
    <row r="743">
      <c r="A743" s="32" t="str">
        <f>IF('Prediction Log'!A743=0, "",'Prediction Log'!A743)</f>
      </c>
      <c r="B743" s="32" t="str">
        <f>IF('Prediction Log'!B743=0, "",'Prediction Log'!B743)</f>
      </c>
      <c r="C743" s="32" t="str">
        <f>IF('Prediction Log'!C743=0, "",'Prediction Log'!C743)</f>
      </c>
      <c r="D743" s="32" t="str">
        <f>IF('Prediction Log'!D743=0, "",'Prediction Log'!D743)</f>
      </c>
      <c r="E743" s="32" t="str">
        <f>IF('Prediction Log'!E743=0, "",'Prediction Log'!E743)</f>
      </c>
      <c r="F743" s="32" t="str">
        <f>IF('Prediction Log'!F743=0, "",'Prediction Log'!F743)</f>
      </c>
      <c r="G743" s="35" t="str">
        <f>IF(Games!H743="","",Games!H743)</f>
      </c>
      <c r="K743" s="30" t="n">
        <f t="shared" si="36"/>
        <v>0</v>
      </c>
      <c r="L743" s="30" t="n">
        <f t="shared" si="37"/>
        <v>0</v>
      </c>
      <c r="N743" s="28" t="str">
        <f t="shared" si="38"/>
      </c>
    </row>
    <row r="744">
      <c r="A744" s="32" t="str">
        <f>IF('Prediction Log'!A744=0, "",'Prediction Log'!A744)</f>
      </c>
      <c r="B744" s="32" t="str">
        <f>IF('Prediction Log'!B744=0, "",'Prediction Log'!B744)</f>
      </c>
      <c r="C744" s="32" t="str">
        <f>IF('Prediction Log'!C744=0, "",'Prediction Log'!C744)</f>
      </c>
      <c r="D744" s="32" t="str">
        <f>IF('Prediction Log'!D744=0, "",'Prediction Log'!D744)</f>
      </c>
      <c r="E744" s="32" t="str">
        <f>IF('Prediction Log'!E744=0, "",'Prediction Log'!E744)</f>
      </c>
      <c r="F744" s="32" t="str">
        <f>IF('Prediction Log'!F744=0, "",'Prediction Log'!F744)</f>
      </c>
      <c r="G744" s="35" t="str">
        <f>IF(Games!H744="","",Games!H744)</f>
      </c>
      <c r="K744" s="30" t="n">
        <f t="shared" si="36"/>
        <v>0</v>
      </c>
      <c r="L744" s="30" t="n">
        <f t="shared" si="37"/>
        <v>0</v>
      </c>
      <c r="N744" s="28" t="str">
        <f t="shared" si="38"/>
      </c>
    </row>
    <row r="745">
      <c r="A745" s="32" t="str">
        <f>IF('Prediction Log'!A745=0, "",'Prediction Log'!A745)</f>
      </c>
      <c r="B745" s="32" t="str">
        <f>IF('Prediction Log'!B745=0, "",'Prediction Log'!B745)</f>
      </c>
      <c r="C745" s="32" t="str">
        <f>IF('Prediction Log'!C745=0, "",'Prediction Log'!C745)</f>
      </c>
      <c r="D745" s="32" t="str">
        <f>IF('Prediction Log'!D745=0, "",'Prediction Log'!D745)</f>
      </c>
      <c r="E745" s="32" t="str">
        <f>IF('Prediction Log'!E745=0, "",'Prediction Log'!E745)</f>
      </c>
      <c r="F745" s="32" t="str">
        <f>IF('Prediction Log'!F745=0, "",'Prediction Log'!F745)</f>
      </c>
      <c r="G745" s="35" t="str">
        <f>IF(Games!H745="","",Games!H745)</f>
      </c>
      <c r="K745" s="30" t="n">
        <f t="shared" si="36"/>
        <v>0</v>
      </c>
      <c r="L745" s="30" t="n">
        <f t="shared" si="37"/>
        <v>0</v>
      </c>
      <c r="N745" s="28" t="str">
        <f t="shared" si="38"/>
      </c>
    </row>
    <row r="746">
      <c r="A746" s="32" t="str">
        <f>IF('Prediction Log'!A746=0, "",'Prediction Log'!A746)</f>
      </c>
      <c r="B746" s="32" t="str">
        <f>IF('Prediction Log'!B746=0, "",'Prediction Log'!B746)</f>
      </c>
      <c r="C746" s="32" t="str">
        <f>IF('Prediction Log'!C746=0, "",'Prediction Log'!C746)</f>
      </c>
      <c r="D746" s="32" t="str">
        <f>IF('Prediction Log'!D746=0, "",'Prediction Log'!D746)</f>
      </c>
      <c r="E746" s="32" t="str">
        <f>IF('Prediction Log'!E746=0, "",'Prediction Log'!E746)</f>
      </c>
      <c r="F746" s="32" t="str">
        <f>IF('Prediction Log'!F746=0, "",'Prediction Log'!F746)</f>
      </c>
      <c r="G746" s="35" t="str">
        <f>IF(Games!H746="","",Games!H746)</f>
      </c>
      <c r="K746" s="30" t="n">
        <f t="shared" si="36"/>
        <v>0</v>
      </c>
      <c r="L746" s="30" t="n">
        <f t="shared" si="37"/>
        <v>0</v>
      </c>
      <c r="N746" s="28" t="str">
        <f t="shared" si="38"/>
      </c>
    </row>
    <row r="747">
      <c r="A747" s="32" t="str">
        <f>IF('Prediction Log'!A747=0, "",'Prediction Log'!A747)</f>
      </c>
      <c r="B747" s="32" t="str">
        <f>IF('Prediction Log'!B747=0, "",'Prediction Log'!B747)</f>
      </c>
      <c r="C747" s="32" t="str">
        <f>IF('Prediction Log'!C747=0, "",'Prediction Log'!C747)</f>
      </c>
      <c r="D747" s="32" t="str">
        <f>IF('Prediction Log'!D747=0, "",'Prediction Log'!D747)</f>
      </c>
      <c r="E747" s="32" t="str">
        <f>IF('Prediction Log'!E747=0, "",'Prediction Log'!E747)</f>
      </c>
      <c r="F747" s="32" t="str">
        <f>IF('Prediction Log'!F747=0, "",'Prediction Log'!F747)</f>
      </c>
      <c r="G747" s="35" t="str">
        <f>IF(Games!H747="","",Games!H747)</f>
      </c>
      <c r="K747" s="30" t="n">
        <f t="shared" si="36"/>
        <v>0</v>
      </c>
      <c r="L747" s="30" t="n">
        <f t="shared" si="37"/>
        <v>0</v>
      </c>
      <c r="N747" s="28" t="str">
        <f t="shared" si="38"/>
      </c>
    </row>
    <row r="748">
      <c r="A748" s="32" t="str">
        <f>IF('Prediction Log'!A748=0, "",'Prediction Log'!A748)</f>
      </c>
      <c r="B748" s="32" t="str">
        <f>IF('Prediction Log'!B748=0, "",'Prediction Log'!B748)</f>
      </c>
      <c r="C748" s="32" t="str">
        <f>IF('Prediction Log'!C748=0, "",'Prediction Log'!C748)</f>
      </c>
      <c r="D748" s="32" t="str">
        <f>IF('Prediction Log'!D748=0, "",'Prediction Log'!D748)</f>
      </c>
      <c r="E748" s="32" t="str">
        <f>IF('Prediction Log'!E748=0, "",'Prediction Log'!E748)</f>
      </c>
      <c r="F748" s="32" t="str">
        <f>IF('Prediction Log'!F748=0, "",'Prediction Log'!F748)</f>
      </c>
      <c r="G748" s="35" t="str">
        <f>IF(Games!H748="","",Games!H748)</f>
      </c>
      <c r="K748" s="30" t="n">
        <f t="shared" si="36"/>
        <v>0</v>
      </c>
      <c r="L748" s="30" t="n">
        <f t="shared" si="37"/>
        <v>0</v>
      </c>
      <c r="N748" s="28" t="str">
        <f t="shared" si="38"/>
      </c>
    </row>
    <row r="749">
      <c r="A749" s="32" t="str">
        <f>IF('Prediction Log'!A749=0, "",'Prediction Log'!A749)</f>
      </c>
      <c r="B749" s="32" t="str">
        <f>IF('Prediction Log'!B749=0, "",'Prediction Log'!B749)</f>
      </c>
      <c r="C749" s="32" t="str">
        <f>IF('Prediction Log'!C749=0, "",'Prediction Log'!C749)</f>
      </c>
      <c r="D749" s="32" t="str">
        <f>IF('Prediction Log'!D749=0, "",'Prediction Log'!D749)</f>
      </c>
      <c r="E749" s="32" t="str">
        <f>IF('Prediction Log'!E749=0, "",'Prediction Log'!E749)</f>
      </c>
      <c r="F749" s="32" t="str">
        <f>IF('Prediction Log'!F749=0, "",'Prediction Log'!F749)</f>
      </c>
      <c r="G749" s="35" t="str">
        <f>IF(Games!H749="","",Games!H749)</f>
      </c>
      <c r="K749" s="30" t="n">
        <f t="shared" si="36"/>
        <v>0</v>
      </c>
      <c r="L749" s="30" t="n">
        <f t="shared" si="37"/>
        <v>0</v>
      </c>
      <c r="N749" s="28" t="str">
        <f t="shared" si="38"/>
      </c>
    </row>
    <row r="750">
      <c r="A750" s="32" t="str">
        <f>IF('Prediction Log'!A750=0, "",'Prediction Log'!A750)</f>
      </c>
      <c r="B750" s="32" t="str">
        <f>IF('Prediction Log'!B750=0, "",'Prediction Log'!B750)</f>
      </c>
      <c r="C750" s="32" t="str">
        <f>IF('Prediction Log'!C750=0, "",'Prediction Log'!C750)</f>
      </c>
      <c r="D750" s="32" t="str">
        <f>IF('Prediction Log'!D750=0, "",'Prediction Log'!D750)</f>
      </c>
      <c r="E750" s="32" t="str">
        <f>IF('Prediction Log'!E750=0, "",'Prediction Log'!E750)</f>
      </c>
      <c r="F750" s="32" t="str">
        <f>IF('Prediction Log'!F750=0, "",'Prediction Log'!F750)</f>
      </c>
      <c r="G750" s="35" t="str">
        <f>IF(Games!H750="","",Games!H750)</f>
      </c>
      <c r="K750" s="30" t="n">
        <f t="shared" si="36"/>
        <v>0</v>
      </c>
      <c r="L750" s="30" t="n">
        <f t="shared" si="37"/>
        <v>0</v>
      </c>
      <c r="N750" s="28" t="str">
        <f t="shared" si="38"/>
      </c>
    </row>
    <row r="751">
      <c r="A751" s="32" t="str">
        <f>IF('Prediction Log'!A751=0, "",'Prediction Log'!A751)</f>
      </c>
      <c r="B751" s="32" t="str">
        <f>IF('Prediction Log'!B751=0, "",'Prediction Log'!B751)</f>
      </c>
      <c r="C751" s="32" t="str">
        <f>IF('Prediction Log'!C751=0, "",'Prediction Log'!C751)</f>
      </c>
      <c r="D751" s="32" t="str">
        <f>IF('Prediction Log'!D751=0, "",'Prediction Log'!D751)</f>
      </c>
      <c r="E751" s="32" t="str">
        <f>IF('Prediction Log'!E751=0, "",'Prediction Log'!E751)</f>
      </c>
      <c r="F751" s="32" t="str">
        <f>IF('Prediction Log'!F751=0, "",'Prediction Log'!F751)</f>
      </c>
      <c r="G751" s="35" t="str">
        <f>IF(Games!H751="","",Games!H751)</f>
      </c>
      <c r="K751" s="30" t="n">
        <f t="shared" si="36"/>
        <v>0</v>
      </c>
      <c r="L751" s="30" t="n">
        <f t="shared" si="37"/>
        <v>0</v>
      </c>
      <c r="N751" s="28" t="str">
        <f t="shared" si="38"/>
      </c>
    </row>
    <row r="752">
      <c r="A752" s="32" t="str">
        <f>IF('Prediction Log'!A752=0, "",'Prediction Log'!A752)</f>
      </c>
      <c r="B752" s="32" t="str">
        <f>IF('Prediction Log'!B752=0, "",'Prediction Log'!B752)</f>
      </c>
      <c r="C752" s="32" t="str">
        <f>IF('Prediction Log'!C752=0, "",'Prediction Log'!C752)</f>
      </c>
      <c r="D752" s="32" t="str">
        <f>IF('Prediction Log'!D752=0, "",'Prediction Log'!D752)</f>
      </c>
      <c r="E752" s="32" t="str">
        <f>IF('Prediction Log'!E752=0, "",'Prediction Log'!E752)</f>
      </c>
      <c r="F752" s="32" t="str">
        <f>IF('Prediction Log'!F752=0, "",'Prediction Log'!F752)</f>
      </c>
      <c r="G752" s="35" t="str">
        <f>IF(Games!H752="","",Games!H752)</f>
      </c>
      <c r="K752" s="30" t="n">
        <f t="shared" si="36"/>
        <v>0</v>
      </c>
      <c r="L752" s="30" t="n">
        <f t="shared" si="37"/>
        <v>0</v>
      </c>
      <c r="N752" s="28" t="str">
        <f t="shared" si="38"/>
      </c>
    </row>
    <row r="753">
      <c r="A753" s="32" t="str">
        <f>IF('Prediction Log'!A753=0, "",'Prediction Log'!A753)</f>
      </c>
      <c r="B753" s="32" t="str">
        <f>IF('Prediction Log'!B753=0, "",'Prediction Log'!B753)</f>
      </c>
      <c r="C753" s="32" t="str">
        <f>IF('Prediction Log'!C753=0, "",'Prediction Log'!C753)</f>
      </c>
      <c r="D753" s="32" t="str">
        <f>IF('Prediction Log'!D753=0, "",'Prediction Log'!D753)</f>
      </c>
      <c r="E753" s="32" t="str">
        <f>IF('Prediction Log'!E753=0, "",'Prediction Log'!E753)</f>
      </c>
      <c r="F753" s="32" t="str">
        <f>IF('Prediction Log'!F753=0, "",'Prediction Log'!F753)</f>
      </c>
      <c r="G753" s="35" t="str">
        <f>IF(Games!H753="","",Games!H753)</f>
      </c>
      <c r="K753" s="30" t="n">
        <f t="shared" si="36"/>
        <v>0</v>
      </c>
      <c r="L753" s="30" t="n">
        <f t="shared" si="37"/>
        <v>0</v>
      </c>
      <c r="N753" s="28" t="str">
        <f t="shared" si="38"/>
      </c>
    </row>
    <row r="754">
      <c r="A754" s="32" t="str">
        <f>IF('Prediction Log'!A754=0, "",'Prediction Log'!A754)</f>
      </c>
      <c r="B754" s="32" t="str">
        <f>IF('Prediction Log'!B754=0, "",'Prediction Log'!B754)</f>
      </c>
      <c r="C754" s="32" t="str">
        <f>IF('Prediction Log'!C754=0, "",'Prediction Log'!C754)</f>
      </c>
      <c r="D754" s="32" t="str">
        <f>IF('Prediction Log'!D754=0, "",'Prediction Log'!D754)</f>
      </c>
      <c r="E754" s="32" t="str">
        <f>IF('Prediction Log'!E754=0, "",'Prediction Log'!E754)</f>
      </c>
      <c r="F754" s="32" t="str">
        <f>IF('Prediction Log'!F754=0, "",'Prediction Log'!F754)</f>
      </c>
      <c r="G754" s="35" t="str">
        <f>IF(Games!H754="","",Games!H754)</f>
      </c>
      <c r="K754" s="30" t="n">
        <f t="shared" si="36"/>
        <v>0</v>
      </c>
      <c r="L754" s="30" t="n">
        <f t="shared" si="37"/>
        <v>0</v>
      </c>
      <c r="N754" s="28" t="str">
        <f t="shared" si="38"/>
      </c>
    </row>
    <row r="755">
      <c r="A755" s="32" t="str">
        <f>IF('Prediction Log'!A755=0, "",'Prediction Log'!A755)</f>
      </c>
      <c r="B755" s="32" t="str">
        <f>IF('Prediction Log'!B755=0, "",'Prediction Log'!B755)</f>
      </c>
      <c r="C755" s="32" t="str">
        <f>IF('Prediction Log'!C755=0, "",'Prediction Log'!C755)</f>
      </c>
      <c r="D755" s="32" t="str">
        <f>IF('Prediction Log'!D755=0, "",'Prediction Log'!D755)</f>
      </c>
      <c r="E755" s="32" t="str">
        <f>IF('Prediction Log'!E755=0, "",'Prediction Log'!E755)</f>
      </c>
      <c r="F755" s="32" t="str">
        <f>IF('Prediction Log'!F755=0, "",'Prediction Log'!F755)</f>
      </c>
      <c r="G755" s="35" t="str">
        <f>IF(Games!H755="","",Games!H755)</f>
      </c>
      <c r="K755" s="30" t="n">
        <f t="shared" si="36"/>
        <v>0</v>
      </c>
      <c r="L755" s="30" t="n">
        <f t="shared" si="37"/>
        <v>0</v>
      </c>
      <c r="N755" s="28" t="str">
        <f t="shared" si="38"/>
      </c>
    </row>
    <row r="756">
      <c r="A756" s="32" t="str">
        <f>IF('Prediction Log'!A756=0, "",'Prediction Log'!A756)</f>
      </c>
      <c r="B756" s="32" t="str">
        <f>IF('Prediction Log'!B756=0, "",'Prediction Log'!B756)</f>
      </c>
      <c r="C756" s="32" t="str">
        <f>IF('Prediction Log'!C756=0, "",'Prediction Log'!C756)</f>
      </c>
      <c r="D756" s="32" t="str">
        <f>IF('Prediction Log'!D756=0, "",'Prediction Log'!D756)</f>
      </c>
      <c r="E756" s="32" t="str">
        <f>IF('Prediction Log'!E756=0, "",'Prediction Log'!E756)</f>
      </c>
      <c r="F756" s="32" t="str">
        <f>IF('Prediction Log'!F756=0, "",'Prediction Log'!F756)</f>
      </c>
      <c r="G756" s="35" t="str">
        <f>IF(Games!H756="","",Games!H756)</f>
      </c>
      <c r="K756" s="30" t="n">
        <f t="shared" si="36"/>
        <v>0</v>
      </c>
      <c r="L756" s="30" t="n">
        <f t="shared" si="37"/>
        <v>0</v>
      </c>
      <c r="N756" s="28" t="str">
        <f t="shared" si="38"/>
      </c>
    </row>
    <row r="757">
      <c r="A757" s="32" t="str">
        <f>IF('Prediction Log'!A757=0, "",'Prediction Log'!A757)</f>
      </c>
      <c r="B757" s="32" t="str">
        <f>IF('Prediction Log'!B757=0, "",'Prediction Log'!B757)</f>
      </c>
      <c r="C757" s="32" t="str">
        <f>IF('Prediction Log'!C757=0, "",'Prediction Log'!C757)</f>
      </c>
      <c r="D757" s="32" t="str">
        <f>IF('Prediction Log'!D757=0, "",'Prediction Log'!D757)</f>
      </c>
      <c r="E757" s="32" t="str">
        <f>IF('Prediction Log'!E757=0, "",'Prediction Log'!E757)</f>
      </c>
      <c r="F757" s="32" t="str">
        <f>IF('Prediction Log'!F757=0, "",'Prediction Log'!F757)</f>
      </c>
      <c r="G757" s="35" t="str">
        <f>IF(Games!H757="","",Games!H757)</f>
      </c>
      <c r="K757" s="30" t="n">
        <f t="shared" si="36"/>
        <v>0</v>
      </c>
      <c r="L757" s="30" t="n">
        <f t="shared" si="37"/>
        <v>0</v>
      </c>
      <c r="N757" s="28" t="str">
        <f t="shared" si="38"/>
      </c>
    </row>
    <row r="758">
      <c r="A758" s="32" t="str">
        <f>IF('Prediction Log'!A758=0, "",'Prediction Log'!A758)</f>
      </c>
      <c r="B758" s="32" t="str">
        <f>IF('Prediction Log'!B758=0, "",'Prediction Log'!B758)</f>
      </c>
      <c r="C758" s="32" t="str">
        <f>IF('Prediction Log'!C758=0, "",'Prediction Log'!C758)</f>
      </c>
      <c r="D758" s="32" t="str">
        <f>IF('Prediction Log'!D758=0, "",'Prediction Log'!D758)</f>
      </c>
      <c r="E758" s="32" t="str">
        <f>IF('Prediction Log'!E758=0, "",'Prediction Log'!E758)</f>
      </c>
      <c r="F758" s="32" t="str">
        <f>IF('Prediction Log'!F758=0, "",'Prediction Log'!F758)</f>
      </c>
      <c r="G758" s="35" t="str">
        <f>IF(Games!H758="","",Games!H758)</f>
      </c>
      <c r="K758" s="30" t="n">
        <f t="shared" si="36"/>
        <v>0</v>
      </c>
      <c r="L758" s="30" t="n">
        <f t="shared" si="37"/>
        <v>0</v>
      </c>
      <c r="N758" s="28" t="str">
        <f t="shared" si="38"/>
      </c>
    </row>
    <row r="759">
      <c r="A759" s="32" t="str">
        <f>IF('Prediction Log'!A759=0, "",'Prediction Log'!A759)</f>
      </c>
      <c r="B759" s="32" t="str">
        <f>IF('Prediction Log'!B759=0, "",'Prediction Log'!B759)</f>
      </c>
      <c r="C759" s="32" t="str">
        <f>IF('Prediction Log'!C759=0, "",'Prediction Log'!C759)</f>
      </c>
      <c r="D759" s="32" t="str">
        <f>IF('Prediction Log'!D759=0, "",'Prediction Log'!D759)</f>
      </c>
      <c r="E759" s="32" t="str">
        <f>IF('Prediction Log'!E759=0, "",'Prediction Log'!E759)</f>
      </c>
      <c r="F759" s="32" t="str">
        <f>IF('Prediction Log'!F759=0, "",'Prediction Log'!F759)</f>
      </c>
      <c r="G759" s="35" t="str">
        <f>IF(Games!H759="","",Games!H759)</f>
      </c>
      <c r="K759" s="30" t="n">
        <f t="shared" si="36"/>
        <v>0</v>
      </c>
      <c r="L759" s="30" t="n">
        <f t="shared" si="37"/>
        <v>0</v>
      </c>
      <c r="N759" s="28" t="str">
        <f t="shared" si="38"/>
      </c>
    </row>
    <row r="760">
      <c r="A760" s="32" t="str">
        <f>IF('Prediction Log'!A760=0, "",'Prediction Log'!A760)</f>
      </c>
      <c r="B760" s="32" t="str">
        <f>IF('Prediction Log'!B760=0, "",'Prediction Log'!B760)</f>
      </c>
      <c r="C760" s="32" t="str">
        <f>IF('Prediction Log'!C760=0, "",'Prediction Log'!C760)</f>
      </c>
      <c r="D760" s="32" t="str">
        <f>IF('Prediction Log'!D760=0, "",'Prediction Log'!D760)</f>
      </c>
      <c r="E760" s="32" t="str">
        <f>IF('Prediction Log'!E760=0, "",'Prediction Log'!E760)</f>
      </c>
      <c r="F760" s="32" t="str">
        <f>IF('Prediction Log'!F760=0, "",'Prediction Log'!F760)</f>
      </c>
      <c r="G760" s="35" t="str">
        <f>IF(Games!H760="","",Games!H760)</f>
      </c>
      <c r="K760" s="30" t="n">
        <f t="shared" si="36"/>
        <v>0</v>
      </c>
      <c r="L760" s="30" t="n">
        <f t="shared" si="37"/>
        <v>0</v>
      </c>
      <c r="N760" s="28" t="str">
        <f t="shared" si="38"/>
      </c>
    </row>
    <row r="761">
      <c r="A761" s="32" t="str">
        <f>IF('Prediction Log'!A761=0, "",'Prediction Log'!A761)</f>
      </c>
      <c r="B761" s="32" t="str">
        <f>IF('Prediction Log'!B761=0, "",'Prediction Log'!B761)</f>
      </c>
      <c r="C761" s="32" t="str">
        <f>IF('Prediction Log'!C761=0, "",'Prediction Log'!C761)</f>
      </c>
      <c r="D761" s="32" t="str">
        <f>IF('Prediction Log'!D761=0, "",'Prediction Log'!D761)</f>
      </c>
      <c r="E761" s="32" t="str">
        <f>IF('Prediction Log'!E761=0, "",'Prediction Log'!E761)</f>
      </c>
      <c r="F761" s="32" t="str">
        <f>IF('Prediction Log'!F761=0, "",'Prediction Log'!F761)</f>
      </c>
      <c r="G761" s="35" t="str">
        <f>IF(Games!H761="","",Games!H761)</f>
      </c>
      <c r="K761" s="30" t="n">
        <f t="shared" si="36"/>
        <v>0</v>
      </c>
      <c r="L761" s="30" t="n">
        <f t="shared" si="37"/>
        <v>0</v>
      </c>
      <c r="N761" s="28" t="str">
        <f t="shared" si="38"/>
      </c>
    </row>
    <row r="762">
      <c r="A762" s="32" t="str">
        <f>IF('Prediction Log'!A762=0, "",'Prediction Log'!A762)</f>
      </c>
      <c r="B762" s="32" t="str">
        <f>IF('Prediction Log'!B762=0, "",'Prediction Log'!B762)</f>
      </c>
      <c r="C762" s="32" t="str">
        <f>IF('Prediction Log'!C762=0, "",'Prediction Log'!C762)</f>
      </c>
      <c r="D762" s="32" t="str">
        <f>IF('Prediction Log'!D762=0, "",'Prediction Log'!D762)</f>
      </c>
      <c r="E762" s="32" t="str">
        <f>IF('Prediction Log'!E762=0, "",'Prediction Log'!E762)</f>
      </c>
      <c r="F762" s="32" t="str">
        <f>IF('Prediction Log'!F762=0, "",'Prediction Log'!F762)</f>
      </c>
      <c r="G762" s="35" t="str">
        <f>IF(Games!H762="","",Games!H762)</f>
      </c>
      <c r="K762" s="30" t="n">
        <f t="shared" si="36"/>
        <v>0</v>
      </c>
      <c r="L762" s="30" t="n">
        <f t="shared" si="37"/>
        <v>0</v>
      </c>
      <c r="N762" s="28" t="str">
        <f t="shared" si="38"/>
      </c>
    </row>
    <row r="763">
      <c r="A763" s="32" t="str">
        <f>IF('Prediction Log'!A763=0, "",'Prediction Log'!A763)</f>
      </c>
      <c r="B763" s="32" t="str">
        <f>IF('Prediction Log'!B763=0, "",'Prediction Log'!B763)</f>
      </c>
      <c r="C763" s="32" t="str">
        <f>IF('Prediction Log'!C763=0, "",'Prediction Log'!C763)</f>
      </c>
      <c r="D763" s="32" t="str">
        <f>IF('Prediction Log'!D763=0, "",'Prediction Log'!D763)</f>
      </c>
      <c r="E763" s="32" t="str">
        <f>IF('Prediction Log'!E763=0, "",'Prediction Log'!E763)</f>
      </c>
      <c r="F763" s="32" t="str">
        <f>IF('Prediction Log'!F763=0, "",'Prediction Log'!F763)</f>
      </c>
      <c r="G763" s="35" t="str">
        <f>IF(Games!H763="","",Games!H763)</f>
      </c>
      <c r="K763" s="30" t="n">
        <f t="shared" si="36"/>
        <v>0</v>
      </c>
      <c r="L763" s="30" t="n">
        <f t="shared" si="37"/>
        <v>0</v>
      </c>
      <c r="N763" s="28" t="str">
        <f t="shared" si="38"/>
      </c>
    </row>
    <row r="764">
      <c r="A764" s="32" t="str">
        <f>IF('Prediction Log'!A764=0, "",'Prediction Log'!A764)</f>
      </c>
      <c r="B764" s="32" t="str">
        <f>IF('Prediction Log'!B764=0, "",'Prediction Log'!B764)</f>
      </c>
      <c r="C764" s="32" t="str">
        <f>IF('Prediction Log'!C764=0, "",'Prediction Log'!C764)</f>
      </c>
      <c r="D764" s="32" t="str">
        <f>IF('Prediction Log'!D764=0, "",'Prediction Log'!D764)</f>
      </c>
      <c r="E764" s="32" t="str">
        <f>IF('Prediction Log'!E764=0, "",'Prediction Log'!E764)</f>
      </c>
      <c r="F764" s="32" t="str">
        <f>IF('Prediction Log'!F764=0, "",'Prediction Log'!F764)</f>
      </c>
      <c r="G764" s="35" t="str">
        <f>IF(Games!H764="","",Games!H764)</f>
      </c>
      <c r="K764" s="30" t="n">
        <f t="shared" si="36"/>
        <v>0</v>
      </c>
      <c r="L764" s="30" t="n">
        <f t="shared" si="37"/>
        <v>0</v>
      </c>
      <c r="N764" s="28" t="str">
        <f t="shared" si="38"/>
      </c>
    </row>
    <row r="765">
      <c r="A765" s="32" t="str">
        <f>IF('Prediction Log'!A765=0, "",'Prediction Log'!A765)</f>
      </c>
      <c r="B765" s="32" t="str">
        <f>IF('Prediction Log'!B765=0, "",'Prediction Log'!B765)</f>
      </c>
      <c r="C765" s="32" t="str">
        <f>IF('Prediction Log'!C765=0, "",'Prediction Log'!C765)</f>
      </c>
      <c r="D765" s="32" t="str">
        <f>IF('Prediction Log'!D765=0, "",'Prediction Log'!D765)</f>
      </c>
      <c r="E765" s="32" t="str">
        <f>IF('Prediction Log'!E765=0, "",'Prediction Log'!E765)</f>
      </c>
      <c r="F765" s="32" t="str">
        <f>IF('Prediction Log'!F765=0, "",'Prediction Log'!F765)</f>
      </c>
      <c r="G765" s="35" t="str">
        <f>IF(Games!H765="","",Games!H765)</f>
      </c>
      <c r="K765" s="30" t="n">
        <f t="shared" si="36"/>
        <v>0</v>
      </c>
      <c r="L765" s="30" t="n">
        <f t="shared" si="37"/>
        <v>0</v>
      </c>
      <c r="N765" s="28" t="str">
        <f t="shared" si="38"/>
      </c>
    </row>
    <row r="766">
      <c r="A766" s="32" t="str">
        <f>IF('Prediction Log'!A766=0, "",'Prediction Log'!A766)</f>
      </c>
      <c r="B766" s="32" t="str">
        <f>IF('Prediction Log'!B766=0, "",'Prediction Log'!B766)</f>
      </c>
      <c r="C766" s="32" t="str">
        <f>IF('Prediction Log'!C766=0, "",'Prediction Log'!C766)</f>
      </c>
      <c r="D766" s="32" t="str">
        <f>IF('Prediction Log'!D766=0, "",'Prediction Log'!D766)</f>
      </c>
      <c r="E766" s="32" t="str">
        <f>IF('Prediction Log'!E766=0, "",'Prediction Log'!E766)</f>
      </c>
      <c r="F766" s="32" t="str">
        <f>IF('Prediction Log'!F766=0, "",'Prediction Log'!F766)</f>
      </c>
      <c r="G766" s="35" t="str">
        <f>IF(Games!H766="","",Games!H766)</f>
      </c>
      <c r="K766" s="30" t="n">
        <f t="shared" si="36"/>
        <v>0</v>
      </c>
      <c r="L766" s="30" t="n">
        <f t="shared" si="37"/>
        <v>0</v>
      </c>
      <c r="N766" s="28" t="str">
        <f t="shared" si="38"/>
      </c>
    </row>
    <row r="767">
      <c r="A767" s="32" t="str">
        <f>IF('Prediction Log'!A767=0, "",'Prediction Log'!A767)</f>
      </c>
      <c r="B767" s="32" t="str">
        <f>IF('Prediction Log'!B767=0, "",'Prediction Log'!B767)</f>
      </c>
      <c r="C767" s="32" t="str">
        <f>IF('Prediction Log'!C767=0, "",'Prediction Log'!C767)</f>
      </c>
      <c r="D767" s="32" t="str">
        <f>IF('Prediction Log'!D767=0, "",'Prediction Log'!D767)</f>
      </c>
      <c r="E767" s="32" t="str">
        <f>IF('Prediction Log'!E767=0, "",'Prediction Log'!E767)</f>
      </c>
      <c r="F767" s="32" t="str">
        <f>IF('Prediction Log'!F767=0, "",'Prediction Log'!F767)</f>
      </c>
      <c r="G767" s="35" t="str">
        <f>IF(Games!H767="","",Games!H767)</f>
      </c>
      <c r="K767" s="30" t="n">
        <f t="shared" si="36"/>
        <v>0</v>
      </c>
      <c r="L767" s="30" t="n">
        <f t="shared" si="37"/>
        <v>0</v>
      </c>
      <c r="N767" s="28" t="str">
        <f t="shared" si="38"/>
      </c>
    </row>
    <row r="768">
      <c r="A768" s="32" t="str">
        <f>IF('Prediction Log'!A768=0, "",'Prediction Log'!A768)</f>
      </c>
      <c r="B768" s="32" t="str">
        <f>IF('Prediction Log'!B768=0, "",'Prediction Log'!B768)</f>
      </c>
      <c r="C768" s="32" t="str">
        <f>IF('Prediction Log'!C768=0, "",'Prediction Log'!C768)</f>
      </c>
      <c r="D768" s="32" t="str">
        <f>IF('Prediction Log'!D768=0, "",'Prediction Log'!D768)</f>
      </c>
      <c r="E768" s="32" t="str">
        <f>IF('Prediction Log'!E768=0, "",'Prediction Log'!E768)</f>
      </c>
      <c r="F768" s="32" t="str">
        <f>IF('Prediction Log'!F768=0, "",'Prediction Log'!F768)</f>
      </c>
      <c r="G768" s="35" t="str">
        <f>IF(Games!H768="","",Games!H768)</f>
      </c>
      <c r="K768" s="30" t="n">
        <f t="shared" si="36"/>
        <v>0</v>
      </c>
      <c r="L768" s="30" t="n">
        <f t="shared" si="37"/>
        <v>0</v>
      </c>
      <c r="N768" s="28" t="str">
        <f t="shared" si="38"/>
      </c>
    </row>
    <row r="769">
      <c r="A769" s="32" t="str">
        <f>IF('Prediction Log'!A769=0, "",'Prediction Log'!A769)</f>
      </c>
      <c r="B769" s="32" t="str">
        <f>IF('Prediction Log'!B769=0, "",'Prediction Log'!B769)</f>
      </c>
      <c r="C769" s="32" t="str">
        <f>IF('Prediction Log'!C769=0, "",'Prediction Log'!C769)</f>
      </c>
      <c r="D769" s="32" t="str">
        <f>IF('Prediction Log'!D769=0, "",'Prediction Log'!D769)</f>
      </c>
      <c r="E769" s="32" t="str">
        <f>IF('Prediction Log'!E769=0, "",'Prediction Log'!E769)</f>
      </c>
      <c r="F769" s="32" t="str">
        <f>IF('Prediction Log'!F769=0, "",'Prediction Log'!F769)</f>
      </c>
      <c r="G769" s="35" t="str">
        <f>IF(Games!H769="","",Games!H769)</f>
      </c>
      <c r="K769" s="30" t="n">
        <f t="shared" si="36"/>
        <v>0</v>
      </c>
      <c r="L769" s="30" t="n">
        <f t="shared" si="37"/>
        <v>0</v>
      </c>
      <c r="N769" s="28" t="str">
        <f t="shared" si="38"/>
      </c>
    </row>
    <row r="770">
      <c r="A770" s="32" t="str">
        <f>IF('Prediction Log'!A770=0, "",'Prediction Log'!A770)</f>
      </c>
      <c r="B770" s="32" t="str">
        <f>IF('Prediction Log'!B770=0, "",'Prediction Log'!B770)</f>
      </c>
      <c r="C770" s="32" t="str">
        <f>IF('Prediction Log'!C770=0, "",'Prediction Log'!C770)</f>
      </c>
      <c r="D770" s="32" t="str">
        <f>IF('Prediction Log'!D770=0, "",'Prediction Log'!D770)</f>
      </c>
      <c r="E770" s="32" t="str">
        <f>IF('Prediction Log'!E770=0, "",'Prediction Log'!E770)</f>
      </c>
      <c r="F770" s="32" t="str">
        <f>IF('Prediction Log'!F770=0, "",'Prediction Log'!F770)</f>
      </c>
      <c r="G770" s="35" t="str">
        <f>IF(Games!H770="","",Games!H770)</f>
      </c>
      <c r="K770" s="30" t="n">
        <f t="shared" si="36"/>
        <v>0</v>
      </c>
      <c r="L770" s="30" t="n">
        <f t="shared" si="37"/>
        <v>0</v>
      </c>
      <c r="N770" s="28" t="str">
        <f t="shared" si="38"/>
      </c>
    </row>
    <row r="771">
      <c r="A771" s="32" t="str">
        <f>IF('Prediction Log'!A771=0, "",'Prediction Log'!A771)</f>
      </c>
      <c r="B771" s="32" t="str">
        <f>IF('Prediction Log'!B771=0, "",'Prediction Log'!B771)</f>
      </c>
      <c r="C771" s="32" t="str">
        <f>IF('Prediction Log'!C771=0, "",'Prediction Log'!C771)</f>
      </c>
      <c r="D771" s="32" t="str">
        <f>IF('Prediction Log'!D771=0, "",'Prediction Log'!D771)</f>
      </c>
      <c r="E771" s="32" t="str">
        <f>IF('Prediction Log'!E771=0, "",'Prediction Log'!E771)</f>
      </c>
      <c r="F771" s="32" t="str">
        <f>IF('Prediction Log'!F771=0, "",'Prediction Log'!F771)</f>
      </c>
      <c r="G771" s="35" t="str">
        <f>IF(Games!H771="","",Games!H771)</f>
      </c>
      <c r="K771" s="30" t="n">
        <f t="shared" si="36"/>
        <v>0</v>
      </c>
      <c r="L771" s="30" t="n">
        <f t="shared" si="37"/>
        <v>0</v>
      </c>
      <c r="N771" s="28" t="str">
        <f t="shared" si="38"/>
      </c>
    </row>
    <row r="772">
      <c r="A772" s="32" t="str">
        <f>IF('Prediction Log'!A772=0, "",'Prediction Log'!A772)</f>
      </c>
      <c r="B772" s="32" t="str">
        <f>IF('Prediction Log'!B772=0, "",'Prediction Log'!B772)</f>
      </c>
      <c r="C772" s="32" t="str">
        <f>IF('Prediction Log'!C772=0, "",'Prediction Log'!C772)</f>
      </c>
      <c r="D772" s="32" t="str">
        <f>IF('Prediction Log'!D772=0, "",'Prediction Log'!D772)</f>
      </c>
      <c r="E772" s="32" t="str">
        <f>IF('Prediction Log'!E772=0, "",'Prediction Log'!E772)</f>
      </c>
      <c r="F772" s="32" t="str">
        <f>IF('Prediction Log'!F772=0, "",'Prediction Log'!F772)</f>
      </c>
      <c r="G772" s="35" t="str">
        <f>IF(Games!H772="","",Games!H772)</f>
      </c>
      <c r="K772" s="30" t="n">
        <f t="shared" si="36"/>
        <v>0</v>
      </c>
      <c r="L772" s="30" t="n">
        <f t="shared" si="37"/>
        <v>0</v>
      </c>
      <c r="N772" s="28" t="str">
        <f t="shared" si="38"/>
      </c>
    </row>
    <row r="773">
      <c r="A773" s="32" t="str">
        <f>IF('Prediction Log'!A773=0, "",'Prediction Log'!A773)</f>
      </c>
      <c r="B773" s="32" t="str">
        <f>IF('Prediction Log'!B773=0, "",'Prediction Log'!B773)</f>
      </c>
      <c r="C773" s="32" t="str">
        <f>IF('Prediction Log'!C773=0, "",'Prediction Log'!C773)</f>
      </c>
      <c r="D773" s="32" t="str">
        <f>IF('Prediction Log'!D773=0, "",'Prediction Log'!D773)</f>
      </c>
      <c r="E773" s="32" t="str">
        <f>IF('Prediction Log'!E773=0, "",'Prediction Log'!E773)</f>
      </c>
      <c r="F773" s="32" t="str">
        <f>IF('Prediction Log'!F773=0, "",'Prediction Log'!F773)</f>
      </c>
      <c r="G773" s="35" t="str">
        <f>IF(Games!H773="","",Games!H773)</f>
      </c>
      <c r="K773" s="30" t="n">
        <f t="shared" si="36"/>
        <v>0</v>
      </c>
      <c r="L773" s="30" t="n">
        <f t="shared" si="37"/>
        <v>0</v>
      </c>
      <c r="N773" s="28" t="str">
        <f t="shared" si="38"/>
      </c>
    </row>
    <row r="774">
      <c r="A774" s="32" t="str">
        <f>IF('Prediction Log'!A774=0, "",'Prediction Log'!A774)</f>
      </c>
      <c r="B774" s="32" t="str">
        <f>IF('Prediction Log'!B774=0, "",'Prediction Log'!B774)</f>
      </c>
      <c r="C774" s="32" t="str">
        <f>IF('Prediction Log'!C774=0, "",'Prediction Log'!C774)</f>
      </c>
      <c r="D774" s="32" t="str">
        <f>IF('Prediction Log'!D774=0, "",'Prediction Log'!D774)</f>
      </c>
      <c r="E774" s="32" t="str">
        <f>IF('Prediction Log'!E774=0, "",'Prediction Log'!E774)</f>
      </c>
      <c r="F774" s="32" t="str">
        <f>IF('Prediction Log'!F774=0, "",'Prediction Log'!F774)</f>
      </c>
      <c r="G774" s="35" t="str">
        <f>IF(Games!H774="","",Games!H774)</f>
      </c>
      <c r="K774" s="30" t="n">
        <f t="shared" si="36"/>
        <v>0</v>
      </c>
      <c r="L774" s="30" t="n">
        <f t="shared" si="37"/>
        <v>0</v>
      </c>
      <c r="N774" s="28" t="str">
        <f t="shared" si="38"/>
      </c>
    </row>
    <row r="775">
      <c r="A775" s="32" t="str">
        <f>IF('Prediction Log'!A775=0, "",'Prediction Log'!A775)</f>
      </c>
      <c r="B775" s="32" t="str">
        <f>IF('Prediction Log'!B775=0, "",'Prediction Log'!B775)</f>
      </c>
      <c r="C775" s="32" t="str">
        <f>IF('Prediction Log'!C775=0, "",'Prediction Log'!C775)</f>
      </c>
      <c r="D775" s="32" t="str">
        <f>IF('Prediction Log'!D775=0, "",'Prediction Log'!D775)</f>
      </c>
      <c r="E775" s="32" t="str">
        <f>IF('Prediction Log'!E775=0, "",'Prediction Log'!E775)</f>
      </c>
      <c r="F775" s="32" t="str">
        <f>IF('Prediction Log'!F775=0, "",'Prediction Log'!F775)</f>
      </c>
      <c r="G775" s="35" t="str">
        <f>IF(Games!H775="","",Games!H775)</f>
      </c>
      <c r="K775" s="30" t="n">
        <f t="shared" si="36"/>
        <v>0</v>
      </c>
      <c r="L775" s="30" t="n">
        <f t="shared" si="37"/>
        <v>0</v>
      </c>
      <c r="N775" s="28" t="str">
        <f t="shared" si="38"/>
      </c>
    </row>
    <row r="776">
      <c r="A776" s="32" t="str">
        <f>IF('Prediction Log'!A776=0, "",'Prediction Log'!A776)</f>
      </c>
      <c r="B776" s="32" t="str">
        <f>IF('Prediction Log'!B776=0, "",'Prediction Log'!B776)</f>
      </c>
      <c r="C776" s="32" t="str">
        <f>IF('Prediction Log'!C776=0, "",'Prediction Log'!C776)</f>
      </c>
      <c r="D776" s="32" t="str">
        <f>IF('Prediction Log'!D776=0, "",'Prediction Log'!D776)</f>
      </c>
      <c r="E776" s="32" t="str">
        <f>IF('Prediction Log'!E776=0, "",'Prediction Log'!E776)</f>
      </c>
      <c r="F776" s="32" t="str">
        <f>IF('Prediction Log'!F776=0, "",'Prediction Log'!F776)</f>
      </c>
      <c r="G776" s="35" t="str">
        <f>IF(Games!H776="","",Games!H776)</f>
      </c>
      <c r="K776" s="30" t="n">
        <f t="shared" si="36"/>
        <v>0</v>
      </c>
      <c r="L776" s="30" t="n">
        <f t="shared" si="37"/>
        <v>0</v>
      </c>
      <c r="N776" s="28" t="str">
        <f t="shared" si="38"/>
      </c>
    </row>
    <row r="777">
      <c r="A777" s="32" t="str">
        <f>IF('Prediction Log'!A777=0, "",'Prediction Log'!A777)</f>
      </c>
      <c r="B777" s="32" t="str">
        <f>IF('Prediction Log'!B777=0, "",'Prediction Log'!B777)</f>
      </c>
      <c r="C777" s="32" t="str">
        <f>IF('Prediction Log'!C777=0, "",'Prediction Log'!C777)</f>
      </c>
      <c r="D777" s="32" t="str">
        <f>IF('Prediction Log'!D777=0, "",'Prediction Log'!D777)</f>
      </c>
      <c r="E777" s="32" t="str">
        <f>IF('Prediction Log'!E777=0, "",'Prediction Log'!E777)</f>
      </c>
      <c r="F777" s="32" t="str">
        <f>IF('Prediction Log'!F777=0, "",'Prediction Log'!F777)</f>
      </c>
      <c r="G777" s="35" t="str">
        <f>IF(Games!H777="","",Games!H777)</f>
      </c>
      <c r="K777" s="30" t="n">
        <f t="shared" si="36"/>
        <v>0</v>
      </c>
      <c r="L777" s="30" t="n">
        <f t="shared" si="37"/>
        <v>0</v>
      </c>
      <c r="N777" s="28" t="str">
        <f t="shared" si="38"/>
      </c>
    </row>
    <row r="778">
      <c r="A778" s="32" t="str">
        <f>IF('Prediction Log'!A778=0, "",'Prediction Log'!A778)</f>
      </c>
      <c r="B778" s="32" t="str">
        <f>IF('Prediction Log'!B778=0, "",'Prediction Log'!B778)</f>
      </c>
      <c r="C778" s="32" t="str">
        <f>IF('Prediction Log'!C778=0, "",'Prediction Log'!C778)</f>
      </c>
      <c r="D778" s="32" t="str">
        <f>IF('Prediction Log'!D778=0, "",'Prediction Log'!D778)</f>
      </c>
      <c r="E778" s="32" t="str">
        <f>IF('Prediction Log'!E778=0, "",'Prediction Log'!E778)</f>
      </c>
      <c r="F778" s="32" t="str">
        <f>IF('Prediction Log'!F778=0, "",'Prediction Log'!F778)</f>
      </c>
      <c r="G778" s="35" t="str">
        <f>IF(Games!H778="","",Games!H778)</f>
      </c>
      <c r="K778" s="30" t="n">
        <f t="shared" si="36"/>
        <v>0</v>
      </c>
      <c r="L778" s="30" t="n">
        <f t="shared" si="37"/>
        <v>0</v>
      </c>
      <c r="N778" s="28" t="str">
        <f t="shared" si="38"/>
      </c>
    </row>
    <row r="779">
      <c r="A779" s="32" t="str">
        <f>IF('Prediction Log'!A779=0, "",'Prediction Log'!A779)</f>
      </c>
      <c r="B779" s="32" t="str">
        <f>IF('Prediction Log'!B779=0, "",'Prediction Log'!B779)</f>
      </c>
      <c r="C779" s="32" t="str">
        <f>IF('Prediction Log'!C779=0, "",'Prediction Log'!C779)</f>
      </c>
      <c r="D779" s="32" t="str">
        <f>IF('Prediction Log'!D779=0, "",'Prediction Log'!D779)</f>
      </c>
      <c r="E779" s="32" t="str">
        <f>IF('Prediction Log'!E779=0, "",'Prediction Log'!E779)</f>
      </c>
      <c r="F779" s="32" t="str">
        <f>IF('Prediction Log'!F779=0, "",'Prediction Log'!F779)</f>
      </c>
      <c r="G779" s="35" t="str">
        <f>IF(Games!H779="","",Games!H779)</f>
      </c>
      <c r="K779" s="30" t="n">
        <f t="shared" si="36"/>
        <v>0</v>
      </c>
      <c r="L779" s="30" t="n">
        <f t="shared" si="37"/>
        <v>0</v>
      </c>
      <c r="N779" s="28" t="str">
        <f t="shared" si="38"/>
      </c>
    </row>
    <row r="780">
      <c r="A780" s="32" t="str">
        <f>IF('Prediction Log'!A780=0, "",'Prediction Log'!A780)</f>
      </c>
      <c r="B780" s="32" t="str">
        <f>IF('Prediction Log'!B780=0, "",'Prediction Log'!B780)</f>
      </c>
      <c r="C780" s="32" t="str">
        <f>IF('Prediction Log'!C780=0, "",'Prediction Log'!C780)</f>
      </c>
      <c r="D780" s="32" t="str">
        <f>IF('Prediction Log'!D780=0, "",'Prediction Log'!D780)</f>
      </c>
      <c r="E780" s="32" t="str">
        <f>IF('Prediction Log'!E780=0, "",'Prediction Log'!E780)</f>
      </c>
      <c r="F780" s="32" t="str">
        <f>IF('Prediction Log'!F780=0, "",'Prediction Log'!F780)</f>
      </c>
      <c r="G780" s="35" t="str">
        <f>IF(Games!H780="","",Games!H780)</f>
      </c>
      <c r="K780" s="30" t="n">
        <f t="shared" si="36"/>
        <v>0</v>
      </c>
      <c r="L780" s="30" t="n">
        <f t="shared" si="37"/>
        <v>0</v>
      </c>
      <c r="N780" s="28" t="str">
        <f t="shared" si="38"/>
      </c>
    </row>
    <row r="781">
      <c r="A781" s="32" t="str">
        <f>IF('Prediction Log'!A781=0, "",'Prediction Log'!A781)</f>
      </c>
      <c r="B781" s="32" t="str">
        <f>IF('Prediction Log'!B781=0, "",'Prediction Log'!B781)</f>
      </c>
      <c r="C781" s="32" t="str">
        <f>IF('Prediction Log'!C781=0, "",'Prediction Log'!C781)</f>
      </c>
      <c r="D781" s="32" t="str">
        <f>IF('Prediction Log'!D781=0, "",'Prediction Log'!D781)</f>
      </c>
      <c r="E781" s="32" t="str">
        <f>IF('Prediction Log'!E781=0, "",'Prediction Log'!E781)</f>
      </c>
      <c r="F781" s="32" t="str">
        <f>IF('Prediction Log'!F781=0, "",'Prediction Log'!F781)</f>
      </c>
      <c r="G781" s="35" t="str">
        <f>IF(Games!H781="","",Games!H781)</f>
      </c>
      <c r="K781" s="30" t="n">
        <f t="shared" si="36"/>
        <v>0</v>
      </c>
      <c r="L781" s="30" t="n">
        <f t="shared" si="37"/>
        <v>0</v>
      </c>
      <c r="N781" s="28" t="str">
        <f t="shared" si="38"/>
      </c>
    </row>
    <row r="782">
      <c r="A782" s="32" t="str">
        <f>IF('Prediction Log'!A782=0, "",'Prediction Log'!A782)</f>
      </c>
      <c r="B782" s="32" t="str">
        <f>IF('Prediction Log'!B782=0, "",'Prediction Log'!B782)</f>
      </c>
      <c r="C782" s="32" t="str">
        <f>IF('Prediction Log'!C782=0, "",'Prediction Log'!C782)</f>
      </c>
      <c r="D782" s="32" t="str">
        <f>IF('Prediction Log'!D782=0, "",'Prediction Log'!D782)</f>
      </c>
      <c r="E782" s="32" t="str">
        <f>IF('Prediction Log'!E782=0, "",'Prediction Log'!E782)</f>
      </c>
      <c r="F782" s="32" t="str">
        <f>IF('Prediction Log'!F782=0, "",'Prediction Log'!F782)</f>
      </c>
      <c r="G782" s="35" t="str">
        <f>IF(Games!H782="","",Games!H782)</f>
      </c>
      <c r="K782" s="30" t="n">
        <f t="shared" si="36"/>
        <v>0</v>
      </c>
      <c r="L782" s="30" t="n">
        <f t="shared" si="37"/>
        <v>0</v>
      </c>
      <c r="N782" s="28" t="str">
        <f t="shared" si="38"/>
      </c>
    </row>
    <row r="783">
      <c r="A783" s="32" t="str">
        <f>IF('Prediction Log'!A783=0, "",'Prediction Log'!A783)</f>
      </c>
      <c r="B783" s="32" t="str">
        <f>IF('Prediction Log'!B783=0, "",'Prediction Log'!B783)</f>
      </c>
      <c r="C783" s="32" t="str">
        <f>IF('Prediction Log'!C783=0, "",'Prediction Log'!C783)</f>
      </c>
      <c r="D783" s="32" t="str">
        <f>IF('Prediction Log'!D783=0, "",'Prediction Log'!D783)</f>
      </c>
      <c r="E783" s="32" t="str">
        <f>IF('Prediction Log'!E783=0, "",'Prediction Log'!E783)</f>
      </c>
      <c r="F783" s="32" t="str">
        <f>IF('Prediction Log'!F783=0, "",'Prediction Log'!F783)</f>
      </c>
      <c r="G783" s="35" t="str">
        <f>IF(Games!H783="","",Games!H783)</f>
      </c>
      <c r="K783" s="30" t="n">
        <f t="shared" si="36"/>
        <v>0</v>
      </c>
      <c r="L783" s="30" t="n">
        <f t="shared" si="37"/>
        <v>0</v>
      </c>
      <c r="N783" s="28" t="str">
        <f t="shared" si="38"/>
      </c>
    </row>
    <row r="784">
      <c r="A784" s="32" t="str">
        <f>IF('Prediction Log'!A784=0, "",'Prediction Log'!A784)</f>
      </c>
      <c r="B784" s="32" t="str">
        <f>IF('Prediction Log'!B784=0, "",'Prediction Log'!B784)</f>
      </c>
      <c r="C784" s="32" t="str">
        <f>IF('Prediction Log'!C784=0, "",'Prediction Log'!C784)</f>
      </c>
      <c r="D784" s="32" t="str">
        <f>IF('Prediction Log'!D784=0, "",'Prediction Log'!D784)</f>
      </c>
      <c r="E784" s="32" t="str">
        <f>IF('Prediction Log'!E784=0, "",'Prediction Log'!E784)</f>
      </c>
      <c r="F784" s="32" t="str">
        <f>IF('Prediction Log'!F784=0, "",'Prediction Log'!F784)</f>
      </c>
      <c r="G784" s="35" t="str">
        <f>IF(Games!H784="","",Games!H784)</f>
      </c>
      <c r="K784" s="30" t="n">
        <f t="shared" si="36"/>
        <v>0</v>
      </c>
      <c r="L784" s="30" t="n">
        <f t="shared" si="37"/>
        <v>0</v>
      </c>
      <c r="N784" s="28" t="str">
        <f t="shared" si="38"/>
      </c>
    </row>
    <row r="785">
      <c r="A785" s="32" t="str">
        <f>IF('Prediction Log'!A785=0, "",'Prediction Log'!A785)</f>
      </c>
      <c r="B785" s="32" t="str">
        <f>IF('Prediction Log'!B785=0, "",'Prediction Log'!B785)</f>
      </c>
      <c r="C785" s="32" t="str">
        <f>IF('Prediction Log'!C785=0, "",'Prediction Log'!C785)</f>
      </c>
      <c r="D785" s="32" t="str">
        <f>IF('Prediction Log'!D785=0, "",'Prediction Log'!D785)</f>
      </c>
      <c r="E785" s="32" t="str">
        <f>IF('Prediction Log'!E785=0, "",'Prediction Log'!E785)</f>
      </c>
      <c r="F785" s="32" t="str">
        <f>IF('Prediction Log'!F785=0, "",'Prediction Log'!F785)</f>
      </c>
      <c r="G785" s="35" t="str">
        <f>IF(Games!H785="","",Games!H785)</f>
      </c>
      <c r="K785" s="30" t="n">
        <f t="shared" si="36"/>
        <v>0</v>
      </c>
      <c r="L785" s="30" t="n">
        <f t="shared" si="37"/>
        <v>0</v>
      </c>
      <c r="N785" s="28" t="str">
        <f t="shared" si="38"/>
      </c>
    </row>
    <row r="786">
      <c r="A786" s="32" t="str">
        <f>IF('Prediction Log'!A786=0, "",'Prediction Log'!A786)</f>
      </c>
      <c r="B786" s="32" t="str">
        <f>IF('Prediction Log'!B786=0, "",'Prediction Log'!B786)</f>
      </c>
      <c r="C786" s="32" t="str">
        <f>IF('Prediction Log'!C786=0, "",'Prediction Log'!C786)</f>
      </c>
      <c r="D786" s="32" t="str">
        <f>IF('Prediction Log'!D786=0, "",'Prediction Log'!D786)</f>
      </c>
      <c r="E786" s="32" t="str">
        <f>IF('Prediction Log'!E786=0, "",'Prediction Log'!E786)</f>
      </c>
      <c r="F786" s="32" t="str">
        <f>IF('Prediction Log'!F786=0, "",'Prediction Log'!F786)</f>
      </c>
      <c r="G786" s="35" t="str">
        <f>IF(Games!H786="","",Games!H786)</f>
      </c>
      <c r="K786" s="30" t="n">
        <f t="shared" si="36"/>
        <v>0</v>
      </c>
      <c r="L786" s="30" t="n">
        <f t="shared" si="37"/>
        <v>0</v>
      </c>
      <c r="N786" s="28" t="str">
        <f t="shared" si="38"/>
      </c>
    </row>
    <row r="787">
      <c r="A787" s="32" t="str">
        <f>IF('Prediction Log'!A787=0, "",'Prediction Log'!A787)</f>
      </c>
      <c r="B787" s="32" t="str">
        <f>IF('Prediction Log'!B787=0, "",'Prediction Log'!B787)</f>
      </c>
      <c r="C787" s="32" t="str">
        <f>IF('Prediction Log'!C787=0, "",'Prediction Log'!C787)</f>
      </c>
      <c r="D787" s="32" t="str">
        <f>IF('Prediction Log'!D787=0, "",'Prediction Log'!D787)</f>
      </c>
      <c r="E787" s="32" t="str">
        <f>IF('Prediction Log'!E787=0, "",'Prediction Log'!E787)</f>
      </c>
      <c r="F787" s="32" t="str">
        <f>IF('Prediction Log'!F787=0, "",'Prediction Log'!F787)</f>
      </c>
      <c r="G787" s="35" t="str">
        <f>IF(Games!H787="","",Games!H787)</f>
      </c>
      <c r="K787" s="30" t="n">
        <f t="shared" si="36"/>
        <v>0</v>
      </c>
      <c r="L787" s="30" t="n">
        <f t="shared" si="37"/>
        <v>0</v>
      </c>
      <c r="N787" s="28" t="str">
        <f t="shared" si="38"/>
      </c>
    </row>
    <row r="788">
      <c r="A788" s="32" t="str">
        <f>IF('Prediction Log'!A788=0, "",'Prediction Log'!A788)</f>
      </c>
      <c r="B788" s="32" t="str">
        <f>IF('Prediction Log'!B788=0, "",'Prediction Log'!B788)</f>
      </c>
      <c r="C788" s="32" t="str">
        <f>IF('Prediction Log'!C788=0, "",'Prediction Log'!C788)</f>
      </c>
      <c r="D788" s="32" t="str">
        <f>IF('Prediction Log'!D788=0, "",'Prediction Log'!D788)</f>
      </c>
      <c r="E788" s="32" t="str">
        <f>IF('Prediction Log'!E788=0, "",'Prediction Log'!E788)</f>
      </c>
      <c r="F788" s="32" t="str">
        <f>IF('Prediction Log'!F788=0, "",'Prediction Log'!F788)</f>
      </c>
      <c r="G788" s="35" t="str">
        <f>IF(Games!H788="","",Games!H788)</f>
      </c>
      <c r="K788" s="30" t="n">
        <f t="shared" si="36"/>
        <v>0</v>
      </c>
      <c r="L788" s="30" t="n">
        <f t="shared" si="37"/>
        <v>0</v>
      </c>
      <c r="N788" s="28" t="str">
        <f t="shared" si="38"/>
      </c>
    </row>
    <row r="789">
      <c r="A789" s="32" t="str">
        <f>IF('Prediction Log'!A789=0, "",'Prediction Log'!A789)</f>
      </c>
      <c r="B789" s="32" t="str">
        <f>IF('Prediction Log'!B789=0, "",'Prediction Log'!B789)</f>
      </c>
      <c r="C789" s="32" t="str">
        <f>IF('Prediction Log'!C789=0, "",'Prediction Log'!C789)</f>
      </c>
      <c r="D789" s="32" t="str">
        <f>IF('Prediction Log'!D789=0, "",'Prediction Log'!D789)</f>
      </c>
      <c r="E789" s="32" t="str">
        <f>IF('Prediction Log'!E789=0, "",'Prediction Log'!E789)</f>
      </c>
      <c r="F789" s="32" t="str">
        <f>IF('Prediction Log'!F789=0, "",'Prediction Log'!F789)</f>
      </c>
      <c r="G789" s="35" t="str">
        <f>IF(Games!H789="","",Games!H789)</f>
      </c>
      <c r="K789" s="30" t="n">
        <f t="shared" si="36"/>
        <v>0</v>
      </c>
      <c r="L789" s="30" t="n">
        <f t="shared" si="37"/>
        <v>0</v>
      </c>
      <c r="N789" s="28" t="str">
        <f t="shared" si="38"/>
      </c>
    </row>
    <row r="790">
      <c r="A790" s="32" t="str">
        <f>IF('Prediction Log'!A790=0, "",'Prediction Log'!A790)</f>
      </c>
      <c r="B790" s="32" t="str">
        <f>IF('Prediction Log'!B790=0, "",'Prediction Log'!B790)</f>
      </c>
      <c r="C790" s="32" t="str">
        <f>IF('Prediction Log'!C790=0, "",'Prediction Log'!C790)</f>
      </c>
      <c r="D790" s="32" t="str">
        <f>IF('Prediction Log'!D790=0, "",'Prediction Log'!D790)</f>
      </c>
      <c r="E790" s="32" t="str">
        <f>IF('Prediction Log'!E790=0, "",'Prediction Log'!E790)</f>
      </c>
      <c r="F790" s="32" t="str">
        <f>IF('Prediction Log'!F790=0, "",'Prediction Log'!F790)</f>
      </c>
      <c r="G790" s="35" t="str">
        <f>IF(Games!H790="","",Games!H790)</f>
      </c>
      <c r="K790" s="30" t="n">
        <f t="shared" si="36"/>
        <v>0</v>
      </c>
      <c r="L790" s="30" t="n">
        <f t="shared" si="37"/>
        <v>0</v>
      </c>
      <c r="N790" s="28" t="str">
        <f t="shared" si="38"/>
      </c>
    </row>
    <row r="791">
      <c r="A791" s="32" t="str">
        <f>IF('Prediction Log'!A791=0, "",'Prediction Log'!A791)</f>
      </c>
      <c r="B791" s="32" t="str">
        <f>IF('Prediction Log'!B791=0, "",'Prediction Log'!B791)</f>
      </c>
      <c r="C791" s="32" t="str">
        <f>IF('Prediction Log'!C791=0, "",'Prediction Log'!C791)</f>
      </c>
      <c r="D791" s="32" t="str">
        <f>IF('Prediction Log'!D791=0, "",'Prediction Log'!D791)</f>
      </c>
      <c r="E791" s="32" t="str">
        <f>IF('Prediction Log'!E791=0, "",'Prediction Log'!E791)</f>
      </c>
      <c r="F791" s="32" t="str">
        <f>IF('Prediction Log'!F791=0, "",'Prediction Log'!F791)</f>
      </c>
      <c r="G791" s="35" t="str">
        <f>IF(Games!H791="","",Games!H791)</f>
      </c>
      <c r="K791" s="30" t="n">
        <f t="shared" si="36"/>
        <v>0</v>
      </c>
      <c r="L791" s="30" t="n">
        <f t="shared" si="37"/>
        <v>0</v>
      </c>
      <c r="N791" s="28" t="str">
        <f t="shared" si="38"/>
      </c>
    </row>
    <row r="792">
      <c r="A792" s="32" t="str">
        <f>IF('Prediction Log'!A792=0, "",'Prediction Log'!A792)</f>
      </c>
      <c r="B792" s="32" t="str">
        <f>IF('Prediction Log'!B792=0, "",'Prediction Log'!B792)</f>
      </c>
      <c r="C792" s="32" t="str">
        <f>IF('Prediction Log'!C792=0, "",'Prediction Log'!C792)</f>
      </c>
      <c r="D792" s="32" t="str">
        <f>IF('Prediction Log'!D792=0, "",'Prediction Log'!D792)</f>
      </c>
      <c r="E792" s="32" t="str">
        <f>IF('Prediction Log'!E792=0, "",'Prediction Log'!E792)</f>
      </c>
      <c r="F792" s="32" t="str">
        <f>IF('Prediction Log'!F792=0, "",'Prediction Log'!F792)</f>
      </c>
      <c r="G792" s="35" t="str">
        <f>IF(Games!H792="","",Games!H792)</f>
      </c>
      <c r="K792" s="30" t="n">
        <f t="shared" si="36"/>
        <v>0</v>
      </c>
      <c r="L792" s="30" t="n">
        <f t="shared" si="37"/>
        <v>0</v>
      </c>
      <c r="N792" s="28" t="str">
        <f t="shared" si="38"/>
      </c>
    </row>
    <row r="793">
      <c r="A793" s="32" t="str">
        <f>IF('Prediction Log'!A793=0, "",'Prediction Log'!A793)</f>
      </c>
      <c r="B793" s="32" t="str">
        <f>IF('Prediction Log'!B793=0, "",'Prediction Log'!B793)</f>
      </c>
      <c r="C793" s="32" t="str">
        <f>IF('Prediction Log'!C793=0, "",'Prediction Log'!C793)</f>
      </c>
      <c r="D793" s="32" t="str">
        <f>IF('Prediction Log'!D793=0, "",'Prediction Log'!D793)</f>
      </c>
      <c r="E793" s="32" t="str">
        <f>IF('Prediction Log'!E793=0, "",'Prediction Log'!E793)</f>
      </c>
      <c r="F793" s="32" t="str">
        <f>IF('Prediction Log'!F793=0, "",'Prediction Log'!F793)</f>
      </c>
      <c r="G793" s="35" t="str">
        <f>IF(Games!H793="","",Games!H793)</f>
      </c>
      <c r="K793" s="30" t="n">
        <f t="shared" si="36"/>
        <v>0</v>
      </c>
      <c r="L793" s="30" t="n">
        <f t="shared" si="37"/>
        <v>0</v>
      </c>
      <c r="N793" s="28" t="str">
        <f t="shared" si="38"/>
      </c>
    </row>
    <row r="794">
      <c r="A794" s="32" t="str">
        <f>IF('Prediction Log'!A794=0, "",'Prediction Log'!A794)</f>
      </c>
      <c r="B794" s="32" t="str">
        <f>IF('Prediction Log'!B794=0, "",'Prediction Log'!B794)</f>
      </c>
      <c r="C794" s="32" t="str">
        <f>IF('Prediction Log'!C794=0, "",'Prediction Log'!C794)</f>
      </c>
      <c r="D794" s="32" t="str">
        <f>IF('Prediction Log'!D794=0, "",'Prediction Log'!D794)</f>
      </c>
      <c r="E794" s="32" t="str">
        <f>IF('Prediction Log'!E794=0, "",'Prediction Log'!E794)</f>
      </c>
      <c r="F794" s="32" t="str">
        <f>IF('Prediction Log'!F794=0, "",'Prediction Log'!F794)</f>
      </c>
      <c r="G794" s="35" t="str">
        <f>IF(Games!H794="","",Games!H794)</f>
      </c>
      <c r="K794" s="30" t="n">
        <f t="shared" si="36"/>
        <v>0</v>
      </c>
      <c r="L794" s="30" t="n">
        <f t="shared" si="37"/>
        <v>0</v>
      </c>
      <c r="N794" s="28" t="str">
        <f t="shared" si="38"/>
      </c>
    </row>
    <row r="795">
      <c r="A795" s="32" t="str">
        <f>IF('Prediction Log'!A795=0, "",'Prediction Log'!A795)</f>
      </c>
      <c r="B795" s="32" t="str">
        <f>IF('Prediction Log'!B795=0, "",'Prediction Log'!B795)</f>
      </c>
      <c r="C795" s="32" t="str">
        <f>IF('Prediction Log'!C795=0, "",'Prediction Log'!C795)</f>
      </c>
      <c r="D795" s="32" t="str">
        <f>IF('Prediction Log'!D795=0, "",'Prediction Log'!D795)</f>
      </c>
      <c r="E795" s="32" t="str">
        <f>IF('Prediction Log'!E795=0, "",'Prediction Log'!E795)</f>
      </c>
      <c r="F795" s="32" t="str">
        <f>IF('Prediction Log'!F795=0, "",'Prediction Log'!F795)</f>
      </c>
      <c r="G795" s="35" t="str">
        <f>IF(Games!H795="","",Games!H795)</f>
      </c>
      <c r="K795" s="30" t="n">
        <f t="shared" si="36"/>
        <v>0</v>
      </c>
      <c r="L795" s="30" t="n">
        <f t="shared" si="37"/>
        <v>0</v>
      </c>
      <c r="N795" s="28" t="str">
        <f t="shared" si="38"/>
      </c>
    </row>
    <row r="796">
      <c r="A796" s="32" t="str">
        <f>IF('Prediction Log'!A796=0, "",'Prediction Log'!A796)</f>
      </c>
      <c r="B796" s="32" t="str">
        <f>IF('Prediction Log'!B796=0, "",'Prediction Log'!B796)</f>
      </c>
      <c r="C796" s="32" t="str">
        <f>IF('Prediction Log'!C796=0, "",'Prediction Log'!C796)</f>
      </c>
      <c r="D796" s="32" t="str">
        <f>IF('Prediction Log'!D796=0, "",'Prediction Log'!D796)</f>
      </c>
      <c r="E796" s="32" t="str">
        <f>IF('Prediction Log'!E796=0, "",'Prediction Log'!E796)</f>
      </c>
      <c r="F796" s="32" t="str">
        <f>IF('Prediction Log'!F796=0, "",'Prediction Log'!F796)</f>
      </c>
      <c r="G796" s="35" t="str">
        <f>IF(Games!H796="","",Games!H796)</f>
      </c>
      <c r="K796" s="30" t="n">
        <f t="shared" si="36"/>
        <v>0</v>
      </c>
      <c r="L796" s="30" t="n">
        <f t="shared" si="37"/>
        <v>0</v>
      </c>
      <c r="N796" s="28" t="str">
        <f t="shared" si="38"/>
      </c>
    </row>
    <row r="797">
      <c r="A797" s="32" t="str">
        <f>IF('Prediction Log'!A797=0, "",'Prediction Log'!A797)</f>
      </c>
      <c r="B797" s="32" t="str">
        <f>IF('Prediction Log'!B797=0, "",'Prediction Log'!B797)</f>
      </c>
      <c r="C797" s="32" t="str">
        <f>IF('Prediction Log'!C797=0, "",'Prediction Log'!C797)</f>
      </c>
      <c r="D797" s="32" t="str">
        <f>IF('Prediction Log'!D797=0, "",'Prediction Log'!D797)</f>
      </c>
      <c r="E797" s="32" t="str">
        <f>IF('Prediction Log'!E797=0, "",'Prediction Log'!E797)</f>
      </c>
      <c r="F797" s="32" t="str">
        <f>IF('Prediction Log'!F797=0, "",'Prediction Log'!F797)</f>
      </c>
      <c r="G797" s="35" t="str">
        <f>IF(Games!H797="","",Games!H797)</f>
      </c>
      <c r="K797" s="30" t="n">
        <f t="shared" si="36"/>
        <v>0</v>
      </c>
      <c r="L797" s="30" t="n">
        <f t="shared" si="37"/>
        <v>0</v>
      </c>
      <c r="N797" s="28" t="str">
        <f t="shared" si="38"/>
      </c>
    </row>
    <row r="798">
      <c r="A798" s="32" t="str">
        <f>IF('Prediction Log'!A798=0, "",'Prediction Log'!A798)</f>
      </c>
      <c r="B798" s="32" t="str">
        <f>IF('Prediction Log'!B798=0, "",'Prediction Log'!B798)</f>
      </c>
      <c r="C798" s="32" t="str">
        <f>IF('Prediction Log'!C798=0, "",'Prediction Log'!C798)</f>
      </c>
      <c r="D798" s="32" t="str">
        <f>IF('Prediction Log'!D798=0, "",'Prediction Log'!D798)</f>
      </c>
      <c r="E798" s="32" t="str">
        <f>IF('Prediction Log'!E798=0, "",'Prediction Log'!E798)</f>
      </c>
      <c r="F798" s="32" t="str">
        <f>IF('Prediction Log'!F798=0, "",'Prediction Log'!F798)</f>
      </c>
      <c r="G798" s="35" t="str">
        <f>IF(Games!H798="","",Games!H798)</f>
      </c>
      <c r="K798" s="30" t="n">
        <f t="shared" ref="K798:K861" si="39">I798+IF(J798&lt;0, (I798/(J798/-100)), I798*(J798/100))</f>
        <v>0</v>
      </c>
      <c r="L798" s="30" t="n">
        <f t="shared" ref="L798:L861" si="40">K798-I798</f>
        <v>0</v>
      </c>
      <c r="N798" s="28" t="str">
        <f t="shared" ref="N798:N861" si="41">IF(M798="W", L798, IF(M798="L",-I798, ""))</f>
      </c>
    </row>
    <row r="799">
      <c r="A799" s="32" t="str">
        <f>IF('Prediction Log'!A799=0, "",'Prediction Log'!A799)</f>
      </c>
      <c r="B799" s="32" t="str">
        <f>IF('Prediction Log'!B799=0, "",'Prediction Log'!B799)</f>
      </c>
      <c r="C799" s="32" t="str">
        <f>IF('Prediction Log'!C799=0, "",'Prediction Log'!C799)</f>
      </c>
      <c r="D799" s="32" t="str">
        <f>IF('Prediction Log'!D799=0, "",'Prediction Log'!D799)</f>
      </c>
      <c r="E799" s="32" t="str">
        <f>IF('Prediction Log'!E799=0, "",'Prediction Log'!E799)</f>
      </c>
      <c r="F799" s="32" t="str">
        <f>IF('Prediction Log'!F799=0, "",'Prediction Log'!F799)</f>
      </c>
      <c r="G799" s="35" t="str">
        <f>IF(Games!H799="","",Games!H799)</f>
      </c>
      <c r="K799" s="30" t="n">
        <f t="shared" si="39"/>
        <v>0</v>
      </c>
      <c r="L799" s="30" t="n">
        <f t="shared" si="40"/>
        <v>0</v>
      </c>
      <c r="N799" s="28" t="str">
        <f t="shared" si="41"/>
      </c>
    </row>
    <row r="800">
      <c r="A800" s="32" t="str">
        <f>IF('Prediction Log'!A800=0, "",'Prediction Log'!A800)</f>
      </c>
      <c r="B800" s="32" t="str">
        <f>IF('Prediction Log'!B800=0, "",'Prediction Log'!B800)</f>
      </c>
      <c r="C800" s="32" t="str">
        <f>IF('Prediction Log'!C800=0, "",'Prediction Log'!C800)</f>
      </c>
      <c r="D800" s="32" t="str">
        <f>IF('Prediction Log'!D800=0, "",'Prediction Log'!D800)</f>
      </c>
      <c r="E800" s="32" t="str">
        <f>IF('Prediction Log'!E800=0, "",'Prediction Log'!E800)</f>
      </c>
      <c r="F800" s="32" t="str">
        <f>IF('Prediction Log'!F800=0, "",'Prediction Log'!F800)</f>
      </c>
      <c r="G800" s="35" t="str">
        <f>IF(Games!H800="","",Games!H800)</f>
      </c>
      <c r="K800" s="30" t="n">
        <f t="shared" si="39"/>
        <v>0</v>
      </c>
      <c r="L800" s="30" t="n">
        <f t="shared" si="40"/>
        <v>0</v>
      </c>
      <c r="N800" s="28" t="str">
        <f t="shared" si="41"/>
      </c>
    </row>
    <row r="801">
      <c r="A801" s="32" t="str">
        <f>IF('Prediction Log'!A801=0, "",'Prediction Log'!A801)</f>
      </c>
      <c r="B801" s="32" t="str">
        <f>IF('Prediction Log'!B801=0, "",'Prediction Log'!B801)</f>
      </c>
      <c r="C801" s="32" t="str">
        <f>IF('Prediction Log'!C801=0, "",'Prediction Log'!C801)</f>
      </c>
      <c r="D801" s="32" t="str">
        <f>IF('Prediction Log'!D801=0, "",'Prediction Log'!D801)</f>
      </c>
      <c r="E801" s="32" t="str">
        <f>IF('Prediction Log'!E801=0, "",'Prediction Log'!E801)</f>
      </c>
      <c r="F801" s="32" t="str">
        <f>IF('Prediction Log'!F801=0, "",'Prediction Log'!F801)</f>
      </c>
      <c r="G801" s="35" t="str">
        <f>IF(Games!H801="","",Games!H801)</f>
      </c>
      <c r="K801" s="30" t="n">
        <f t="shared" si="39"/>
        <v>0</v>
      </c>
      <c r="L801" s="30" t="n">
        <f t="shared" si="40"/>
        <v>0</v>
      </c>
      <c r="N801" s="28" t="str">
        <f t="shared" si="41"/>
      </c>
    </row>
    <row r="802">
      <c r="A802" s="32" t="str">
        <f>IF('Prediction Log'!A802=0, "",'Prediction Log'!A802)</f>
      </c>
      <c r="B802" s="32" t="str">
        <f>IF('Prediction Log'!B802=0, "",'Prediction Log'!B802)</f>
      </c>
      <c r="C802" s="32" t="str">
        <f>IF('Prediction Log'!C802=0, "",'Prediction Log'!C802)</f>
      </c>
      <c r="D802" s="32" t="str">
        <f>IF('Prediction Log'!D802=0, "",'Prediction Log'!D802)</f>
      </c>
      <c r="E802" s="32" t="str">
        <f>IF('Prediction Log'!E802=0, "",'Prediction Log'!E802)</f>
      </c>
      <c r="F802" s="32" t="str">
        <f>IF('Prediction Log'!F802=0, "",'Prediction Log'!F802)</f>
      </c>
      <c r="G802" s="35" t="str">
        <f>IF(Games!H802="","",Games!H802)</f>
      </c>
      <c r="K802" s="30" t="n">
        <f t="shared" si="39"/>
        <v>0</v>
      </c>
      <c r="L802" s="30" t="n">
        <f t="shared" si="40"/>
        <v>0</v>
      </c>
      <c r="N802" s="28" t="str">
        <f t="shared" si="41"/>
      </c>
    </row>
    <row r="803">
      <c r="A803" s="32" t="str">
        <f>IF('Prediction Log'!A803=0, "",'Prediction Log'!A803)</f>
      </c>
      <c r="B803" s="32" t="str">
        <f>IF('Prediction Log'!B803=0, "",'Prediction Log'!B803)</f>
      </c>
      <c r="C803" s="32" t="str">
        <f>IF('Prediction Log'!C803=0, "",'Prediction Log'!C803)</f>
      </c>
      <c r="D803" s="32" t="str">
        <f>IF('Prediction Log'!D803=0, "",'Prediction Log'!D803)</f>
      </c>
      <c r="E803" s="32" t="str">
        <f>IF('Prediction Log'!E803=0, "",'Prediction Log'!E803)</f>
      </c>
      <c r="F803" s="32" t="str">
        <f>IF('Prediction Log'!F803=0, "",'Prediction Log'!F803)</f>
      </c>
      <c r="G803" s="35" t="str">
        <f>IF(Games!H803="","",Games!H803)</f>
      </c>
      <c r="K803" s="30" t="n">
        <f t="shared" si="39"/>
        <v>0</v>
      </c>
      <c r="L803" s="30" t="n">
        <f t="shared" si="40"/>
        <v>0</v>
      </c>
      <c r="N803" s="28" t="str">
        <f t="shared" si="41"/>
      </c>
    </row>
    <row r="804">
      <c r="A804" s="32" t="str">
        <f>IF('Prediction Log'!A804=0, "",'Prediction Log'!A804)</f>
      </c>
      <c r="B804" s="32" t="str">
        <f>IF('Prediction Log'!B804=0, "",'Prediction Log'!B804)</f>
      </c>
      <c r="C804" s="32" t="str">
        <f>IF('Prediction Log'!C804=0, "",'Prediction Log'!C804)</f>
      </c>
      <c r="D804" s="32" t="str">
        <f>IF('Prediction Log'!D804=0, "",'Prediction Log'!D804)</f>
      </c>
      <c r="E804" s="32" t="str">
        <f>IF('Prediction Log'!E804=0, "",'Prediction Log'!E804)</f>
      </c>
      <c r="F804" s="32" t="str">
        <f>IF('Prediction Log'!F804=0, "",'Prediction Log'!F804)</f>
      </c>
      <c r="G804" s="35" t="str">
        <f>IF(Games!H804="","",Games!H804)</f>
      </c>
      <c r="K804" s="30" t="n">
        <f t="shared" si="39"/>
        <v>0</v>
      </c>
      <c r="L804" s="30" t="n">
        <f t="shared" si="40"/>
        <v>0</v>
      </c>
      <c r="N804" s="28" t="str">
        <f t="shared" si="41"/>
      </c>
    </row>
    <row r="805">
      <c r="A805" s="32" t="str">
        <f>IF('Prediction Log'!A805=0, "",'Prediction Log'!A805)</f>
      </c>
      <c r="B805" s="32" t="str">
        <f>IF('Prediction Log'!B805=0, "",'Prediction Log'!B805)</f>
      </c>
      <c r="C805" s="32" t="str">
        <f>IF('Prediction Log'!C805=0, "",'Prediction Log'!C805)</f>
      </c>
      <c r="D805" s="32" t="str">
        <f>IF('Prediction Log'!D805=0, "",'Prediction Log'!D805)</f>
      </c>
      <c r="E805" s="32" t="str">
        <f>IF('Prediction Log'!E805=0, "",'Prediction Log'!E805)</f>
      </c>
      <c r="F805" s="32" t="str">
        <f>IF('Prediction Log'!F805=0, "",'Prediction Log'!F805)</f>
      </c>
      <c r="G805" s="35" t="str">
        <f>IF(Games!H805="","",Games!H805)</f>
      </c>
      <c r="K805" s="30" t="n">
        <f t="shared" si="39"/>
        <v>0</v>
      </c>
      <c r="L805" s="30" t="n">
        <f t="shared" si="40"/>
        <v>0</v>
      </c>
      <c r="N805" s="28" t="str">
        <f t="shared" si="41"/>
      </c>
    </row>
    <row r="806">
      <c r="A806" s="32" t="str">
        <f>IF('Prediction Log'!A806=0, "",'Prediction Log'!A806)</f>
      </c>
      <c r="B806" s="32" t="str">
        <f>IF('Prediction Log'!B806=0, "",'Prediction Log'!B806)</f>
      </c>
      <c r="C806" s="32" t="str">
        <f>IF('Prediction Log'!C806=0, "",'Prediction Log'!C806)</f>
      </c>
      <c r="D806" s="32" t="str">
        <f>IF('Prediction Log'!D806=0, "",'Prediction Log'!D806)</f>
      </c>
      <c r="E806" s="32" t="str">
        <f>IF('Prediction Log'!E806=0, "",'Prediction Log'!E806)</f>
      </c>
      <c r="F806" s="32" t="str">
        <f>IF('Prediction Log'!F806=0, "",'Prediction Log'!F806)</f>
      </c>
      <c r="G806" s="35" t="str">
        <f>IF(Games!H806="","",Games!H806)</f>
      </c>
      <c r="K806" s="30" t="n">
        <f t="shared" si="39"/>
        <v>0</v>
      </c>
      <c r="L806" s="30" t="n">
        <f t="shared" si="40"/>
        <v>0</v>
      </c>
      <c r="N806" s="28" t="str">
        <f t="shared" si="41"/>
      </c>
    </row>
    <row r="807">
      <c r="A807" s="32" t="str">
        <f>IF('Prediction Log'!A807=0, "",'Prediction Log'!A807)</f>
      </c>
      <c r="B807" s="32" t="str">
        <f>IF('Prediction Log'!B807=0, "",'Prediction Log'!B807)</f>
      </c>
      <c r="C807" s="32" t="str">
        <f>IF('Prediction Log'!C807=0, "",'Prediction Log'!C807)</f>
      </c>
      <c r="D807" s="32" t="str">
        <f>IF('Prediction Log'!D807=0, "",'Prediction Log'!D807)</f>
      </c>
      <c r="E807" s="32" t="str">
        <f>IF('Prediction Log'!E807=0, "",'Prediction Log'!E807)</f>
      </c>
      <c r="F807" s="32" t="str">
        <f>IF('Prediction Log'!F807=0, "",'Prediction Log'!F807)</f>
      </c>
      <c r="G807" s="35" t="str">
        <f>IF(Games!H807="","",Games!H807)</f>
      </c>
      <c r="K807" s="30" t="n">
        <f t="shared" si="39"/>
        <v>0</v>
      </c>
      <c r="L807" s="30" t="n">
        <f t="shared" si="40"/>
        <v>0</v>
      </c>
      <c r="N807" s="28" t="str">
        <f t="shared" si="41"/>
      </c>
    </row>
    <row r="808">
      <c r="A808" s="32" t="str">
        <f>IF('Prediction Log'!A808=0, "",'Prediction Log'!A808)</f>
      </c>
      <c r="B808" s="32" t="str">
        <f>IF('Prediction Log'!B808=0, "",'Prediction Log'!B808)</f>
      </c>
      <c r="C808" s="32" t="str">
        <f>IF('Prediction Log'!C808=0, "",'Prediction Log'!C808)</f>
      </c>
      <c r="D808" s="32" t="str">
        <f>IF('Prediction Log'!D808=0, "",'Prediction Log'!D808)</f>
      </c>
      <c r="E808" s="32" t="str">
        <f>IF('Prediction Log'!E808=0, "",'Prediction Log'!E808)</f>
      </c>
      <c r="F808" s="32" t="str">
        <f>IF('Prediction Log'!F808=0, "",'Prediction Log'!F808)</f>
      </c>
      <c r="G808" s="35" t="str">
        <f>IF(Games!H808="","",Games!H808)</f>
      </c>
      <c r="K808" s="30" t="n">
        <f t="shared" si="39"/>
        <v>0</v>
      </c>
      <c r="L808" s="30" t="n">
        <f t="shared" si="40"/>
        <v>0</v>
      </c>
      <c r="N808" s="28" t="str">
        <f t="shared" si="41"/>
      </c>
    </row>
    <row r="809">
      <c r="A809" s="32" t="str">
        <f>IF('Prediction Log'!A809=0, "",'Prediction Log'!A809)</f>
      </c>
      <c r="B809" s="32" t="str">
        <f>IF('Prediction Log'!B809=0, "",'Prediction Log'!B809)</f>
      </c>
      <c r="C809" s="32" t="str">
        <f>IF('Prediction Log'!C809=0, "",'Prediction Log'!C809)</f>
      </c>
      <c r="D809" s="32" t="str">
        <f>IF('Prediction Log'!D809=0, "",'Prediction Log'!D809)</f>
      </c>
      <c r="E809" s="32" t="str">
        <f>IF('Prediction Log'!E809=0, "",'Prediction Log'!E809)</f>
      </c>
      <c r="F809" s="32" t="str">
        <f>IF('Prediction Log'!F809=0, "",'Prediction Log'!F809)</f>
      </c>
      <c r="G809" s="35" t="str">
        <f>IF(Games!H809="","",Games!H809)</f>
      </c>
      <c r="K809" s="30" t="n">
        <f t="shared" si="39"/>
        <v>0</v>
      </c>
      <c r="L809" s="30" t="n">
        <f t="shared" si="40"/>
        <v>0</v>
      </c>
      <c r="N809" s="28" t="str">
        <f t="shared" si="41"/>
      </c>
    </row>
    <row r="810">
      <c r="A810" s="32" t="str">
        <f>IF('Prediction Log'!A810=0, "",'Prediction Log'!A810)</f>
      </c>
      <c r="B810" s="32" t="str">
        <f>IF('Prediction Log'!B810=0, "",'Prediction Log'!B810)</f>
      </c>
      <c r="C810" s="32" t="str">
        <f>IF('Prediction Log'!C810=0, "",'Prediction Log'!C810)</f>
      </c>
      <c r="D810" s="32" t="str">
        <f>IF('Prediction Log'!D810=0, "",'Prediction Log'!D810)</f>
      </c>
      <c r="E810" s="32" t="str">
        <f>IF('Prediction Log'!E810=0, "",'Prediction Log'!E810)</f>
      </c>
      <c r="F810" s="32" t="str">
        <f>IF('Prediction Log'!F810=0, "",'Prediction Log'!F810)</f>
      </c>
      <c r="G810" s="35" t="str">
        <f>IF(Games!H810="","",Games!H810)</f>
      </c>
      <c r="K810" s="30" t="n">
        <f t="shared" si="39"/>
        <v>0</v>
      </c>
      <c r="L810" s="30" t="n">
        <f t="shared" si="40"/>
        <v>0</v>
      </c>
      <c r="N810" s="28" t="str">
        <f t="shared" si="41"/>
      </c>
    </row>
    <row r="811">
      <c r="A811" s="32" t="str">
        <f>IF('Prediction Log'!A811=0, "",'Prediction Log'!A811)</f>
      </c>
      <c r="B811" s="32" t="str">
        <f>IF('Prediction Log'!B811=0, "",'Prediction Log'!B811)</f>
      </c>
      <c r="C811" s="32" t="str">
        <f>IF('Prediction Log'!C811=0, "",'Prediction Log'!C811)</f>
      </c>
      <c r="D811" s="32" t="str">
        <f>IF('Prediction Log'!D811=0, "",'Prediction Log'!D811)</f>
      </c>
      <c r="E811" s="32" t="str">
        <f>IF('Prediction Log'!E811=0, "",'Prediction Log'!E811)</f>
      </c>
      <c r="F811" s="32" t="str">
        <f>IF('Prediction Log'!F811=0, "",'Prediction Log'!F811)</f>
      </c>
      <c r="G811" s="35" t="str">
        <f>IF(Games!H811="","",Games!H811)</f>
      </c>
      <c r="K811" s="30" t="n">
        <f t="shared" si="39"/>
        <v>0</v>
      </c>
      <c r="L811" s="30" t="n">
        <f t="shared" si="40"/>
        <v>0</v>
      </c>
      <c r="N811" s="28" t="str">
        <f t="shared" si="41"/>
      </c>
    </row>
    <row r="812">
      <c r="A812" s="32" t="str">
        <f>IF('Prediction Log'!A812=0, "",'Prediction Log'!A812)</f>
      </c>
      <c r="B812" s="32" t="str">
        <f>IF('Prediction Log'!B812=0, "",'Prediction Log'!B812)</f>
      </c>
      <c r="C812" s="32" t="str">
        <f>IF('Prediction Log'!C812=0, "",'Prediction Log'!C812)</f>
      </c>
      <c r="D812" s="32" t="str">
        <f>IF('Prediction Log'!D812=0, "",'Prediction Log'!D812)</f>
      </c>
      <c r="E812" s="32" t="str">
        <f>IF('Prediction Log'!E812=0, "",'Prediction Log'!E812)</f>
      </c>
      <c r="F812" s="32" t="str">
        <f>IF('Prediction Log'!F812=0, "",'Prediction Log'!F812)</f>
      </c>
      <c r="G812" s="35" t="str">
        <f>IF(Games!H812="","",Games!H812)</f>
      </c>
      <c r="K812" s="30" t="n">
        <f t="shared" si="39"/>
        <v>0</v>
      </c>
      <c r="L812" s="30" t="n">
        <f t="shared" si="40"/>
        <v>0</v>
      </c>
      <c r="N812" s="28" t="str">
        <f t="shared" si="41"/>
      </c>
    </row>
    <row r="813">
      <c r="A813" s="32" t="str">
        <f>IF('Prediction Log'!A813=0, "",'Prediction Log'!A813)</f>
      </c>
      <c r="B813" s="32" t="str">
        <f>IF('Prediction Log'!B813=0, "",'Prediction Log'!B813)</f>
      </c>
      <c r="C813" s="32" t="str">
        <f>IF('Prediction Log'!C813=0, "",'Prediction Log'!C813)</f>
      </c>
      <c r="D813" s="32" t="str">
        <f>IF('Prediction Log'!D813=0, "",'Prediction Log'!D813)</f>
      </c>
      <c r="E813" s="32" t="str">
        <f>IF('Prediction Log'!E813=0, "",'Prediction Log'!E813)</f>
      </c>
      <c r="F813" s="32" t="str">
        <f>IF('Prediction Log'!F813=0, "",'Prediction Log'!F813)</f>
      </c>
      <c r="G813" s="35" t="str">
        <f>IF(Games!H813="","",Games!H813)</f>
      </c>
      <c r="K813" s="30" t="n">
        <f t="shared" si="39"/>
        <v>0</v>
      </c>
      <c r="L813" s="30" t="n">
        <f t="shared" si="40"/>
        <v>0</v>
      </c>
      <c r="N813" s="28" t="str">
        <f t="shared" si="41"/>
      </c>
    </row>
    <row r="814">
      <c r="A814" s="32" t="str">
        <f>IF('Prediction Log'!A814=0, "",'Prediction Log'!A814)</f>
      </c>
      <c r="B814" s="32" t="str">
        <f>IF('Prediction Log'!B814=0, "",'Prediction Log'!B814)</f>
      </c>
      <c r="C814" s="32" t="str">
        <f>IF('Prediction Log'!C814=0, "",'Prediction Log'!C814)</f>
      </c>
      <c r="D814" s="32" t="str">
        <f>IF('Prediction Log'!D814=0, "",'Prediction Log'!D814)</f>
      </c>
      <c r="E814" s="32" t="str">
        <f>IF('Prediction Log'!E814=0, "",'Prediction Log'!E814)</f>
      </c>
      <c r="F814" s="32" t="str">
        <f>IF('Prediction Log'!F814=0, "",'Prediction Log'!F814)</f>
      </c>
      <c r="G814" s="35" t="str">
        <f>IF(Games!H814="","",Games!H814)</f>
      </c>
      <c r="K814" s="30" t="n">
        <f t="shared" si="39"/>
        <v>0</v>
      </c>
      <c r="L814" s="30" t="n">
        <f t="shared" si="40"/>
        <v>0</v>
      </c>
      <c r="N814" s="28" t="str">
        <f t="shared" si="41"/>
      </c>
    </row>
    <row r="815">
      <c r="A815" s="32" t="str">
        <f>IF('Prediction Log'!A815=0, "",'Prediction Log'!A815)</f>
      </c>
      <c r="B815" s="32" t="str">
        <f>IF('Prediction Log'!B815=0, "",'Prediction Log'!B815)</f>
      </c>
      <c r="C815" s="32" t="str">
        <f>IF('Prediction Log'!C815=0, "",'Prediction Log'!C815)</f>
      </c>
      <c r="D815" s="32" t="str">
        <f>IF('Prediction Log'!D815=0, "",'Prediction Log'!D815)</f>
      </c>
      <c r="E815" s="32" t="str">
        <f>IF('Prediction Log'!E815=0, "",'Prediction Log'!E815)</f>
      </c>
      <c r="F815" s="32" t="str">
        <f>IF('Prediction Log'!F815=0, "",'Prediction Log'!F815)</f>
      </c>
      <c r="G815" s="35" t="str">
        <f>IF(Games!H815="","",Games!H815)</f>
      </c>
      <c r="K815" s="30" t="n">
        <f t="shared" si="39"/>
        <v>0</v>
      </c>
      <c r="L815" s="30" t="n">
        <f t="shared" si="40"/>
        <v>0</v>
      </c>
      <c r="N815" s="28" t="str">
        <f t="shared" si="41"/>
      </c>
    </row>
    <row r="816">
      <c r="A816" s="32" t="str">
        <f>IF('Prediction Log'!A816=0, "",'Prediction Log'!A816)</f>
      </c>
      <c r="B816" s="32" t="str">
        <f>IF('Prediction Log'!B816=0, "",'Prediction Log'!B816)</f>
      </c>
      <c r="C816" s="32" t="str">
        <f>IF('Prediction Log'!C816=0, "",'Prediction Log'!C816)</f>
      </c>
      <c r="D816" s="32" t="str">
        <f>IF('Prediction Log'!D816=0, "",'Prediction Log'!D816)</f>
      </c>
      <c r="E816" s="32" t="str">
        <f>IF('Prediction Log'!E816=0, "",'Prediction Log'!E816)</f>
      </c>
      <c r="F816" s="32" t="str">
        <f>IF('Prediction Log'!F816=0, "",'Prediction Log'!F816)</f>
      </c>
      <c r="G816" s="35" t="str">
        <f>IF(Games!H816="","",Games!H816)</f>
      </c>
      <c r="K816" s="30" t="n">
        <f t="shared" si="39"/>
        <v>0</v>
      </c>
      <c r="L816" s="30" t="n">
        <f t="shared" si="40"/>
        <v>0</v>
      </c>
      <c r="N816" s="28" t="str">
        <f t="shared" si="41"/>
      </c>
    </row>
    <row r="817">
      <c r="A817" s="32" t="str">
        <f>IF('Prediction Log'!A817=0, "",'Prediction Log'!A817)</f>
      </c>
      <c r="B817" s="32" t="str">
        <f>IF('Prediction Log'!B817=0, "",'Prediction Log'!B817)</f>
      </c>
      <c r="C817" s="32" t="str">
        <f>IF('Prediction Log'!C817=0, "",'Prediction Log'!C817)</f>
      </c>
      <c r="D817" s="32" t="str">
        <f>IF('Prediction Log'!D817=0, "",'Prediction Log'!D817)</f>
      </c>
      <c r="E817" s="32" t="str">
        <f>IF('Prediction Log'!E817=0, "",'Prediction Log'!E817)</f>
      </c>
      <c r="F817" s="32" t="str">
        <f>IF('Prediction Log'!F817=0, "",'Prediction Log'!F817)</f>
      </c>
      <c r="G817" s="35" t="str">
        <f>IF(Games!H817="","",Games!H817)</f>
      </c>
      <c r="K817" s="30" t="n">
        <f t="shared" si="39"/>
        <v>0</v>
      </c>
      <c r="L817" s="30" t="n">
        <f t="shared" si="40"/>
        <v>0</v>
      </c>
      <c r="N817" s="28" t="str">
        <f t="shared" si="41"/>
      </c>
    </row>
    <row r="818">
      <c r="A818" s="32" t="str">
        <f>IF('Prediction Log'!A818=0, "",'Prediction Log'!A818)</f>
      </c>
      <c r="B818" s="32" t="str">
        <f>IF('Prediction Log'!B818=0, "",'Prediction Log'!B818)</f>
      </c>
      <c r="C818" s="32" t="str">
        <f>IF('Prediction Log'!C818=0, "",'Prediction Log'!C818)</f>
      </c>
      <c r="D818" s="32" t="str">
        <f>IF('Prediction Log'!D818=0, "",'Prediction Log'!D818)</f>
      </c>
      <c r="E818" s="32" t="str">
        <f>IF('Prediction Log'!E818=0, "",'Prediction Log'!E818)</f>
      </c>
      <c r="F818" s="32" t="str">
        <f>IF('Prediction Log'!F818=0, "",'Prediction Log'!F818)</f>
      </c>
      <c r="G818" s="35" t="str">
        <f>IF(Games!H818="","",Games!H818)</f>
      </c>
      <c r="K818" s="30" t="n">
        <f t="shared" si="39"/>
        <v>0</v>
      </c>
      <c r="L818" s="30" t="n">
        <f t="shared" si="40"/>
        <v>0</v>
      </c>
      <c r="N818" s="28" t="str">
        <f t="shared" si="41"/>
      </c>
    </row>
    <row r="819">
      <c r="A819" s="32" t="str">
        <f>IF('Prediction Log'!A819=0, "",'Prediction Log'!A819)</f>
      </c>
      <c r="B819" s="32" t="str">
        <f>IF('Prediction Log'!B819=0, "",'Prediction Log'!B819)</f>
      </c>
      <c r="C819" s="32" t="str">
        <f>IF('Prediction Log'!C819=0, "",'Prediction Log'!C819)</f>
      </c>
      <c r="D819" s="32" t="str">
        <f>IF('Prediction Log'!D819=0, "",'Prediction Log'!D819)</f>
      </c>
      <c r="E819" s="32" t="str">
        <f>IF('Prediction Log'!E819=0, "",'Prediction Log'!E819)</f>
      </c>
      <c r="F819" s="32" t="str">
        <f>IF('Prediction Log'!F819=0, "",'Prediction Log'!F819)</f>
      </c>
      <c r="G819" s="35" t="str">
        <f>IF(Games!H819="","",Games!H819)</f>
      </c>
      <c r="K819" s="30" t="n">
        <f t="shared" si="39"/>
        <v>0</v>
      </c>
      <c r="L819" s="30" t="n">
        <f t="shared" si="40"/>
        <v>0</v>
      </c>
      <c r="N819" s="28" t="str">
        <f t="shared" si="41"/>
      </c>
    </row>
    <row r="820">
      <c r="A820" s="32" t="str">
        <f>IF('Prediction Log'!A820=0, "",'Prediction Log'!A820)</f>
      </c>
      <c r="B820" s="32" t="str">
        <f>IF('Prediction Log'!B820=0, "",'Prediction Log'!B820)</f>
      </c>
      <c r="C820" s="32" t="str">
        <f>IF('Prediction Log'!C820=0, "",'Prediction Log'!C820)</f>
      </c>
      <c r="D820" s="32" t="str">
        <f>IF('Prediction Log'!D820=0, "",'Prediction Log'!D820)</f>
      </c>
      <c r="E820" s="32" t="str">
        <f>IF('Prediction Log'!E820=0, "",'Prediction Log'!E820)</f>
      </c>
      <c r="F820" s="32" t="str">
        <f>IF('Prediction Log'!F820=0, "",'Prediction Log'!F820)</f>
      </c>
      <c r="G820" s="35" t="str">
        <f>IF(Games!H820="","",Games!H820)</f>
      </c>
      <c r="K820" s="30" t="n">
        <f t="shared" si="39"/>
        <v>0</v>
      </c>
      <c r="L820" s="30" t="n">
        <f t="shared" si="40"/>
        <v>0</v>
      </c>
      <c r="N820" s="28" t="str">
        <f t="shared" si="41"/>
      </c>
    </row>
    <row r="821">
      <c r="A821" s="32" t="str">
        <f>IF('Prediction Log'!A821=0, "",'Prediction Log'!A821)</f>
      </c>
      <c r="B821" s="32" t="str">
        <f>IF('Prediction Log'!B821=0, "",'Prediction Log'!B821)</f>
      </c>
      <c r="C821" s="32" t="str">
        <f>IF('Prediction Log'!C821=0, "",'Prediction Log'!C821)</f>
      </c>
      <c r="D821" s="32" t="str">
        <f>IF('Prediction Log'!D821=0, "",'Prediction Log'!D821)</f>
      </c>
      <c r="E821" s="32" t="str">
        <f>IF('Prediction Log'!E821=0, "",'Prediction Log'!E821)</f>
      </c>
      <c r="F821" s="32" t="str">
        <f>IF('Prediction Log'!F821=0, "",'Prediction Log'!F821)</f>
      </c>
      <c r="G821" s="35" t="str">
        <f>IF(Games!H821="","",Games!H821)</f>
      </c>
      <c r="K821" s="30" t="n">
        <f t="shared" si="39"/>
        <v>0</v>
      </c>
      <c r="L821" s="30" t="n">
        <f t="shared" si="40"/>
        <v>0</v>
      </c>
      <c r="N821" s="28" t="str">
        <f t="shared" si="41"/>
      </c>
    </row>
    <row r="822">
      <c r="A822" s="32" t="str">
        <f>IF('Prediction Log'!A822=0, "",'Prediction Log'!A822)</f>
      </c>
      <c r="B822" s="32" t="str">
        <f>IF('Prediction Log'!B822=0, "",'Prediction Log'!B822)</f>
      </c>
      <c r="C822" s="32" t="str">
        <f>IF('Prediction Log'!C822=0, "",'Prediction Log'!C822)</f>
      </c>
      <c r="D822" s="32" t="str">
        <f>IF('Prediction Log'!D822=0, "",'Prediction Log'!D822)</f>
      </c>
      <c r="E822" s="32" t="str">
        <f>IF('Prediction Log'!E822=0, "",'Prediction Log'!E822)</f>
      </c>
      <c r="F822" s="32" t="str">
        <f>IF('Prediction Log'!F822=0, "",'Prediction Log'!F822)</f>
      </c>
      <c r="G822" s="35" t="str">
        <f>IF(Games!H822="","",Games!H822)</f>
      </c>
      <c r="K822" s="30" t="n">
        <f t="shared" si="39"/>
        <v>0</v>
      </c>
      <c r="L822" s="30" t="n">
        <f t="shared" si="40"/>
        <v>0</v>
      </c>
      <c r="N822" s="28" t="str">
        <f t="shared" si="41"/>
      </c>
    </row>
    <row r="823">
      <c r="A823" s="32" t="str">
        <f>IF('Prediction Log'!A823=0, "",'Prediction Log'!A823)</f>
      </c>
      <c r="B823" s="32" t="str">
        <f>IF('Prediction Log'!B823=0, "",'Prediction Log'!B823)</f>
      </c>
      <c r="C823" s="32" t="str">
        <f>IF('Prediction Log'!C823=0, "",'Prediction Log'!C823)</f>
      </c>
      <c r="D823" s="32" t="str">
        <f>IF('Prediction Log'!D823=0, "",'Prediction Log'!D823)</f>
      </c>
      <c r="E823" s="32" t="str">
        <f>IF('Prediction Log'!E823=0, "",'Prediction Log'!E823)</f>
      </c>
      <c r="F823" s="32" t="str">
        <f>IF('Prediction Log'!F823=0, "",'Prediction Log'!F823)</f>
      </c>
      <c r="G823" s="35" t="str">
        <f>IF(Games!H823="","",Games!H823)</f>
      </c>
      <c r="K823" s="30" t="n">
        <f t="shared" si="39"/>
        <v>0</v>
      </c>
      <c r="L823" s="30" t="n">
        <f t="shared" si="40"/>
        <v>0</v>
      </c>
      <c r="N823" s="28" t="str">
        <f t="shared" si="41"/>
      </c>
    </row>
    <row r="824">
      <c r="A824" s="32" t="str">
        <f>IF('Prediction Log'!A824=0, "",'Prediction Log'!A824)</f>
      </c>
      <c r="B824" s="32" t="str">
        <f>IF('Prediction Log'!B824=0, "",'Prediction Log'!B824)</f>
      </c>
      <c r="C824" s="32" t="str">
        <f>IF('Prediction Log'!C824=0, "",'Prediction Log'!C824)</f>
      </c>
      <c r="D824" s="32" t="str">
        <f>IF('Prediction Log'!D824=0, "",'Prediction Log'!D824)</f>
      </c>
      <c r="E824" s="32" t="str">
        <f>IF('Prediction Log'!E824=0, "",'Prediction Log'!E824)</f>
      </c>
      <c r="F824" s="32" t="str">
        <f>IF('Prediction Log'!F824=0, "",'Prediction Log'!F824)</f>
      </c>
      <c r="G824" s="35" t="str">
        <f>IF(Games!H824="","",Games!H824)</f>
      </c>
      <c r="K824" s="30" t="n">
        <f t="shared" si="39"/>
        <v>0</v>
      </c>
      <c r="L824" s="30" t="n">
        <f t="shared" si="40"/>
        <v>0</v>
      </c>
      <c r="N824" s="28" t="str">
        <f t="shared" si="41"/>
      </c>
    </row>
    <row r="825">
      <c r="A825" s="32" t="str">
        <f>IF('Prediction Log'!A825=0, "",'Prediction Log'!A825)</f>
      </c>
      <c r="B825" s="32" t="str">
        <f>IF('Prediction Log'!B825=0, "",'Prediction Log'!B825)</f>
      </c>
      <c r="C825" s="32" t="str">
        <f>IF('Prediction Log'!C825=0, "",'Prediction Log'!C825)</f>
      </c>
      <c r="D825" s="32" t="str">
        <f>IF('Prediction Log'!D825=0, "",'Prediction Log'!D825)</f>
      </c>
      <c r="E825" s="32" t="str">
        <f>IF('Prediction Log'!E825=0, "",'Prediction Log'!E825)</f>
      </c>
      <c r="F825" s="32" t="str">
        <f>IF('Prediction Log'!F825=0, "",'Prediction Log'!F825)</f>
      </c>
      <c r="G825" s="35" t="str">
        <f>IF(Games!H825="","",Games!H825)</f>
      </c>
      <c r="K825" s="30" t="n">
        <f t="shared" si="39"/>
        <v>0</v>
      </c>
      <c r="L825" s="30" t="n">
        <f t="shared" si="40"/>
        <v>0</v>
      </c>
      <c r="N825" s="28" t="str">
        <f t="shared" si="41"/>
      </c>
    </row>
    <row r="826">
      <c r="A826" s="32" t="str">
        <f>IF('Prediction Log'!A826=0, "",'Prediction Log'!A826)</f>
      </c>
      <c r="B826" s="32" t="str">
        <f>IF('Prediction Log'!B826=0, "",'Prediction Log'!B826)</f>
      </c>
      <c r="C826" s="32" t="str">
        <f>IF('Prediction Log'!C826=0, "",'Prediction Log'!C826)</f>
      </c>
      <c r="D826" s="32" t="str">
        <f>IF('Prediction Log'!D826=0, "",'Prediction Log'!D826)</f>
      </c>
      <c r="E826" s="32" t="str">
        <f>IF('Prediction Log'!E826=0, "",'Prediction Log'!E826)</f>
      </c>
      <c r="F826" s="32" t="str">
        <f>IF('Prediction Log'!F826=0, "",'Prediction Log'!F826)</f>
      </c>
      <c r="G826" s="35" t="str">
        <f>IF(Games!H826="","",Games!H826)</f>
      </c>
      <c r="K826" s="30" t="n">
        <f t="shared" si="39"/>
        <v>0</v>
      </c>
      <c r="L826" s="30" t="n">
        <f t="shared" si="40"/>
        <v>0</v>
      </c>
      <c r="N826" s="28" t="str">
        <f t="shared" si="41"/>
      </c>
    </row>
    <row r="827">
      <c r="A827" s="32" t="str">
        <f>IF('Prediction Log'!A827=0, "",'Prediction Log'!A827)</f>
      </c>
      <c r="B827" s="32" t="str">
        <f>IF('Prediction Log'!B827=0, "",'Prediction Log'!B827)</f>
      </c>
      <c r="C827" s="32" t="str">
        <f>IF('Prediction Log'!C827=0, "",'Prediction Log'!C827)</f>
      </c>
      <c r="D827" s="32" t="str">
        <f>IF('Prediction Log'!D827=0, "",'Prediction Log'!D827)</f>
      </c>
      <c r="E827" s="32" t="str">
        <f>IF('Prediction Log'!E827=0, "",'Prediction Log'!E827)</f>
      </c>
      <c r="F827" s="32" t="str">
        <f>IF('Prediction Log'!F827=0, "",'Prediction Log'!F827)</f>
      </c>
      <c r="G827" s="35" t="str">
        <f>IF(Games!H827="","",Games!H827)</f>
      </c>
      <c r="K827" s="30" t="n">
        <f t="shared" si="39"/>
        <v>0</v>
      </c>
      <c r="L827" s="30" t="n">
        <f t="shared" si="40"/>
        <v>0</v>
      </c>
      <c r="N827" s="28" t="str">
        <f t="shared" si="41"/>
      </c>
    </row>
    <row r="828">
      <c r="A828" s="32" t="str">
        <f>IF('Prediction Log'!A828=0, "",'Prediction Log'!A828)</f>
      </c>
      <c r="B828" s="32" t="str">
        <f>IF('Prediction Log'!B828=0, "",'Prediction Log'!B828)</f>
      </c>
      <c r="C828" s="32" t="str">
        <f>IF('Prediction Log'!C828=0, "",'Prediction Log'!C828)</f>
      </c>
      <c r="D828" s="32" t="str">
        <f>IF('Prediction Log'!D828=0, "",'Prediction Log'!D828)</f>
      </c>
      <c r="E828" s="32" t="str">
        <f>IF('Prediction Log'!E828=0, "",'Prediction Log'!E828)</f>
      </c>
      <c r="F828" s="32" t="str">
        <f>IF('Prediction Log'!F828=0, "",'Prediction Log'!F828)</f>
      </c>
      <c r="G828" s="35" t="str">
        <f>IF(Games!H828="","",Games!H828)</f>
      </c>
      <c r="K828" s="30" t="n">
        <f t="shared" si="39"/>
        <v>0</v>
      </c>
      <c r="L828" s="30" t="n">
        <f t="shared" si="40"/>
        <v>0</v>
      </c>
      <c r="N828" s="28" t="str">
        <f t="shared" si="41"/>
      </c>
    </row>
    <row r="829">
      <c r="A829" s="32" t="str">
        <f>IF('Prediction Log'!A829=0, "",'Prediction Log'!A829)</f>
      </c>
      <c r="B829" s="32" t="str">
        <f>IF('Prediction Log'!B829=0, "",'Prediction Log'!B829)</f>
      </c>
      <c r="C829" s="32" t="str">
        <f>IF('Prediction Log'!C829=0, "",'Prediction Log'!C829)</f>
      </c>
      <c r="D829" s="32" t="str">
        <f>IF('Prediction Log'!D829=0, "",'Prediction Log'!D829)</f>
      </c>
      <c r="E829" s="32" t="str">
        <f>IF('Prediction Log'!E829=0, "",'Prediction Log'!E829)</f>
      </c>
      <c r="F829" s="32" t="str">
        <f>IF('Prediction Log'!F829=0, "",'Prediction Log'!F829)</f>
      </c>
      <c r="G829" s="35" t="str">
        <f>IF(Games!H829="","",Games!H829)</f>
      </c>
      <c r="K829" s="30" t="n">
        <f t="shared" si="39"/>
        <v>0</v>
      </c>
      <c r="L829" s="30" t="n">
        <f t="shared" si="40"/>
        <v>0</v>
      </c>
      <c r="N829" s="28" t="str">
        <f t="shared" si="41"/>
      </c>
    </row>
    <row r="830">
      <c r="A830" s="32" t="str">
        <f>IF('Prediction Log'!A830=0, "",'Prediction Log'!A830)</f>
      </c>
      <c r="B830" s="32" t="str">
        <f>IF('Prediction Log'!B830=0, "",'Prediction Log'!B830)</f>
      </c>
      <c r="C830" s="32" t="str">
        <f>IF('Prediction Log'!C830=0, "",'Prediction Log'!C830)</f>
      </c>
      <c r="D830" s="32" t="str">
        <f>IF('Prediction Log'!D830=0, "",'Prediction Log'!D830)</f>
      </c>
      <c r="E830" s="32" t="str">
        <f>IF('Prediction Log'!E830=0, "",'Prediction Log'!E830)</f>
      </c>
      <c r="F830" s="32" t="str">
        <f>IF('Prediction Log'!F830=0, "",'Prediction Log'!F830)</f>
      </c>
      <c r="G830" s="35" t="str">
        <f>IF(Games!H830="","",Games!H830)</f>
      </c>
      <c r="K830" s="30" t="n">
        <f t="shared" si="39"/>
        <v>0</v>
      </c>
      <c r="L830" s="30" t="n">
        <f t="shared" si="40"/>
        <v>0</v>
      </c>
      <c r="N830" s="28" t="str">
        <f t="shared" si="41"/>
      </c>
    </row>
    <row r="831">
      <c r="A831" s="32" t="str">
        <f>IF('Prediction Log'!A831=0, "",'Prediction Log'!A831)</f>
      </c>
      <c r="B831" s="32" t="str">
        <f>IF('Prediction Log'!B831=0, "",'Prediction Log'!B831)</f>
      </c>
      <c r="C831" s="32" t="str">
        <f>IF('Prediction Log'!C831=0, "",'Prediction Log'!C831)</f>
      </c>
      <c r="D831" s="32" t="str">
        <f>IF('Prediction Log'!D831=0, "",'Prediction Log'!D831)</f>
      </c>
      <c r="E831" s="32" t="str">
        <f>IF('Prediction Log'!E831=0, "",'Prediction Log'!E831)</f>
      </c>
      <c r="F831" s="32" t="str">
        <f>IF('Prediction Log'!F831=0, "",'Prediction Log'!F831)</f>
      </c>
      <c r="G831" s="35" t="str">
        <f>IF(Games!H831="","",Games!H831)</f>
      </c>
      <c r="K831" s="30" t="n">
        <f t="shared" si="39"/>
        <v>0</v>
      </c>
      <c r="L831" s="30" t="n">
        <f t="shared" si="40"/>
        <v>0</v>
      </c>
      <c r="N831" s="28" t="str">
        <f t="shared" si="41"/>
      </c>
    </row>
    <row r="832">
      <c r="A832" s="32" t="str">
        <f>IF('Prediction Log'!A832=0, "",'Prediction Log'!A832)</f>
      </c>
      <c r="B832" s="32" t="str">
        <f>IF('Prediction Log'!B832=0, "",'Prediction Log'!B832)</f>
      </c>
      <c r="C832" s="32" t="str">
        <f>IF('Prediction Log'!C832=0, "",'Prediction Log'!C832)</f>
      </c>
      <c r="D832" s="32" t="str">
        <f>IF('Prediction Log'!D832=0, "",'Prediction Log'!D832)</f>
      </c>
      <c r="E832" s="32" t="str">
        <f>IF('Prediction Log'!E832=0, "",'Prediction Log'!E832)</f>
      </c>
      <c r="F832" s="32" t="str">
        <f>IF('Prediction Log'!F832=0, "",'Prediction Log'!F832)</f>
      </c>
      <c r="G832" s="35" t="str">
        <f>IF(Games!H832="","",Games!H832)</f>
      </c>
      <c r="K832" s="30" t="n">
        <f t="shared" si="39"/>
        <v>0</v>
      </c>
      <c r="L832" s="30" t="n">
        <f t="shared" si="40"/>
        <v>0</v>
      </c>
      <c r="N832" s="28" t="str">
        <f t="shared" si="41"/>
      </c>
    </row>
    <row r="833">
      <c r="A833" s="32" t="str">
        <f>IF('Prediction Log'!A833=0, "",'Prediction Log'!A833)</f>
      </c>
      <c r="B833" s="32" t="str">
        <f>IF('Prediction Log'!B833=0, "",'Prediction Log'!B833)</f>
      </c>
      <c r="C833" s="32" t="str">
        <f>IF('Prediction Log'!C833=0, "",'Prediction Log'!C833)</f>
      </c>
      <c r="D833" s="32" t="str">
        <f>IF('Prediction Log'!D833=0, "",'Prediction Log'!D833)</f>
      </c>
      <c r="E833" s="32" t="str">
        <f>IF('Prediction Log'!E833=0, "",'Prediction Log'!E833)</f>
      </c>
      <c r="F833" s="32" t="str">
        <f>IF('Prediction Log'!F833=0, "",'Prediction Log'!F833)</f>
      </c>
      <c r="G833" s="35" t="str">
        <f>IF(Games!H833="","",Games!H833)</f>
      </c>
      <c r="K833" s="30" t="n">
        <f t="shared" si="39"/>
        <v>0</v>
      </c>
      <c r="L833" s="30" t="n">
        <f t="shared" si="40"/>
        <v>0</v>
      </c>
      <c r="N833" s="28" t="str">
        <f t="shared" si="41"/>
      </c>
    </row>
    <row r="834">
      <c r="A834" s="32" t="str">
        <f>IF('Prediction Log'!A834=0, "",'Prediction Log'!A834)</f>
      </c>
      <c r="B834" s="32" t="str">
        <f>IF('Prediction Log'!B834=0, "",'Prediction Log'!B834)</f>
      </c>
      <c r="C834" s="32" t="str">
        <f>IF('Prediction Log'!C834=0, "",'Prediction Log'!C834)</f>
      </c>
      <c r="D834" s="32" t="str">
        <f>IF('Prediction Log'!D834=0, "",'Prediction Log'!D834)</f>
      </c>
      <c r="E834" s="32" t="str">
        <f>IF('Prediction Log'!E834=0, "",'Prediction Log'!E834)</f>
      </c>
      <c r="F834" s="32" t="str">
        <f>IF('Prediction Log'!F834=0, "",'Prediction Log'!F834)</f>
      </c>
      <c r="G834" s="35" t="str">
        <f>IF(Games!H834="","",Games!H834)</f>
      </c>
      <c r="K834" s="30" t="n">
        <f t="shared" si="39"/>
        <v>0</v>
      </c>
      <c r="L834" s="30" t="n">
        <f t="shared" si="40"/>
        <v>0</v>
      </c>
      <c r="N834" s="28" t="str">
        <f t="shared" si="41"/>
      </c>
    </row>
    <row r="835">
      <c r="A835" s="32" t="str">
        <f>IF('Prediction Log'!A835=0, "",'Prediction Log'!A835)</f>
      </c>
      <c r="B835" s="32" t="str">
        <f>IF('Prediction Log'!B835=0, "",'Prediction Log'!B835)</f>
      </c>
      <c r="C835" s="32" t="str">
        <f>IF('Prediction Log'!C835=0, "",'Prediction Log'!C835)</f>
      </c>
      <c r="D835" s="32" t="str">
        <f>IF('Prediction Log'!D835=0, "",'Prediction Log'!D835)</f>
      </c>
      <c r="E835" s="32" t="str">
        <f>IF('Prediction Log'!E835=0, "",'Prediction Log'!E835)</f>
      </c>
      <c r="F835" s="32" t="str">
        <f>IF('Prediction Log'!F835=0, "",'Prediction Log'!F835)</f>
      </c>
      <c r="G835" s="35" t="str">
        <f>IF(Games!H835="","",Games!H835)</f>
      </c>
      <c r="K835" s="30" t="n">
        <f t="shared" si="39"/>
        <v>0</v>
      </c>
      <c r="L835" s="30" t="n">
        <f t="shared" si="40"/>
        <v>0</v>
      </c>
      <c r="N835" s="28" t="str">
        <f t="shared" si="41"/>
      </c>
    </row>
    <row r="836">
      <c r="A836" s="32" t="str">
        <f>IF('Prediction Log'!A836=0, "",'Prediction Log'!A836)</f>
      </c>
      <c r="B836" s="32" t="str">
        <f>IF('Prediction Log'!B836=0, "",'Prediction Log'!B836)</f>
      </c>
      <c r="C836" s="32" t="str">
        <f>IF('Prediction Log'!C836=0, "",'Prediction Log'!C836)</f>
      </c>
      <c r="D836" s="32" t="str">
        <f>IF('Prediction Log'!D836=0, "",'Prediction Log'!D836)</f>
      </c>
      <c r="E836" s="32" t="str">
        <f>IF('Prediction Log'!E836=0, "",'Prediction Log'!E836)</f>
      </c>
      <c r="F836" s="32" t="str">
        <f>IF('Prediction Log'!F836=0, "",'Prediction Log'!F836)</f>
      </c>
      <c r="G836" s="35" t="str">
        <f>IF(Games!H836="","",Games!H836)</f>
      </c>
      <c r="K836" s="30" t="n">
        <f t="shared" si="39"/>
        <v>0</v>
      </c>
      <c r="L836" s="30" t="n">
        <f t="shared" si="40"/>
        <v>0</v>
      </c>
      <c r="N836" s="28" t="str">
        <f t="shared" si="41"/>
      </c>
    </row>
    <row r="837">
      <c r="A837" s="32" t="str">
        <f>IF('Prediction Log'!A837=0, "",'Prediction Log'!A837)</f>
      </c>
      <c r="B837" s="32" t="str">
        <f>IF('Prediction Log'!B837=0, "",'Prediction Log'!B837)</f>
      </c>
      <c r="C837" s="32" t="str">
        <f>IF('Prediction Log'!C837=0, "",'Prediction Log'!C837)</f>
      </c>
      <c r="D837" s="32" t="str">
        <f>IF('Prediction Log'!D837=0, "",'Prediction Log'!D837)</f>
      </c>
      <c r="E837" s="32" t="str">
        <f>IF('Prediction Log'!E837=0, "",'Prediction Log'!E837)</f>
      </c>
      <c r="F837" s="32" t="str">
        <f>IF('Prediction Log'!F837=0, "",'Prediction Log'!F837)</f>
      </c>
      <c r="G837" s="35" t="str">
        <f>IF(Games!H837="","",Games!H837)</f>
      </c>
      <c r="K837" s="30" t="n">
        <f t="shared" si="39"/>
        <v>0</v>
      </c>
      <c r="L837" s="30" t="n">
        <f t="shared" si="40"/>
        <v>0</v>
      </c>
      <c r="N837" s="28" t="str">
        <f t="shared" si="41"/>
      </c>
    </row>
    <row r="838">
      <c r="A838" s="32" t="str">
        <f>IF('Prediction Log'!A838=0, "",'Prediction Log'!A838)</f>
      </c>
      <c r="B838" s="32" t="str">
        <f>IF('Prediction Log'!B838=0, "",'Prediction Log'!B838)</f>
      </c>
      <c r="C838" s="32" t="str">
        <f>IF('Prediction Log'!C838=0, "",'Prediction Log'!C838)</f>
      </c>
      <c r="D838" s="32" t="str">
        <f>IF('Prediction Log'!D838=0, "",'Prediction Log'!D838)</f>
      </c>
      <c r="E838" s="32" t="str">
        <f>IF('Prediction Log'!E838=0, "",'Prediction Log'!E838)</f>
      </c>
      <c r="F838" s="32" t="str">
        <f>IF('Prediction Log'!F838=0, "",'Prediction Log'!F838)</f>
      </c>
      <c r="G838" s="35" t="str">
        <f>IF(Games!H838="","",Games!H838)</f>
      </c>
      <c r="K838" s="30" t="n">
        <f t="shared" si="39"/>
        <v>0</v>
      </c>
      <c r="L838" s="30" t="n">
        <f t="shared" si="40"/>
        <v>0</v>
      </c>
      <c r="N838" s="28" t="str">
        <f t="shared" si="41"/>
      </c>
    </row>
    <row r="839">
      <c r="A839" s="32" t="str">
        <f>IF('Prediction Log'!A839=0, "",'Prediction Log'!A839)</f>
      </c>
      <c r="B839" s="32" t="str">
        <f>IF('Prediction Log'!B839=0, "",'Prediction Log'!B839)</f>
      </c>
      <c r="C839" s="32" t="str">
        <f>IF('Prediction Log'!C839=0, "",'Prediction Log'!C839)</f>
      </c>
      <c r="D839" s="32" t="str">
        <f>IF('Prediction Log'!D839=0, "",'Prediction Log'!D839)</f>
      </c>
      <c r="E839" s="32" t="str">
        <f>IF('Prediction Log'!E839=0, "",'Prediction Log'!E839)</f>
      </c>
      <c r="F839" s="32" t="str">
        <f>IF('Prediction Log'!F839=0, "",'Prediction Log'!F839)</f>
      </c>
      <c r="G839" s="35" t="str">
        <f>IF(Games!H839="","",Games!H839)</f>
      </c>
      <c r="K839" s="30" t="n">
        <f t="shared" si="39"/>
        <v>0</v>
      </c>
      <c r="L839" s="30" t="n">
        <f t="shared" si="40"/>
        <v>0</v>
      </c>
      <c r="N839" s="28" t="str">
        <f t="shared" si="41"/>
      </c>
    </row>
    <row r="840">
      <c r="A840" s="32" t="str">
        <f>IF('Prediction Log'!A840=0, "",'Prediction Log'!A840)</f>
      </c>
      <c r="B840" s="32" t="str">
        <f>IF('Prediction Log'!B840=0, "",'Prediction Log'!B840)</f>
      </c>
      <c r="C840" s="32" t="str">
        <f>IF('Prediction Log'!C840=0, "",'Prediction Log'!C840)</f>
      </c>
      <c r="D840" s="32" t="str">
        <f>IF('Prediction Log'!D840=0, "",'Prediction Log'!D840)</f>
      </c>
      <c r="E840" s="32" t="str">
        <f>IF('Prediction Log'!E840=0, "",'Prediction Log'!E840)</f>
      </c>
      <c r="F840" s="32" t="str">
        <f>IF('Prediction Log'!F840=0, "",'Prediction Log'!F840)</f>
      </c>
      <c r="G840" s="35" t="str">
        <f>IF(Games!H840="","",Games!H840)</f>
      </c>
      <c r="K840" s="30" t="n">
        <f t="shared" si="39"/>
        <v>0</v>
      </c>
      <c r="L840" s="30" t="n">
        <f t="shared" si="40"/>
        <v>0</v>
      </c>
      <c r="N840" s="28" t="str">
        <f t="shared" si="41"/>
      </c>
    </row>
    <row r="841">
      <c r="A841" s="32" t="str">
        <f>IF('Prediction Log'!A841=0, "",'Prediction Log'!A841)</f>
      </c>
      <c r="B841" s="32" t="str">
        <f>IF('Prediction Log'!B841=0, "",'Prediction Log'!B841)</f>
      </c>
      <c r="C841" s="32" t="str">
        <f>IF('Prediction Log'!C841=0, "",'Prediction Log'!C841)</f>
      </c>
      <c r="D841" s="32" t="str">
        <f>IF('Prediction Log'!D841=0, "",'Prediction Log'!D841)</f>
      </c>
      <c r="E841" s="32" t="str">
        <f>IF('Prediction Log'!E841=0, "",'Prediction Log'!E841)</f>
      </c>
      <c r="F841" s="32" t="str">
        <f>IF('Prediction Log'!F841=0, "",'Prediction Log'!F841)</f>
      </c>
      <c r="G841" s="35" t="str">
        <f>IF(Games!H841="","",Games!H841)</f>
      </c>
      <c r="K841" s="30" t="n">
        <f t="shared" si="39"/>
        <v>0</v>
      </c>
      <c r="L841" s="30" t="n">
        <f t="shared" si="40"/>
        <v>0</v>
      </c>
      <c r="N841" s="28" t="str">
        <f t="shared" si="41"/>
      </c>
    </row>
    <row r="842">
      <c r="A842" s="32" t="str">
        <f>IF('Prediction Log'!A842=0, "",'Prediction Log'!A842)</f>
      </c>
      <c r="B842" s="32" t="str">
        <f>IF('Prediction Log'!B842=0, "",'Prediction Log'!B842)</f>
      </c>
      <c r="C842" s="32" t="str">
        <f>IF('Prediction Log'!C842=0, "",'Prediction Log'!C842)</f>
      </c>
      <c r="D842" s="32" t="str">
        <f>IF('Prediction Log'!D842=0, "",'Prediction Log'!D842)</f>
      </c>
      <c r="E842" s="32" t="str">
        <f>IF('Prediction Log'!E842=0, "",'Prediction Log'!E842)</f>
      </c>
      <c r="F842" s="32" t="str">
        <f>IF('Prediction Log'!F842=0, "",'Prediction Log'!F842)</f>
      </c>
      <c r="G842" s="35" t="str">
        <f>IF(Games!H842="","",Games!H842)</f>
      </c>
      <c r="K842" s="30" t="n">
        <f t="shared" si="39"/>
        <v>0</v>
      </c>
      <c r="L842" s="30" t="n">
        <f t="shared" si="40"/>
        <v>0</v>
      </c>
      <c r="N842" s="28" t="str">
        <f t="shared" si="41"/>
      </c>
    </row>
    <row r="843">
      <c r="A843" s="32" t="str">
        <f>IF('Prediction Log'!A843=0, "",'Prediction Log'!A843)</f>
      </c>
      <c r="B843" s="32" t="str">
        <f>IF('Prediction Log'!B843=0, "",'Prediction Log'!B843)</f>
      </c>
      <c r="C843" s="32" t="str">
        <f>IF('Prediction Log'!C843=0, "",'Prediction Log'!C843)</f>
      </c>
      <c r="D843" s="32" t="str">
        <f>IF('Prediction Log'!D843=0, "",'Prediction Log'!D843)</f>
      </c>
      <c r="E843" s="32" t="str">
        <f>IF('Prediction Log'!E843=0, "",'Prediction Log'!E843)</f>
      </c>
      <c r="F843" s="32" t="str">
        <f>IF('Prediction Log'!F843=0, "",'Prediction Log'!F843)</f>
      </c>
      <c r="G843" s="35" t="str">
        <f>IF(Games!H843="","",Games!H843)</f>
      </c>
      <c r="K843" s="30" t="n">
        <f t="shared" si="39"/>
        <v>0</v>
      </c>
      <c r="L843" s="30" t="n">
        <f t="shared" si="40"/>
        <v>0</v>
      </c>
      <c r="N843" s="28" t="str">
        <f t="shared" si="41"/>
      </c>
    </row>
    <row r="844">
      <c r="A844" s="32" t="str">
        <f>IF('Prediction Log'!A844=0, "",'Prediction Log'!A844)</f>
      </c>
      <c r="B844" s="32" t="str">
        <f>IF('Prediction Log'!B844=0, "",'Prediction Log'!B844)</f>
      </c>
      <c r="C844" s="32" t="str">
        <f>IF('Prediction Log'!C844=0, "",'Prediction Log'!C844)</f>
      </c>
      <c r="D844" s="32" t="str">
        <f>IF('Prediction Log'!D844=0, "",'Prediction Log'!D844)</f>
      </c>
      <c r="E844" s="32" t="str">
        <f>IF('Prediction Log'!E844=0, "",'Prediction Log'!E844)</f>
      </c>
      <c r="F844" s="32" t="str">
        <f>IF('Prediction Log'!F844=0, "",'Prediction Log'!F844)</f>
      </c>
      <c r="G844" s="35" t="str">
        <f>IF(Games!H844="","",Games!H844)</f>
      </c>
      <c r="K844" s="30" t="n">
        <f t="shared" si="39"/>
        <v>0</v>
      </c>
      <c r="L844" s="30" t="n">
        <f t="shared" si="40"/>
        <v>0</v>
      </c>
      <c r="N844" s="28" t="str">
        <f t="shared" si="41"/>
      </c>
    </row>
    <row r="845">
      <c r="A845" s="32" t="str">
        <f>IF('Prediction Log'!A845=0, "",'Prediction Log'!A845)</f>
      </c>
      <c r="B845" s="32" t="str">
        <f>IF('Prediction Log'!B845=0, "",'Prediction Log'!B845)</f>
      </c>
      <c r="C845" s="32" t="str">
        <f>IF('Prediction Log'!C845=0, "",'Prediction Log'!C845)</f>
      </c>
      <c r="D845" s="32" t="str">
        <f>IF('Prediction Log'!D845=0, "",'Prediction Log'!D845)</f>
      </c>
      <c r="E845" s="32" t="str">
        <f>IF('Prediction Log'!E845=0, "",'Prediction Log'!E845)</f>
      </c>
      <c r="F845" s="32" t="str">
        <f>IF('Prediction Log'!F845=0, "",'Prediction Log'!F845)</f>
      </c>
      <c r="G845" s="35" t="str">
        <f>IF(Games!H845="","",Games!H845)</f>
      </c>
      <c r="K845" s="30" t="n">
        <f t="shared" si="39"/>
        <v>0</v>
      </c>
      <c r="L845" s="30" t="n">
        <f t="shared" si="40"/>
        <v>0</v>
      </c>
      <c r="N845" s="28" t="str">
        <f t="shared" si="41"/>
      </c>
    </row>
    <row r="846">
      <c r="A846" s="32" t="str">
        <f>IF('Prediction Log'!A846=0, "",'Prediction Log'!A846)</f>
      </c>
      <c r="B846" s="32" t="str">
        <f>IF('Prediction Log'!B846=0, "",'Prediction Log'!B846)</f>
      </c>
      <c r="C846" s="32" t="str">
        <f>IF('Prediction Log'!C846=0, "",'Prediction Log'!C846)</f>
      </c>
      <c r="D846" s="32" t="str">
        <f>IF('Prediction Log'!D846=0, "",'Prediction Log'!D846)</f>
      </c>
      <c r="E846" s="32" t="str">
        <f>IF('Prediction Log'!E846=0, "",'Prediction Log'!E846)</f>
      </c>
      <c r="F846" s="32" t="str">
        <f>IF('Prediction Log'!F846=0, "",'Prediction Log'!F846)</f>
      </c>
      <c r="G846" s="35" t="str">
        <f>IF(Games!H846="","",Games!H846)</f>
      </c>
      <c r="K846" s="30" t="n">
        <f t="shared" si="39"/>
        <v>0</v>
      </c>
      <c r="L846" s="30" t="n">
        <f t="shared" si="40"/>
        <v>0</v>
      </c>
      <c r="N846" s="28" t="str">
        <f t="shared" si="41"/>
      </c>
    </row>
    <row r="847">
      <c r="A847" s="32" t="str">
        <f>IF('Prediction Log'!A847=0, "",'Prediction Log'!A847)</f>
      </c>
      <c r="B847" s="32" t="str">
        <f>IF('Prediction Log'!B847=0, "",'Prediction Log'!B847)</f>
      </c>
      <c r="C847" s="32" t="str">
        <f>IF('Prediction Log'!C847=0, "",'Prediction Log'!C847)</f>
      </c>
      <c r="D847" s="32" t="str">
        <f>IF('Prediction Log'!D847=0, "",'Prediction Log'!D847)</f>
      </c>
      <c r="E847" s="32" t="str">
        <f>IF('Prediction Log'!E847=0, "",'Prediction Log'!E847)</f>
      </c>
      <c r="F847" s="32" t="str">
        <f>IF('Prediction Log'!F847=0, "",'Prediction Log'!F847)</f>
      </c>
      <c r="G847" s="35" t="str">
        <f>IF(Games!H847="","",Games!H847)</f>
      </c>
      <c r="K847" s="30" t="n">
        <f t="shared" si="39"/>
        <v>0</v>
      </c>
      <c r="L847" s="30" t="n">
        <f t="shared" si="40"/>
        <v>0</v>
      </c>
      <c r="N847" s="28" t="str">
        <f t="shared" si="41"/>
      </c>
    </row>
    <row r="848">
      <c r="A848" s="32" t="str">
        <f>IF('Prediction Log'!A848=0, "",'Prediction Log'!A848)</f>
      </c>
      <c r="B848" s="32" t="str">
        <f>IF('Prediction Log'!B848=0, "",'Prediction Log'!B848)</f>
      </c>
      <c r="C848" s="32" t="str">
        <f>IF('Prediction Log'!C848=0, "",'Prediction Log'!C848)</f>
      </c>
      <c r="D848" s="32" t="str">
        <f>IF('Prediction Log'!D848=0, "",'Prediction Log'!D848)</f>
      </c>
      <c r="E848" s="32" t="str">
        <f>IF('Prediction Log'!E848=0, "",'Prediction Log'!E848)</f>
      </c>
      <c r="F848" s="32" t="str">
        <f>IF('Prediction Log'!F848=0, "",'Prediction Log'!F848)</f>
      </c>
      <c r="G848" s="35" t="str">
        <f>IF(Games!H848="","",Games!H848)</f>
      </c>
      <c r="K848" s="30" t="n">
        <f t="shared" si="39"/>
        <v>0</v>
      </c>
      <c r="L848" s="30" t="n">
        <f t="shared" si="40"/>
        <v>0</v>
      </c>
      <c r="N848" s="28" t="str">
        <f t="shared" si="41"/>
      </c>
    </row>
    <row r="849">
      <c r="A849" s="32" t="str">
        <f>IF('Prediction Log'!A849=0, "",'Prediction Log'!A849)</f>
      </c>
      <c r="B849" s="32" t="str">
        <f>IF('Prediction Log'!B849=0, "",'Prediction Log'!B849)</f>
      </c>
      <c r="C849" s="32" t="str">
        <f>IF('Prediction Log'!C849=0, "",'Prediction Log'!C849)</f>
      </c>
      <c r="D849" s="32" t="str">
        <f>IF('Prediction Log'!D849=0, "",'Prediction Log'!D849)</f>
      </c>
      <c r="E849" s="32" t="str">
        <f>IF('Prediction Log'!E849=0, "",'Prediction Log'!E849)</f>
      </c>
      <c r="F849" s="32" t="str">
        <f>IF('Prediction Log'!F849=0, "",'Prediction Log'!F849)</f>
      </c>
      <c r="G849" s="35" t="str">
        <f>IF(Games!H849="","",Games!H849)</f>
      </c>
      <c r="K849" s="30" t="n">
        <f t="shared" si="39"/>
        <v>0</v>
      </c>
      <c r="L849" s="30" t="n">
        <f t="shared" si="40"/>
        <v>0</v>
      </c>
      <c r="N849" s="28" t="str">
        <f t="shared" si="41"/>
      </c>
    </row>
    <row r="850">
      <c r="A850" s="32" t="str">
        <f>IF('Prediction Log'!A850=0, "",'Prediction Log'!A850)</f>
      </c>
      <c r="B850" s="32" t="str">
        <f>IF('Prediction Log'!B850=0, "",'Prediction Log'!B850)</f>
      </c>
      <c r="C850" s="32" t="str">
        <f>IF('Prediction Log'!C850=0, "",'Prediction Log'!C850)</f>
      </c>
      <c r="D850" s="32" t="str">
        <f>IF('Prediction Log'!D850=0, "",'Prediction Log'!D850)</f>
      </c>
      <c r="E850" s="32" t="str">
        <f>IF('Prediction Log'!E850=0, "",'Prediction Log'!E850)</f>
      </c>
      <c r="F850" s="32" t="str">
        <f>IF('Prediction Log'!F850=0, "",'Prediction Log'!F850)</f>
      </c>
      <c r="G850" s="35" t="str">
        <f>IF(Games!H850="","",Games!H850)</f>
      </c>
      <c r="K850" s="30" t="n">
        <f t="shared" si="39"/>
        <v>0</v>
      </c>
      <c r="L850" s="30" t="n">
        <f t="shared" si="40"/>
        <v>0</v>
      </c>
      <c r="N850" s="28" t="str">
        <f t="shared" si="41"/>
      </c>
    </row>
    <row r="851">
      <c r="A851" s="32" t="str">
        <f>IF('Prediction Log'!A851=0, "",'Prediction Log'!A851)</f>
      </c>
      <c r="B851" s="32" t="str">
        <f>IF('Prediction Log'!B851=0, "",'Prediction Log'!B851)</f>
      </c>
      <c r="C851" s="32" t="str">
        <f>IF('Prediction Log'!C851=0, "",'Prediction Log'!C851)</f>
      </c>
      <c r="D851" s="32" t="str">
        <f>IF('Prediction Log'!D851=0, "",'Prediction Log'!D851)</f>
      </c>
      <c r="E851" s="32" t="str">
        <f>IF('Prediction Log'!E851=0, "",'Prediction Log'!E851)</f>
      </c>
      <c r="F851" s="32" t="str">
        <f>IF('Prediction Log'!F851=0, "",'Prediction Log'!F851)</f>
      </c>
      <c r="G851" s="35" t="str">
        <f>IF(Games!H851="","",Games!H851)</f>
      </c>
      <c r="K851" s="30" t="n">
        <f t="shared" si="39"/>
        <v>0</v>
      </c>
      <c r="L851" s="30" t="n">
        <f t="shared" si="40"/>
        <v>0</v>
      </c>
      <c r="N851" s="28" t="str">
        <f t="shared" si="41"/>
      </c>
    </row>
    <row r="852">
      <c r="A852" s="32" t="str">
        <f>IF('Prediction Log'!A852=0, "",'Prediction Log'!A852)</f>
      </c>
      <c r="B852" s="32" t="str">
        <f>IF('Prediction Log'!B852=0, "",'Prediction Log'!B852)</f>
      </c>
      <c r="C852" s="32" t="str">
        <f>IF('Prediction Log'!C852=0, "",'Prediction Log'!C852)</f>
      </c>
      <c r="D852" s="32" t="str">
        <f>IF('Prediction Log'!D852=0, "",'Prediction Log'!D852)</f>
      </c>
      <c r="E852" s="32" t="str">
        <f>IF('Prediction Log'!E852=0, "",'Prediction Log'!E852)</f>
      </c>
      <c r="F852" s="32" t="str">
        <f>IF('Prediction Log'!F852=0, "",'Prediction Log'!F852)</f>
      </c>
      <c r="G852" s="35" t="str">
        <f>IF(Games!H852="","",Games!H852)</f>
      </c>
      <c r="K852" s="30" t="n">
        <f t="shared" si="39"/>
        <v>0</v>
      </c>
      <c r="L852" s="30" t="n">
        <f t="shared" si="40"/>
        <v>0</v>
      </c>
      <c r="N852" s="28" t="str">
        <f t="shared" si="41"/>
      </c>
    </row>
    <row r="853">
      <c r="A853" s="32" t="str">
        <f>IF('Prediction Log'!A853=0, "",'Prediction Log'!A853)</f>
      </c>
      <c r="B853" s="32" t="str">
        <f>IF('Prediction Log'!B853=0, "",'Prediction Log'!B853)</f>
      </c>
      <c r="C853" s="32" t="str">
        <f>IF('Prediction Log'!C853=0, "",'Prediction Log'!C853)</f>
      </c>
      <c r="D853" s="32" t="str">
        <f>IF('Prediction Log'!D853=0, "",'Prediction Log'!D853)</f>
      </c>
      <c r="E853" s="32" t="str">
        <f>IF('Prediction Log'!E853=0, "",'Prediction Log'!E853)</f>
      </c>
      <c r="F853" s="32" t="str">
        <f>IF('Prediction Log'!F853=0, "",'Prediction Log'!F853)</f>
      </c>
      <c r="G853" s="35" t="str">
        <f>IF(Games!H853="","",Games!H853)</f>
      </c>
      <c r="K853" s="30" t="n">
        <f t="shared" si="39"/>
        <v>0</v>
      </c>
      <c r="L853" s="30" t="n">
        <f t="shared" si="40"/>
        <v>0</v>
      </c>
      <c r="N853" s="28" t="str">
        <f t="shared" si="41"/>
      </c>
    </row>
    <row r="854">
      <c r="A854" s="32" t="str">
        <f>IF('Prediction Log'!A854=0, "",'Prediction Log'!A854)</f>
      </c>
      <c r="B854" s="32" t="str">
        <f>IF('Prediction Log'!B854=0, "",'Prediction Log'!B854)</f>
      </c>
      <c r="C854" s="32" t="str">
        <f>IF('Prediction Log'!C854=0, "",'Prediction Log'!C854)</f>
      </c>
      <c r="D854" s="32" t="str">
        <f>IF('Prediction Log'!D854=0, "",'Prediction Log'!D854)</f>
      </c>
      <c r="E854" s="32" t="str">
        <f>IF('Prediction Log'!E854=0, "",'Prediction Log'!E854)</f>
      </c>
      <c r="F854" s="32" t="str">
        <f>IF('Prediction Log'!F854=0, "",'Prediction Log'!F854)</f>
      </c>
      <c r="G854" s="35" t="str">
        <f>IF(Games!H854="","",Games!H854)</f>
      </c>
      <c r="K854" s="30" t="n">
        <f t="shared" si="39"/>
        <v>0</v>
      </c>
      <c r="L854" s="30" t="n">
        <f t="shared" si="40"/>
        <v>0</v>
      </c>
      <c r="N854" s="28" t="str">
        <f t="shared" si="41"/>
      </c>
    </row>
    <row r="855">
      <c r="A855" s="32" t="str">
        <f>IF('Prediction Log'!A855=0, "",'Prediction Log'!A855)</f>
      </c>
      <c r="B855" s="32" t="str">
        <f>IF('Prediction Log'!B855=0, "",'Prediction Log'!B855)</f>
      </c>
      <c r="C855" s="32" t="str">
        <f>IF('Prediction Log'!C855=0, "",'Prediction Log'!C855)</f>
      </c>
      <c r="D855" s="32" t="str">
        <f>IF('Prediction Log'!D855=0, "",'Prediction Log'!D855)</f>
      </c>
      <c r="E855" s="32" t="str">
        <f>IF('Prediction Log'!E855=0, "",'Prediction Log'!E855)</f>
      </c>
      <c r="F855" s="32" t="str">
        <f>IF('Prediction Log'!F855=0, "",'Prediction Log'!F855)</f>
      </c>
      <c r="G855" s="35" t="str">
        <f>IF(Games!H855="","",Games!H855)</f>
      </c>
      <c r="K855" s="30" t="n">
        <f t="shared" si="39"/>
        <v>0</v>
      </c>
      <c r="L855" s="30" t="n">
        <f t="shared" si="40"/>
        <v>0</v>
      </c>
      <c r="N855" s="28" t="str">
        <f t="shared" si="41"/>
      </c>
    </row>
    <row r="856">
      <c r="A856" s="32" t="str">
        <f>IF('Prediction Log'!A856=0, "",'Prediction Log'!A856)</f>
      </c>
      <c r="B856" s="32" t="str">
        <f>IF('Prediction Log'!B856=0, "",'Prediction Log'!B856)</f>
      </c>
      <c r="C856" s="32" t="str">
        <f>IF('Prediction Log'!C856=0, "",'Prediction Log'!C856)</f>
      </c>
      <c r="D856" s="32" t="str">
        <f>IF('Prediction Log'!D856=0, "",'Prediction Log'!D856)</f>
      </c>
      <c r="E856" s="32" t="str">
        <f>IF('Prediction Log'!E856=0, "",'Prediction Log'!E856)</f>
      </c>
      <c r="F856" s="32" t="str">
        <f>IF('Prediction Log'!F856=0, "",'Prediction Log'!F856)</f>
      </c>
      <c r="G856" s="35" t="str">
        <f>IF(Games!H856="","",Games!H856)</f>
      </c>
      <c r="K856" s="30" t="n">
        <f t="shared" si="39"/>
        <v>0</v>
      </c>
      <c r="L856" s="30" t="n">
        <f t="shared" si="40"/>
        <v>0</v>
      </c>
      <c r="N856" s="28" t="str">
        <f t="shared" si="41"/>
      </c>
    </row>
    <row r="857">
      <c r="A857" s="32" t="str">
        <f>IF('Prediction Log'!A857=0, "",'Prediction Log'!A857)</f>
      </c>
      <c r="B857" s="32" t="str">
        <f>IF('Prediction Log'!B857=0, "",'Prediction Log'!B857)</f>
      </c>
      <c r="C857" s="32" t="str">
        <f>IF('Prediction Log'!C857=0, "",'Prediction Log'!C857)</f>
      </c>
      <c r="D857" s="32" t="str">
        <f>IF('Prediction Log'!D857=0, "",'Prediction Log'!D857)</f>
      </c>
      <c r="E857" s="32" t="str">
        <f>IF('Prediction Log'!E857=0, "",'Prediction Log'!E857)</f>
      </c>
      <c r="F857" s="32" t="str">
        <f>IF('Prediction Log'!F857=0, "",'Prediction Log'!F857)</f>
      </c>
      <c r="G857" s="35" t="str">
        <f>IF(Games!H857="","",Games!H857)</f>
      </c>
      <c r="K857" s="30" t="n">
        <f t="shared" si="39"/>
        <v>0</v>
      </c>
      <c r="L857" s="30" t="n">
        <f t="shared" si="40"/>
        <v>0</v>
      </c>
      <c r="N857" s="28" t="str">
        <f t="shared" si="41"/>
      </c>
    </row>
    <row r="858">
      <c r="A858" s="32" t="str">
        <f>IF('Prediction Log'!A858=0, "",'Prediction Log'!A858)</f>
      </c>
      <c r="B858" s="32" t="str">
        <f>IF('Prediction Log'!B858=0, "",'Prediction Log'!B858)</f>
      </c>
      <c r="C858" s="32" t="str">
        <f>IF('Prediction Log'!C858=0, "",'Prediction Log'!C858)</f>
      </c>
      <c r="D858" s="32" t="str">
        <f>IF('Prediction Log'!D858=0, "",'Prediction Log'!D858)</f>
      </c>
      <c r="E858" s="32" t="str">
        <f>IF('Prediction Log'!E858=0, "",'Prediction Log'!E858)</f>
      </c>
      <c r="F858" s="32" t="str">
        <f>IF('Prediction Log'!F858=0, "",'Prediction Log'!F858)</f>
      </c>
      <c r="G858" s="35" t="str">
        <f>IF(Games!H858="","",Games!H858)</f>
      </c>
      <c r="K858" s="30" t="n">
        <f t="shared" si="39"/>
        <v>0</v>
      </c>
      <c r="L858" s="30" t="n">
        <f t="shared" si="40"/>
        <v>0</v>
      </c>
      <c r="N858" s="28" t="str">
        <f t="shared" si="41"/>
      </c>
    </row>
    <row r="859">
      <c r="A859" s="32" t="str">
        <f>IF('Prediction Log'!A859=0, "",'Prediction Log'!A859)</f>
      </c>
      <c r="B859" s="32" t="str">
        <f>IF('Prediction Log'!B859=0, "",'Prediction Log'!B859)</f>
      </c>
      <c r="C859" s="32" t="str">
        <f>IF('Prediction Log'!C859=0, "",'Prediction Log'!C859)</f>
      </c>
      <c r="D859" s="32" t="str">
        <f>IF('Prediction Log'!D859=0, "",'Prediction Log'!D859)</f>
      </c>
      <c r="E859" s="32" t="str">
        <f>IF('Prediction Log'!E859=0, "",'Prediction Log'!E859)</f>
      </c>
      <c r="F859" s="32" t="str">
        <f>IF('Prediction Log'!F859=0, "",'Prediction Log'!F859)</f>
      </c>
      <c r="G859" s="35" t="str">
        <f>IF(Games!H859="","",Games!H859)</f>
      </c>
      <c r="K859" s="30" t="n">
        <f t="shared" si="39"/>
        <v>0</v>
      </c>
      <c r="L859" s="30" t="n">
        <f t="shared" si="40"/>
        <v>0</v>
      </c>
      <c r="N859" s="28" t="str">
        <f t="shared" si="41"/>
      </c>
    </row>
    <row r="860">
      <c r="A860" s="32" t="str">
        <f>IF('Prediction Log'!A860=0, "",'Prediction Log'!A860)</f>
      </c>
      <c r="B860" s="32" t="str">
        <f>IF('Prediction Log'!B860=0, "",'Prediction Log'!B860)</f>
      </c>
      <c r="C860" s="32" t="str">
        <f>IF('Prediction Log'!C860=0, "",'Prediction Log'!C860)</f>
      </c>
      <c r="D860" s="32" t="str">
        <f>IF('Prediction Log'!D860=0, "",'Prediction Log'!D860)</f>
      </c>
      <c r="E860" s="32" t="str">
        <f>IF('Prediction Log'!E860=0, "",'Prediction Log'!E860)</f>
      </c>
      <c r="F860" s="32" t="str">
        <f>IF('Prediction Log'!F860=0, "",'Prediction Log'!F860)</f>
      </c>
      <c r="G860" s="35" t="str">
        <f>IF(Games!H860="","",Games!H860)</f>
      </c>
      <c r="K860" s="30" t="n">
        <f t="shared" si="39"/>
        <v>0</v>
      </c>
      <c r="L860" s="30" t="n">
        <f t="shared" si="40"/>
        <v>0</v>
      </c>
      <c r="N860" s="28" t="str">
        <f t="shared" si="41"/>
      </c>
    </row>
    <row r="861">
      <c r="A861" s="32" t="str">
        <f>IF('Prediction Log'!A861=0, "",'Prediction Log'!A861)</f>
      </c>
      <c r="B861" s="32" t="str">
        <f>IF('Prediction Log'!B861=0, "",'Prediction Log'!B861)</f>
      </c>
      <c r="C861" s="32" t="str">
        <f>IF('Prediction Log'!C861=0, "",'Prediction Log'!C861)</f>
      </c>
      <c r="D861" s="32" t="str">
        <f>IF('Prediction Log'!D861=0, "",'Prediction Log'!D861)</f>
      </c>
      <c r="E861" s="32" t="str">
        <f>IF('Prediction Log'!E861=0, "",'Prediction Log'!E861)</f>
      </c>
      <c r="F861" s="32" t="str">
        <f>IF('Prediction Log'!F861=0, "",'Prediction Log'!F861)</f>
      </c>
      <c r="G861" s="35" t="str">
        <f>IF(Games!H861="","",Games!H861)</f>
      </c>
      <c r="K861" s="30" t="n">
        <f t="shared" si="39"/>
        <v>0</v>
      </c>
      <c r="L861" s="30" t="n">
        <f t="shared" si="40"/>
        <v>0</v>
      </c>
      <c r="N861" s="28" t="str">
        <f t="shared" si="41"/>
      </c>
    </row>
    <row r="862">
      <c r="A862" s="32" t="str">
        <f>IF('Prediction Log'!A862=0, "",'Prediction Log'!A862)</f>
      </c>
      <c r="B862" s="32" t="str">
        <f>IF('Prediction Log'!B862=0, "",'Prediction Log'!B862)</f>
      </c>
      <c r="C862" s="32" t="str">
        <f>IF('Prediction Log'!C862=0, "",'Prediction Log'!C862)</f>
      </c>
      <c r="D862" s="32" t="str">
        <f>IF('Prediction Log'!D862=0, "",'Prediction Log'!D862)</f>
      </c>
      <c r="E862" s="32" t="str">
        <f>IF('Prediction Log'!E862=0, "",'Prediction Log'!E862)</f>
      </c>
      <c r="F862" s="32" t="str">
        <f>IF('Prediction Log'!F862=0, "",'Prediction Log'!F862)</f>
      </c>
      <c r="G862" s="35" t="str">
        <f>IF(Games!H862="","",Games!H862)</f>
      </c>
      <c r="K862" s="30" t="n">
        <f t="shared" ref="K862:K925" si="42">I862+IF(J862&lt;0, (I862/(J862/-100)), I862*(J862/100))</f>
        <v>0</v>
      </c>
      <c r="L862" s="30" t="n">
        <f t="shared" ref="L862:L925" si="43">K862-I862</f>
        <v>0</v>
      </c>
      <c r="N862" s="28" t="str">
        <f t="shared" ref="N862:N925" si="44">IF(M862="W", L862, IF(M862="L",-I862, ""))</f>
      </c>
    </row>
    <row r="863">
      <c r="A863" s="32" t="str">
        <f>IF('Prediction Log'!A863=0, "",'Prediction Log'!A863)</f>
      </c>
      <c r="B863" s="32" t="str">
        <f>IF('Prediction Log'!B863=0, "",'Prediction Log'!B863)</f>
      </c>
      <c r="C863" s="32" t="str">
        <f>IF('Prediction Log'!C863=0, "",'Prediction Log'!C863)</f>
      </c>
      <c r="D863" s="32" t="str">
        <f>IF('Prediction Log'!D863=0, "",'Prediction Log'!D863)</f>
      </c>
      <c r="E863" s="32" t="str">
        <f>IF('Prediction Log'!E863=0, "",'Prediction Log'!E863)</f>
      </c>
      <c r="F863" s="32" t="str">
        <f>IF('Prediction Log'!F863=0, "",'Prediction Log'!F863)</f>
      </c>
      <c r="G863" s="35" t="str">
        <f>IF(Games!H863="","",Games!H863)</f>
      </c>
      <c r="K863" s="30" t="n">
        <f t="shared" si="42"/>
        <v>0</v>
      </c>
      <c r="L863" s="30" t="n">
        <f t="shared" si="43"/>
        <v>0</v>
      </c>
      <c r="N863" s="28" t="str">
        <f t="shared" si="44"/>
      </c>
    </row>
    <row r="864">
      <c r="A864" s="32" t="str">
        <f>IF('Prediction Log'!A864=0, "",'Prediction Log'!A864)</f>
      </c>
      <c r="B864" s="32" t="str">
        <f>IF('Prediction Log'!B864=0, "",'Prediction Log'!B864)</f>
      </c>
      <c r="C864" s="32" t="str">
        <f>IF('Prediction Log'!C864=0, "",'Prediction Log'!C864)</f>
      </c>
      <c r="D864" s="32" t="str">
        <f>IF('Prediction Log'!D864=0, "",'Prediction Log'!D864)</f>
      </c>
      <c r="E864" s="32" t="str">
        <f>IF('Prediction Log'!E864=0, "",'Prediction Log'!E864)</f>
      </c>
      <c r="F864" s="32" t="str">
        <f>IF('Prediction Log'!F864=0, "",'Prediction Log'!F864)</f>
      </c>
      <c r="G864" s="35" t="str">
        <f>IF(Games!H864="","",Games!H864)</f>
      </c>
      <c r="K864" s="30" t="n">
        <f t="shared" si="42"/>
        <v>0</v>
      </c>
      <c r="L864" s="30" t="n">
        <f t="shared" si="43"/>
        <v>0</v>
      </c>
      <c r="N864" s="28" t="str">
        <f t="shared" si="44"/>
      </c>
    </row>
    <row r="865">
      <c r="A865" s="32" t="str">
        <f>IF('Prediction Log'!A865=0, "",'Prediction Log'!A865)</f>
      </c>
      <c r="B865" s="32" t="str">
        <f>IF('Prediction Log'!B865=0, "",'Prediction Log'!B865)</f>
      </c>
      <c r="C865" s="32" t="str">
        <f>IF('Prediction Log'!C865=0, "",'Prediction Log'!C865)</f>
      </c>
      <c r="D865" s="32" t="str">
        <f>IF('Prediction Log'!D865=0, "",'Prediction Log'!D865)</f>
      </c>
      <c r="E865" s="32" t="str">
        <f>IF('Prediction Log'!E865=0, "",'Prediction Log'!E865)</f>
      </c>
      <c r="F865" s="32" t="str">
        <f>IF('Prediction Log'!F865=0, "",'Prediction Log'!F865)</f>
      </c>
      <c r="G865" s="35" t="str">
        <f>IF(Games!H865="","",Games!H865)</f>
      </c>
      <c r="K865" s="30" t="n">
        <f t="shared" si="42"/>
        <v>0</v>
      </c>
      <c r="L865" s="30" t="n">
        <f t="shared" si="43"/>
        <v>0</v>
      </c>
      <c r="N865" s="28" t="str">
        <f t="shared" si="44"/>
      </c>
    </row>
    <row r="866">
      <c r="A866" s="32" t="str">
        <f>IF('Prediction Log'!A866=0, "",'Prediction Log'!A866)</f>
      </c>
      <c r="B866" s="32" t="str">
        <f>IF('Prediction Log'!B866=0, "",'Prediction Log'!B866)</f>
      </c>
      <c r="C866" s="32" t="str">
        <f>IF('Prediction Log'!C866=0, "",'Prediction Log'!C866)</f>
      </c>
      <c r="D866" s="32" t="str">
        <f>IF('Prediction Log'!D866=0, "",'Prediction Log'!D866)</f>
      </c>
      <c r="E866" s="32" t="str">
        <f>IF('Prediction Log'!E866=0, "",'Prediction Log'!E866)</f>
      </c>
      <c r="F866" s="32" t="str">
        <f>IF('Prediction Log'!F866=0, "",'Prediction Log'!F866)</f>
      </c>
      <c r="G866" s="35" t="str">
        <f>IF(Games!H866="","",Games!H866)</f>
      </c>
      <c r="K866" s="30" t="n">
        <f t="shared" si="42"/>
        <v>0</v>
      </c>
      <c r="L866" s="30" t="n">
        <f t="shared" si="43"/>
        <v>0</v>
      </c>
      <c r="N866" s="28" t="str">
        <f t="shared" si="44"/>
      </c>
    </row>
    <row r="867">
      <c r="A867" s="32" t="str">
        <f>IF('Prediction Log'!A867=0, "",'Prediction Log'!A867)</f>
      </c>
      <c r="B867" s="32" t="str">
        <f>IF('Prediction Log'!B867=0, "",'Prediction Log'!B867)</f>
      </c>
      <c r="C867" s="32" t="str">
        <f>IF('Prediction Log'!C867=0, "",'Prediction Log'!C867)</f>
      </c>
      <c r="D867" s="32" t="str">
        <f>IF('Prediction Log'!D867=0, "",'Prediction Log'!D867)</f>
      </c>
      <c r="E867" s="32" t="str">
        <f>IF('Prediction Log'!E867=0, "",'Prediction Log'!E867)</f>
      </c>
      <c r="F867" s="32" t="str">
        <f>IF('Prediction Log'!F867=0, "",'Prediction Log'!F867)</f>
      </c>
      <c r="G867" s="35" t="str">
        <f>IF(Games!H867="","",Games!H867)</f>
      </c>
      <c r="K867" s="30" t="n">
        <f t="shared" si="42"/>
        <v>0</v>
      </c>
      <c r="L867" s="30" t="n">
        <f t="shared" si="43"/>
        <v>0</v>
      </c>
      <c r="N867" s="28" t="str">
        <f t="shared" si="44"/>
      </c>
    </row>
    <row r="868">
      <c r="A868" s="32" t="str">
        <f>IF('Prediction Log'!A868=0, "",'Prediction Log'!A868)</f>
      </c>
      <c r="B868" s="32" t="str">
        <f>IF('Prediction Log'!B868=0, "",'Prediction Log'!B868)</f>
      </c>
      <c r="C868" s="32" t="str">
        <f>IF('Prediction Log'!C868=0, "",'Prediction Log'!C868)</f>
      </c>
      <c r="D868" s="32" t="str">
        <f>IF('Prediction Log'!D868=0, "",'Prediction Log'!D868)</f>
      </c>
      <c r="E868" s="32" t="str">
        <f>IF('Prediction Log'!E868=0, "",'Prediction Log'!E868)</f>
      </c>
      <c r="F868" s="32" t="str">
        <f>IF('Prediction Log'!F868=0, "",'Prediction Log'!F868)</f>
      </c>
      <c r="G868" s="35" t="str">
        <f>IF(Games!H868="","",Games!H868)</f>
      </c>
      <c r="K868" s="30" t="n">
        <f t="shared" si="42"/>
        <v>0</v>
      </c>
      <c r="L868" s="30" t="n">
        <f t="shared" si="43"/>
        <v>0</v>
      </c>
      <c r="N868" s="28" t="str">
        <f t="shared" si="44"/>
      </c>
    </row>
    <row r="869">
      <c r="A869" s="32" t="str">
        <f>IF('Prediction Log'!A869=0, "",'Prediction Log'!A869)</f>
      </c>
      <c r="B869" s="32" t="str">
        <f>IF('Prediction Log'!B869=0, "",'Prediction Log'!B869)</f>
      </c>
      <c r="C869" s="32" t="str">
        <f>IF('Prediction Log'!C869=0, "",'Prediction Log'!C869)</f>
      </c>
      <c r="D869" s="32" t="str">
        <f>IF('Prediction Log'!D869=0, "",'Prediction Log'!D869)</f>
      </c>
      <c r="E869" s="32" t="str">
        <f>IF('Prediction Log'!E869=0, "",'Prediction Log'!E869)</f>
      </c>
      <c r="F869" s="32" t="str">
        <f>IF('Prediction Log'!F869=0, "",'Prediction Log'!F869)</f>
      </c>
      <c r="G869" s="35" t="str">
        <f>IF(Games!H869="","",Games!H869)</f>
      </c>
      <c r="K869" s="30" t="n">
        <f t="shared" si="42"/>
        <v>0</v>
      </c>
      <c r="L869" s="30" t="n">
        <f t="shared" si="43"/>
        <v>0</v>
      </c>
      <c r="N869" s="28" t="str">
        <f t="shared" si="44"/>
      </c>
    </row>
    <row r="870">
      <c r="A870" s="32" t="str">
        <f>IF('Prediction Log'!A870=0, "",'Prediction Log'!A870)</f>
      </c>
      <c r="B870" s="32" t="str">
        <f>IF('Prediction Log'!B870=0, "",'Prediction Log'!B870)</f>
      </c>
      <c r="C870" s="32" t="str">
        <f>IF('Prediction Log'!C870=0, "",'Prediction Log'!C870)</f>
      </c>
      <c r="D870" s="32" t="str">
        <f>IF('Prediction Log'!D870=0, "",'Prediction Log'!D870)</f>
      </c>
      <c r="E870" s="32" t="str">
        <f>IF('Prediction Log'!E870=0, "",'Prediction Log'!E870)</f>
      </c>
      <c r="F870" s="32" t="str">
        <f>IF('Prediction Log'!F870=0, "",'Prediction Log'!F870)</f>
      </c>
      <c r="G870" s="35" t="str">
        <f>IF(Games!H870="","",Games!H870)</f>
      </c>
      <c r="K870" s="30" t="n">
        <f t="shared" si="42"/>
        <v>0</v>
      </c>
      <c r="L870" s="30" t="n">
        <f t="shared" si="43"/>
        <v>0</v>
      </c>
      <c r="N870" s="28" t="str">
        <f t="shared" si="44"/>
      </c>
    </row>
    <row r="871">
      <c r="A871" s="32" t="str">
        <f>IF('Prediction Log'!A871=0, "",'Prediction Log'!A871)</f>
      </c>
      <c r="B871" s="32" t="str">
        <f>IF('Prediction Log'!B871=0, "",'Prediction Log'!B871)</f>
      </c>
      <c r="C871" s="32" t="str">
        <f>IF('Prediction Log'!C871=0, "",'Prediction Log'!C871)</f>
      </c>
      <c r="D871" s="32" t="str">
        <f>IF('Prediction Log'!D871=0, "",'Prediction Log'!D871)</f>
      </c>
      <c r="E871" s="32" t="str">
        <f>IF('Prediction Log'!E871=0, "",'Prediction Log'!E871)</f>
      </c>
      <c r="F871" s="32" t="str">
        <f>IF('Prediction Log'!F871=0, "",'Prediction Log'!F871)</f>
      </c>
      <c r="G871" s="35" t="str">
        <f>IF(Games!H871="","",Games!H871)</f>
      </c>
      <c r="K871" s="30" t="n">
        <f t="shared" si="42"/>
        <v>0</v>
      </c>
      <c r="L871" s="30" t="n">
        <f t="shared" si="43"/>
        <v>0</v>
      </c>
      <c r="N871" s="28" t="str">
        <f t="shared" si="44"/>
      </c>
    </row>
    <row r="872">
      <c r="A872" s="32" t="str">
        <f>IF('Prediction Log'!A872=0, "",'Prediction Log'!A872)</f>
      </c>
      <c r="B872" s="32" t="str">
        <f>IF('Prediction Log'!B872=0, "",'Prediction Log'!B872)</f>
      </c>
      <c r="C872" s="32" t="str">
        <f>IF('Prediction Log'!C872=0, "",'Prediction Log'!C872)</f>
      </c>
      <c r="D872" s="32" t="str">
        <f>IF('Prediction Log'!D872=0, "",'Prediction Log'!D872)</f>
      </c>
      <c r="E872" s="32" t="str">
        <f>IF('Prediction Log'!E872=0, "",'Prediction Log'!E872)</f>
      </c>
      <c r="F872" s="32" t="str">
        <f>IF('Prediction Log'!F872=0, "",'Prediction Log'!F872)</f>
      </c>
      <c r="G872" s="35" t="str">
        <f>IF(Games!H872="","",Games!H872)</f>
      </c>
      <c r="K872" s="30" t="n">
        <f t="shared" si="42"/>
        <v>0</v>
      </c>
      <c r="L872" s="30" t="n">
        <f t="shared" si="43"/>
        <v>0</v>
      </c>
      <c r="N872" s="28" t="str">
        <f t="shared" si="44"/>
      </c>
    </row>
    <row r="873">
      <c r="A873" s="32" t="str">
        <f>IF('Prediction Log'!A873=0, "",'Prediction Log'!A873)</f>
      </c>
      <c r="B873" s="32" t="str">
        <f>IF('Prediction Log'!B873=0, "",'Prediction Log'!B873)</f>
      </c>
      <c r="C873" s="32" t="str">
        <f>IF('Prediction Log'!C873=0, "",'Prediction Log'!C873)</f>
      </c>
      <c r="D873" s="32" t="str">
        <f>IF('Prediction Log'!D873=0, "",'Prediction Log'!D873)</f>
      </c>
      <c r="E873" s="32" t="str">
        <f>IF('Prediction Log'!E873=0, "",'Prediction Log'!E873)</f>
      </c>
      <c r="F873" s="32" t="str">
        <f>IF('Prediction Log'!F873=0, "",'Prediction Log'!F873)</f>
      </c>
      <c r="G873" s="35" t="str">
        <f>IF(Games!H873="","",Games!H873)</f>
      </c>
      <c r="K873" s="30" t="n">
        <f t="shared" si="42"/>
        <v>0</v>
      </c>
      <c r="L873" s="30" t="n">
        <f t="shared" si="43"/>
        <v>0</v>
      </c>
      <c r="N873" s="28" t="str">
        <f t="shared" si="44"/>
      </c>
    </row>
    <row r="874">
      <c r="A874" s="32" t="str">
        <f>IF('Prediction Log'!A874=0, "",'Prediction Log'!A874)</f>
      </c>
      <c r="B874" s="32" t="str">
        <f>IF('Prediction Log'!B874=0, "",'Prediction Log'!B874)</f>
      </c>
      <c r="C874" s="32" t="str">
        <f>IF('Prediction Log'!C874=0, "",'Prediction Log'!C874)</f>
      </c>
      <c r="D874" s="32" t="str">
        <f>IF('Prediction Log'!D874=0, "",'Prediction Log'!D874)</f>
      </c>
      <c r="E874" s="32" t="str">
        <f>IF('Prediction Log'!E874=0, "",'Prediction Log'!E874)</f>
      </c>
      <c r="F874" s="32" t="str">
        <f>IF('Prediction Log'!F874=0, "",'Prediction Log'!F874)</f>
      </c>
      <c r="G874" s="35" t="str">
        <f>IF(Games!H874="","",Games!H874)</f>
      </c>
      <c r="K874" s="30" t="n">
        <f t="shared" si="42"/>
        <v>0</v>
      </c>
      <c r="L874" s="30" t="n">
        <f t="shared" si="43"/>
        <v>0</v>
      </c>
      <c r="N874" s="28" t="str">
        <f t="shared" si="44"/>
      </c>
    </row>
    <row r="875">
      <c r="A875" s="32" t="str">
        <f>IF('Prediction Log'!A875=0, "",'Prediction Log'!A875)</f>
      </c>
      <c r="B875" s="32" t="str">
        <f>IF('Prediction Log'!B875=0, "",'Prediction Log'!B875)</f>
      </c>
      <c r="C875" s="32" t="str">
        <f>IF('Prediction Log'!C875=0, "",'Prediction Log'!C875)</f>
      </c>
      <c r="D875" s="32" t="str">
        <f>IF('Prediction Log'!D875=0, "",'Prediction Log'!D875)</f>
      </c>
      <c r="E875" s="32" t="str">
        <f>IF('Prediction Log'!E875=0, "",'Prediction Log'!E875)</f>
      </c>
      <c r="F875" s="32" t="str">
        <f>IF('Prediction Log'!F875=0, "",'Prediction Log'!F875)</f>
      </c>
      <c r="G875" s="35" t="str">
        <f>IF(Games!H875="","",Games!H875)</f>
      </c>
      <c r="K875" s="30" t="n">
        <f t="shared" si="42"/>
        <v>0</v>
      </c>
      <c r="L875" s="30" t="n">
        <f t="shared" si="43"/>
        <v>0</v>
      </c>
      <c r="N875" s="28" t="str">
        <f t="shared" si="44"/>
      </c>
    </row>
    <row r="876">
      <c r="A876" s="32" t="str">
        <f>IF('Prediction Log'!A876=0, "",'Prediction Log'!A876)</f>
      </c>
      <c r="B876" s="32" t="str">
        <f>IF('Prediction Log'!B876=0, "",'Prediction Log'!B876)</f>
      </c>
      <c r="C876" s="32" t="str">
        <f>IF('Prediction Log'!C876=0, "",'Prediction Log'!C876)</f>
      </c>
      <c r="D876" s="32" t="str">
        <f>IF('Prediction Log'!D876=0, "",'Prediction Log'!D876)</f>
      </c>
      <c r="E876" s="32" t="str">
        <f>IF('Prediction Log'!E876=0, "",'Prediction Log'!E876)</f>
      </c>
      <c r="F876" s="32" t="str">
        <f>IF('Prediction Log'!F876=0, "",'Prediction Log'!F876)</f>
      </c>
      <c r="G876" s="35" t="str">
        <f>IF(Games!H876="","",Games!H876)</f>
      </c>
      <c r="K876" s="30" t="n">
        <f t="shared" si="42"/>
        <v>0</v>
      </c>
      <c r="L876" s="30" t="n">
        <f t="shared" si="43"/>
        <v>0</v>
      </c>
      <c r="N876" s="28" t="str">
        <f t="shared" si="44"/>
      </c>
    </row>
    <row r="877">
      <c r="A877" s="32" t="str">
        <f>IF('Prediction Log'!A877=0, "",'Prediction Log'!A877)</f>
      </c>
      <c r="B877" s="32" t="str">
        <f>IF('Prediction Log'!B877=0, "",'Prediction Log'!B877)</f>
      </c>
      <c r="C877" s="32" t="str">
        <f>IF('Prediction Log'!C877=0, "",'Prediction Log'!C877)</f>
      </c>
      <c r="D877" s="32" t="str">
        <f>IF('Prediction Log'!D877=0, "",'Prediction Log'!D877)</f>
      </c>
      <c r="E877" s="32" t="str">
        <f>IF('Prediction Log'!E877=0, "",'Prediction Log'!E877)</f>
      </c>
      <c r="F877" s="32" t="str">
        <f>IF('Prediction Log'!F877=0, "",'Prediction Log'!F877)</f>
      </c>
      <c r="G877" s="35" t="str">
        <f>IF(Games!H877="","",Games!H877)</f>
      </c>
      <c r="K877" s="30" t="n">
        <f t="shared" si="42"/>
        <v>0</v>
      </c>
      <c r="L877" s="30" t="n">
        <f t="shared" si="43"/>
        <v>0</v>
      </c>
      <c r="N877" s="28" t="str">
        <f t="shared" si="44"/>
      </c>
    </row>
    <row r="878">
      <c r="A878" s="32" t="str">
        <f>IF('Prediction Log'!A878=0, "",'Prediction Log'!A878)</f>
      </c>
      <c r="B878" s="32" t="str">
        <f>IF('Prediction Log'!B878=0, "",'Prediction Log'!B878)</f>
      </c>
      <c r="C878" s="32" t="str">
        <f>IF('Prediction Log'!C878=0, "",'Prediction Log'!C878)</f>
      </c>
      <c r="D878" s="32" t="str">
        <f>IF('Prediction Log'!D878=0, "",'Prediction Log'!D878)</f>
      </c>
      <c r="E878" s="32" t="str">
        <f>IF('Prediction Log'!E878=0, "",'Prediction Log'!E878)</f>
      </c>
      <c r="F878" s="32" t="str">
        <f>IF('Prediction Log'!F878=0, "",'Prediction Log'!F878)</f>
      </c>
      <c r="G878" s="35" t="str">
        <f>IF(Games!H878="","",Games!H878)</f>
      </c>
      <c r="K878" s="30" t="n">
        <f t="shared" si="42"/>
        <v>0</v>
      </c>
      <c r="L878" s="30" t="n">
        <f t="shared" si="43"/>
        <v>0</v>
      </c>
      <c r="N878" s="28" t="str">
        <f t="shared" si="44"/>
      </c>
    </row>
    <row r="879">
      <c r="A879" s="32" t="str">
        <f>IF('Prediction Log'!A879=0, "",'Prediction Log'!A879)</f>
      </c>
      <c r="B879" s="32" t="str">
        <f>IF('Prediction Log'!B879=0, "",'Prediction Log'!B879)</f>
      </c>
      <c r="C879" s="32" t="str">
        <f>IF('Prediction Log'!C879=0, "",'Prediction Log'!C879)</f>
      </c>
      <c r="D879" s="32" t="str">
        <f>IF('Prediction Log'!D879=0, "",'Prediction Log'!D879)</f>
      </c>
      <c r="E879" s="32" t="str">
        <f>IF('Prediction Log'!E879=0, "",'Prediction Log'!E879)</f>
      </c>
      <c r="F879" s="32" t="str">
        <f>IF('Prediction Log'!F879=0, "",'Prediction Log'!F879)</f>
      </c>
      <c r="G879" s="35" t="str">
        <f>IF(Games!H879="","",Games!H879)</f>
      </c>
      <c r="K879" s="30" t="n">
        <f t="shared" si="42"/>
        <v>0</v>
      </c>
      <c r="L879" s="30" t="n">
        <f t="shared" si="43"/>
        <v>0</v>
      </c>
      <c r="N879" s="28" t="str">
        <f t="shared" si="44"/>
      </c>
    </row>
    <row r="880">
      <c r="A880" s="32" t="str">
        <f>IF('Prediction Log'!A880=0, "",'Prediction Log'!A880)</f>
      </c>
      <c r="B880" s="32" t="str">
        <f>IF('Prediction Log'!B880=0, "",'Prediction Log'!B880)</f>
      </c>
      <c r="C880" s="32" t="str">
        <f>IF('Prediction Log'!C880=0, "",'Prediction Log'!C880)</f>
      </c>
      <c r="D880" s="32" t="str">
        <f>IF('Prediction Log'!D880=0, "",'Prediction Log'!D880)</f>
      </c>
      <c r="E880" s="32" t="str">
        <f>IF('Prediction Log'!E880=0, "",'Prediction Log'!E880)</f>
      </c>
      <c r="F880" s="32" t="str">
        <f>IF('Prediction Log'!F880=0, "",'Prediction Log'!F880)</f>
      </c>
      <c r="G880" s="35" t="str">
        <f>IF(Games!H880="","",Games!H880)</f>
      </c>
      <c r="K880" s="30" t="n">
        <f t="shared" si="42"/>
        <v>0</v>
      </c>
      <c r="L880" s="30" t="n">
        <f t="shared" si="43"/>
        <v>0</v>
      </c>
      <c r="N880" s="28" t="str">
        <f t="shared" si="44"/>
      </c>
    </row>
    <row r="881">
      <c r="A881" s="32" t="str">
        <f>IF('Prediction Log'!A881=0, "",'Prediction Log'!A881)</f>
      </c>
      <c r="B881" s="32" t="str">
        <f>IF('Prediction Log'!B881=0, "",'Prediction Log'!B881)</f>
      </c>
      <c r="C881" s="32" t="str">
        <f>IF('Prediction Log'!C881=0, "",'Prediction Log'!C881)</f>
      </c>
      <c r="D881" s="32" t="str">
        <f>IF('Prediction Log'!D881=0, "",'Prediction Log'!D881)</f>
      </c>
      <c r="E881" s="32" t="str">
        <f>IF('Prediction Log'!E881=0, "",'Prediction Log'!E881)</f>
      </c>
      <c r="F881" s="32" t="str">
        <f>IF('Prediction Log'!F881=0, "",'Prediction Log'!F881)</f>
      </c>
      <c r="G881" s="35" t="str">
        <f>IF(Games!H881="","",Games!H881)</f>
      </c>
      <c r="K881" s="30" t="n">
        <f t="shared" si="42"/>
        <v>0</v>
      </c>
      <c r="L881" s="30" t="n">
        <f t="shared" si="43"/>
        <v>0</v>
      </c>
      <c r="N881" s="28" t="str">
        <f t="shared" si="44"/>
      </c>
    </row>
    <row r="882">
      <c r="A882" s="32" t="str">
        <f>IF('Prediction Log'!A882=0, "",'Prediction Log'!A882)</f>
      </c>
      <c r="B882" s="32" t="str">
        <f>IF('Prediction Log'!B882=0, "",'Prediction Log'!B882)</f>
      </c>
      <c r="C882" s="32" t="str">
        <f>IF('Prediction Log'!C882=0, "",'Prediction Log'!C882)</f>
      </c>
      <c r="D882" s="32" t="str">
        <f>IF('Prediction Log'!D882=0, "",'Prediction Log'!D882)</f>
      </c>
      <c r="E882" s="32" t="str">
        <f>IF('Prediction Log'!E882=0, "",'Prediction Log'!E882)</f>
      </c>
      <c r="F882" s="32" t="str">
        <f>IF('Prediction Log'!F882=0, "",'Prediction Log'!F882)</f>
      </c>
      <c r="G882" s="35" t="str">
        <f>IF(Games!H882="","",Games!H882)</f>
      </c>
      <c r="K882" s="30" t="n">
        <f t="shared" si="42"/>
        <v>0</v>
      </c>
      <c r="L882" s="30" t="n">
        <f t="shared" si="43"/>
        <v>0</v>
      </c>
      <c r="N882" s="28" t="str">
        <f t="shared" si="44"/>
      </c>
    </row>
    <row r="883">
      <c r="A883" s="32" t="str">
        <f>IF('Prediction Log'!A883=0, "",'Prediction Log'!A883)</f>
      </c>
      <c r="B883" s="32" t="str">
        <f>IF('Prediction Log'!B883=0, "",'Prediction Log'!B883)</f>
      </c>
      <c r="C883" s="32" t="str">
        <f>IF('Prediction Log'!C883=0, "",'Prediction Log'!C883)</f>
      </c>
      <c r="D883" s="32" t="str">
        <f>IF('Prediction Log'!D883=0, "",'Prediction Log'!D883)</f>
      </c>
      <c r="E883" s="32" t="str">
        <f>IF('Prediction Log'!E883=0, "",'Prediction Log'!E883)</f>
      </c>
      <c r="F883" s="32" t="str">
        <f>IF('Prediction Log'!F883=0, "",'Prediction Log'!F883)</f>
      </c>
      <c r="G883" s="35" t="str">
        <f>IF(Games!H883="","",Games!H883)</f>
      </c>
      <c r="K883" s="30" t="n">
        <f t="shared" si="42"/>
        <v>0</v>
      </c>
      <c r="L883" s="30" t="n">
        <f t="shared" si="43"/>
        <v>0</v>
      </c>
      <c r="N883" s="28" t="str">
        <f t="shared" si="44"/>
      </c>
    </row>
    <row r="884">
      <c r="A884" s="32" t="str">
        <f>IF('Prediction Log'!A884=0, "",'Prediction Log'!A884)</f>
      </c>
      <c r="B884" s="32" t="str">
        <f>IF('Prediction Log'!B884=0, "",'Prediction Log'!B884)</f>
      </c>
      <c r="C884" s="32" t="str">
        <f>IF('Prediction Log'!C884=0, "",'Prediction Log'!C884)</f>
      </c>
      <c r="D884" s="32" t="str">
        <f>IF('Prediction Log'!D884=0, "",'Prediction Log'!D884)</f>
      </c>
      <c r="E884" s="32" t="str">
        <f>IF('Prediction Log'!E884=0, "",'Prediction Log'!E884)</f>
      </c>
      <c r="F884" s="32" t="str">
        <f>IF('Prediction Log'!F884=0, "",'Prediction Log'!F884)</f>
      </c>
      <c r="G884" s="35" t="str">
        <f>IF(Games!H884="","",Games!H884)</f>
      </c>
      <c r="K884" s="30" t="n">
        <f t="shared" si="42"/>
        <v>0</v>
      </c>
      <c r="L884" s="30" t="n">
        <f t="shared" si="43"/>
        <v>0</v>
      </c>
      <c r="N884" s="28" t="str">
        <f t="shared" si="44"/>
      </c>
    </row>
    <row r="885">
      <c r="A885" s="32" t="str">
        <f>IF('Prediction Log'!A885=0, "",'Prediction Log'!A885)</f>
      </c>
      <c r="B885" s="32" t="str">
        <f>IF('Prediction Log'!B885=0, "",'Prediction Log'!B885)</f>
      </c>
      <c r="C885" s="32" t="str">
        <f>IF('Prediction Log'!C885=0, "",'Prediction Log'!C885)</f>
      </c>
      <c r="D885" s="32" t="str">
        <f>IF('Prediction Log'!D885=0, "",'Prediction Log'!D885)</f>
      </c>
      <c r="E885" s="32" t="str">
        <f>IF('Prediction Log'!E885=0, "",'Prediction Log'!E885)</f>
      </c>
      <c r="F885" s="32" t="str">
        <f>IF('Prediction Log'!F885=0, "",'Prediction Log'!F885)</f>
      </c>
      <c r="G885" s="35" t="str">
        <f>IF(Games!H885="","",Games!H885)</f>
      </c>
      <c r="K885" s="30" t="n">
        <f t="shared" si="42"/>
        <v>0</v>
      </c>
      <c r="L885" s="30" t="n">
        <f t="shared" si="43"/>
        <v>0</v>
      </c>
      <c r="N885" s="28" t="str">
        <f t="shared" si="44"/>
      </c>
    </row>
    <row r="886">
      <c r="A886" s="32" t="str">
        <f>IF('Prediction Log'!A886=0, "",'Prediction Log'!A886)</f>
      </c>
      <c r="B886" s="32" t="str">
        <f>IF('Prediction Log'!B886=0, "",'Prediction Log'!B886)</f>
      </c>
      <c r="C886" s="32" t="str">
        <f>IF('Prediction Log'!C886=0, "",'Prediction Log'!C886)</f>
      </c>
      <c r="D886" s="32" t="str">
        <f>IF('Prediction Log'!D886=0, "",'Prediction Log'!D886)</f>
      </c>
      <c r="E886" s="32" t="str">
        <f>IF('Prediction Log'!E886=0, "",'Prediction Log'!E886)</f>
      </c>
      <c r="F886" s="32" t="str">
        <f>IF('Prediction Log'!F886=0, "",'Prediction Log'!F886)</f>
      </c>
      <c r="G886" s="35" t="str">
        <f>IF(Games!H886="","",Games!H886)</f>
      </c>
      <c r="K886" s="30" t="n">
        <f t="shared" si="42"/>
        <v>0</v>
      </c>
      <c r="L886" s="30" t="n">
        <f t="shared" si="43"/>
        <v>0</v>
      </c>
      <c r="N886" s="28" t="str">
        <f t="shared" si="44"/>
      </c>
    </row>
    <row r="887">
      <c r="A887" s="32" t="str">
        <f>IF('Prediction Log'!A887=0, "",'Prediction Log'!A887)</f>
      </c>
      <c r="B887" s="32" t="str">
        <f>IF('Prediction Log'!B887=0, "",'Prediction Log'!B887)</f>
      </c>
      <c r="C887" s="32" t="str">
        <f>IF('Prediction Log'!C887=0, "",'Prediction Log'!C887)</f>
      </c>
      <c r="D887" s="32" t="str">
        <f>IF('Prediction Log'!D887=0, "",'Prediction Log'!D887)</f>
      </c>
      <c r="E887" s="32" t="str">
        <f>IF('Prediction Log'!E887=0, "",'Prediction Log'!E887)</f>
      </c>
      <c r="F887" s="32" t="str">
        <f>IF('Prediction Log'!F887=0, "",'Prediction Log'!F887)</f>
      </c>
      <c r="G887" s="35" t="str">
        <f>IF(Games!H887="","",Games!H887)</f>
      </c>
      <c r="K887" s="30" t="n">
        <f t="shared" si="42"/>
        <v>0</v>
      </c>
      <c r="L887" s="30" t="n">
        <f t="shared" si="43"/>
        <v>0</v>
      </c>
      <c r="N887" s="28" t="str">
        <f t="shared" si="44"/>
      </c>
    </row>
    <row r="888">
      <c r="A888" s="32" t="str">
        <f>IF('Prediction Log'!A888=0, "",'Prediction Log'!A888)</f>
      </c>
      <c r="B888" s="32" t="str">
        <f>IF('Prediction Log'!B888=0, "",'Prediction Log'!B888)</f>
      </c>
      <c r="C888" s="32" t="str">
        <f>IF('Prediction Log'!C888=0, "",'Prediction Log'!C888)</f>
      </c>
      <c r="D888" s="32" t="str">
        <f>IF('Prediction Log'!D888=0, "",'Prediction Log'!D888)</f>
      </c>
      <c r="E888" s="32" t="str">
        <f>IF('Prediction Log'!E888=0, "",'Prediction Log'!E888)</f>
      </c>
      <c r="F888" s="32" t="str">
        <f>IF('Prediction Log'!F888=0, "",'Prediction Log'!F888)</f>
      </c>
      <c r="G888" s="35" t="str">
        <f>IF(Games!H888="","",Games!H888)</f>
      </c>
      <c r="K888" s="30" t="n">
        <f t="shared" si="42"/>
        <v>0</v>
      </c>
      <c r="L888" s="30" t="n">
        <f t="shared" si="43"/>
        <v>0</v>
      </c>
      <c r="N888" s="28" t="str">
        <f t="shared" si="44"/>
      </c>
    </row>
    <row r="889">
      <c r="A889" s="32" t="str">
        <f>IF('Prediction Log'!A889=0, "",'Prediction Log'!A889)</f>
      </c>
      <c r="B889" s="32" t="str">
        <f>IF('Prediction Log'!B889=0, "",'Prediction Log'!B889)</f>
      </c>
      <c r="C889" s="32" t="str">
        <f>IF('Prediction Log'!C889=0, "",'Prediction Log'!C889)</f>
      </c>
      <c r="D889" s="32" t="str">
        <f>IF('Prediction Log'!D889=0, "",'Prediction Log'!D889)</f>
      </c>
      <c r="E889" s="32" t="str">
        <f>IF('Prediction Log'!E889=0, "",'Prediction Log'!E889)</f>
      </c>
      <c r="F889" s="32" t="str">
        <f>IF('Prediction Log'!F889=0, "",'Prediction Log'!F889)</f>
      </c>
      <c r="G889" s="35" t="str">
        <f>IF(Games!H889="","",Games!H889)</f>
      </c>
      <c r="K889" s="30" t="n">
        <f t="shared" si="42"/>
        <v>0</v>
      </c>
      <c r="L889" s="30" t="n">
        <f t="shared" si="43"/>
        <v>0</v>
      </c>
      <c r="N889" s="28" t="str">
        <f t="shared" si="44"/>
      </c>
    </row>
    <row r="890">
      <c r="A890" s="32" t="str">
        <f>IF('Prediction Log'!A890=0, "",'Prediction Log'!A890)</f>
      </c>
      <c r="B890" s="32" t="str">
        <f>IF('Prediction Log'!B890=0, "",'Prediction Log'!B890)</f>
      </c>
      <c r="C890" s="32" t="str">
        <f>IF('Prediction Log'!C890=0, "",'Prediction Log'!C890)</f>
      </c>
      <c r="D890" s="32" t="str">
        <f>IF('Prediction Log'!D890=0, "",'Prediction Log'!D890)</f>
      </c>
      <c r="E890" s="32" t="str">
        <f>IF('Prediction Log'!E890=0, "",'Prediction Log'!E890)</f>
      </c>
      <c r="F890" s="32" t="str">
        <f>IF('Prediction Log'!F890=0, "",'Prediction Log'!F890)</f>
      </c>
      <c r="G890" s="35" t="str">
        <f>IF(Games!H890="","",Games!H890)</f>
      </c>
      <c r="K890" s="30" t="n">
        <f t="shared" si="42"/>
        <v>0</v>
      </c>
      <c r="L890" s="30" t="n">
        <f t="shared" si="43"/>
        <v>0</v>
      </c>
      <c r="N890" s="28" t="str">
        <f t="shared" si="44"/>
      </c>
    </row>
    <row r="891">
      <c r="A891" s="32" t="str">
        <f>IF('Prediction Log'!A891=0, "",'Prediction Log'!A891)</f>
      </c>
      <c r="B891" s="32" t="str">
        <f>IF('Prediction Log'!B891=0, "",'Prediction Log'!B891)</f>
      </c>
      <c r="C891" s="32" t="str">
        <f>IF('Prediction Log'!C891=0, "",'Prediction Log'!C891)</f>
      </c>
      <c r="D891" s="32" t="str">
        <f>IF('Prediction Log'!D891=0, "",'Prediction Log'!D891)</f>
      </c>
      <c r="E891" s="32" t="str">
        <f>IF('Prediction Log'!E891=0, "",'Prediction Log'!E891)</f>
      </c>
      <c r="F891" s="32" t="str">
        <f>IF('Prediction Log'!F891=0, "",'Prediction Log'!F891)</f>
      </c>
      <c r="G891" s="35" t="str">
        <f>IF(Games!H891="","",Games!H891)</f>
      </c>
      <c r="K891" s="30" t="n">
        <f t="shared" si="42"/>
        <v>0</v>
      </c>
      <c r="L891" s="30" t="n">
        <f t="shared" si="43"/>
        <v>0</v>
      </c>
      <c r="N891" s="28" t="str">
        <f t="shared" si="44"/>
      </c>
    </row>
    <row r="892">
      <c r="A892" s="32" t="str">
        <f>IF('Prediction Log'!A892=0, "",'Prediction Log'!A892)</f>
      </c>
      <c r="B892" s="32" t="str">
        <f>IF('Prediction Log'!B892=0, "",'Prediction Log'!B892)</f>
      </c>
      <c r="C892" s="32" t="str">
        <f>IF('Prediction Log'!C892=0, "",'Prediction Log'!C892)</f>
      </c>
      <c r="D892" s="32" t="str">
        <f>IF('Prediction Log'!D892=0, "",'Prediction Log'!D892)</f>
      </c>
      <c r="E892" s="32" t="str">
        <f>IF('Prediction Log'!E892=0, "",'Prediction Log'!E892)</f>
      </c>
      <c r="F892" s="32" t="str">
        <f>IF('Prediction Log'!F892=0, "",'Prediction Log'!F892)</f>
      </c>
      <c r="G892" s="35" t="str">
        <f>IF(Games!H892="","",Games!H892)</f>
      </c>
      <c r="K892" s="30" t="n">
        <f t="shared" si="42"/>
        <v>0</v>
      </c>
      <c r="L892" s="30" t="n">
        <f t="shared" si="43"/>
        <v>0</v>
      </c>
      <c r="N892" s="28" t="str">
        <f t="shared" si="44"/>
      </c>
    </row>
    <row r="893">
      <c r="A893" s="32" t="str">
        <f>IF('Prediction Log'!A893=0, "",'Prediction Log'!A893)</f>
      </c>
      <c r="B893" s="32" t="str">
        <f>IF('Prediction Log'!B893=0, "",'Prediction Log'!B893)</f>
      </c>
      <c r="C893" s="32" t="str">
        <f>IF('Prediction Log'!C893=0, "",'Prediction Log'!C893)</f>
      </c>
      <c r="D893" s="32" t="str">
        <f>IF('Prediction Log'!D893=0, "",'Prediction Log'!D893)</f>
      </c>
      <c r="E893" s="32" t="str">
        <f>IF('Prediction Log'!E893=0, "",'Prediction Log'!E893)</f>
      </c>
      <c r="F893" s="32" t="str">
        <f>IF('Prediction Log'!F893=0, "",'Prediction Log'!F893)</f>
      </c>
      <c r="G893" s="35" t="str">
        <f>IF(Games!H893="","",Games!H893)</f>
      </c>
      <c r="K893" s="30" t="n">
        <f t="shared" si="42"/>
        <v>0</v>
      </c>
      <c r="L893" s="30" t="n">
        <f t="shared" si="43"/>
        <v>0</v>
      </c>
      <c r="N893" s="28" t="str">
        <f t="shared" si="44"/>
      </c>
    </row>
    <row r="894">
      <c r="A894" s="32" t="str">
        <f>IF('Prediction Log'!A894=0, "",'Prediction Log'!A894)</f>
      </c>
      <c r="B894" s="32" t="str">
        <f>IF('Prediction Log'!B894=0, "",'Prediction Log'!B894)</f>
      </c>
      <c r="C894" s="32" t="str">
        <f>IF('Prediction Log'!C894=0, "",'Prediction Log'!C894)</f>
      </c>
      <c r="D894" s="32" t="str">
        <f>IF('Prediction Log'!D894=0, "",'Prediction Log'!D894)</f>
      </c>
      <c r="E894" s="32" t="str">
        <f>IF('Prediction Log'!E894=0, "",'Prediction Log'!E894)</f>
      </c>
      <c r="F894" s="32" t="str">
        <f>IF('Prediction Log'!F894=0, "",'Prediction Log'!F894)</f>
      </c>
      <c r="G894" s="35" t="str">
        <f>IF(Games!H894="","",Games!H894)</f>
      </c>
      <c r="K894" s="30" t="n">
        <f t="shared" si="42"/>
        <v>0</v>
      </c>
      <c r="L894" s="30" t="n">
        <f t="shared" si="43"/>
        <v>0</v>
      </c>
      <c r="N894" s="28" t="str">
        <f t="shared" si="44"/>
      </c>
    </row>
    <row r="895">
      <c r="A895" s="32" t="str">
        <f>IF('Prediction Log'!A895=0, "",'Prediction Log'!A895)</f>
      </c>
      <c r="B895" s="32" t="str">
        <f>IF('Prediction Log'!B895=0, "",'Prediction Log'!B895)</f>
      </c>
      <c r="C895" s="32" t="str">
        <f>IF('Prediction Log'!C895=0, "",'Prediction Log'!C895)</f>
      </c>
      <c r="D895" s="32" t="str">
        <f>IF('Prediction Log'!D895=0, "",'Prediction Log'!D895)</f>
      </c>
      <c r="E895" s="32" t="str">
        <f>IF('Prediction Log'!E895=0, "",'Prediction Log'!E895)</f>
      </c>
      <c r="F895" s="32" t="str">
        <f>IF('Prediction Log'!F895=0, "",'Prediction Log'!F895)</f>
      </c>
      <c r="G895" s="35" t="str">
        <f>IF(Games!H895="","",Games!H895)</f>
      </c>
      <c r="K895" s="30" t="n">
        <f t="shared" si="42"/>
        <v>0</v>
      </c>
      <c r="L895" s="30" t="n">
        <f t="shared" si="43"/>
        <v>0</v>
      </c>
      <c r="N895" s="28" t="str">
        <f t="shared" si="44"/>
      </c>
    </row>
    <row r="896">
      <c r="A896" s="32" t="str">
        <f>IF('Prediction Log'!A896=0, "",'Prediction Log'!A896)</f>
      </c>
      <c r="B896" s="32" t="str">
        <f>IF('Prediction Log'!B896=0, "",'Prediction Log'!B896)</f>
      </c>
      <c r="C896" s="32" t="str">
        <f>IF('Prediction Log'!C896=0, "",'Prediction Log'!C896)</f>
      </c>
      <c r="D896" s="32" t="str">
        <f>IF('Prediction Log'!D896=0, "",'Prediction Log'!D896)</f>
      </c>
      <c r="E896" s="32" t="str">
        <f>IF('Prediction Log'!E896=0, "",'Prediction Log'!E896)</f>
      </c>
      <c r="F896" s="32" t="str">
        <f>IF('Prediction Log'!F896=0, "",'Prediction Log'!F896)</f>
      </c>
      <c r="G896" s="35" t="str">
        <f>IF(Games!H896="","",Games!H896)</f>
      </c>
      <c r="K896" s="30" t="n">
        <f t="shared" si="42"/>
        <v>0</v>
      </c>
      <c r="L896" s="30" t="n">
        <f t="shared" si="43"/>
        <v>0</v>
      </c>
      <c r="N896" s="28" t="str">
        <f t="shared" si="44"/>
      </c>
    </row>
    <row r="897">
      <c r="A897" s="32" t="str">
        <f>IF('Prediction Log'!A897=0, "",'Prediction Log'!A897)</f>
      </c>
      <c r="B897" s="32" t="str">
        <f>IF('Prediction Log'!B897=0, "",'Prediction Log'!B897)</f>
      </c>
      <c r="C897" s="32" t="str">
        <f>IF('Prediction Log'!C897=0, "",'Prediction Log'!C897)</f>
      </c>
      <c r="D897" s="32" t="str">
        <f>IF('Prediction Log'!D897=0, "",'Prediction Log'!D897)</f>
      </c>
      <c r="E897" s="32" t="str">
        <f>IF('Prediction Log'!E897=0, "",'Prediction Log'!E897)</f>
      </c>
      <c r="F897" s="32" t="str">
        <f>IF('Prediction Log'!F897=0, "",'Prediction Log'!F897)</f>
      </c>
      <c r="G897" s="35" t="str">
        <f>IF(Games!H897="","",Games!H897)</f>
      </c>
      <c r="K897" s="30" t="n">
        <f t="shared" si="42"/>
        <v>0</v>
      </c>
      <c r="L897" s="30" t="n">
        <f t="shared" si="43"/>
        <v>0</v>
      </c>
      <c r="N897" s="28" t="str">
        <f t="shared" si="44"/>
      </c>
    </row>
    <row r="898">
      <c r="A898" s="32" t="str">
        <f>IF('Prediction Log'!A898=0, "",'Prediction Log'!A898)</f>
      </c>
      <c r="B898" s="32" t="str">
        <f>IF('Prediction Log'!B898=0, "",'Prediction Log'!B898)</f>
      </c>
      <c r="C898" s="32" t="str">
        <f>IF('Prediction Log'!C898=0, "",'Prediction Log'!C898)</f>
      </c>
      <c r="D898" s="32" t="str">
        <f>IF('Prediction Log'!D898=0, "",'Prediction Log'!D898)</f>
      </c>
      <c r="E898" s="32" t="str">
        <f>IF('Prediction Log'!E898=0, "",'Prediction Log'!E898)</f>
      </c>
      <c r="F898" s="32" t="str">
        <f>IF('Prediction Log'!F898=0, "",'Prediction Log'!F898)</f>
      </c>
      <c r="G898" s="35" t="str">
        <f>IF(Games!H898="","",Games!H898)</f>
      </c>
      <c r="K898" s="30" t="n">
        <f t="shared" si="42"/>
        <v>0</v>
      </c>
      <c r="L898" s="30" t="n">
        <f t="shared" si="43"/>
        <v>0</v>
      </c>
      <c r="N898" s="28" t="str">
        <f t="shared" si="44"/>
      </c>
    </row>
    <row r="899">
      <c r="A899" s="32" t="str">
        <f>IF('Prediction Log'!A899=0, "",'Prediction Log'!A899)</f>
      </c>
      <c r="B899" s="32" t="str">
        <f>IF('Prediction Log'!B899=0, "",'Prediction Log'!B899)</f>
      </c>
      <c r="C899" s="32" t="str">
        <f>IF('Prediction Log'!C899=0, "",'Prediction Log'!C899)</f>
      </c>
      <c r="D899" s="32" t="str">
        <f>IF('Prediction Log'!D899=0, "",'Prediction Log'!D899)</f>
      </c>
      <c r="E899" s="32" t="str">
        <f>IF('Prediction Log'!E899=0, "",'Prediction Log'!E899)</f>
      </c>
      <c r="F899" s="32" t="str">
        <f>IF('Prediction Log'!F899=0, "",'Prediction Log'!F899)</f>
      </c>
      <c r="G899" s="35" t="str">
        <f>IF(Games!H899="","",Games!H899)</f>
      </c>
      <c r="K899" s="30" t="n">
        <f t="shared" si="42"/>
        <v>0</v>
      </c>
      <c r="L899" s="30" t="n">
        <f t="shared" si="43"/>
        <v>0</v>
      </c>
      <c r="N899" s="28" t="str">
        <f t="shared" si="44"/>
      </c>
    </row>
    <row r="900">
      <c r="A900" s="32" t="str">
        <f>IF('Prediction Log'!A900=0, "",'Prediction Log'!A900)</f>
      </c>
      <c r="B900" s="32" t="str">
        <f>IF('Prediction Log'!B900=0, "",'Prediction Log'!B900)</f>
      </c>
      <c r="C900" s="32" t="str">
        <f>IF('Prediction Log'!C900=0, "",'Prediction Log'!C900)</f>
      </c>
      <c r="D900" s="32" t="str">
        <f>IF('Prediction Log'!D900=0, "",'Prediction Log'!D900)</f>
      </c>
      <c r="E900" s="32" t="str">
        <f>IF('Prediction Log'!E900=0, "",'Prediction Log'!E900)</f>
      </c>
      <c r="F900" s="32" t="str">
        <f>IF('Prediction Log'!F900=0, "",'Prediction Log'!F900)</f>
      </c>
      <c r="G900" s="35" t="str">
        <f>IF(Games!H900="","",Games!H900)</f>
      </c>
      <c r="K900" s="30" t="n">
        <f t="shared" si="42"/>
        <v>0</v>
      </c>
      <c r="L900" s="30" t="n">
        <f t="shared" si="43"/>
        <v>0</v>
      </c>
      <c r="N900" s="28" t="str">
        <f t="shared" si="44"/>
      </c>
    </row>
    <row r="901">
      <c r="A901" s="32" t="str">
        <f>IF('Prediction Log'!A901=0, "",'Prediction Log'!A901)</f>
      </c>
      <c r="B901" s="32" t="str">
        <f>IF('Prediction Log'!B901=0, "",'Prediction Log'!B901)</f>
      </c>
      <c r="C901" s="32" t="str">
        <f>IF('Prediction Log'!C901=0, "",'Prediction Log'!C901)</f>
      </c>
      <c r="D901" s="32" t="str">
        <f>IF('Prediction Log'!D901=0, "",'Prediction Log'!D901)</f>
      </c>
      <c r="E901" s="32" t="str">
        <f>IF('Prediction Log'!E901=0, "",'Prediction Log'!E901)</f>
      </c>
      <c r="F901" s="32" t="str">
        <f>IF('Prediction Log'!F901=0, "",'Prediction Log'!F901)</f>
      </c>
      <c r="G901" s="35" t="str">
        <f>IF(Games!H901="","",Games!H901)</f>
      </c>
      <c r="K901" s="30" t="n">
        <f t="shared" si="42"/>
        <v>0</v>
      </c>
      <c r="L901" s="30" t="n">
        <f t="shared" si="43"/>
        <v>0</v>
      </c>
      <c r="N901" s="28" t="str">
        <f t="shared" si="44"/>
      </c>
    </row>
    <row r="902">
      <c r="A902" s="32" t="str">
        <f>IF('Prediction Log'!A902=0, "",'Prediction Log'!A902)</f>
      </c>
      <c r="B902" s="32" t="str">
        <f>IF('Prediction Log'!B902=0, "",'Prediction Log'!B902)</f>
      </c>
      <c r="C902" s="32" t="str">
        <f>IF('Prediction Log'!C902=0, "",'Prediction Log'!C902)</f>
      </c>
      <c r="D902" s="32" t="str">
        <f>IF('Prediction Log'!D902=0, "",'Prediction Log'!D902)</f>
      </c>
      <c r="E902" s="32" t="str">
        <f>IF('Prediction Log'!E902=0, "",'Prediction Log'!E902)</f>
      </c>
      <c r="F902" s="32" t="str">
        <f>IF('Prediction Log'!F902=0, "",'Prediction Log'!F902)</f>
      </c>
      <c r="G902" s="35" t="str">
        <f>IF(Games!H902="","",Games!H902)</f>
      </c>
      <c r="K902" s="30" t="n">
        <f t="shared" si="42"/>
        <v>0</v>
      </c>
      <c r="L902" s="30" t="n">
        <f t="shared" si="43"/>
        <v>0</v>
      </c>
      <c r="N902" s="28" t="str">
        <f t="shared" si="44"/>
      </c>
    </row>
    <row r="903">
      <c r="A903" s="32" t="str">
        <f>IF('Prediction Log'!A903=0, "",'Prediction Log'!A903)</f>
      </c>
      <c r="B903" s="32" t="str">
        <f>IF('Prediction Log'!B903=0, "",'Prediction Log'!B903)</f>
      </c>
      <c r="C903" s="32" t="str">
        <f>IF('Prediction Log'!C903=0, "",'Prediction Log'!C903)</f>
      </c>
      <c r="D903" s="32" t="str">
        <f>IF('Prediction Log'!D903=0, "",'Prediction Log'!D903)</f>
      </c>
      <c r="E903" s="32" t="str">
        <f>IF('Prediction Log'!E903=0, "",'Prediction Log'!E903)</f>
      </c>
      <c r="F903" s="32" t="str">
        <f>IF('Prediction Log'!F903=0, "",'Prediction Log'!F903)</f>
      </c>
      <c r="G903" s="35" t="str">
        <f>IF(Games!H903="","",Games!H903)</f>
      </c>
      <c r="K903" s="30" t="n">
        <f t="shared" si="42"/>
        <v>0</v>
      </c>
      <c r="L903" s="30" t="n">
        <f t="shared" si="43"/>
        <v>0</v>
      </c>
      <c r="N903" s="28" t="str">
        <f t="shared" si="44"/>
      </c>
    </row>
    <row r="904">
      <c r="A904" s="32" t="str">
        <f>IF('Prediction Log'!A904=0, "",'Prediction Log'!A904)</f>
      </c>
      <c r="B904" s="32" t="str">
        <f>IF('Prediction Log'!B904=0, "",'Prediction Log'!B904)</f>
      </c>
      <c r="C904" s="32" t="str">
        <f>IF('Prediction Log'!C904=0, "",'Prediction Log'!C904)</f>
      </c>
      <c r="D904" s="32" t="str">
        <f>IF('Prediction Log'!D904=0, "",'Prediction Log'!D904)</f>
      </c>
      <c r="E904" s="32" t="str">
        <f>IF('Prediction Log'!E904=0, "",'Prediction Log'!E904)</f>
      </c>
      <c r="F904" s="32" t="str">
        <f>IF('Prediction Log'!F904=0, "",'Prediction Log'!F904)</f>
      </c>
      <c r="G904" s="35" t="str">
        <f>IF(Games!H904="","",Games!H904)</f>
      </c>
      <c r="K904" s="30" t="n">
        <f t="shared" si="42"/>
        <v>0</v>
      </c>
      <c r="L904" s="30" t="n">
        <f t="shared" si="43"/>
        <v>0</v>
      </c>
      <c r="N904" s="28" t="str">
        <f t="shared" si="44"/>
      </c>
    </row>
    <row r="905">
      <c r="A905" s="32" t="str">
        <f>IF('Prediction Log'!A905=0, "",'Prediction Log'!A905)</f>
      </c>
      <c r="B905" s="32" t="str">
        <f>IF('Prediction Log'!B905=0, "",'Prediction Log'!B905)</f>
      </c>
      <c r="C905" s="32" t="str">
        <f>IF('Prediction Log'!C905=0, "",'Prediction Log'!C905)</f>
      </c>
      <c r="D905" s="32" t="str">
        <f>IF('Prediction Log'!D905=0, "",'Prediction Log'!D905)</f>
      </c>
      <c r="E905" s="32" t="str">
        <f>IF('Prediction Log'!E905=0, "",'Prediction Log'!E905)</f>
      </c>
      <c r="F905" s="32" t="str">
        <f>IF('Prediction Log'!F905=0, "",'Prediction Log'!F905)</f>
      </c>
      <c r="G905" s="35" t="str">
        <f>IF(Games!H905="","",Games!H905)</f>
      </c>
      <c r="K905" s="30" t="n">
        <f t="shared" si="42"/>
        <v>0</v>
      </c>
      <c r="L905" s="30" t="n">
        <f t="shared" si="43"/>
        <v>0</v>
      </c>
      <c r="N905" s="28" t="str">
        <f t="shared" si="44"/>
      </c>
    </row>
    <row r="906">
      <c r="A906" s="32" t="str">
        <f>IF('Prediction Log'!A906=0, "",'Prediction Log'!A906)</f>
      </c>
      <c r="B906" s="32" t="str">
        <f>IF('Prediction Log'!B906=0, "",'Prediction Log'!B906)</f>
      </c>
      <c r="C906" s="32" t="str">
        <f>IF('Prediction Log'!C906=0, "",'Prediction Log'!C906)</f>
      </c>
      <c r="D906" s="32" t="str">
        <f>IF('Prediction Log'!D906=0, "",'Prediction Log'!D906)</f>
      </c>
      <c r="E906" s="32" t="str">
        <f>IF('Prediction Log'!E906=0, "",'Prediction Log'!E906)</f>
      </c>
      <c r="F906" s="32" t="str">
        <f>IF('Prediction Log'!F906=0, "",'Prediction Log'!F906)</f>
      </c>
      <c r="G906" s="35" t="str">
        <f>IF(Games!H906="","",Games!H906)</f>
      </c>
      <c r="K906" s="30" t="n">
        <f t="shared" si="42"/>
        <v>0</v>
      </c>
      <c r="L906" s="30" t="n">
        <f t="shared" si="43"/>
        <v>0</v>
      </c>
      <c r="N906" s="28" t="str">
        <f t="shared" si="44"/>
      </c>
    </row>
    <row r="907">
      <c r="A907" s="32" t="str">
        <f>IF('Prediction Log'!A907=0, "",'Prediction Log'!A907)</f>
      </c>
      <c r="B907" s="32" t="str">
        <f>IF('Prediction Log'!B907=0, "",'Prediction Log'!B907)</f>
      </c>
      <c r="C907" s="32" t="str">
        <f>IF('Prediction Log'!C907=0, "",'Prediction Log'!C907)</f>
      </c>
      <c r="D907" s="32" t="str">
        <f>IF('Prediction Log'!D907=0, "",'Prediction Log'!D907)</f>
      </c>
      <c r="E907" s="32" t="str">
        <f>IF('Prediction Log'!E907=0, "",'Prediction Log'!E907)</f>
      </c>
      <c r="F907" s="32" t="str">
        <f>IF('Prediction Log'!F907=0, "",'Prediction Log'!F907)</f>
      </c>
      <c r="G907" s="35" t="str">
        <f>IF(Games!H907="","",Games!H907)</f>
      </c>
      <c r="K907" s="30" t="n">
        <f t="shared" si="42"/>
        <v>0</v>
      </c>
      <c r="L907" s="30" t="n">
        <f t="shared" si="43"/>
        <v>0</v>
      </c>
      <c r="N907" s="28" t="str">
        <f t="shared" si="44"/>
      </c>
    </row>
    <row r="908">
      <c r="A908" s="32" t="str">
        <f>IF('Prediction Log'!A908=0, "",'Prediction Log'!A908)</f>
      </c>
      <c r="B908" s="32" t="str">
        <f>IF('Prediction Log'!B908=0, "",'Prediction Log'!B908)</f>
      </c>
      <c r="C908" s="32" t="str">
        <f>IF('Prediction Log'!C908=0, "",'Prediction Log'!C908)</f>
      </c>
      <c r="D908" s="32" t="str">
        <f>IF('Prediction Log'!D908=0, "",'Prediction Log'!D908)</f>
      </c>
      <c r="E908" s="32" t="str">
        <f>IF('Prediction Log'!E908=0, "",'Prediction Log'!E908)</f>
      </c>
      <c r="F908" s="32" t="str">
        <f>IF('Prediction Log'!F908=0, "",'Prediction Log'!F908)</f>
      </c>
      <c r="G908" s="35" t="str">
        <f>IF(Games!H908="","",Games!H908)</f>
      </c>
      <c r="K908" s="30" t="n">
        <f t="shared" si="42"/>
        <v>0</v>
      </c>
      <c r="L908" s="30" t="n">
        <f t="shared" si="43"/>
        <v>0</v>
      </c>
      <c r="N908" s="28" t="str">
        <f t="shared" si="44"/>
      </c>
    </row>
    <row r="909">
      <c r="A909" s="32" t="str">
        <f>IF('Prediction Log'!A909=0, "",'Prediction Log'!A909)</f>
      </c>
      <c r="B909" s="32" t="str">
        <f>IF('Prediction Log'!B909=0, "",'Prediction Log'!B909)</f>
      </c>
      <c r="C909" s="32" t="str">
        <f>IF('Prediction Log'!C909=0, "",'Prediction Log'!C909)</f>
      </c>
      <c r="D909" s="32" t="str">
        <f>IF('Prediction Log'!D909=0, "",'Prediction Log'!D909)</f>
      </c>
      <c r="E909" s="32" t="str">
        <f>IF('Prediction Log'!E909=0, "",'Prediction Log'!E909)</f>
      </c>
      <c r="F909" s="32" t="str">
        <f>IF('Prediction Log'!F909=0, "",'Prediction Log'!F909)</f>
      </c>
      <c r="G909" s="35" t="str">
        <f>IF(Games!H909="","",Games!H909)</f>
      </c>
      <c r="K909" s="30" t="n">
        <f t="shared" si="42"/>
        <v>0</v>
      </c>
      <c r="L909" s="30" t="n">
        <f t="shared" si="43"/>
        <v>0</v>
      </c>
      <c r="N909" s="28" t="str">
        <f t="shared" si="44"/>
      </c>
    </row>
    <row r="910">
      <c r="A910" s="32" t="str">
        <f>IF('Prediction Log'!A910=0, "",'Prediction Log'!A910)</f>
      </c>
      <c r="B910" s="32" t="str">
        <f>IF('Prediction Log'!B910=0, "",'Prediction Log'!B910)</f>
      </c>
      <c r="C910" s="32" t="str">
        <f>IF('Prediction Log'!C910=0, "",'Prediction Log'!C910)</f>
      </c>
      <c r="D910" s="32" t="str">
        <f>IF('Prediction Log'!D910=0, "",'Prediction Log'!D910)</f>
      </c>
      <c r="E910" s="32" t="str">
        <f>IF('Prediction Log'!E910=0, "",'Prediction Log'!E910)</f>
      </c>
      <c r="F910" s="32" t="str">
        <f>IF('Prediction Log'!F910=0, "",'Prediction Log'!F910)</f>
      </c>
      <c r="G910" s="35" t="str">
        <f>IF(Games!H910="","",Games!H910)</f>
      </c>
      <c r="K910" s="30" t="n">
        <f t="shared" si="42"/>
        <v>0</v>
      </c>
      <c r="L910" s="30" t="n">
        <f t="shared" si="43"/>
        <v>0</v>
      </c>
      <c r="N910" s="28" t="str">
        <f t="shared" si="44"/>
      </c>
    </row>
    <row r="911">
      <c r="A911" s="32" t="str">
        <f>IF('Prediction Log'!A911=0, "",'Prediction Log'!A911)</f>
      </c>
      <c r="B911" s="32" t="str">
        <f>IF('Prediction Log'!B911=0, "",'Prediction Log'!B911)</f>
      </c>
      <c r="C911" s="32" t="str">
        <f>IF('Prediction Log'!C911=0, "",'Prediction Log'!C911)</f>
      </c>
      <c r="D911" s="32" t="str">
        <f>IF('Prediction Log'!D911=0, "",'Prediction Log'!D911)</f>
      </c>
      <c r="E911" s="32" t="str">
        <f>IF('Prediction Log'!E911=0, "",'Prediction Log'!E911)</f>
      </c>
      <c r="F911" s="32" t="str">
        <f>IF('Prediction Log'!F911=0, "",'Prediction Log'!F911)</f>
      </c>
      <c r="G911" s="35" t="str">
        <f>IF(Games!H911="","",Games!H911)</f>
      </c>
      <c r="K911" s="30" t="n">
        <f t="shared" si="42"/>
        <v>0</v>
      </c>
      <c r="L911" s="30" t="n">
        <f t="shared" si="43"/>
        <v>0</v>
      </c>
      <c r="N911" s="28" t="str">
        <f t="shared" si="44"/>
      </c>
    </row>
    <row r="912">
      <c r="A912" s="32" t="str">
        <f>IF('Prediction Log'!A912=0, "",'Prediction Log'!A912)</f>
      </c>
      <c r="B912" s="32" t="str">
        <f>IF('Prediction Log'!B912=0, "",'Prediction Log'!B912)</f>
      </c>
      <c r="C912" s="32" t="str">
        <f>IF('Prediction Log'!C912=0, "",'Prediction Log'!C912)</f>
      </c>
      <c r="D912" s="32" t="str">
        <f>IF('Prediction Log'!D912=0, "",'Prediction Log'!D912)</f>
      </c>
      <c r="E912" s="32" t="str">
        <f>IF('Prediction Log'!E912=0, "",'Prediction Log'!E912)</f>
      </c>
      <c r="F912" s="32" t="str">
        <f>IF('Prediction Log'!F912=0, "",'Prediction Log'!F912)</f>
      </c>
      <c r="G912" s="35" t="str">
        <f>IF(Games!H912="","",Games!H912)</f>
      </c>
      <c r="K912" s="30" t="n">
        <f t="shared" si="42"/>
        <v>0</v>
      </c>
      <c r="L912" s="30" t="n">
        <f t="shared" si="43"/>
        <v>0</v>
      </c>
      <c r="N912" s="28" t="str">
        <f t="shared" si="44"/>
      </c>
    </row>
    <row r="913">
      <c r="A913" s="32" t="str">
        <f>IF('Prediction Log'!A913=0, "",'Prediction Log'!A913)</f>
      </c>
      <c r="B913" s="32" t="str">
        <f>IF('Prediction Log'!B913=0, "",'Prediction Log'!B913)</f>
      </c>
      <c r="C913" s="32" t="str">
        <f>IF('Prediction Log'!C913=0, "",'Prediction Log'!C913)</f>
      </c>
      <c r="D913" s="32" t="str">
        <f>IF('Prediction Log'!D913=0, "",'Prediction Log'!D913)</f>
      </c>
      <c r="E913" s="32" t="str">
        <f>IF('Prediction Log'!E913=0, "",'Prediction Log'!E913)</f>
      </c>
      <c r="F913" s="32" t="str">
        <f>IF('Prediction Log'!F913=0, "",'Prediction Log'!F913)</f>
      </c>
      <c r="G913" s="35" t="str">
        <f>IF(Games!H913="","",Games!H913)</f>
      </c>
      <c r="K913" s="30" t="n">
        <f t="shared" si="42"/>
        <v>0</v>
      </c>
      <c r="L913" s="30" t="n">
        <f t="shared" si="43"/>
        <v>0</v>
      </c>
      <c r="N913" s="28" t="str">
        <f t="shared" si="44"/>
      </c>
    </row>
    <row r="914">
      <c r="A914" s="32" t="str">
        <f>IF('Prediction Log'!A914=0, "",'Prediction Log'!A914)</f>
      </c>
      <c r="B914" s="32" t="str">
        <f>IF('Prediction Log'!B914=0, "",'Prediction Log'!B914)</f>
      </c>
      <c r="C914" s="32" t="str">
        <f>IF('Prediction Log'!C914=0, "",'Prediction Log'!C914)</f>
      </c>
      <c r="D914" s="32" t="str">
        <f>IF('Prediction Log'!D914=0, "",'Prediction Log'!D914)</f>
      </c>
      <c r="E914" s="32" t="str">
        <f>IF('Prediction Log'!E914=0, "",'Prediction Log'!E914)</f>
      </c>
      <c r="F914" s="32" t="str">
        <f>IF('Prediction Log'!F914=0, "",'Prediction Log'!F914)</f>
      </c>
      <c r="G914" s="35" t="str">
        <f>IF(Games!H914="","",Games!H914)</f>
      </c>
      <c r="K914" s="30" t="n">
        <f t="shared" si="42"/>
        <v>0</v>
      </c>
      <c r="L914" s="30" t="n">
        <f t="shared" si="43"/>
        <v>0</v>
      </c>
      <c r="N914" s="28" t="str">
        <f t="shared" si="44"/>
      </c>
    </row>
    <row r="915">
      <c r="A915" s="32" t="str">
        <f>IF('Prediction Log'!A915=0, "",'Prediction Log'!A915)</f>
      </c>
      <c r="B915" s="32" t="str">
        <f>IF('Prediction Log'!B915=0, "",'Prediction Log'!B915)</f>
      </c>
      <c r="C915" s="32" t="str">
        <f>IF('Prediction Log'!C915=0, "",'Prediction Log'!C915)</f>
      </c>
      <c r="D915" s="32" t="str">
        <f>IF('Prediction Log'!D915=0, "",'Prediction Log'!D915)</f>
      </c>
      <c r="E915" s="32" t="str">
        <f>IF('Prediction Log'!E915=0, "",'Prediction Log'!E915)</f>
      </c>
      <c r="F915" s="32" t="str">
        <f>IF('Prediction Log'!F915=0, "",'Prediction Log'!F915)</f>
      </c>
      <c r="G915" s="35" t="str">
        <f>IF(Games!H915="","",Games!H915)</f>
      </c>
      <c r="K915" s="30" t="n">
        <f t="shared" si="42"/>
        <v>0</v>
      </c>
      <c r="L915" s="30" t="n">
        <f t="shared" si="43"/>
        <v>0</v>
      </c>
      <c r="N915" s="28" t="str">
        <f t="shared" si="44"/>
      </c>
    </row>
    <row r="916">
      <c r="A916" s="32" t="str">
        <f>IF('Prediction Log'!A916=0, "",'Prediction Log'!A916)</f>
      </c>
      <c r="B916" s="32" t="str">
        <f>IF('Prediction Log'!B916=0, "",'Prediction Log'!B916)</f>
      </c>
      <c r="C916" s="32" t="str">
        <f>IF('Prediction Log'!C916=0, "",'Prediction Log'!C916)</f>
      </c>
      <c r="D916" s="32" t="str">
        <f>IF('Prediction Log'!D916=0, "",'Prediction Log'!D916)</f>
      </c>
      <c r="E916" s="32" t="str">
        <f>IF('Prediction Log'!E916=0, "",'Prediction Log'!E916)</f>
      </c>
      <c r="F916" s="32" t="str">
        <f>IF('Prediction Log'!F916=0, "",'Prediction Log'!F916)</f>
      </c>
      <c r="G916" s="35" t="str">
        <f>IF(Games!H916="","",Games!H916)</f>
      </c>
      <c r="K916" s="30" t="n">
        <f t="shared" si="42"/>
        <v>0</v>
      </c>
      <c r="L916" s="30" t="n">
        <f t="shared" si="43"/>
        <v>0</v>
      </c>
      <c r="N916" s="28" t="str">
        <f t="shared" si="44"/>
      </c>
    </row>
    <row r="917">
      <c r="A917" s="32" t="str">
        <f>IF('Prediction Log'!A917=0, "",'Prediction Log'!A917)</f>
      </c>
      <c r="B917" s="32" t="str">
        <f>IF('Prediction Log'!B917=0, "",'Prediction Log'!B917)</f>
      </c>
      <c r="C917" s="32" t="str">
        <f>IF('Prediction Log'!C917=0, "",'Prediction Log'!C917)</f>
      </c>
      <c r="D917" s="32" t="str">
        <f>IF('Prediction Log'!D917=0, "",'Prediction Log'!D917)</f>
      </c>
      <c r="E917" s="32" t="str">
        <f>IF('Prediction Log'!E917=0, "",'Prediction Log'!E917)</f>
      </c>
      <c r="F917" s="32" t="str">
        <f>IF('Prediction Log'!F917=0, "",'Prediction Log'!F917)</f>
      </c>
      <c r="G917" s="35" t="str">
        <f>IF(Games!H917="","",Games!H917)</f>
      </c>
      <c r="K917" s="30" t="n">
        <f t="shared" si="42"/>
        <v>0</v>
      </c>
      <c r="L917" s="30" t="n">
        <f t="shared" si="43"/>
        <v>0</v>
      </c>
      <c r="N917" s="28" t="str">
        <f t="shared" si="44"/>
      </c>
    </row>
    <row r="918">
      <c r="A918" s="32" t="str">
        <f>IF('Prediction Log'!A918=0, "",'Prediction Log'!A918)</f>
      </c>
      <c r="B918" s="32" t="str">
        <f>IF('Prediction Log'!B918=0, "",'Prediction Log'!B918)</f>
      </c>
      <c r="C918" s="32" t="str">
        <f>IF('Prediction Log'!C918=0, "",'Prediction Log'!C918)</f>
      </c>
      <c r="D918" s="32" t="str">
        <f>IF('Prediction Log'!D918=0, "",'Prediction Log'!D918)</f>
      </c>
      <c r="E918" s="32" t="str">
        <f>IF('Prediction Log'!E918=0, "",'Prediction Log'!E918)</f>
      </c>
      <c r="F918" s="32" t="str">
        <f>IF('Prediction Log'!F918=0, "",'Prediction Log'!F918)</f>
      </c>
      <c r="G918" s="35" t="str">
        <f>IF(Games!H918="","",Games!H918)</f>
      </c>
      <c r="K918" s="30" t="n">
        <f t="shared" si="42"/>
        <v>0</v>
      </c>
      <c r="L918" s="30" t="n">
        <f t="shared" si="43"/>
        <v>0</v>
      </c>
      <c r="N918" s="28" t="str">
        <f t="shared" si="44"/>
      </c>
    </row>
    <row r="919">
      <c r="A919" s="32" t="str">
        <f>IF('Prediction Log'!A919=0, "",'Prediction Log'!A919)</f>
      </c>
      <c r="B919" s="32" t="str">
        <f>IF('Prediction Log'!B919=0, "",'Prediction Log'!B919)</f>
      </c>
      <c r="C919" s="32" t="str">
        <f>IF('Prediction Log'!C919=0, "",'Prediction Log'!C919)</f>
      </c>
      <c r="D919" s="32" t="str">
        <f>IF('Prediction Log'!D919=0, "",'Prediction Log'!D919)</f>
      </c>
      <c r="E919" s="32" t="str">
        <f>IF('Prediction Log'!E919=0, "",'Prediction Log'!E919)</f>
      </c>
      <c r="F919" s="32" t="str">
        <f>IF('Prediction Log'!F919=0, "",'Prediction Log'!F919)</f>
      </c>
      <c r="G919" s="35" t="str">
        <f>IF(Games!H919="","",Games!H919)</f>
      </c>
      <c r="K919" s="30" t="n">
        <f t="shared" si="42"/>
        <v>0</v>
      </c>
      <c r="L919" s="30" t="n">
        <f t="shared" si="43"/>
        <v>0</v>
      </c>
      <c r="N919" s="28" t="str">
        <f t="shared" si="44"/>
      </c>
    </row>
    <row r="920">
      <c r="A920" s="32" t="str">
        <f>IF('Prediction Log'!A920=0, "",'Prediction Log'!A920)</f>
      </c>
      <c r="B920" s="32" t="str">
        <f>IF('Prediction Log'!B920=0, "",'Prediction Log'!B920)</f>
      </c>
      <c r="C920" s="32" t="str">
        <f>IF('Prediction Log'!C920=0, "",'Prediction Log'!C920)</f>
      </c>
      <c r="D920" s="32" t="str">
        <f>IF('Prediction Log'!D920=0, "",'Prediction Log'!D920)</f>
      </c>
      <c r="E920" s="32" t="str">
        <f>IF('Prediction Log'!E920=0, "",'Prediction Log'!E920)</f>
      </c>
      <c r="F920" s="32" t="str">
        <f>IF('Prediction Log'!F920=0, "",'Prediction Log'!F920)</f>
      </c>
      <c r="G920" s="35" t="str">
        <f>IF(Games!H920="","",Games!H920)</f>
      </c>
      <c r="K920" s="30" t="n">
        <f t="shared" si="42"/>
        <v>0</v>
      </c>
      <c r="L920" s="30" t="n">
        <f t="shared" si="43"/>
        <v>0</v>
      </c>
      <c r="N920" s="28" t="str">
        <f t="shared" si="44"/>
      </c>
    </row>
    <row r="921">
      <c r="A921" s="32" t="str">
        <f>IF('Prediction Log'!A921=0, "",'Prediction Log'!A921)</f>
      </c>
      <c r="B921" s="32" t="str">
        <f>IF('Prediction Log'!B921=0, "",'Prediction Log'!B921)</f>
      </c>
      <c r="C921" s="32" t="str">
        <f>IF('Prediction Log'!C921=0, "",'Prediction Log'!C921)</f>
      </c>
      <c r="D921" s="32" t="str">
        <f>IF('Prediction Log'!D921=0, "",'Prediction Log'!D921)</f>
      </c>
      <c r="E921" s="32" t="str">
        <f>IF('Prediction Log'!E921=0, "",'Prediction Log'!E921)</f>
      </c>
      <c r="F921" s="32" t="str">
        <f>IF('Prediction Log'!F921=0, "",'Prediction Log'!F921)</f>
      </c>
      <c r="G921" s="35" t="str">
        <f>IF(Games!H921="","",Games!H921)</f>
      </c>
      <c r="K921" s="30" t="n">
        <f t="shared" si="42"/>
        <v>0</v>
      </c>
      <c r="L921" s="30" t="n">
        <f t="shared" si="43"/>
        <v>0</v>
      </c>
      <c r="N921" s="28" t="str">
        <f t="shared" si="44"/>
      </c>
    </row>
    <row r="922">
      <c r="A922" s="32" t="str">
        <f>IF('Prediction Log'!A922=0, "",'Prediction Log'!A922)</f>
      </c>
      <c r="B922" s="32" t="str">
        <f>IF('Prediction Log'!B922=0, "",'Prediction Log'!B922)</f>
      </c>
      <c r="C922" s="32" t="str">
        <f>IF('Prediction Log'!C922=0, "",'Prediction Log'!C922)</f>
      </c>
      <c r="D922" s="32" t="str">
        <f>IF('Prediction Log'!D922=0, "",'Prediction Log'!D922)</f>
      </c>
      <c r="E922" s="32" t="str">
        <f>IF('Prediction Log'!E922=0, "",'Prediction Log'!E922)</f>
      </c>
      <c r="F922" s="32" t="str">
        <f>IF('Prediction Log'!F922=0, "",'Prediction Log'!F922)</f>
      </c>
      <c r="G922" s="35" t="str">
        <f>IF(Games!H922="","",Games!H922)</f>
      </c>
      <c r="K922" s="30" t="n">
        <f t="shared" si="42"/>
        <v>0</v>
      </c>
      <c r="L922" s="30" t="n">
        <f t="shared" si="43"/>
        <v>0</v>
      </c>
      <c r="N922" s="28" t="str">
        <f t="shared" si="44"/>
      </c>
    </row>
    <row r="923">
      <c r="A923" s="32" t="str">
        <f>IF('Prediction Log'!A923=0, "",'Prediction Log'!A923)</f>
      </c>
      <c r="B923" s="32" t="str">
        <f>IF('Prediction Log'!B923=0, "",'Prediction Log'!B923)</f>
      </c>
      <c r="C923" s="32" t="str">
        <f>IF('Prediction Log'!C923=0, "",'Prediction Log'!C923)</f>
      </c>
      <c r="D923" s="32" t="str">
        <f>IF('Prediction Log'!D923=0, "",'Prediction Log'!D923)</f>
      </c>
      <c r="E923" s="32" t="str">
        <f>IF('Prediction Log'!E923=0, "",'Prediction Log'!E923)</f>
      </c>
      <c r="F923" s="32" t="str">
        <f>IF('Prediction Log'!F923=0, "",'Prediction Log'!F923)</f>
      </c>
      <c r="G923" s="35" t="str">
        <f>IF(Games!H923="","",Games!H923)</f>
      </c>
      <c r="K923" s="30" t="n">
        <f t="shared" si="42"/>
        <v>0</v>
      </c>
      <c r="L923" s="30" t="n">
        <f t="shared" si="43"/>
        <v>0</v>
      </c>
      <c r="N923" s="28" t="str">
        <f t="shared" si="44"/>
      </c>
    </row>
    <row r="924">
      <c r="A924" s="32" t="str">
        <f>IF('Prediction Log'!A924=0, "",'Prediction Log'!A924)</f>
      </c>
      <c r="B924" s="32" t="str">
        <f>IF('Prediction Log'!B924=0, "",'Prediction Log'!B924)</f>
      </c>
      <c r="C924" s="32" t="str">
        <f>IF('Prediction Log'!C924=0, "",'Prediction Log'!C924)</f>
      </c>
      <c r="D924" s="32" t="str">
        <f>IF('Prediction Log'!D924=0, "",'Prediction Log'!D924)</f>
      </c>
      <c r="E924" s="32" t="str">
        <f>IF('Prediction Log'!E924=0, "",'Prediction Log'!E924)</f>
      </c>
      <c r="F924" s="32" t="str">
        <f>IF('Prediction Log'!F924=0, "",'Prediction Log'!F924)</f>
      </c>
      <c r="G924" s="35" t="str">
        <f>IF(Games!H924="","",Games!H924)</f>
      </c>
      <c r="K924" s="30" t="n">
        <f t="shared" si="42"/>
        <v>0</v>
      </c>
      <c r="L924" s="30" t="n">
        <f t="shared" si="43"/>
        <v>0</v>
      </c>
      <c r="N924" s="28" t="str">
        <f t="shared" si="44"/>
      </c>
    </row>
    <row r="925">
      <c r="A925" s="32" t="str">
        <f>IF('Prediction Log'!A925=0, "",'Prediction Log'!A925)</f>
      </c>
      <c r="B925" s="32" t="str">
        <f>IF('Prediction Log'!B925=0, "",'Prediction Log'!B925)</f>
      </c>
      <c r="C925" s="32" t="str">
        <f>IF('Prediction Log'!C925=0, "",'Prediction Log'!C925)</f>
      </c>
      <c r="D925" s="32" t="str">
        <f>IF('Prediction Log'!D925=0, "",'Prediction Log'!D925)</f>
      </c>
      <c r="E925" s="32" t="str">
        <f>IF('Prediction Log'!E925=0, "",'Prediction Log'!E925)</f>
      </c>
      <c r="F925" s="32" t="str">
        <f>IF('Prediction Log'!F925=0, "",'Prediction Log'!F925)</f>
      </c>
      <c r="G925" s="35" t="str">
        <f>IF(Games!H925="","",Games!H925)</f>
      </c>
      <c r="K925" s="30" t="n">
        <f t="shared" si="42"/>
        <v>0</v>
      </c>
      <c r="L925" s="30" t="n">
        <f t="shared" si="43"/>
        <v>0</v>
      </c>
      <c r="N925" s="28" t="str">
        <f t="shared" si="44"/>
      </c>
    </row>
    <row r="926">
      <c r="A926" s="32" t="str">
        <f>IF('Prediction Log'!A926=0, "",'Prediction Log'!A926)</f>
      </c>
      <c r="B926" s="32" t="str">
        <f>IF('Prediction Log'!B926=0, "",'Prediction Log'!B926)</f>
      </c>
      <c r="C926" s="32" t="str">
        <f>IF('Prediction Log'!C926=0, "",'Prediction Log'!C926)</f>
      </c>
      <c r="D926" s="32" t="str">
        <f>IF('Prediction Log'!D926=0, "",'Prediction Log'!D926)</f>
      </c>
      <c r="E926" s="32" t="str">
        <f>IF('Prediction Log'!E926=0, "",'Prediction Log'!E926)</f>
      </c>
      <c r="F926" s="32" t="str">
        <f>IF('Prediction Log'!F926=0, "",'Prediction Log'!F926)</f>
      </c>
      <c r="G926" s="35" t="str">
        <f>IF(Games!H926="","",Games!H926)</f>
      </c>
      <c r="K926" s="30" t="n">
        <f t="shared" ref="K926:K947" si="45">I926+IF(J926&lt;0, (I926/(J926/-100)), I926*(J926/100))</f>
        <v>0</v>
      </c>
      <c r="L926" s="30" t="n">
        <f t="shared" ref="L926:L947" si="46">K926-I926</f>
        <v>0</v>
      </c>
      <c r="N926" s="28" t="str">
        <f t="shared" ref="N926:N947" si="47">IF(M926="W", L926, IF(M926="L",-I926, ""))</f>
      </c>
    </row>
    <row r="927">
      <c r="A927" s="32" t="str">
        <f>IF('Prediction Log'!A927=0, "",'Prediction Log'!A927)</f>
      </c>
      <c r="B927" s="32" t="str">
        <f>IF('Prediction Log'!B927=0, "",'Prediction Log'!B927)</f>
      </c>
      <c r="C927" s="32" t="str">
        <f>IF('Prediction Log'!C927=0, "",'Prediction Log'!C927)</f>
      </c>
      <c r="D927" s="32" t="str">
        <f>IF('Prediction Log'!D927=0, "",'Prediction Log'!D927)</f>
      </c>
      <c r="E927" s="32" t="str">
        <f>IF('Prediction Log'!E927=0, "",'Prediction Log'!E927)</f>
      </c>
      <c r="F927" s="32" t="str">
        <f>IF('Prediction Log'!F927=0, "",'Prediction Log'!F927)</f>
      </c>
      <c r="G927" s="35" t="str">
        <f>IF(Games!H927="","",Games!H927)</f>
      </c>
      <c r="K927" s="30" t="n">
        <f t="shared" si="45"/>
        <v>0</v>
      </c>
      <c r="L927" s="30" t="n">
        <f t="shared" si="46"/>
        <v>0</v>
      </c>
      <c r="N927" s="28" t="str">
        <f t="shared" si="47"/>
      </c>
    </row>
    <row r="928">
      <c r="A928" s="32" t="str">
        <f>IF('Prediction Log'!A928=0, "",'Prediction Log'!A928)</f>
      </c>
      <c r="B928" s="32" t="str">
        <f>IF('Prediction Log'!B928=0, "",'Prediction Log'!B928)</f>
      </c>
      <c r="C928" s="32" t="str">
        <f>IF('Prediction Log'!C928=0, "",'Prediction Log'!C928)</f>
      </c>
      <c r="D928" s="32" t="str">
        <f>IF('Prediction Log'!D928=0, "",'Prediction Log'!D928)</f>
      </c>
      <c r="E928" s="32" t="str">
        <f>IF('Prediction Log'!E928=0, "",'Prediction Log'!E928)</f>
      </c>
      <c r="F928" s="32" t="str">
        <f>IF('Prediction Log'!F928=0, "",'Prediction Log'!F928)</f>
      </c>
      <c r="G928" s="35" t="str">
        <f>IF(Games!H928="","",Games!H928)</f>
      </c>
      <c r="K928" s="30" t="n">
        <f t="shared" si="45"/>
        <v>0</v>
      </c>
      <c r="L928" s="30" t="n">
        <f t="shared" si="46"/>
        <v>0</v>
      </c>
      <c r="N928" s="28" t="str">
        <f t="shared" si="47"/>
      </c>
    </row>
    <row r="929">
      <c r="A929" s="32" t="str">
        <f>IF('Prediction Log'!A929=0, "",'Prediction Log'!A929)</f>
      </c>
      <c r="B929" s="32" t="str">
        <f>IF('Prediction Log'!B929=0, "",'Prediction Log'!B929)</f>
      </c>
      <c r="C929" s="32" t="str">
        <f>IF('Prediction Log'!C929=0, "",'Prediction Log'!C929)</f>
      </c>
      <c r="D929" s="32" t="str">
        <f>IF('Prediction Log'!D929=0, "",'Prediction Log'!D929)</f>
      </c>
      <c r="E929" s="32" t="str">
        <f>IF('Prediction Log'!E929=0, "",'Prediction Log'!E929)</f>
      </c>
      <c r="F929" s="32" t="str">
        <f>IF('Prediction Log'!F929=0, "",'Prediction Log'!F929)</f>
      </c>
      <c r="G929" s="35" t="str">
        <f>IF(Games!H929="","",Games!H929)</f>
      </c>
      <c r="K929" s="30" t="n">
        <f t="shared" si="45"/>
        <v>0</v>
      </c>
      <c r="L929" s="30" t="n">
        <f t="shared" si="46"/>
        <v>0</v>
      </c>
      <c r="N929" s="28" t="str">
        <f t="shared" si="47"/>
      </c>
    </row>
    <row r="930">
      <c r="A930" s="32" t="str">
        <f>IF('Prediction Log'!A930=0, "",'Prediction Log'!A930)</f>
      </c>
      <c r="B930" s="32" t="str">
        <f>IF('Prediction Log'!B930=0, "",'Prediction Log'!B930)</f>
      </c>
      <c r="C930" s="32" t="str">
        <f>IF('Prediction Log'!C930=0, "",'Prediction Log'!C930)</f>
      </c>
      <c r="D930" s="32" t="str">
        <f>IF('Prediction Log'!D930=0, "",'Prediction Log'!D930)</f>
      </c>
      <c r="E930" s="32" t="str">
        <f>IF('Prediction Log'!E930=0, "",'Prediction Log'!E930)</f>
      </c>
      <c r="F930" s="32" t="str">
        <f>IF('Prediction Log'!F930=0, "",'Prediction Log'!F930)</f>
      </c>
      <c r="G930" s="35" t="str">
        <f>IF(Games!H930="","",Games!H930)</f>
      </c>
      <c r="K930" s="30" t="n">
        <f t="shared" si="45"/>
        <v>0</v>
      </c>
      <c r="L930" s="30" t="n">
        <f t="shared" si="46"/>
        <v>0</v>
      </c>
      <c r="N930" s="28" t="str">
        <f t="shared" si="47"/>
      </c>
    </row>
    <row r="931">
      <c r="A931" s="32" t="str">
        <f>IF('Prediction Log'!A931=0, "",'Prediction Log'!A931)</f>
      </c>
      <c r="B931" s="32" t="str">
        <f>IF('Prediction Log'!B931=0, "",'Prediction Log'!B931)</f>
      </c>
      <c r="C931" s="32" t="str">
        <f>IF('Prediction Log'!C931=0, "",'Prediction Log'!C931)</f>
      </c>
      <c r="D931" s="32" t="str">
        <f>IF('Prediction Log'!D931=0, "",'Prediction Log'!D931)</f>
      </c>
      <c r="E931" s="32" t="str">
        <f>IF('Prediction Log'!E931=0, "",'Prediction Log'!E931)</f>
      </c>
      <c r="F931" s="32" t="str">
        <f>IF('Prediction Log'!F931=0, "",'Prediction Log'!F931)</f>
      </c>
      <c r="G931" s="35" t="str">
        <f>IF(Games!H931="","",Games!H931)</f>
      </c>
      <c r="K931" s="30" t="n">
        <f t="shared" si="45"/>
        <v>0</v>
      </c>
      <c r="L931" s="30" t="n">
        <f t="shared" si="46"/>
        <v>0</v>
      </c>
      <c r="N931" s="28" t="str">
        <f t="shared" si="47"/>
      </c>
    </row>
    <row r="932">
      <c r="A932" s="32" t="str">
        <f>IF('Prediction Log'!A932=0, "",'Prediction Log'!A932)</f>
      </c>
      <c r="B932" s="32" t="str">
        <f>IF('Prediction Log'!B932=0, "",'Prediction Log'!B932)</f>
      </c>
      <c r="C932" s="32" t="str">
        <f>IF('Prediction Log'!C932=0, "",'Prediction Log'!C932)</f>
      </c>
      <c r="D932" s="32" t="str">
        <f>IF('Prediction Log'!D932=0, "",'Prediction Log'!D932)</f>
      </c>
      <c r="E932" s="32" t="str">
        <f>IF('Prediction Log'!E932=0, "",'Prediction Log'!E932)</f>
      </c>
      <c r="F932" s="32" t="str">
        <f>IF('Prediction Log'!F932=0, "",'Prediction Log'!F932)</f>
      </c>
      <c r="G932" s="35" t="str">
        <f>IF(Games!H932="","",Games!H932)</f>
      </c>
      <c r="K932" s="30" t="n">
        <f t="shared" si="45"/>
        <v>0</v>
      </c>
      <c r="L932" s="30" t="n">
        <f t="shared" si="46"/>
        <v>0</v>
      </c>
      <c r="N932" s="28" t="str">
        <f t="shared" si="47"/>
      </c>
    </row>
    <row r="933">
      <c r="A933" s="32" t="str">
        <f>IF('Prediction Log'!A933=0, "",'Prediction Log'!A933)</f>
      </c>
      <c r="B933" s="32" t="str">
        <f>IF('Prediction Log'!B933=0, "",'Prediction Log'!B933)</f>
      </c>
      <c r="C933" s="32" t="str">
        <f>IF('Prediction Log'!C933=0, "",'Prediction Log'!C933)</f>
      </c>
      <c r="D933" s="32" t="str">
        <f>IF('Prediction Log'!D933=0, "",'Prediction Log'!D933)</f>
      </c>
      <c r="E933" s="32" t="str">
        <f>IF('Prediction Log'!E933=0, "",'Prediction Log'!E933)</f>
      </c>
      <c r="F933" s="32" t="str">
        <f>IF('Prediction Log'!F933=0, "",'Prediction Log'!F933)</f>
      </c>
      <c r="G933" s="35" t="str">
        <f>IF(Games!H933="","",Games!H933)</f>
      </c>
      <c r="K933" s="30" t="n">
        <f t="shared" si="45"/>
        <v>0</v>
      </c>
      <c r="L933" s="30" t="n">
        <f t="shared" si="46"/>
        <v>0</v>
      </c>
      <c r="N933" s="28" t="str">
        <f t="shared" si="47"/>
      </c>
    </row>
    <row r="934">
      <c r="A934" s="32" t="str">
        <f>IF('Prediction Log'!A934=0, "",'Prediction Log'!A934)</f>
      </c>
      <c r="B934" s="32" t="str">
        <f>IF('Prediction Log'!B934=0, "",'Prediction Log'!B934)</f>
      </c>
      <c r="C934" s="32" t="str">
        <f>IF('Prediction Log'!C934=0, "",'Prediction Log'!C934)</f>
      </c>
      <c r="D934" s="32" t="str">
        <f>IF('Prediction Log'!D934=0, "",'Prediction Log'!D934)</f>
      </c>
      <c r="E934" s="32" t="str">
        <f>IF('Prediction Log'!E934=0, "",'Prediction Log'!E934)</f>
      </c>
      <c r="F934" s="32" t="str">
        <f>IF('Prediction Log'!F934=0, "",'Prediction Log'!F934)</f>
      </c>
      <c r="G934" s="35" t="str">
        <f>IF(Games!H934="","",Games!H934)</f>
      </c>
      <c r="K934" s="30" t="n">
        <f t="shared" si="45"/>
        <v>0</v>
      </c>
      <c r="L934" s="30" t="n">
        <f t="shared" si="46"/>
        <v>0</v>
      </c>
      <c r="N934" s="28" t="str">
        <f t="shared" si="47"/>
      </c>
    </row>
    <row r="935">
      <c r="A935" s="32" t="str">
        <f>IF('Prediction Log'!A935=0, "",'Prediction Log'!A935)</f>
      </c>
      <c r="B935" s="32" t="str">
        <f>IF('Prediction Log'!B935=0, "",'Prediction Log'!B935)</f>
      </c>
      <c r="C935" s="32" t="str">
        <f>IF('Prediction Log'!C935=0, "",'Prediction Log'!C935)</f>
      </c>
      <c r="D935" s="32" t="str">
        <f>IF('Prediction Log'!D935=0, "",'Prediction Log'!D935)</f>
      </c>
      <c r="E935" s="32" t="str">
        <f>IF('Prediction Log'!E935=0, "",'Prediction Log'!E935)</f>
      </c>
      <c r="F935" s="32" t="str">
        <f>IF('Prediction Log'!F935=0, "",'Prediction Log'!F935)</f>
      </c>
      <c r="G935" s="35" t="str">
        <f>IF(Games!H935="","",Games!H935)</f>
      </c>
      <c r="K935" s="30" t="n">
        <f t="shared" si="45"/>
        <v>0</v>
      </c>
      <c r="L935" s="30" t="n">
        <f t="shared" si="46"/>
        <v>0</v>
      </c>
      <c r="N935" s="28" t="str">
        <f t="shared" si="47"/>
      </c>
    </row>
    <row r="936">
      <c r="A936" s="32" t="str">
        <f>IF('Prediction Log'!A936=0, "",'Prediction Log'!A936)</f>
      </c>
      <c r="B936" s="32" t="str">
        <f>IF('Prediction Log'!B936=0, "",'Prediction Log'!B936)</f>
      </c>
      <c r="C936" s="32" t="str">
        <f>IF('Prediction Log'!C936=0, "",'Prediction Log'!C936)</f>
      </c>
      <c r="D936" s="32" t="str">
        <f>IF('Prediction Log'!D936=0, "",'Prediction Log'!D936)</f>
      </c>
      <c r="E936" s="32" t="str">
        <f>IF('Prediction Log'!E936=0, "",'Prediction Log'!E936)</f>
      </c>
      <c r="F936" s="32" t="str">
        <f>IF('Prediction Log'!F936=0, "",'Prediction Log'!F936)</f>
      </c>
      <c r="G936" s="35" t="str">
        <f>IF(Games!H936="","",Games!H936)</f>
      </c>
      <c r="K936" s="30" t="n">
        <f t="shared" si="45"/>
        <v>0</v>
      </c>
      <c r="L936" s="30" t="n">
        <f t="shared" si="46"/>
        <v>0</v>
      </c>
      <c r="N936" s="28" t="str">
        <f t="shared" si="47"/>
      </c>
    </row>
    <row r="937">
      <c r="A937" s="32" t="str">
        <f>IF('Prediction Log'!A937=0, "",'Prediction Log'!A937)</f>
      </c>
      <c r="B937" s="32" t="str">
        <f>IF('Prediction Log'!B937=0, "",'Prediction Log'!B937)</f>
      </c>
      <c r="C937" s="32" t="str">
        <f>IF('Prediction Log'!C937=0, "",'Prediction Log'!C937)</f>
      </c>
      <c r="D937" s="32" t="str">
        <f>IF('Prediction Log'!D937=0, "",'Prediction Log'!D937)</f>
      </c>
      <c r="E937" s="32" t="str">
        <f>IF('Prediction Log'!E937=0, "",'Prediction Log'!E937)</f>
      </c>
      <c r="F937" s="32" t="str">
        <f>IF('Prediction Log'!F937=0, "",'Prediction Log'!F937)</f>
      </c>
      <c r="G937" s="35" t="str">
        <f>IF(Games!H937="","",Games!H937)</f>
      </c>
      <c r="K937" s="30" t="n">
        <f t="shared" si="45"/>
        <v>0</v>
      </c>
      <c r="L937" s="30" t="n">
        <f t="shared" si="46"/>
        <v>0</v>
      </c>
      <c r="N937" s="28" t="str">
        <f t="shared" si="47"/>
      </c>
    </row>
    <row r="938">
      <c r="A938" s="32" t="str">
        <f>IF('Prediction Log'!A938=0, "",'Prediction Log'!A938)</f>
      </c>
      <c r="B938" s="32" t="str">
        <f>IF('Prediction Log'!B938=0, "",'Prediction Log'!B938)</f>
      </c>
      <c r="C938" s="32" t="str">
        <f>IF('Prediction Log'!C938=0, "",'Prediction Log'!C938)</f>
      </c>
      <c r="D938" s="32" t="str">
        <f>IF('Prediction Log'!D938=0, "",'Prediction Log'!D938)</f>
      </c>
      <c r="E938" s="32" t="str">
        <f>IF('Prediction Log'!E938=0, "",'Prediction Log'!E938)</f>
      </c>
      <c r="F938" s="32" t="str">
        <f>IF('Prediction Log'!F938=0, "",'Prediction Log'!F938)</f>
      </c>
      <c r="G938" s="35" t="str">
        <f>IF(Games!H938="","",Games!H938)</f>
      </c>
      <c r="K938" s="30" t="n">
        <f t="shared" si="45"/>
        <v>0</v>
      </c>
      <c r="L938" s="30" t="n">
        <f t="shared" si="46"/>
        <v>0</v>
      </c>
      <c r="N938" s="28" t="str">
        <f t="shared" si="47"/>
      </c>
    </row>
    <row r="939">
      <c r="A939" s="32" t="str">
        <f>IF('Prediction Log'!A939=0, "",'Prediction Log'!A939)</f>
      </c>
      <c r="B939" s="32" t="str">
        <f>IF('Prediction Log'!B939=0, "",'Prediction Log'!B939)</f>
      </c>
      <c r="C939" s="32" t="str">
        <f>IF('Prediction Log'!C939=0, "",'Prediction Log'!C939)</f>
      </c>
      <c r="D939" s="32" t="str">
        <f>IF('Prediction Log'!D939=0, "",'Prediction Log'!D939)</f>
      </c>
      <c r="E939" s="32" t="str">
        <f>IF('Prediction Log'!E939=0, "",'Prediction Log'!E939)</f>
      </c>
      <c r="F939" s="32" t="str">
        <f>IF('Prediction Log'!F939=0, "",'Prediction Log'!F939)</f>
      </c>
      <c r="G939" s="35" t="str">
        <f>IF(Games!H939="","",Games!H939)</f>
      </c>
      <c r="K939" s="30" t="n">
        <f t="shared" si="45"/>
        <v>0</v>
      </c>
      <c r="L939" s="30" t="n">
        <f t="shared" si="46"/>
        <v>0</v>
      </c>
      <c r="N939" s="28" t="str">
        <f t="shared" si="47"/>
      </c>
    </row>
    <row r="940">
      <c r="A940" s="32" t="str">
        <f>IF('Prediction Log'!A940=0, "",'Prediction Log'!A940)</f>
      </c>
      <c r="B940" s="32" t="str">
        <f>IF('Prediction Log'!B940=0, "",'Prediction Log'!B940)</f>
      </c>
      <c r="C940" s="32" t="str">
        <f>IF('Prediction Log'!C940=0, "",'Prediction Log'!C940)</f>
      </c>
      <c r="D940" s="32" t="str">
        <f>IF('Prediction Log'!D940=0, "",'Prediction Log'!D940)</f>
      </c>
      <c r="E940" s="32" t="str">
        <f>IF('Prediction Log'!E940=0, "",'Prediction Log'!E940)</f>
      </c>
      <c r="F940" s="32" t="str">
        <f>IF('Prediction Log'!F940=0, "",'Prediction Log'!F940)</f>
      </c>
      <c r="G940" s="35" t="str">
        <f>IF(Games!H940="","",Games!H940)</f>
      </c>
      <c r="K940" s="30" t="n">
        <f t="shared" si="45"/>
        <v>0</v>
      </c>
      <c r="L940" s="30" t="n">
        <f t="shared" si="46"/>
        <v>0</v>
      </c>
      <c r="N940" s="28" t="str">
        <f t="shared" si="47"/>
      </c>
    </row>
    <row r="941">
      <c r="A941" s="32" t="str">
        <f>IF('Prediction Log'!A941=0, "",'Prediction Log'!A941)</f>
      </c>
      <c r="B941" s="32" t="str">
        <f>IF('Prediction Log'!B941=0, "",'Prediction Log'!B941)</f>
      </c>
      <c r="C941" s="32" t="str">
        <f>IF('Prediction Log'!C941=0, "",'Prediction Log'!C941)</f>
      </c>
      <c r="D941" s="32" t="str">
        <f>IF('Prediction Log'!D941=0, "",'Prediction Log'!D941)</f>
      </c>
      <c r="E941" s="32" t="str">
        <f>IF('Prediction Log'!E941=0, "",'Prediction Log'!E941)</f>
      </c>
      <c r="F941" s="32" t="str">
        <f>IF('Prediction Log'!F941=0, "",'Prediction Log'!F941)</f>
      </c>
      <c r="G941" s="35" t="str">
        <f>IF(Games!H941="","",Games!H941)</f>
      </c>
      <c r="K941" s="30" t="n">
        <f t="shared" si="45"/>
        <v>0</v>
      </c>
      <c r="L941" s="30" t="n">
        <f t="shared" si="46"/>
        <v>0</v>
      </c>
      <c r="N941" s="28" t="str">
        <f t="shared" si="47"/>
      </c>
    </row>
    <row r="942">
      <c r="A942" s="32" t="str">
        <f>IF('Prediction Log'!A942=0, "",'Prediction Log'!A942)</f>
      </c>
      <c r="B942" s="32" t="str">
        <f>IF('Prediction Log'!B942=0, "",'Prediction Log'!B942)</f>
      </c>
      <c r="C942" s="32" t="str">
        <f>IF('Prediction Log'!C942=0, "",'Prediction Log'!C942)</f>
      </c>
      <c r="D942" s="32" t="str">
        <f>IF('Prediction Log'!D942=0, "",'Prediction Log'!D942)</f>
      </c>
      <c r="E942" s="32" t="str">
        <f>IF('Prediction Log'!E942=0, "",'Prediction Log'!E942)</f>
      </c>
      <c r="F942" s="32" t="str">
        <f>IF('Prediction Log'!F942=0, "",'Prediction Log'!F942)</f>
      </c>
      <c r="G942" s="35" t="str">
        <f>IF(Games!H942="","",Games!H942)</f>
      </c>
      <c r="K942" s="30" t="n">
        <f t="shared" si="45"/>
        <v>0</v>
      </c>
      <c r="L942" s="30" t="n">
        <f t="shared" si="46"/>
        <v>0</v>
      </c>
      <c r="N942" s="28" t="str">
        <f t="shared" si="47"/>
      </c>
    </row>
    <row r="943">
      <c r="A943" s="32" t="str">
        <f>IF('Prediction Log'!A943=0, "",'Prediction Log'!A943)</f>
      </c>
      <c r="B943" s="32" t="str">
        <f>IF('Prediction Log'!B943=0, "",'Prediction Log'!B943)</f>
      </c>
      <c r="C943" s="32" t="str">
        <f>IF('Prediction Log'!C943=0, "",'Prediction Log'!C943)</f>
      </c>
      <c r="D943" s="32" t="str">
        <f>IF('Prediction Log'!D943=0, "",'Prediction Log'!D943)</f>
      </c>
      <c r="E943" s="32" t="str">
        <f>IF('Prediction Log'!E943=0, "",'Prediction Log'!E943)</f>
      </c>
      <c r="F943" s="32" t="str">
        <f>IF('Prediction Log'!F943=0, "",'Prediction Log'!F943)</f>
      </c>
      <c r="G943" s="35" t="str">
        <f>IF(Games!H943="","",Games!H943)</f>
      </c>
      <c r="K943" s="30" t="n">
        <f t="shared" si="45"/>
        <v>0</v>
      </c>
      <c r="L943" s="30" t="n">
        <f t="shared" si="46"/>
        <v>0</v>
      </c>
      <c r="N943" s="28" t="str">
        <f t="shared" si="47"/>
      </c>
    </row>
    <row r="944">
      <c r="A944" s="32" t="str">
        <f>IF('Prediction Log'!A944=0, "",'Prediction Log'!A944)</f>
      </c>
      <c r="B944" s="32" t="str">
        <f>IF('Prediction Log'!B944=0, "",'Prediction Log'!B944)</f>
      </c>
      <c r="C944" s="32" t="str">
        <f>IF('Prediction Log'!C944=0, "",'Prediction Log'!C944)</f>
      </c>
      <c r="D944" s="32" t="str">
        <f>IF('Prediction Log'!D944=0, "",'Prediction Log'!D944)</f>
      </c>
      <c r="E944" s="32" t="str">
        <f>IF('Prediction Log'!E944=0, "",'Prediction Log'!E944)</f>
      </c>
      <c r="F944" s="32" t="str">
        <f>IF('Prediction Log'!F944=0, "",'Prediction Log'!F944)</f>
      </c>
      <c r="G944" s="35" t="str">
        <f>IF(Games!H944="","",Games!H944)</f>
      </c>
      <c r="K944" s="30" t="n">
        <f t="shared" si="45"/>
        <v>0</v>
      </c>
      <c r="L944" s="30" t="n">
        <f t="shared" si="46"/>
        <v>0</v>
      </c>
      <c r="N944" s="28" t="str">
        <f t="shared" si="47"/>
      </c>
    </row>
    <row r="945">
      <c r="A945" s="32" t="str">
        <f>IF('Prediction Log'!A945=0, "",'Prediction Log'!A945)</f>
      </c>
      <c r="B945" s="32" t="str">
        <f>IF('Prediction Log'!B945=0, "",'Prediction Log'!B945)</f>
      </c>
      <c r="C945" s="32" t="str">
        <f>IF('Prediction Log'!C945=0, "",'Prediction Log'!C945)</f>
      </c>
      <c r="D945" s="32" t="str">
        <f>IF('Prediction Log'!D945=0, "",'Prediction Log'!D945)</f>
      </c>
      <c r="E945" s="32" t="str">
        <f>IF('Prediction Log'!E945=0, "",'Prediction Log'!E945)</f>
      </c>
      <c r="F945" s="32" t="str">
        <f>IF('Prediction Log'!F945=0, "",'Prediction Log'!F945)</f>
      </c>
      <c r="G945" s="35" t="str">
        <f>IF(Games!H945="","",Games!H945)</f>
      </c>
      <c r="K945" s="30" t="n">
        <f t="shared" si="45"/>
        <v>0</v>
      </c>
      <c r="L945" s="30" t="n">
        <f t="shared" si="46"/>
        <v>0</v>
      </c>
      <c r="N945" s="28" t="str">
        <f t="shared" si="47"/>
      </c>
    </row>
    <row r="946">
      <c r="A946" s="32" t="str">
        <f>IF('Prediction Log'!A946=0, "",'Prediction Log'!A946)</f>
      </c>
      <c r="B946" s="32" t="str">
        <f>IF('Prediction Log'!B946=0, "",'Prediction Log'!B946)</f>
      </c>
      <c r="C946" s="32" t="str">
        <f>IF('Prediction Log'!C946=0, "",'Prediction Log'!C946)</f>
      </c>
      <c r="D946" s="32" t="str">
        <f>IF('Prediction Log'!D946=0, "",'Prediction Log'!D946)</f>
      </c>
      <c r="E946" s="32" t="str">
        <f>IF('Prediction Log'!E946=0, "",'Prediction Log'!E946)</f>
      </c>
      <c r="F946" s="32" t="str">
        <f>IF('Prediction Log'!F946=0, "",'Prediction Log'!F946)</f>
      </c>
      <c r="G946" s="35" t="str">
        <f>IF(Games!H946="","",Games!H946)</f>
      </c>
      <c r="K946" s="30" t="n">
        <f t="shared" si="45"/>
        <v>0</v>
      </c>
      <c r="L946" s="30" t="n">
        <f t="shared" si="46"/>
        <v>0</v>
      </c>
      <c r="N946" s="28" t="str">
        <f t="shared" si="47"/>
      </c>
    </row>
    <row r="947">
      <c r="A947" s="32" t="str">
        <f>IF('Prediction Log'!A947=0, "",'Prediction Log'!A947)</f>
      </c>
      <c r="B947" s="32" t="str">
        <f>IF('Prediction Log'!B947=0, "",'Prediction Log'!B947)</f>
      </c>
      <c r="C947" s="32" t="str">
        <f>IF('Prediction Log'!C947=0, "",'Prediction Log'!C947)</f>
      </c>
      <c r="D947" s="32" t="str">
        <f>IF('Prediction Log'!D947=0, "",'Prediction Log'!D947)</f>
      </c>
      <c r="E947" s="32" t="str">
        <f>IF('Prediction Log'!E947=0, "",'Prediction Log'!E947)</f>
      </c>
      <c r="F947" s="32" t="str">
        <f>IF('Prediction Log'!F947=0, "",'Prediction Log'!F947)</f>
      </c>
      <c r="G947" s="35" t="str">
        <f>IF(Games!H947="","",Games!H947)</f>
      </c>
      <c r="K947" s="30" t="n">
        <f t="shared" si="45"/>
        <v>0</v>
      </c>
      <c r="L947" s="30" t="n">
        <f t="shared" si="46"/>
        <v>0</v>
      </c>
      <c r="N947" s="28" t="str">
        <f t="shared" si="47"/>
      </c>
    </row>
    <row r="948">
      <c r="F948" s="31" t="str">
        <f>IF('Prediction Log'!F954=0, "",'Prediction Log'!F954)</f>
      </c>
      <c r="G948" s="31" t="str">
        <f>IF('Prediction Log'!I954=0, "",'Prediction Log'!I954)</f>
      </c>
      <c r="N948" s="1" t="str">
        <f t="shared" si="2"/>
      </c>
    </row>
    <row r="949">
      <c r="F949" s="31" t="str">
        <f>IF('Prediction Log'!F955=0, "",'Prediction Log'!F955)</f>
      </c>
      <c r="G949" s="31" t="str">
        <f>IF('Prediction Log'!I955=0, "",'Prediction Log'!I955)</f>
      </c>
      <c r="N949" s="1" t="str">
        <f t="shared" si="2"/>
      </c>
    </row>
    <row r="950">
      <c r="F950" s="31" t="str">
        <f>IF('Prediction Log'!F956=0, "",'Prediction Log'!F956)</f>
      </c>
      <c r="G950" s="31" t="str">
        <f>IF('Prediction Log'!I956=0, "",'Prediction Log'!I956)</f>
      </c>
      <c r="N950" s="1" t="str">
        <f t="shared" si="2"/>
      </c>
    </row>
    <row r="951">
      <c r="F951" s="31" t="str">
        <f>IF('Prediction Log'!F957=0, "",'Prediction Log'!F957)</f>
      </c>
      <c r="G951" s="31" t="str">
        <f>IF('Prediction Log'!I957=0, "",'Prediction Log'!I957)</f>
      </c>
      <c r="N951" s="1" t="str">
        <f t="shared" si="2"/>
      </c>
    </row>
    <row r="952">
      <c r="F952" s="31" t="str">
        <f>IF('Prediction Log'!F958=0, "",'Prediction Log'!F958)</f>
      </c>
      <c r="G952" s="31" t="str">
        <f>IF('Prediction Log'!I958=0, "",'Prediction Log'!I958)</f>
      </c>
      <c r="N952" s="1" t="str">
        <f t="shared" si="2"/>
      </c>
    </row>
    <row r="953">
      <c r="F953" s="31" t="str">
        <f>IF('Prediction Log'!F959=0, "",'Prediction Log'!F959)</f>
      </c>
      <c r="G953" s="31" t="str">
        <f>IF('Prediction Log'!I959=0, "",'Prediction Log'!I959)</f>
      </c>
      <c r="N953" s="1" t="str">
        <f t="shared" si="2"/>
      </c>
    </row>
    <row r="954">
      <c r="F954" s="31" t="str">
        <f>IF('Prediction Log'!F960=0, "",'Prediction Log'!F960)</f>
      </c>
      <c r="G954" s="31" t="str">
        <f>IF('Prediction Log'!I960=0, "",'Prediction Log'!I960)</f>
      </c>
      <c r="N954" s="1" t="str">
        <f t="shared" si="2"/>
      </c>
    </row>
    <row r="955">
      <c r="F955" s="31" t="str">
        <f>IF('Prediction Log'!F961=0, "",'Prediction Log'!F961)</f>
      </c>
      <c r="G955" s="31" t="str">
        <f>IF('Prediction Log'!I961=0, "",'Prediction Log'!I961)</f>
      </c>
      <c r="N955" s="1" t="str">
        <f t="shared" si="2"/>
      </c>
    </row>
    <row r="956">
      <c r="F956" s="31" t="str">
        <f>IF('Prediction Log'!F962=0, "",'Prediction Log'!F962)</f>
      </c>
      <c r="G956" s="31" t="str">
        <f>IF('Prediction Log'!I962=0, "",'Prediction Log'!I962)</f>
      </c>
      <c r="N956" s="1" t="str">
        <f t="shared" si="2"/>
      </c>
    </row>
    <row r="957">
      <c r="F957" s="31" t="str">
        <f>IF('Prediction Log'!F963=0, "",'Prediction Log'!F963)</f>
      </c>
      <c r="G957" s="31" t="str">
        <f>IF('Prediction Log'!I963=0, "",'Prediction Log'!I963)</f>
      </c>
      <c r="N957" s="1" t="str">
        <f t="shared" si="2"/>
      </c>
    </row>
    <row r="958">
      <c r="F958" s="31" t="str">
        <f>IF('Prediction Log'!F964=0, "",'Prediction Log'!F964)</f>
      </c>
      <c r="G958" s="31" t="str">
        <f>IF('Prediction Log'!I964=0, "",'Prediction Log'!I964)</f>
      </c>
      <c r="N958" s="1" t="str">
        <f t="shared" si="2"/>
      </c>
    </row>
    <row r="959">
      <c r="F959" s="31" t="str">
        <f>IF('Prediction Log'!F965=0, "",'Prediction Log'!F965)</f>
      </c>
      <c r="G959" s="31" t="str">
        <f>IF('Prediction Log'!I965=0, "",'Prediction Log'!I965)</f>
      </c>
      <c r="N959" s="1" t="str">
        <f t="shared" si="2"/>
      </c>
    </row>
    <row r="960">
      <c r="F960" s="31" t="str">
        <f>IF('Prediction Log'!F966=0, "",'Prediction Log'!F966)</f>
      </c>
      <c r="G960" s="31" t="str">
        <f>IF('Prediction Log'!I966=0, "",'Prediction Log'!I966)</f>
      </c>
      <c r="N960" s="1" t="str">
        <f t="shared" si="2"/>
      </c>
    </row>
    <row r="961">
      <c r="F961" s="31" t="str">
        <f>IF('Prediction Log'!F967=0, "",'Prediction Log'!F967)</f>
      </c>
      <c r="G961" s="31" t="str">
        <f>IF('Prediction Log'!I967=0, "",'Prediction Log'!I967)</f>
      </c>
      <c r="N961" s="1" t="str">
        <f t="shared" si="2"/>
      </c>
    </row>
    <row r="962">
      <c r="F962" s="31" t="str">
        <f>IF('Prediction Log'!F968=0, "",'Prediction Log'!F968)</f>
      </c>
      <c r="G962" s="31" t="str">
        <f>IF('Prediction Log'!I968=0, "",'Prediction Log'!I968)</f>
      </c>
      <c r="N962" s="1" t="str">
        <f t="shared" si="2"/>
      </c>
    </row>
    <row r="963">
      <c r="F963" s="31" t="str">
        <f>IF('Prediction Log'!F969=0, "",'Prediction Log'!F969)</f>
      </c>
      <c r="G963" s="31" t="str">
        <f>IF('Prediction Log'!I969=0, "",'Prediction Log'!I969)</f>
      </c>
      <c r="N963" s="1" t="str">
        <f t="shared" si="2"/>
      </c>
    </row>
    <row r="964">
      <c r="F964" s="31" t="str">
        <f>IF('Prediction Log'!F970=0, "",'Prediction Log'!F970)</f>
      </c>
      <c r="G964" s="31" t="str">
        <f>IF('Prediction Log'!I970=0, "",'Prediction Log'!I970)</f>
      </c>
      <c r="N964" s="1" t="str">
        <f t="shared" si="2"/>
      </c>
    </row>
    <row r="965">
      <c r="F965" s="31" t="str">
        <f>IF('Prediction Log'!F971=0, "",'Prediction Log'!F971)</f>
      </c>
      <c r="G965" s="31" t="str">
        <f>IF('Prediction Log'!I971=0, "",'Prediction Log'!I971)</f>
      </c>
      <c r="N965" s="1" t="str">
        <f t="shared" si="2"/>
      </c>
    </row>
    <row r="966">
      <c r="F966" s="31" t="str">
        <f>IF('Prediction Log'!F972=0, "",'Prediction Log'!F972)</f>
      </c>
      <c r="G966" s="31" t="str">
        <f>IF('Prediction Log'!I972=0, "",'Prediction Log'!I972)</f>
      </c>
      <c r="N966" s="1" t="str">
        <f t="shared" si="2"/>
      </c>
    </row>
    <row r="967">
      <c r="F967" s="31" t="str">
        <f>IF('Prediction Log'!F973=0, "",'Prediction Log'!F973)</f>
      </c>
      <c r="G967" s="31" t="str">
        <f>IF('Prediction Log'!I973=0, "",'Prediction Log'!I973)</f>
      </c>
      <c r="N967" s="1" t="str">
        <f t="shared" si="2"/>
      </c>
    </row>
    <row r="968">
      <c r="F968" s="31" t="str">
        <f>IF('Prediction Log'!F974=0, "",'Prediction Log'!F974)</f>
      </c>
      <c r="G968" s="31" t="str">
        <f>IF('Prediction Log'!I974=0, "",'Prediction Log'!I974)</f>
      </c>
      <c r="N968" s="1" t="str">
        <f t="shared" si="2"/>
      </c>
    </row>
    <row r="969">
      <c r="F969" s="31" t="str">
        <f>IF('Prediction Log'!F975=0, "",'Prediction Log'!F975)</f>
      </c>
      <c r="G969" s="31" t="str">
        <f>IF('Prediction Log'!I975=0, "",'Prediction Log'!I975)</f>
      </c>
      <c r="N969" s="1" t="str">
        <f t="shared" si="2"/>
      </c>
    </row>
    <row r="970">
      <c r="F970" s="31" t="str">
        <f>IF('Prediction Log'!F976=0, "",'Prediction Log'!F976)</f>
      </c>
      <c r="G970" s="31" t="str">
        <f>IF('Prediction Log'!I976=0, "",'Prediction Log'!I976)</f>
      </c>
      <c r="N970" s="1" t="str">
        <f t="shared" si="2"/>
      </c>
    </row>
    <row r="971">
      <c r="F971" s="31" t="str">
        <f>IF('Prediction Log'!F977=0, "",'Prediction Log'!F977)</f>
      </c>
      <c r="G971" s="31" t="str">
        <f>IF('Prediction Log'!I977=0, "",'Prediction Log'!I977)</f>
      </c>
      <c r="N971" s="1" t="str">
        <f t="shared" si="2"/>
      </c>
    </row>
    <row r="972">
      <c r="F972" s="31" t="str">
        <f>IF('Prediction Log'!F978=0, "",'Prediction Log'!F978)</f>
      </c>
      <c r="G972" s="31" t="str">
        <f>IF('Prediction Log'!I978=0, "",'Prediction Log'!I978)</f>
      </c>
      <c r="N972" s="1" t="str">
        <f t="shared" si="2"/>
      </c>
    </row>
    <row r="973">
      <c r="F973" s="31" t="str">
        <f>IF('Prediction Log'!F979=0, "",'Prediction Log'!F979)</f>
      </c>
      <c r="G973" s="31" t="str">
        <f>IF('Prediction Log'!I979=0, "",'Prediction Log'!I979)</f>
      </c>
      <c r="N973" s="1" t="str">
        <f t="shared" si="2"/>
      </c>
    </row>
    <row r="974">
      <c r="F974" s="31" t="str">
        <f>IF('Prediction Log'!F980=0, "",'Prediction Log'!F980)</f>
      </c>
      <c r="G974" s="31" t="str">
        <f>IF('Prediction Log'!I980=0, "",'Prediction Log'!I980)</f>
      </c>
      <c r="N974" s="1" t="str">
        <f t="shared" si="2"/>
      </c>
    </row>
    <row r="975">
      <c r="F975" s="31" t="str">
        <f>IF('Prediction Log'!F981=0, "",'Prediction Log'!F981)</f>
      </c>
      <c r="G975" s="31" t="str">
        <f>IF('Prediction Log'!I981=0, "",'Prediction Log'!I981)</f>
      </c>
      <c r="N975" s="1" t="str">
        <f t="shared" si="2"/>
      </c>
    </row>
    <row r="976">
      <c r="F976" s="31" t="str">
        <f>IF('Prediction Log'!F982=0, "",'Prediction Log'!F982)</f>
      </c>
      <c r="G976" s="31" t="str">
        <f>IF('Prediction Log'!I982=0, "",'Prediction Log'!I982)</f>
      </c>
      <c r="N976" s="1" t="str">
        <f t="shared" si="2"/>
      </c>
    </row>
    <row r="977">
      <c r="F977" s="31" t="str">
        <f>IF('Prediction Log'!F983=0, "",'Prediction Log'!F983)</f>
      </c>
      <c r="G977" s="31" t="str">
        <f>IF('Prediction Log'!I983=0, "",'Prediction Log'!I983)</f>
      </c>
      <c r="N977" s="1" t="str">
        <f t="shared" si="2"/>
      </c>
    </row>
    <row r="978">
      <c r="F978" s="31" t="str">
        <f>IF('Prediction Log'!F984=0, "",'Prediction Log'!F984)</f>
      </c>
      <c r="G978" s="31" t="str">
        <f>IF('Prediction Log'!I984=0, "",'Prediction Log'!I984)</f>
      </c>
      <c r="N978" s="1" t="str">
        <f t="shared" si="2"/>
      </c>
    </row>
    <row r="979">
      <c r="F979" s="31" t="str">
        <f>IF('Prediction Log'!F985=0, "",'Prediction Log'!F985)</f>
      </c>
      <c r="G979" s="31" t="str">
        <f>IF('Prediction Log'!I985=0, "",'Prediction Log'!I985)</f>
      </c>
      <c r="N979" s="1" t="str">
        <f t="shared" si="2"/>
      </c>
    </row>
    <row r="980">
      <c r="F980" s="31" t="str">
        <f>IF('Prediction Log'!F986=0, "",'Prediction Log'!F986)</f>
      </c>
      <c r="G980" s="31" t="str">
        <f>IF('Prediction Log'!I986=0, "",'Prediction Log'!I986)</f>
      </c>
      <c r="N980" s="1" t="str">
        <f t="shared" si="2"/>
      </c>
    </row>
    <row r="981">
      <c r="F981" s="31" t="str">
        <f>IF('Prediction Log'!F987=0, "",'Prediction Log'!F987)</f>
      </c>
      <c r="G981" s="31" t="str">
        <f>IF('Prediction Log'!I987=0, "",'Prediction Log'!I987)</f>
      </c>
      <c r="N981" s="1" t="str">
        <f t="shared" si="2"/>
      </c>
    </row>
    <row r="982">
      <c r="F982" s="31" t="str">
        <f>IF('Prediction Log'!F988=0, "",'Prediction Log'!F988)</f>
      </c>
      <c r="G982" s="31" t="str">
        <f>IF('Prediction Log'!I988=0, "",'Prediction Log'!I988)</f>
      </c>
      <c r="N982" s="1" t="str">
        <f t="shared" si="2"/>
      </c>
    </row>
    <row r="983">
      <c r="F983" s="31" t="str">
        <f>IF('Prediction Log'!F989=0, "",'Prediction Log'!F989)</f>
      </c>
      <c r="G983" s="31" t="str">
        <f>IF('Prediction Log'!I989=0, "",'Prediction Log'!I989)</f>
      </c>
      <c r="N983" s="1" t="str">
        <f t="shared" si="2"/>
      </c>
    </row>
    <row r="984">
      <c r="F984" s="31" t="str">
        <f>IF('Prediction Log'!F990=0, "",'Prediction Log'!F990)</f>
      </c>
      <c r="G984" s="31" t="str">
        <f>IF('Prediction Log'!I990=0, "",'Prediction Log'!I990)</f>
      </c>
      <c r="N984" s="1" t="str">
        <f t="shared" ref="N984:N1047" si="48">IF(M984="W", L984, IF(M984="L",-I984, ""))</f>
      </c>
    </row>
    <row r="985">
      <c r="F985" s="31" t="str">
        <f>IF('Prediction Log'!F991=0, "",'Prediction Log'!F991)</f>
      </c>
      <c r="G985" s="31" t="str">
        <f>IF('Prediction Log'!I991=0, "",'Prediction Log'!I991)</f>
      </c>
      <c r="N985" s="1" t="str">
        <f t="shared" si="48"/>
      </c>
    </row>
    <row r="986">
      <c r="F986" s="31" t="str">
        <f>IF('Prediction Log'!F992=0, "",'Prediction Log'!F992)</f>
      </c>
      <c r="G986" s="31" t="str">
        <f>IF('Prediction Log'!I992=0, "",'Prediction Log'!I992)</f>
      </c>
      <c r="N986" s="1" t="str">
        <f t="shared" si="48"/>
      </c>
    </row>
    <row r="987">
      <c r="F987" s="31" t="str">
        <f>IF('Prediction Log'!F993=0, "",'Prediction Log'!F993)</f>
      </c>
      <c r="G987" s="31" t="str">
        <f>IF('Prediction Log'!I993=0, "",'Prediction Log'!I993)</f>
      </c>
      <c r="N987" s="1" t="str">
        <f t="shared" si="48"/>
      </c>
    </row>
    <row r="988">
      <c r="F988" s="31" t="str">
        <f>IF('Prediction Log'!F994=0, "",'Prediction Log'!F994)</f>
      </c>
      <c r="G988" s="31" t="str">
        <f>IF('Prediction Log'!I994=0, "",'Prediction Log'!I994)</f>
      </c>
      <c r="N988" s="1" t="str">
        <f t="shared" si="48"/>
      </c>
    </row>
    <row r="989">
      <c r="F989" s="31" t="str">
        <f>IF('Prediction Log'!F995=0, "",'Prediction Log'!F995)</f>
      </c>
      <c r="G989" s="31" t="str">
        <f>IF('Prediction Log'!I995=0, "",'Prediction Log'!I995)</f>
      </c>
      <c r="N989" s="1" t="str">
        <f t="shared" si="48"/>
      </c>
    </row>
    <row r="990">
      <c r="F990" s="31" t="str">
        <f>IF('Prediction Log'!F996=0, "",'Prediction Log'!F996)</f>
      </c>
      <c r="G990" s="31" t="str">
        <f>IF('Prediction Log'!I996=0, "",'Prediction Log'!I996)</f>
      </c>
      <c r="N990" s="1" t="str">
        <f t="shared" si="48"/>
      </c>
    </row>
    <row r="991">
      <c r="F991" s="31" t="str">
        <f>IF('Prediction Log'!F997=0, "",'Prediction Log'!F997)</f>
      </c>
      <c r="G991" s="31" t="str">
        <f>IF('Prediction Log'!I997=0, "",'Prediction Log'!I997)</f>
      </c>
      <c r="N991" s="1" t="str">
        <f t="shared" si="48"/>
      </c>
    </row>
    <row r="992">
      <c r="F992" s="31" t="str">
        <f>IF('Prediction Log'!F998=0, "",'Prediction Log'!F998)</f>
      </c>
      <c r="G992" s="31" t="str">
        <f>IF('Prediction Log'!I998=0, "",'Prediction Log'!I998)</f>
      </c>
      <c r="N992" s="1" t="str">
        <f t="shared" si="48"/>
      </c>
    </row>
    <row r="993">
      <c r="F993" s="31" t="str">
        <f>IF('Prediction Log'!F999=0, "",'Prediction Log'!F999)</f>
      </c>
      <c r="G993" s="31" t="str">
        <f>IF('Prediction Log'!I999=0, "",'Prediction Log'!I999)</f>
      </c>
      <c r="N993" s="1" t="str">
        <f t="shared" si="48"/>
      </c>
    </row>
    <row r="994">
      <c r="F994" s="31" t="str">
        <f>IF('Prediction Log'!F1000=0, "",'Prediction Log'!F1000)</f>
      </c>
      <c r="G994" s="31" t="str">
        <f>IF('Prediction Log'!I1000=0, "",'Prediction Log'!I1000)</f>
      </c>
      <c r="N994" s="1" t="str">
        <f t="shared" si="48"/>
      </c>
    </row>
    <row r="995">
      <c r="F995" s="31" t="str">
        <f>IF('Prediction Log'!F1001=0, "",'Prediction Log'!F1001)</f>
      </c>
      <c r="G995" s="31" t="str">
        <f>IF('Prediction Log'!I1001=0, "",'Prediction Log'!I1001)</f>
      </c>
      <c r="N995" s="1" t="str">
        <f t="shared" si="48"/>
      </c>
    </row>
    <row r="996">
      <c r="F996" s="31" t="str">
        <f>IF('Prediction Log'!F1002=0, "",'Prediction Log'!F1002)</f>
      </c>
      <c r="G996" s="31" t="str">
        <f>IF('Prediction Log'!I1002=0, "",'Prediction Log'!I1002)</f>
      </c>
      <c r="N996" s="1" t="str">
        <f t="shared" si="48"/>
      </c>
    </row>
    <row r="997">
      <c r="F997" s="31" t="str">
        <f>IF('Prediction Log'!F1003=0, "",'Prediction Log'!F1003)</f>
      </c>
      <c r="G997" s="31" t="str">
        <f>IF('Prediction Log'!I1003=0, "",'Prediction Log'!I1003)</f>
      </c>
      <c r="N997" s="1" t="str">
        <f t="shared" si="48"/>
      </c>
    </row>
    <row r="998">
      <c r="F998" s="31" t="str">
        <f>IF('Prediction Log'!F1004=0, "",'Prediction Log'!F1004)</f>
      </c>
      <c r="G998" s="31" t="str">
        <f>IF('Prediction Log'!I1004=0, "",'Prediction Log'!I1004)</f>
      </c>
      <c r="N998" s="1" t="str">
        <f t="shared" si="48"/>
      </c>
    </row>
    <row r="999">
      <c r="F999" s="31" t="str">
        <f>IF('Prediction Log'!F1005=0, "",'Prediction Log'!F1005)</f>
      </c>
      <c r="G999" s="31" t="str">
        <f>IF('Prediction Log'!I1005=0, "",'Prediction Log'!I1005)</f>
      </c>
      <c r="N999" s="1" t="str">
        <f t="shared" si="48"/>
      </c>
    </row>
    <row r="1000">
      <c r="F1000" s="31" t="str">
        <f>IF('Prediction Log'!F1006=0, "",'Prediction Log'!F1006)</f>
      </c>
      <c r="G1000" s="31" t="str">
        <f>IF('Prediction Log'!I1006=0, "",'Prediction Log'!I1006)</f>
      </c>
      <c r="N1000" s="1" t="str">
        <f t="shared" si="48"/>
      </c>
    </row>
    <row r="1001">
      <c r="F1001" s="31" t="str">
        <f>IF('Prediction Log'!F1007=0, "",'Prediction Log'!F1007)</f>
      </c>
      <c r="G1001" s="31" t="str">
        <f>IF('Prediction Log'!I1007=0, "",'Prediction Log'!I1007)</f>
      </c>
      <c r="N1001" s="1" t="str">
        <f t="shared" si="48"/>
      </c>
    </row>
    <row r="1002">
      <c r="F1002" s="31" t="str">
        <f>IF('Prediction Log'!F1008=0, "",'Prediction Log'!F1008)</f>
      </c>
      <c r="G1002" s="31" t="str">
        <f>IF('Prediction Log'!I1008=0, "",'Prediction Log'!I1008)</f>
      </c>
      <c r="N1002" s="1" t="str">
        <f t="shared" si="48"/>
      </c>
    </row>
    <row r="1003">
      <c r="F1003" s="31" t="str">
        <f>IF('Prediction Log'!F1009=0, "",'Prediction Log'!F1009)</f>
      </c>
      <c r="G1003" s="31" t="str">
        <f>IF('Prediction Log'!I1009=0, "",'Prediction Log'!I1009)</f>
      </c>
      <c r="N1003" s="1" t="str">
        <f t="shared" si="48"/>
      </c>
    </row>
    <row r="1004">
      <c r="F1004" s="31" t="str">
        <f>IF('Prediction Log'!F1010=0, "",'Prediction Log'!F1010)</f>
      </c>
      <c r="G1004" s="31" t="str">
        <f>IF('Prediction Log'!I1010=0, "",'Prediction Log'!I1010)</f>
      </c>
      <c r="N1004" s="1" t="str">
        <f t="shared" si="48"/>
      </c>
    </row>
    <row r="1005">
      <c r="F1005" s="31" t="str">
        <f>IF('Prediction Log'!F1011=0, "",'Prediction Log'!F1011)</f>
      </c>
      <c r="G1005" s="31" t="str">
        <f>IF('Prediction Log'!I1011=0, "",'Prediction Log'!I1011)</f>
      </c>
      <c r="N1005" s="1" t="str">
        <f t="shared" si="48"/>
      </c>
    </row>
    <row r="1006">
      <c r="F1006" s="31" t="str">
        <f>IF('Prediction Log'!F1012=0, "",'Prediction Log'!F1012)</f>
      </c>
      <c r="G1006" s="31" t="str">
        <f>IF('Prediction Log'!I1012=0, "",'Prediction Log'!I1012)</f>
      </c>
      <c r="N1006" s="1" t="str">
        <f t="shared" si="48"/>
      </c>
    </row>
    <row r="1007">
      <c r="F1007" s="31" t="str">
        <f>IF('Prediction Log'!F1013=0, "",'Prediction Log'!F1013)</f>
      </c>
      <c r="G1007" s="31" t="str">
        <f>IF('Prediction Log'!I1013=0, "",'Prediction Log'!I1013)</f>
      </c>
      <c r="N1007" s="1" t="str">
        <f t="shared" si="48"/>
      </c>
    </row>
    <row r="1008">
      <c r="F1008" s="31" t="str">
        <f>IF('Prediction Log'!F1014=0, "",'Prediction Log'!F1014)</f>
      </c>
      <c r="G1008" s="31" t="str">
        <f>IF('Prediction Log'!I1014=0, "",'Prediction Log'!I1014)</f>
      </c>
      <c r="N1008" s="1" t="str">
        <f t="shared" si="48"/>
      </c>
    </row>
    <row r="1009">
      <c r="F1009" s="31" t="str">
        <f>IF('Prediction Log'!F1015=0, "",'Prediction Log'!F1015)</f>
      </c>
      <c r="G1009" s="31" t="str">
        <f>IF('Prediction Log'!I1015=0, "",'Prediction Log'!I1015)</f>
      </c>
      <c r="N1009" s="1" t="str">
        <f t="shared" si="48"/>
      </c>
    </row>
    <row r="1010">
      <c r="F1010" s="31" t="str">
        <f>IF('Prediction Log'!F1016=0, "",'Prediction Log'!F1016)</f>
      </c>
      <c r="G1010" s="31" t="str">
        <f>IF('Prediction Log'!I1016=0, "",'Prediction Log'!I1016)</f>
      </c>
      <c r="N1010" s="1" t="str">
        <f t="shared" si="48"/>
      </c>
    </row>
    <row r="1011">
      <c r="F1011" s="31" t="str">
        <f>IF('Prediction Log'!F1017=0, "",'Prediction Log'!F1017)</f>
      </c>
      <c r="G1011" s="31" t="str">
        <f>IF('Prediction Log'!I1017=0, "",'Prediction Log'!I1017)</f>
      </c>
      <c r="N1011" s="1" t="str">
        <f t="shared" si="48"/>
      </c>
    </row>
    <row r="1012">
      <c r="F1012" s="31" t="str">
        <f>IF('Prediction Log'!F1018=0, "",'Prediction Log'!F1018)</f>
      </c>
      <c r="G1012" s="31" t="str">
        <f>IF('Prediction Log'!I1018=0, "",'Prediction Log'!I1018)</f>
      </c>
      <c r="N1012" s="1" t="str">
        <f t="shared" si="48"/>
      </c>
    </row>
    <row r="1013">
      <c r="F1013" s="31" t="str">
        <f>IF('Prediction Log'!F1019=0, "",'Prediction Log'!F1019)</f>
      </c>
      <c r="G1013" s="31" t="str">
        <f>IF('Prediction Log'!I1019=0, "",'Prediction Log'!I1019)</f>
      </c>
      <c r="N1013" s="1" t="str">
        <f t="shared" si="48"/>
      </c>
    </row>
    <row r="1014">
      <c r="F1014" s="31" t="str">
        <f>IF('Prediction Log'!F1020=0, "",'Prediction Log'!F1020)</f>
      </c>
      <c r="G1014" s="31" t="str">
        <f>IF('Prediction Log'!I1020=0, "",'Prediction Log'!I1020)</f>
      </c>
      <c r="N1014" s="1" t="str">
        <f t="shared" si="48"/>
      </c>
    </row>
    <row r="1015">
      <c r="F1015" s="31" t="str">
        <f>IF('Prediction Log'!F1021=0, "",'Prediction Log'!F1021)</f>
      </c>
      <c r="G1015" s="31" t="str">
        <f>IF('Prediction Log'!I1021=0, "",'Prediction Log'!I1021)</f>
      </c>
      <c r="N1015" s="1" t="str">
        <f t="shared" si="48"/>
      </c>
    </row>
    <row r="1016">
      <c r="F1016" s="31" t="str">
        <f>IF('Prediction Log'!F1022=0, "",'Prediction Log'!F1022)</f>
      </c>
      <c r="G1016" s="31" t="str">
        <f>IF('Prediction Log'!I1022=0, "",'Prediction Log'!I1022)</f>
      </c>
      <c r="N1016" s="1" t="str">
        <f t="shared" si="48"/>
      </c>
    </row>
    <row r="1017">
      <c r="F1017" s="31" t="str">
        <f>IF('Prediction Log'!F1023=0, "",'Prediction Log'!F1023)</f>
      </c>
      <c r="G1017" s="31" t="str">
        <f>IF('Prediction Log'!I1023=0, "",'Prediction Log'!I1023)</f>
      </c>
      <c r="N1017" s="1" t="str">
        <f t="shared" si="48"/>
      </c>
    </row>
    <row r="1018">
      <c r="F1018" s="31" t="str">
        <f>IF('Prediction Log'!F1024=0, "",'Prediction Log'!F1024)</f>
      </c>
      <c r="G1018" s="31" t="str">
        <f>IF('Prediction Log'!I1024=0, "",'Prediction Log'!I1024)</f>
      </c>
      <c r="N1018" s="1" t="str">
        <f t="shared" si="48"/>
      </c>
    </row>
    <row r="1019">
      <c r="F1019" s="31" t="str">
        <f>IF('Prediction Log'!F1025=0, "",'Prediction Log'!F1025)</f>
      </c>
      <c r="G1019" s="31" t="str">
        <f>IF('Prediction Log'!I1025=0, "",'Prediction Log'!I1025)</f>
      </c>
      <c r="N1019" s="1" t="str">
        <f t="shared" si="48"/>
      </c>
    </row>
    <row r="1020">
      <c r="F1020" s="31" t="str">
        <f>IF('Prediction Log'!F1026=0, "",'Prediction Log'!F1026)</f>
      </c>
      <c r="G1020" s="31" t="str">
        <f>IF('Prediction Log'!I1026=0, "",'Prediction Log'!I1026)</f>
      </c>
      <c r="N1020" s="1" t="str">
        <f t="shared" si="48"/>
      </c>
    </row>
    <row r="1021">
      <c r="F1021" s="31" t="str">
        <f>IF('Prediction Log'!F1027=0, "",'Prediction Log'!F1027)</f>
      </c>
      <c r="G1021" s="31" t="str">
        <f>IF('Prediction Log'!I1027=0, "",'Prediction Log'!I1027)</f>
      </c>
      <c r="N1021" s="1" t="str">
        <f t="shared" si="48"/>
      </c>
    </row>
    <row r="1022">
      <c r="F1022" s="31" t="str">
        <f>IF('Prediction Log'!F1028=0, "",'Prediction Log'!F1028)</f>
      </c>
      <c r="G1022" s="31" t="str">
        <f>IF('Prediction Log'!I1028=0, "",'Prediction Log'!I1028)</f>
      </c>
      <c r="N1022" s="1" t="str">
        <f t="shared" si="48"/>
      </c>
    </row>
    <row r="1023">
      <c r="F1023" s="31" t="str">
        <f>IF('Prediction Log'!F1029=0, "",'Prediction Log'!F1029)</f>
      </c>
      <c r="G1023" s="31" t="str">
        <f>IF('Prediction Log'!I1029=0, "",'Prediction Log'!I1029)</f>
      </c>
      <c r="N1023" s="1" t="str">
        <f t="shared" si="48"/>
      </c>
    </row>
    <row r="1024">
      <c r="F1024" s="31" t="str">
        <f>IF('Prediction Log'!F1030=0, "",'Prediction Log'!F1030)</f>
      </c>
      <c r="G1024" s="31" t="str">
        <f>IF('Prediction Log'!I1030=0, "",'Prediction Log'!I1030)</f>
      </c>
      <c r="N1024" s="1" t="str">
        <f t="shared" si="48"/>
      </c>
    </row>
    <row r="1025">
      <c r="F1025" s="31" t="str">
        <f>IF('Prediction Log'!F1031=0, "",'Prediction Log'!F1031)</f>
      </c>
      <c r="G1025" s="31" t="str">
        <f>IF('Prediction Log'!I1031=0, "",'Prediction Log'!I1031)</f>
      </c>
      <c r="N1025" s="1" t="str">
        <f t="shared" si="48"/>
      </c>
    </row>
    <row r="1026">
      <c r="F1026" s="31" t="str">
        <f>IF('Prediction Log'!F1032=0, "",'Prediction Log'!F1032)</f>
      </c>
      <c r="G1026" s="31" t="str">
        <f>IF('Prediction Log'!I1032=0, "",'Prediction Log'!I1032)</f>
      </c>
      <c r="N1026" s="1" t="str">
        <f t="shared" si="48"/>
      </c>
    </row>
    <row r="1027">
      <c r="F1027" s="31" t="str">
        <f>IF('Prediction Log'!F1033=0, "",'Prediction Log'!F1033)</f>
      </c>
      <c r="G1027" s="31" t="str">
        <f>IF('Prediction Log'!I1033=0, "",'Prediction Log'!I1033)</f>
      </c>
      <c r="N1027" s="1" t="str">
        <f t="shared" si="48"/>
      </c>
    </row>
    <row r="1028">
      <c r="F1028" s="31" t="str">
        <f>IF('Prediction Log'!F1034=0, "",'Prediction Log'!F1034)</f>
      </c>
      <c r="G1028" s="31" t="str">
        <f>IF('Prediction Log'!I1034=0, "",'Prediction Log'!I1034)</f>
      </c>
      <c r="N1028" s="1" t="str">
        <f t="shared" si="48"/>
      </c>
    </row>
    <row r="1029">
      <c r="F1029" s="31" t="str">
        <f>IF('Prediction Log'!F1035=0, "",'Prediction Log'!F1035)</f>
      </c>
      <c r="G1029" s="31" t="str">
        <f>IF('Prediction Log'!I1035=0, "",'Prediction Log'!I1035)</f>
      </c>
      <c r="N1029" s="1" t="str">
        <f t="shared" si="48"/>
      </c>
    </row>
    <row r="1030">
      <c r="F1030" s="31" t="str">
        <f>IF('Prediction Log'!F1036=0, "",'Prediction Log'!F1036)</f>
      </c>
      <c r="G1030" s="31" t="str">
        <f>IF('Prediction Log'!I1036=0, "",'Prediction Log'!I1036)</f>
      </c>
      <c r="N1030" s="1" t="str">
        <f t="shared" si="48"/>
      </c>
    </row>
    <row r="1031">
      <c r="F1031" s="31" t="str">
        <f>IF('Prediction Log'!F1037=0, "",'Prediction Log'!F1037)</f>
      </c>
      <c r="G1031" s="31" t="str">
        <f>IF('Prediction Log'!I1037=0, "",'Prediction Log'!I1037)</f>
      </c>
      <c r="N1031" s="1" t="str">
        <f t="shared" si="48"/>
      </c>
    </row>
    <row r="1032">
      <c r="F1032" s="31" t="str">
        <f>IF('Prediction Log'!F1038=0, "",'Prediction Log'!F1038)</f>
      </c>
      <c r="G1032" s="31" t="str">
        <f>IF('Prediction Log'!I1038=0, "",'Prediction Log'!I1038)</f>
      </c>
      <c r="N1032" s="1" t="str">
        <f t="shared" si="48"/>
      </c>
    </row>
    <row r="1033">
      <c r="F1033" s="31" t="str">
        <f>IF('Prediction Log'!F1039=0, "",'Prediction Log'!F1039)</f>
      </c>
      <c r="G1033" s="31" t="str">
        <f>IF('Prediction Log'!I1039=0, "",'Prediction Log'!I1039)</f>
      </c>
      <c r="N1033" s="1" t="str">
        <f t="shared" si="48"/>
      </c>
    </row>
    <row r="1034">
      <c r="F1034" s="31" t="str">
        <f>IF('Prediction Log'!F1040=0, "",'Prediction Log'!F1040)</f>
      </c>
      <c r="G1034" s="31" t="str">
        <f>IF('Prediction Log'!I1040=0, "",'Prediction Log'!I1040)</f>
      </c>
      <c r="N1034" s="1" t="str">
        <f t="shared" si="48"/>
      </c>
    </row>
    <row r="1035">
      <c r="F1035" s="31" t="str">
        <f>IF('Prediction Log'!F1041=0, "",'Prediction Log'!F1041)</f>
      </c>
      <c r="G1035" s="31" t="str">
        <f>IF('Prediction Log'!I1041=0, "",'Prediction Log'!I1041)</f>
      </c>
      <c r="N1035" s="1" t="str">
        <f t="shared" si="48"/>
      </c>
    </row>
    <row r="1036">
      <c r="F1036" s="31" t="str">
        <f>IF('Prediction Log'!F1042=0, "",'Prediction Log'!F1042)</f>
      </c>
      <c r="G1036" s="31" t="str">
        <f>IF('Prediction Log'!I1042=0, "",'Prediction Log'!I1042)</f>
      </c>
      <c r="N1036" s="1" t="str">
        <f t="shared" si="48"/>
      </c>
    </row>
    <row r="1037">
      <c r="F1037" s="31" t="str">
        <f>IF('Prediction Log'!F1043=0, "",'Prediction Log'!F1043)</f>
      </c>
      <c r="G1037" s="31" t="str">
        <f>IF('Prediction Log'!I1043=0, "",'Prediction Log'!I1043)</f>
      </c>
      <c r="N1037" s="1" t="str">
        <f t="shared" si="48"/>
      </c>
    </row>
    <row r="1038">
      <c r="F1038" s="31" t="str">
        <f>IF('Prediction Log'!F1044=0, "",'Prediction Log'!F1044)</f>
      </c>
      <c r="G1038" s="31" t="str">
        <f>IF('Prediction Log'!I1044=0, "",'Prediction Log'!I1044)</f>
      </c>
      <c r="N1038" s="1" t="str">
        <f t="shared" si="48"/>
      </c>
    </row>
    <row r="1039">
      <c r="F1039" s="31" t="str">
        <f>IF('Prediction Log'!F1045=0, "",'Prediction Log'!F1045)</f>
      </c>
      <c r="G1039" s="31" t="str">
        <f>IF('Prediction Log'!I1045=0, "",'Prediction Log'!I1045)</f>
      </c>
      <c r="N1039" s="1" t="str">
        <f t="shared" si="48"/>
      </c>
    </row>
    <row r="1040">
      <c r="F1040" s="31" t="str">
        <f>IF('Prediction Log'!F1046=0, "",'Prediction Log'!F1046)</f>
      </c>
      <c r="G1040" s="31" t="str">
        <f>IF('Prediction Log'!I1046=0, "",'Prediction Log'!I1046)</f>
      </c>
      <c r="N1040" s="1" t="str">
        <f t="shared" si="48"/>
      </c>
    </row>
    <row r="1041">
      <c r="F1041" s="31" t="str">
        <f>IF('Prediction Log'!F1047=0, "",'Prediction Log'!F1047)</f>
      </c>
      <c r="G1041" s="31" t="str">
        <f>IF('Prediction Log'!I1047=0, "",'Prediction Log'!I1047)</f>
      </c>
      <c r="N1041" s="1" t="str">
        <f t="shared" si="48"/>
      </c>
    </row>
    <row r="1042">
      <c r="F1042" s="31" t="str">
        <f>IF('Prediction Log'!F1048=0, "",'Prediction Log'!F1048)</f>
      </c>
      <c r="G1042" s="31" t="str">
        <f>IF('Prediction Log'!I1048=0, "",'Prediction Log'!I1048)</f>
      </c>
      <c r="N1042" s="1" t="str">
        <f t="shared" si="48"/>
      </c>
    </row>
    <row r="1043">
      <c r="F1043" s="31" t="str">
        <f>IF('Prediction Log'!F1049=0, "",'Prediction Log'!F1049)</f>
      </c>
      <c r="G1043" s="31" t="str">
        <f>IF('Prediction Log'!I1049=0, "",'Prediction Log'!I1049)</f>
      </c>
      <c r="N1043" s="1" t="str">
        <f t="shared" si="48"/>
      </c>
    </row>
    <row r="1044">
      <c r="F1044" s="31" t="str">
        <f>IF('Prediction Log'!F1050=0, "",'Prediction Log'!F1050)</f>
      </c>
      <c r="G1044" s="31" t="str">
        <f>IF('Prediction Log'!I1050=0, "",'Prediction Log'!I1050)</f>
      </c>
      <c r="N1044" s="1" t="str">
        <f t="shared" si="48"/>
      </c>
    </row>
    <row r="1045">
      <c r="F1045" s="31" t="str">
        <f>IF('Prediction Log'!F1051=0, "",'Prediction Log'!F1051)</f>
      </c>
      <c r="G1045" s="31" t="str">
        <f>IF('Prediction Log'!I1051=0, "",'Prediction Log'!I1051)</f>
      </c>
      <c r="N1045" s="1" t="str">
        <f t="shared" si="48"/>
      </c>
    </row>
    <row r="1046">
      <c r="F1046" s="31" t="str">
        <f>IF('Prediction Log'!F1052=0, "",'Prediction Log'!F1052)</f>
      </c>
      <c r="G1046" s="31" t="str">
        <f>IF('Prediction Log'!I1052=0, "",'Prediction Log'!I1052)</f>
      </c>
      <c r="N1046" s="1" t="str">
        <f t="shared" si="48"/>
      </c>
    </row>
    <row r="1047">
      <c r="F1047" s="31" t="str">
        <f>IF('Prediction Log'!F1053=0, "",'Prediction Log'!F1053)</f>
      </c>
      <c r="G1047" s="31" t="str">
        <f>IF('Prediction Log'!I1053=0, "",'Prediction Log'!I1053)</f>
      </c>
      <c r="N1047" s="1" t="str">
        <f t="shared" si="48"/>
      </c>
    </row>
    <row r="1048">
      <c r="F1048" s="31" t="str">
        <f>IF('Prediction Log'!F1054=0, "",'Prediction Log'!F1054)</f>
      </c>
      <c r="G1048" s="31" t="str">
        <f>IF('Prediction Log'!I1054=0, "",'Prediction Log'!I1054)</f>
      </c>
      <c r="N1048" s="1" t="str">
        <f t="shared" ref="N1048:N1111" si="49">IF(M1048="W", L1048, IF(M1048="L",-I1048, ""))</f>
      </c>
    </row>
    <row r="1049">
      <c r="F1049" s="31" t="str">
        <f>IF('Prediction Log'!F1055=0, "",'Prediction Log'!F1055)</f>
      </c>
      <c r="G1049" s="31" t="str">
        <f>IF('Prediction Log'!I1055=0, "",'Prediction Log'!I1055)</f>
      </c>
      <c r="N1049" s="1" t="str">
        <f t="shared" si="49"/>
      </c>
    </row>
    <row r="1050">
      <c r="F1050" s="31" t="str">
        <f>IF('Prediction Log'!F1056=0, "",'Prediction Log'!F1056)</f>
      </c>
      <c r="G1050" s="31" t="str">
        <f>IF('Prediction Log'!I1056=0, "",'Prediction Log'!I1056)</f>
      </c>
      <c r="N1050" s="1" t="str">
        <f t="shared" si="49"/>
      </c>
    </row>
    <row r="1051">
      <c r="F1051" s="31" t="str">
        <f>IF('Prediction Log'!F1057=0, "",'Prediction Log'!F1057)</f>
      </c>
      <c r="G1051" s="31" t="str">
        <f>IF('Prediction Log'!I1057=0, "",'Prediction Log'!I1057)</f>
      </c>
      <c r="N1051" s="1" t="str">
        <f t="shared" si="49"/>
      </c>
    </row>
    <row r="1052">
      <c r="F1052" s="31" t="str">
        <f>IF('Prediction Log'!F1058=0, "",'Prediction Log'!F1058)</f>
      </c>
      <c r="G1052" s="31" t="str">
        <f>IF('Prediction Log'!I1058=0, "",'Prediction Log'!I1058)</f>
      </c>
      <c r="N1052" s="1" t="str">
        <f t="shared" si="49"/>
      </c>
    </row>
    <row r="1053">
      <c r="F1053" s="31" t="str">
        <f>IF('Prediction Log'!F1059=0, "",'Prediction Log'!F1059)</f>
      </c>
      <c r="G1053" s="31" t="str">
        <f>IF('Prediction Log'!I1059=0, "",'Prediction Log'!I1059)</f>
      </c>
      <c r="N1053" s="1" t="str">
        <f t="shared" si="49"/>
      </c>
    </row>
    <row r="1054">
      <c r="F1054" s="31" t="str">
        <f>IF('Prediction Log'!F1060=0, "",'Prediction Log'!F1060)</f>
      </c>
      <c r="G1054" s="31" t="str">
        <f>IF('Prediction Log'!I1060=0, "",'Prediction Log'!I1060)</f>
      </c>
      <c r="N1054" s="1" t="str">
        <f t="shared" si="49"/>
      </c>
    </row>
    <row r="1055">
      <c r="F1055" s="31" t="str">
        <f>IF('Prediction Log'!F1061=0, "",'Prediction Log'!F1061)</f>
      </c>
      <c r="G1055" s="31" t="str">
        <f>IF('Prediction Log'!I1061=0, "",'Prediction Log'!I1061)</f>
      </c>
      <c r="N1055" s="1" t="str">
        <f t="shared" si="49"/>
      </c>
    </row>
    <row r="1056">
      <c r="F1056" s="31" t="str">
        <f>IF('Prediction Log'!F1062=0, "",'Prediction Log'!F1062)</f>
      </c>
      <c r="G1056" s="31" t="str">
        <f>IF('Prediction Log'!I1062=0, "",'Prediction Log'!I1062)</f>
      </c>
      <c r="N1056" s="1" t="str">
        <f t="shared" si="49"/>
      </c>
    </row>
    <row r="1057">
      <c r="F1057" s="31" t="str">
        <f>IF('Prediction Log'!F1063=0, "",'Prediction Log'!F1063)</f>
      </c>
      <c r="G1057" s="31" t="str">
        <f>IF('Prediction Log'!I1063=0, "",'Prediction Log'!I1063)</f>
      </c>
      <c r="N1057" s="1" t="str">
        <f t="shared" si="49"/>
      </c>
    </row>
    <row r="1058">
      <c r="F1058" s="31" t="str">
        <f>IF('Prediction Log'!F1064=0, "",'Prediction Log'!F1064)</f>
      </c>
      <c r="G1058" s="31" t="str">
        <f>IF('Prediction Log'!I1064=0, "",'Prediction Log'!I1064)</f>
      </c>
      <c r="N1058" s="1" t="str">
        <f t="shared" si="49"/>
      </c>
    </row>
    <row r="1059">
      <c r="F1059" s="31" t="str">
        <f>IF('Prediction Log'!F1065=0, "",'Prediction Log'!F1065)</f>
      </c>
      <c r="G1059" s="31" t="str">
        <f>IF('Prediction Log'!I1065=0, "",'Prediction Log'!I1065)</f>
      </c>
      <c r="N1059" s="1" t="str">
        <f t="shared" si="49"/>
      </c>
    </row>
    <row r="1060">
      <c r="F1060" s="31" t="str">
        <f>IF('Prediction Log'!F1066=0, "",'Prediction Log'!F1066)</f>
      </c>
      <c r="G1060" s="31" t="str">
        <f>IF('Prediction Log'!I1066=0, "",'Prediction Log'!I1066)</f>
      </c>
      <c r="N1060" s="1" t="str">
        <f t="shared" si="49"/>
      </c>
    </row>
    <row r="1061">
      <c r="F1061" s="31" t="str">
        <f>IF('Prediction Log'!F1067=0, "",'Prediction Log'!F1067)</f>
      </c>
      <c r="G1061" s="31" t="str">
        <f>IF('Prediction Log'!I1067=0, "",'Prediction Log'!I1067)</f>
      </c>
      <c r="N1061" s="1" t="str">
        <f t="shared" si="49"/>
      </c>
    </row>
    <row r="1062">
      <c r="F1062" s="31" t="str">
        <f>IF('Prediction Log'!F1068=0, "",'Prediction Log'!F1068)</f>
      </c>
      <c r="G1062" s="31" t="str">
        <f>IF('Prediction Log'!I1068=0, "",'Prediction Log'!I1068)</f>
      </c>
      <c r="N1062" s="1" t="str">
        <f t="shared" si="49"/>
      </c>
    </row>
    <row r="1063">
      <c r="F1063" s="31" t="str">
        <f>IF('Prediction Log'!F1069=0, "",'Prediction Log'!F1069)</f>
      </c>
      <c r="G1063" s="31" t="str">
        <f>IF('Prediction Log'!I1069=0, "",'Prediction Log'!I1069)</f>
      </c>
      <c r="N1063" s="1" t="str">
        <f t="shared" si="49"/>
      </c>
    </row>
    <row r="1064">
      <c r="F1064" s="31" t="str">
        <f>IF('Prediction Log'!F1070=0, "",'Prediction Log'!F1070)</f>
      </c>
      <c r="G1064" s="31" t="str">
        <f>IF('Prediction Log'!I1070=0, "",'Prediction Log'!I1070)</f>
      </c>
      <c r="N1064" s="1" t="str">
        <f t="shared" si="49"/>
      </c>
    </row>
    <row r="1065">
      <c r="F1065" s="31" t="str">
        <f>IF('Prediction Log'!F1071=0, "",'Prediction Log'!F1071)</f>
      </c>
      <c r="G1065" s="31" t="str">
        <f>IF('Prediction Log'!I1071=0, "",'Prediction Log'!I1071)</f>
      </c>
      <c r="N1065" s="1" t="str">
        <f t="shared" si="49"/>
      </c>
    </row>
    <row r="1066">
      <c r="F1066" s="31" t="str">
        <f>IF('Prediction Log'!F1072=0, "",'Prediction Log'!F1072)</f>
      </c>
      <c r="G1066" s="31" t="str">
        <f>IF('Prediction Log'!I1072=0, "",'Prediction Log'!I1072)</f>
      </c>
      <c r="N1066" s="1" t="str">
        <f t="shared" si="49"/>
      </c>
    </row>
    <row r="1067">
      <c r="F1067" s="31" t="str">
        <f>IF('Prediction Log'!F1073=0, "",'Prediction Log'!F1073)</f>
      </c>
      <c r="G1067" s="31" t="str">
        <f>IF('Prediction Log'!I1073=0, "",'Prediction Log'!I1073)</f>
      </c>
      <c r="N1067" s="1" t="str">
        <f t="shared" si="49"/>
      </c>
    </row>
    <row r="1068">
      <c r="F1068" s="31" t="str">
        <f>IF('Prediction Log'!F1074=0, "",'Prediction Log'!F1074)</f>
      </c>
      <c r="G1068" s="31" t="str">
        <f>IF('Prediction Log'!I1074=0, "",'Prediction Log'!I1074)</f>
      </c>
      <c r="N1068" s="1" t="str">
        <f t="shared" si="49"/>
      </c>
    </row>
    <row r="1069">
      <c r="F1069" s="31" t="str">
        <f>IF('Prediction Log'!F1075=0, "",'Prediction Log'!F1075)</f>
      </c>
      <c r="G1069" s="31" t="str">
        <f>IF('Prediction Log'!I1075=0, "",'Prediction Log'!I1075)</f>
      </c>
      <c r="N1069" s="1" t="str">
        <f t="shared" si="49"/>
      </c>
    </row>
    <row r="1070">
      <c r="F1070" s="31" t="str">
        <f>IF('Prediction Log'!F1076=0, "",'Prediction Log'!F1076)</f>
      </c>
      <c r="G1070" s="31" t="str">
        <f>IF('Prediction Log'!I1076=0, "",'Prediction Log'!I1076)</f>
      </c>
      <c r="N1070" s="1" t="str">
        <f t="shared" si="49"/>
      </c>
    </row>
    <row r="1071">
      <c r="F1071" s="31" t="str">
        <f>IF('Prediction Log'!F1077=0, "",'Prediction Log'!F1077)</f>
      </c>
      <c r="G1071" s="31" t="str">
        <f>IF('Prediction Log'!I1077=0, "",'Prediction Log'!I1077)</f>
      </c>
      <c r="N1071" s="1" t="str">
        <f t="shared" si="49"/>
      </c>
    </row>
    <row r="1072">
      <c r="F1072" s="31" t="str">
        <f>IF('Prediction Log'!F1078=0, "",'Prediction Log'!F1078)</f>
      </c>
      <c r="G1072" s="31" t="str">
        <f>IF('Prediction Log'!I1078=0, "",'Prediction Log'!I1078)</f>
      </c>
      <c r="N1072" s="1" t="str">
        <f t="shared" si="49"/>
      </c>
    </row>
    <row r="1073">
      <c r="F1073" s="31" t="str">
        <f>IF('Prediction Log'!F1079=0, "",'Prediction Log'!F1079)</f>
      </c>
      <c r="G1073" s="31" t="str">
        <f>IF('Prediction Log'!I1079=0, "",'Prediction Log'!I1079)</f>
      </c>
      <c r="N1073" s="1" t="str">
        <f t="shared" si="49"/>
      </c>
    </row>
    <row r="1074">
      <c r="F1074" s="31" t="str">
        <f>IF('Prediction Log'!F1080=0, "",'Prediction Log'!F1080)</f>
      </c>
      <c r="G1074" s="31" t="str">
        <f>IF('Prediction Log'!I1080=0, "",'Prediction Log'!I1080)</f>
      </c>
      <c r="N1074" s="1" t="str">
        <f t="shared" si="49"/>
      </c>
    </row>
    <row r="1075">
      <c r="F1075" s="31" t="str">
        <f>IF('Prediction Log'!F1081=0, "",'Prediction Log'!F1081)</f>
      </c>
      <c r="G1075" s="31" t="str">
        <f>IF('Prediction Log'!I1081=0, "",'Prediction Log'!I1081)</f>
      </c>
      <c r="N1075" s="1" t="str">
        <f t="shared" si="49"/>
      </c>
    </row>
    <row r="1076">
      <c r="F1076" s="31" t="str">
        <f>IF('Prediction Log'!F1082=0, "",'Prediction Log'!F1082)</f>
      </c>
      <c r="G1076" s="31" t="str">
        <f>IF('Prediction Log'!I1082=0, "",'Prediction Log'!I1082)</f>
      </c>
      <c r="N1076" s="1" t="str">
        <f t="shared" si="49"/>
      </c>
    </row>
    <row r="1077">
      <c r="F1077" s="31" t="str">
        <f>IF('Prediction Log'!F1083=0, "",'Prediction Log'!F1083)</f>
      </c>
      <c r="G1077" s="31" t="str">
        <f>IF('Prediction Log'!I1083=0, "",'Prediction Log'!I1083)</f>
      </c>
      <c r="N1077" s="1" t="str">
        <f t="shared" si="49"/>
      </c>
    </row>
    <row r="1078">
      <c r="F1078" s="31" t="str">
        <f>IF('Prediction Log'!F1084=0, "",'Prediction Log'!F1084)</f>
      </c>
      <c r="G1078" s="31" t="str">
        <f>IF('Prediction Log'!I1084=0, "",'Prediction Log'!I1084)</f>
      </c>
      <c r="N1078" s="1" t="str">
        <f t="shared" si="49"/>
      </c>
    </row>
    <row r="1079">
      <c r="F1079" s="31" t="str">
        <f>IF('Prediction Log'!F1085=0, "",'Prediction Log'!F1085)</f>
      </c>
      <c r="G1079" s="31" t="str">
        <f>IF('Prediction Log'!I1085=0, "",'Prediction Log'!I1085)</f>
      </c>
      <c r="N1079" s="1" t="str">
        <f t="shared" si="49"/>
      </c>
    </row>
    <row r="1080">
      <c r="F1080" s="31" t="str">
        <f>IF('Prediction Log'!F1086=0, "",'Prediction Log'!F1086)</f>
      </c>
      <c r="G1080" s="31" t="str">
        <f>IF('Prediction Log'!I1086=0, "",'Prediction Log'!I1086)</f>
      </c>
      <c r="N1080" s="1" t="str">
        <f t="shared" si="49"/>
      </c>
    </row>
    <row r="1081">
      <c r="F1081" s="31" t="str">
        <f>IF('Prediction Log'!F1087=0, "",'Prediction Log'!F1087)</f>
      </c>
      <c r="G1081" s="31" t="str">
        <f>IF('Prediction Log'!I1087=0, "",'Prediction Log'!I1087)</f>
      </c>
      <c r="N1081" s="1" t="str">
        <f t="shared" si="49"/>
      </c>
    </row>
    <row r="1082">
      <c r="F1082" s="31" t="str">
        <f>IF('Prediction Log'!F1088=0, "",'Prediction Log'!F1088)</f>
      </c>
      <c r="G1082" s="31" t="str">
        <f>IF('Prediction Log'!I1088=0, "",'Prediction Log'!I1088)</f>
      </c>
      <c r="N1082" s="1" t="str">
        <f t="shared" si="49"/>
      </c>
    </row>
    <row r="1083">
      <c r="F1083" s="31" t="str">
        <f>IF('Prediction Log'!F1089=0, "",'Prediction Log'!F1089)</f>
      </c>
      <c r="G1083" s="31" t="str">
        <f>IF('Prediction Log'!I1089=0, "",'Prediction Log'!I1089)</f>
      </c>
      <c r="N1083" s="1" t="str">
        <f t="shared" si="49"/>
      </c>
    </row>
    <row r="1084">
      <c r="F1084" s="31" t="str">
        <f>IF('Prediction Log'!F1090=0, "",'Prediction Log'!F1090)</f>
      </c>
      <c r="G1084" s="31" t="str">
        <f>IF('Prediction Log'!I1090=0, "",'Prediction Log'!I1090)</f>
      </c>
      <c r="N1084" s="1" t="str">
        <f t="shared" si="49"/>
      </c>
    </row>
    <row r="1085">
      <c r="F1085" s="31" t="str">
        <f>IF('Prediction Log'!F1091=0, "",'Prediction Log'!F1091)</f>
      </c>
      <c r="G1085" s="31" t="str">
        <f>IF('Prediction Log'!I1091=0, "",'Prediction Log'!I1091)</f>
      </c>
      <c r="N1085" s="1" t="str">
        <f t="shared" si="49"/>
      </c>
    </row>
    <row r="1086">
      <c r="F1086" s="31" t="str">
        <f>IF('Prediction Log'!F1092=0, "",'Prediction Log'!F1092)</f>
      </c>
      <c r="G1086" s="31" t="str">
        <f>IF('Prediction Log'!I1092=0, "",'Prediction Log'!I1092)</f>
      </c>
      <c r="N1086" s="1" t="str">
        <f t="shared" si="49"/>
      </c>
    </row>
    <row r="1087">
      <c r="F1087" s="31" t="str">
        <f>IF('Prediction Log'!F1093=0, "",'Prediction Log'!F1093)</f>
      </c>
      <c r="G1087" s="31" t="str">
        <f>IF('Prediction Log'!I1093=0, "",'Prediction Log'!I1093)</f>
      </c>
      <c r="N1087" s="1" t="str">
        <f t="shared" si="49"/>
      </c>
    </row>
    <row r="1088">
      <c r="F1088" s="31" t="str">
        <f>IF('Prediction Log'!F1094=0, "",'Prediction Log'!F1094)</f>
      </c>
      <c r="G1088" s="31" t="str">
        <f>IF('Prediction Log'!I1094=0, "",'Prediction Log'!I1094)</f>
      </c>
      <c r="N1088" s="1" t="str">
        <f t="shared" si="49"/>
      </c>
    </row>
    <row r="1089">
      <c r="F1089" s="31" t="str">
        <f>IF('Prediction Log'!F1095=0, "",'Prediction Log'!F1095)</f>
      </c>
      <c r="G1089" s="31" t="str">
        <f>IF('Prediction Log'!I1095=0, "",'Prediction Log'!I1095)</f>
      </c>
      <c r="N1089" s="1" t="str">
        <f t="shared" si="49"/>
      </c>
    </row>
    <row r="1090">
      <c r="F1090" s="31" t="str">
        <f>IF('Prediction Log'!F1096=0, "",'Prediction Log'!F1096)</f>
      </c>
      <c r="G1090" s="31" t="str">
        <f>IF('Prediction Log'!I1096=0, "",'Prediction Log'!I1096)</f>
      </c>
      <c r="N1090" s="1" t="str">
        <f t="shared" si="49"/>
      </c>
    </row>
    <row r="1091">
      <c r="F1091" s="31" t="str">
        <f>IF('Prediction Log'!F1097=0, "",'Prediction Log'!F1097)</f>
      </c>
      <c r="G1091" s="31" t="str">
        <f>IF('Prediction Log'!I1097=0, "",'Prediction Log'!I1097)</f>
      </c>
      <c r="N1091" s="1" t="str">
        <f t="shared" si="49"/>
      </c>
    </row>
    <row r="1092">
      <c r="F1092" s="31" t="str">
        <f>IF('Prediction Log'!F1098=0, "",'Prediction Log'!F1098)</f>
      </c>
      <c r="G1092" s="31" t="str">
        <f>IF('Prediction Log'!I1098=0, "",'Prediction Log'!I1098)</f>
      </c>
      <c r="N1092" s="1" t="str">
        <f t="shared" si="49"/>
      </c>
    </row>
    <row r="1093">
      <c r="F1093" s="31" t="str">
        <f>IF('Prediction Log'!F1099=0, "",'Prediction Log'!F1099)</f>
      </c>
      <c r="G1093" s="31" t="str">
        <f>IF('Prediction Log'!I1099=0, "",'Prediction Log'!I1099)</f>
      </c>
      <c r="N1093" s="1" t="str">
        <f t="shared" si="49"/>
      </c>
    </row>
    <row r="1094">
      <c r="F1094" s="31" t="str">
        <f>IF('Prediction Log'!F1100=0, "",'Prediction Log'!F1100)</f>
      </c>
      <c r="G1094" s="31" t="str">
        <f>IF('Prediction Log'!I1100=0, "",'Prediction Log'!I1100)</f>
      </c>
      <c r="N1094" s="1" t="str">
        <f t="shared" si="49"/>
      </c>
    </row>
    <row r="1095">
      <c r="F1095" s="31" t="str">
        <f>IF('Prediction Log'!F1101=0, "",'Prediction Log'!F1101)</f>
      </c>
      <c r="G1095" s="31" t="str">
        <f>IF('Prediction Log'!I1101=0, "",'Prediction Log'!I1101)</f>
      </c>
      <c r="N1095" s="1" t="str">
        <f t="shared" si="49"/>
      </c>
    </row>
    <row r="1096">
      <c r="F1096" s="31" t="str">
        <f>IF('Prediction Log'!F1102=0, "",'Prediction Log'!F1102)</f>
      </c>
      <c r="G1096" s="31" t="str">
        <f>IF('Prediction Log'!I1102=0, "",'Prediction Log'!I1102)</f>
      </c>
      <c r="N1096" s="1" t="str">
        <f t="shared" si="49"/>
      </c>
    </row>
    <row r="1097">
      <c r="F1097" s="31" t="str">
        <f>IF('Prediction Log'!F1103=0, "",'Prediction Log'!F1103)</f>
      </c>
      <c r="G1097" s="31" t="str">
        <f>IF('Prediction Log'!I1103=0, "",'Prediction Log'!I1103)</f>
      </c>
      <c r="N1097" s="1" t="str">
        <f t="shared" si="49"/>
      </c>
    </row>
    <row r="1098">
      <c r="F1098" s="31" t="str">
        <f>IF('Prediction Log'!F1104=0, "",'Prediction Log'!F1104)</f>
      </c>
      <c r="G1098" s="31" t="str">
        <f>IF('Prediction Log'!I1104=0, "",'Prediction Log'!I1104)</f>
      </c>
      <c r="N1098" s="1" t="str">
        <f t="shared" si="49"/>
      </c>
    </row>
    <row r="1099">
      <c r="F1099" s="31" t="str">
        <f>IF('Prediction Log'!F1105=0, "",'Prediction Log'!F1105)</f>
      </c>
      <c r="G1099" s="31" t="str">
        <f>IF('Prediction Log'!I1105=0, "",'Prediction Log'!I1105)</f>
      </c>
      <c r="N1099" s="1" t="str">
        <f t="shared" si="49"/>
      </c>
    </row>
    <row r="1100">
      <c r="F1100" s="31" t="str">
        <f>IF('Prediction Log'!F1106=0, "",'Prediction Log'!F1106)</f>
      </c>
      <c r="G1100" s="31" t="str">
        <f>IF('Prediction Log'!I1106=0, "",'Prediction Log'!I1106)</f>
      </c>
      <c r="N1100" s="1" t="str">
        <f t="shared" si="49"/>
      </c>
    </row>
    <row r="1101">
      <c r="F1101" s="31" t="str">
        <f>IF('Prediction Log'!F1107=0, "",'Prediction Log'!F1107)</f>
      </c>
      <c r="G1101" s="31" t="str">
        <f>IF('Prediction Log'!I1107=0, "",'Prediction Log'!I1107)</f>
      </c>
      <c r="N1101" s="1" t="str">
        <f t="shared" si="49"/>
      </c>
    </row>
    <row r="1102">
      <c r="F1102" s="31" t="str">
        <f>IF('Prediction Log'!F1108=0, "",'Prediction Log'!F1108)</f>
      </c>
      <c r="G1102" s="31" t="str">
        <f>IF('Prediction Log'!I1108=0, "",'Prediction Log'!I1108)</f>
      </c>
      <c r="N1102" s="1" t="str">
        <f t="shared" si="49"/>
      </c>
    </row>
    <row r="1103">
      <c r="F1103" s="31" t="str">
        <f>IF('Prediction Log'!F1109=0, "",'Prediction Log'!F1109)</f>
      </c>
      <c r="G1103" s="31" t="str">
        <f>IF('Prediction Log'!I1109=0, "",'Prediction Log'!I1109)</f>
      </c>
      <c r="N1103" s="1" t="str">
        <f t="shared" si="49"/>
      </c>
    </row>
    <row r="1104">
      <c r="F1104" s="31" t="str">
        <f>IF('Prediction Log'!F1110=0, "",'Prediction Log'!F1110)</f>
      </c>
      <c r="G1104" s="31" t="str">
        <f>IF('Prediction Log'!I1110=0, "",'Prediction Log'!I1110)</f>
      </c>
      <c r="N1104" s="1" t="str">
        <f t="shared" si="49"/>
      </c>
    </row>
    <row r="1105">
      <c r="F1105" s="31" t="str">
        <f>IF('Prediction Log'!F1111=0, "",'Prediction Log'!F1111)</f>
      </c>
      <c r="G1105" s="31" t="str">
        <f>IF('Prediction Log'!I1111=0, "",'Prediction Log'!I1111)</f>
      </c>
      <c r="N1105" s="1" t="str">
        <f t="shared" si="49"/>
      </c>
    </row>
    <row r="1106">
      <c r="F1106" s="31" t="str">
        <f>IF('Prediction Log'!F1112=0, "",'Prediction Log'!F1112)</f>
      </c>
      <c r="G1106" s="31" t="str">
        <f>IF('Prediction Log'!I1112=0, "",'Prediction Log'!I1112)</f>
      </c>
      <c r="N1106" s="1" t="str">
        <f t="shared" si="49"/>
      </c>
    </row>
    <row r="1107">
      <c r="F1107" s="31" t="str">
        <f>IF('Prediction Log'!F1113=0, "",'Prediction Log'!F1113)</f>
      </c>
      <c r="G1107" s="31" t="str">
        <f>IF('Prediction Log'!I1113=0, "",'Prediction Log'!I1113)</f>
      </c>
      <c r="N1107" s="1" t="str">
        <f t="shared" si="49"/>
      </c>
    </row>
    <row r="1108">
      <c r="F1108" s="31" t="str">
        <f>IF('Prediction Log'!F1114=0, "",'Prediction Log'!F1114)</f>
      </c>
      <c r="G1108" s="31" t="str">
        <f>IF('Prediction Log'!I1114=0, "",'Prediction Log'!I1114)</f>
      </c>
      <c r="N1108" s="1" t="str">
        <f t="shared" si="49"/>
      </c>
    </row>
    <row r="1109">
      <c r="F1109" s="31" t="str">
        <f>IF('Prediction Log'!F1115=0, "",'Prediction Log'!F1115)</f>
      </c>
      <c r="G1109" s="31" t="str">
        <f>IF('Prediction Log'!I1115=0, "",'Prediction Log'!I1115)</f>
      </c>
      <c r="N1109" s="1" t="str">
        <f t="shared" si="49"/>
      </c>
    </row>
    <row r="1110">
      <c r="F1110" s="31" t="str">
        <f>IF('Prediction Log'!F1116=0, "",'Prediction Log'!F1116)</f>
      </c>
      <c r="G1110" s="31" t="str">
        <f>IF('Prediction Log'!I1116=0, "",'Prediction Log'!I1116)</f>
      </c>
      <c r="N1110" s="1" t="str">
        <f t="shared" si="49"/>
      </c>
    </row>
    <row r="1111">
      <c r="F1111" s="31" t="str">
        <f>IF('Prediction Log'!F1117=0, "",'Prediction Log'!F1117)</f>
      </c>
      <c r="G1111" s="31" t="str">
        <f>IF('Prediction Log'!I1117=0, "",'Prediction Log'!I1117)</f>
      </c>
      <c r="N1111" s="1" t="str">
        <f t="shared" si="49"/>
      </c>
    </row>
    <row r="1112">
      <c r="F1112" s="31" t="str">
        <f>IF('Prediction Log'!F1118=0, "",'Prediction Log'!F1118)</f>
      </c>
      <c r="G1112" s="31" t="str">
        <f>IF('Prediction Log'!I1118=0, "",'Prediction Log'!I1118)</f>
      </c>
      <c r="N1112" s="1" t="str">
        <f t="shared" ref="N1112:N1175" si="50">IF(M1112="W", L1112, IF(M1112="L",-I1112, ""))</f>
      </c>
    </row>
    <row r="1113">
      <c r="F1113" s="31" t="str">
        <f>IF('Prediction Log'!F1119=0, "",'Prediction Log'!F1119)</f>
      </c>
      <c r="G1113" s="31" t="str">
        <f>IF('Prediction Log'!I1119=0, "",'Prediction Log'!I1119)</f>
      </c>
      <c r="N1113" s="1" t="str">
        <f t="shared" si="50"/>
      </c>
    </row>
    <row r="1114">
      <c r="F1114" s="31" t="str">
        <f>IF('Prediction Log'!F1120=0, "",'Prediction Log'!F1120)</f>
      </c>
      <c r="G1114" s="31" t="str">
        <f>IF('Prediction Log'!I1120=0, "",'Prediction Log'!I1120)</f>
      </c>
      <c r="N1114" s="1" t="str">
        <f t="shared" si="50"/>
      </c>
    </row>
    <row r="1115">
      <c r="F1115" s="31" t="str">
        <f>IF('Prediction Log'!F1121=0, "",'Prediction Log'!F1121)</f>
      </c>
      <c r="G1115" s="31" t="str">
        <f>IF('Prediction Log'!I1121=0, "",'Prediction Log'!I1121)</f>
      </c>
      <c r="N1115" s="1" t="str">
        <f t="shared" si="50"/>
      </c>
    </row>
    <row r="1116">
      <c r="F1116" s="31" t="str">
        <f>IF('Prediction Log'!F1122=0, "",'Prediction Log'!F1122)</f>
      </c>
      <c r="G1116" s="31" t="str">
        <f>IF('Prediction Log'!I1122=0, "",'Prediction Log'!I1122)</f>
      </c>
      <c r="N1116" s="1" t="str">
        <f t="shared" si="50"/>
      </c>
    </row>
    <row r="1117">
      <c r="F1117" s="31" t="str">
        <f>IF('Prediction Log'!F1123=0, "",'Prediction Log'!F1123)</f>
      </c>
      <c r="G1117" s="31" t="str">
        <f>IF('Prediction Log'!I1123=0, "",'Prediction Log'!I1123)</f>
      </c>
      <c r="N1117" s="1" t="str">
        <f t="shared" si="50"/>
      </c>
    </row>
    <row r="1118">
      <c r="F1118" s="31" t="str">
        <f>IF('Prediction Log'!F1124=0, "",'Prediction Log'!F1124)</f>
      </c>
      <c r="G1118" s="31" t="str">
        <f>IF('Prediction Log'!I1124=0, "",'Prediction Log'!I1124)</f>
      </c>
      <c r="N1118" s="1" t="str">
        <f t="shared" si="50"/>
      </c>
    </row>
    <row r="1119">
      <c r="F1119" s="31" t="str">
        <f>IF('Prediction Log'!F1125=0, "",'Prediction Log'!F1125)</f>
      </c>
      <c r="G1119" s="31" t="str">
        <f>IF('Prediction Log'!I1125=0, "",'Prediction Log'!I1125)</f>
      </c>
      <c r="N1119" s="1" t="str">
        <f t="shared" si="50"/>
      </c>
    </row>
    <row r="1120">
      <c r="F1120" s="31" t="str">
        <f>IF('Prediction Log'!F1126=0, "",'Prediction Log'!F1126)</f>
      </c>
      <c r="G1120" s="31" t="str">
        <f>IF('Prediction Log'!I1126=0, "",'Prediction Log'!I1126)</f>
      </c>
      <c r="N1120" s="1" t="str">
        <f t="shared" si="50"/>
      </c>
    </row>
    <row r="1121">
      <c r="F1121" s="31" t="str">
        <f>IF('Prediction Log'!F1127=0, "",'Prediction Log'!F1127)</f>
      </c>
      <c r="G1121" s="31" t="str">
        <f>IF('Prediction Log'!I1127=0, "",'Prediction Log'!I1127)</f>
      </c>
      <c r="N1121" s="1" t="str">
        <f t="shared" si="50"/>
      </c>
    </row>
    <row r="1122">
      <c r="F1122" s="31" t="str">
        <f>IF('Prediction Log'!F1128=0, "",'Prediction Log'!F1128)</f>
      </c>
      <c r="G1122" s="31" t="str">
        <f>IF('Prediction Log'!I1128=0, "",'Prediction Log'!I1128)</f>
      </c>
      <c r="N1122" s="1" t="str">
        <f t="shared" si="50"/>
      </c>
    </row>
    <row r="1123">
      <c r="F1123" s="31" t="str">
        <f>IF('Prediction Log'!F1129=0, "",'Prediction Log'!F1129)</f>
      </c>
      <c r="G1123" s="31" t="str">
        <f>IF('Prediction Log'!I1129=0, "",'Prediction Log'!I1129)</f>
      </c>
      <c r="N1123" s="1" t="str">
        <f t="shared" si="50"/>
      </c>
    </row>
    <row r="1124">
      <c r="F1124" s="31" t="str">
        <f>IF('Prediction Log'!F1130=0, "",'Prediction Log'!F1130)</f>
      </c>
      <c r="G1124" s="31" t="str">
        <f>IF('Prediction Log'!I1130=0, "",'Prediction Log'!I1130)</f>
      </c>
      <c r="N1124" s="1" t="str">
        <f t="shared" si="50"/>
      </c>
    </row>
    <row r="1125">
      <c r="F1125" s="31" t="str">
        <f>IF('Prediction Log'!F1131=0, "",'Prediction Log'!F1131)</f>
      </c>
      <c r="G1125" s="31" t="str">
        <f>IF('Prediction Log'!I1131=0, "",'Prediction Log'!I1131)</f>
      </c>
      <c r="N1125" s="1" t="str">
        <f t="shared" si="50"/>
      </c>
    </row>
    <row r="1126">
      <c r="F1126" s="31" t="str">
        <f>IF('Prediction Log'!F1132=0, "",'Prediction Log'!F1132)</f>
      </c>
      <c r="G1126" s="31" t="str">
        <f>IF('Prediction Log'!I1132=0, "",'Prediction Log'!I1132)</f>
      </c>
      <c r="N1126" s="1" t="str">
        <f t="shared" si="50"/>
      </c>
    </row>
    <row r="1127">
      <c r="F1127" s="31" t="str">
        <f>IF('Prediction Log'!F1133=0, "",'Prediction Log'!F1133)</f>
      </c>
      <c r="G1127" s="31" t="str">
        <f>IF('Prediction Log'!I1133=0, "",'Prediction Log'!I1133)</f>
      </c>
      <c r="N1127" s="1" t="str">
        <f t="shared" si="50"/>
      </c>
    </row>
    <row r="1128">
      <c r="F1128" s="31" t="str">
        <f>IF('Prediction Log'!F1134=0, "",'Prediction Log'!F1134)</f>
      </c>
      <c r="G1128" s="31" t="str">
        <f>IF('Prediction Log'!I1134=0, "",'Prediction Log'!I1134)</f>
      </c>
      <c r="N1128" s="1" t="str">
        <f t="shared" si="50"/>
      </c>
    </row>
    <row r="1129">
      <c r="F1129" s="31" t="str">
        <f>IF('Prediction Log'!F1135=0, "",'Prediction Log'!F1135)</f>
      </c>
      <c r="G1129" s="31" t="str">
        <f>IF('Prediction Log'!I1135=0, "",'Prediction Log'!I1135)</f>
      </c>
      <c r="N1129" s="1" t="str">
        <f t="shared" si="50"/>
      </c>
    </row>
    <row r="1130">
      <c r="F1130" s="31" t="str">
        <f>IF('Prediction Log'!F1136=0, "",'Prediction Log'!F1136)</f>
      </c>
      <c r="G1130" s="31" t="str">
        <f>IF('Prediction Log'!I1136=0, "",'Prediction Log'!I1136)</f>
      </c>
      <c r="N1130" s="1" t="str">
        <f t="shared" si="50"/>
      </c>
    </row>
    <row r="1131">
      <c r="F1131" s="31" t="str">
        <f>IF('Prediction Log'!F1137=0, "",'Prediction Log'!F1137)</f>
      </c>
      <c r="G1131" s="31" t="str">
        <f>IF('Prediction Log'!I1137=0, "",'Prediction Log'!I1137)</f>
      </c>
      <c r="N1131" s="1" t="str">
        <f t="shared" si="50"/>
      </c>
    </row>
    <row r="1132">
      <c r="F1132" s="31" t="str">
        <f>IF('Prediction Log'!F1138=0, "",'Prediction Log'!F1138)</f>
      </c>
      <c r="G1132" s="31" t="str">
        <f>IF('Prediction Log'!I1138=0, "",'Prediction Log'!I1138)</f>
      </c>
      <c r="N1132" s="1" t="str">
        <f t="shared" si="50"/>
      </c>
    </row>
    <row r="1133">
      <c r="F1133" s="31" t="str">
        <f>IF('Prediction Log'!F1139=0, "",'Prediction Log'!F1139)</f>
      </c>
      <c r="G1133" s="31" t="str">
        <f>IF('Prediction Log'!I1139=0, "",'Prediction Log'!I1139)</f>
      </c>
      <c r="N1133" s="1" t="str">
        <f t="shared" si="50"/>
      </c>
    </row>
    <row r="1134">
      <c r="F1134" s="31" t="str">
        <f>IF('Prediction Log'!F1140=0, "",'Prediction Log'!F1140)</f>
      </c>
      <c r="G1134" s="31" t="str">
        <f>IF('Prediction Log'!I1140=0, "",'Prediction Log'!I1140)</f>
      </c>
      <c r="N1134" s="1" t="str">
        <f t="shared" si="50"/>
      </c>
    </row>
    <row r="1135">
      <c r="F1135" s="31" t="str">
        <f>IF('Prediction Log'!F1141=0, "",'Prediction Log'!F1141)</f>
      </c>
      <c r="G1135" s="31" t="str">
        <f>IF('Prediction Log'!I1141=0, "",'Prediction Log'!I1141)</f>
      </c>
      <c r="N1135" s="1" t="str">
        <f t="shared" si="50"/>
      </c>
    </row>
    <row r="1136">
      <c r="F1136" s="31" t="str">
        <f>IF('Prediction Log'!F1142=0, "",'Prediction Log'!F1142)</f>
      </c>
      <c r="G1136" s="31" t="str">
        <f>IF('Prediction Log'!I1142=0, "",'Prediction Log'!I1142)</f>
      </c>
      <c r="N1136" s="1" t="str">
        <f t="shared" si="50"/>
      </c>
    </row>
    <row r="1137">
      <c r="F1137" s="31" t="str">
        <f>IF('Prediction Log'!F1143=0, "",'Prediction Log'!F1143)</f>
      </c>
      <c r="G1137" s="31" t="str">
        <f>IF('Prediction Log'!I1143=0, "",'Prediction Log'!I1143)</f>
      </c>
      <c r="N1137" s="1" t="str">
        <f t="shared" si="50"/>
      </c>
    </row>
    <row r="1138">
      <c r="F1138" s="31" t="str">
        <f>IF('Prediction Log'!F1144=0, "",'Prediction Log'!F1144)</f>
      </c>
      <c r="G1138" s="31" t="str">
        <f>IF('Prediction Log'!I1144=0, "",'Prediction Log'!I1144)</f>
      </c>
      <c r="N1138" s="1" t="str">
        <f t="shared" si="50"/>
      </c>
    </row>
    <row r="1139">
      <c r="F1139" s="31" t="str">
        <f>IF('Prediction Log'!F1145=0, "",'Prediction Log'!F1145)</f>
      </c>
      <c r="G1139" s="31" t="str">
        <f>IF('Prediction Log'!I1145=0, "",'Prediction Log'!I1145)</f>
      </c>
      <c r="N1139" s="1" t="str">
        <f t="shared" si="50"/>
      </c>
    </row>
    <row r="1140">
      <c r="F1140" s="31" t="str">
        <f>IF('Prediction Log'!F1146=0, "",'Prediction Log'!F1146)</f>
      </c>
      <c r="G1140" s="31" t="str">
        <f>IF('Prediction Log'!I1146=0, "",'Prediction Log'!I1146)</f>
      </c>
      <c r="N1140" s="1" t="str">
        <f t="shared" si="50"/>
      </c>
    </row>
    <row r="1141">
      <c r="F1141" s="31" t="str">
        <f>IF('Prediction Log'!F1147=0, "",'Prediction Log'!F1147)</f>
      </c>
      <c r="G1141" s="31" t="str">
        <f>IF('Prediction Log'!I1147=0, "",'Prediction Log'!I1147)</f>
      </c>
      <c r="N1141" s="1" t="str">
        <f t="shared" si="50"/>
      </c>
    </row>
    <row r="1142">
      <c r="F1142" s="31" t="str">
        <f>IF('Prediction Log'!F1148=0, "",'Prediction Log'!F1148)</f>
      </c>
      <c r="G1142" s="31" t="str">
        <f>IF('Prediction Log'!I1148=0, "",'Prediction Log'!I1148)</f>
      </c>
      <c r="N1142" s="1" t="str">
        <f t="shared" si="50"/>
      </c>
    </row>
    <row r="1143">
      <c r="F1143" s="31" t="str">
        <f>IF('Prediction Log'!F1149=0, "",'Prediction Log'!F1149)</f>
      </c>
      <c r="G1143" s="31" t="str">
        <f>IF('Prediction Log'!I1149=0, "",'Prediction Log'!I1149)</f>
      </c>
      <c r="N1143" s="1" t="str">
        <f t="shared" si="50"/>
      </c>
    </row>
    <row r="1144">
      <c r="F1144" s="31" t="str">
        <f>IF('Prediction Log'!F1150=0, "",'Prediction Log'!F1150)</f>
      </c>
      <c r="G1144" s="31" t="str">
        <f>IF('Prediction Log'!I1150=0, "",'Prediction Log'!I1150)</f>
      </c>
      <c r="N1144" s="1" t="str">
        <f t="shared" si="50"/>
      </c>
    </row>
    <row r="1145">
      <c r="F1145" s="31" t="str">
        <f>IF('Prediction Log'!F1151=0, "",'Prediction Log'!F1151)</f>
      </c>
      <c r="G1145" s="31" t="str">
        <f>IF('Prediction Log'!I1151=0, "",'Prediction Log'!I1151)</f>
      </c>
      <c r="N1145" s="1" t="str">
        <f t="shared" si="50"/>
      </c>
    </row>
    <row r="1146">
      <c r="F1146" s="31" t="str">
        <f>IF('Prediction Log'!F1152=0, "",'Prediction Log'!F1152)</f>
      </c>
      <c r="G1146" s="31" t="str">
        <f>IF('Prediction Log'!I1152=0, "",'Prediction Log'!I1152)</f>
      </c>
      <c r="N1146" s="1" t="str">
        <f t="shared" si="50"/>
      </c>
    </row>
    <row r="1147">
      <c r="F1147" s="31" t="str">
        <f>IF('Prediction Log'!F1153=0, "",'Prediction Log'!F1153)</f>
      </c>
      <c r="G1147" s="31" t="str">
        <f>IF('Prediction Log'!I1153=0, "",'Prediction Log'!I1153)</f>
      </c>
      <c r="N1147" s="1" t="str">
        <f t="shared" si="50"/>
      </c>
    </row>
    <row r="1148">
      <c r="F1148" s="31" t="str">
        <f>IF('Prediction Log'!F1154=0, "",'Prediction Log'!F1154)</f>
      </c>
      <c r="G1148" s="31" t="str">
        <f>IF('Prediction Log'!I1154=0, "",'Prediction Log'!I1154)</f>
      </c>
      <c r="N1148" s="1" t="str">
        <f t="shared" si="50"/>
      </c>
    </row>
    <row r="1149">
      <c r="F1149" s="31" t="str">
        <f>IF('Prediction Log'!F1155=0, "",'Prediction Log'!F1155)</f>
      </c>
      <c r="G1149" s="31" t="str">
        <f>IF('Prediction Log'!I1155=0, "",'Prediction Log'!I1155)</f>
      </c>
      <c r="N1149" s="1" t="str">
        <f t="shared" si="50"/>
      </c>
    </row>
    <row r="1150">
      <c r="F1150" s="31" t="str">
        <f>IF('Prediction Log'!F1156=0, "",'Prediction Log'!F1156)</f>
      </c>
      <c r="G1150" s="31" t="str">
        <f>IF('Prediction Log'!I1156=0, "",'Prediction Log'!I1156)</f>
      </c>
      <c r="N1150" s="1" t="str">
        <f t="shared" si="50"/>
      </c>
    </row>
    <row r="1151">
      <c r="F1151" s="31" t="str">
        <f>IF('Prediction Log'!F1157=0, "",'Prediction Log'!F1157)</f>
      </c>
      <c r="G1151" s="31" t="str">
        <f>IF('Prediction Log'!I1157=0, "",'Prediction Log'!I1157)</f>
      </c>
      <c r="N1151" s="1" t="str">
        <f t="shared" si="50"/>
      </c>
    </row>
    <row r="1152">
      <c r="F1152" s="31" t="str">
        <f>IF('Prediction Log'!F1158=0, "",'Prediction Log'!F1158)</f>
      </c>
      <c r="G1152" s="31" t="str">
        <f>IF('Prediction Log'!I1158=0, "",'Prediction Log'!I1158)</f>
      </c>
      <c r="N1152" s="1" t="str">
        <f t="shared" si="50"/>
      </c>
    </row>
    <row r="1153">
      <c r="F1153" s="31" t="str">
        <f>IF('Prediction Log'!F1159=0, "",'Prediction Log'!F1159)</f>
      </c>
      <c r="G1153" s="31" t="str">
        <f>IF('Prediction Log'!I1159=0, "",'Prediction Log'!I1159)</f>
      </c>
      <c r="N1153" s="1" t="str">
        <f t="shared" si="50"/>
      </c>
    </row>
    <row r="1154">
      <c r="F1154" s="31" t="str">
        <f>IF('Prediction Log'!F1160=0, "",'Prediction Log'!F1160)</f>
      </c>
      <c r="G1154" s="31" t="str">
        <f>IF('Prediction Log'!I1160=0, "",'Prediction Log'!I1160)</f>
      </c>
      <c r="N1154" s="1" t="str">
        <f t="shared" si="50"/>
      </c>
    </row>
    <row r="1155">
      <c r="F1155" s="31" t="str">
        <f>IF('Prediction Log'!F1161=0, "",'Prediction Log'!F1161)</f>
      </c>
      <c r="G1155" s="31" t="str">
        <f>IF('Prediction Log'!I1161=0, "",'Prediction Log'!I1161)</f>
      </c>
      <c r="N1155" s="1" t="str">
        <f t="shared" si="50"/>
      </c>
    </row>
    <row r="1156">
      <c r="F1156" s="31" t="str">
        <f>IF('Prediction Log'!F1162=0, "",'Prediction Log'!F1162)</f>
      </c>
      <c r="G1156" s="31" t="str">
        <f>IF('Prediction Log'!I1162=0, "",'Prediction Log'!I1162)</f>
      </c>
      <c r="N1156" s="1" t="str">
        <f t="shared" si="50"/>
      </c>
    </row>
    <row r="1157">
      <c r="F1157" s="31" t="str">
        <f>IF('Prediction Log'!F1163=0, "",'Prediction Log'!F1163)</f>
      </c>
      <c r="G1157" s="31" t="str">
        <f>IF('Prediction Log'!I1163=0, "",'Prediction Log'!I1163)</f>
      </c>
      <c r="N1157" s="1" t="str">
        <f t="shared" si="50"/>
      </c>
    </row>
    <row r="1158">
      <c r="F1158" s="31" t="str">
        <f>IF('Prediction Log'!F1164=0, "",'Prediction Log'!F1164)</f>
      </c>
      <c r="G1158" s="31" t="str">
        <f>IF('Prediction Log'!I1164=0, "",'Prediction Log'!I1164)</f>
      </c>
      <c r="N1158" s="1" t="str">
        <f t="shared" si="50"/>
      </c>
    </row>
    <row r="1159">
      <c r="F1159" s="31" t="str">
        <f>IF('Prediction Log'!F1165=0, "",'Prediction Log'!F1165)</f>
      </c>
      <c r="G1159" s="31" t="str">
        <f>IF('Prediction Log'!I1165=0, "",'Prediction Log'!I1165)</f>
      </c>
      <c r="N1159" s="1" t="str">
        <f t="shared" si="50"/>
      </c>
    </row>
    <row r="1160">
      <c r="F1160" s="31" t="str">
        <f>IF('Prediction Log'!F1166=0, "",'Prediction Log'!F1166)</f>
      </c>
      <c r="G1160" s="31" t="str">
        <f>IF('Prediction Log'!I1166=0, "",'Prediction Log'!I1166)</f>
      </c>
      <c r="N1160" s="1" t="str">
        <f t="shared" si="50"/>
      </c>
    </row>
    <row r="1161">
      <c r="F1161" s="31" t="str">
        <f>IF('Prediction Log'!F1167=0, "",'Prediction Log'!F1167)</f>
      </c>
      <c r="G1161" s="31" t="str">
        <f>IF('Prediction Log'!I1167=0, "",'Prediction Log'!I1167)</f>
      </c>
      <c r="N1161" s="1" t="str">
        <f t="shared" si="50"/>
      </c>
    </row>
    <row r="1162">
      <c r="F1162" s="31" t="str">
        <f>IF('Prediction Log'!F1168=0, "",'Prediction Log'!F1168)</f>
      </c>
      <c r="G1162" s="31" t="str">
        <f>IF('Prediction Log'!I1168=0, "",'Prediction Log'!I1168)</f>
      </c>
      <c r="N1162" s="1" t="str">
        <f t="shared" si="50"/>
      </c>
    </row>
    <row r="1163">
      <c r="F1163" s="31" t="str">
        <f>IF('Prediction Log'!F1169=0, "",'Prediction Log'!F1169)</f>
      </c>
      <c r="G1163" s="31" t="str">
        <f>IF('Prediction Log'!I1169=0, "",'Prediction Log'!I1169)</f>
      </c>
      <c r="N1163" s="1" t="str">
        <f t="shared" si="50"/>
      </c>
    </row>
    <row r="1164">
      <c r="F1164" s="31" t="str">
        <f>IF('Prediction Log'!F1170=0, "",'Prediction Log'!F1170)</f>
      </c>
      <c r="G1164" s="31" t="str">
        <f>IF('Prediction Log'!I1170=0, "",'Prediction Log'!I1170)</f>
      </c>
      <c r="N1164" s="1" t="str">
        <f t="shared" si="50"/>
      </c>
    </row>
    <row r="1165">
      <c r="F1165" s="31" t="str">
        <f>IF('Prediction Log'!F1171=0, "",'Prediction Log'!F1171)</f>
      </c>
      <c r="G1165" s="31" t="str">
        <f>IF('Prediction Log'!I1171=0, "",'Prediction Log'!I1171)</f>
      </c>
      <c r="N1165" s="1" t="str">
        <f t="shared" si="50"/>
      </c>
    </row>
    <row r="1166">
      <c r="F1166" s="31" t="str">
        <f>IF('Prediction Log'!F1172=0, "",'Prediction Log'!F1172)</f>
      </c>
      <c r="G1166" s="31" t="str">
        <f>IF('Prediction Log'!I1172=0, "",'Prediction Log'!I1172)</f>
      </c>
      <c r="N1166" s="1" t="str">
        <f t="shared" si="50"/>
      </c>
    </row>
    <row r="1167">
      <c r="F1167" s="31" t="str">
        <f>IF('Prediction Log'!F1173=0, "",'Prediction Log'!F1173)</f>
      </c>
      <c r="G1167" s="31" t="str">
        <f>IF('Prediction Log'!I1173=0, "",'Prediction Log'!I1173)</f>
      </c>
      <c r="N1167" s="1" t="str">
        <f t="shared" si="50"/>
      </c>
    </row>
    <row r="1168">
      <c r="F1168" s="31" t="str">
        <f>IF('Prediction Log'!F1174=0, "",'Prediction Log'!F1174)</f>
      </c>
      <c r="G1168" s="31" t="str">
        <f>IF('Prediction Log'!I1174=0, "",'Prediction Log'!I1174)</f>
      </c>
      <c r="N1168" s="1" t="str">
        <f t="shared" si="50"/>
      </c>
    </row>
    <row r="1169">
      <c r="F1169" s="31" t="str">
        <f>IF('Prediction Log'!F1175=0, "",'Prediction Log'!F1175)</f>
      </c>
      <c r="G1169" s="31" t="str">
        <f>IF('Prediction Log'!I1175=0, "",'Prediction Log'!I1175)</f>
      </c>
      <c r="N1169" s="1" t="str">
        <f t="shared" si="50"/>
      </c>
    </row>
    <row r="1170">
      <c r="F1170" s="31" t="str">
        <f>IF('Prediction Log'!F1176=0, "",'Prediction Log'!F1176)</f>
      </c>
      <c r="G1170" s="31" t="str">
        <f>IF('Prediction Log'!I1176=0, "",'Prediction Log'!I1176)</f>
      </c>
      <c r="N1170" s="1" t="str">
        <f t="shared" si="50"/>
      </c>
    </row>
    <row r="1171">
      <c r="F1171" s="31" t="str">
        <f>IF('Prediction Log'!F1177=0, "",'Prediction Log'!F1177)</f>
      </c>
      <c r="G1171" s="31" t="str">
        <f>IF('Prediction Log'!I1177=0, "",'Prediction Log'!I1177)</f>
      </c>
      <c r="N1171" s="1" t="str">
        <f t="shared" si="50"/>
      </c>
    </row>
    <row r="1172">
      <c r="F1172" s="31" t="str">
        <f>IF('Prediction Log'!F1178=0, "",'Prediction Log'!F1178)</f>
      </c>
      <c r="G1172" s="31" t="str">
        <f>IF('Prediction Log'!I1178=0, "",'Prediction Log'!I1178)</f>
      </c>
      <c r="N1172" s="1" t="str">
        <f t="shared" si="50"/>
      </c>
    </row>
    <row r="1173">
      <c r="F1173" s="31" t="str">
        <f>IF('Prediction Log'!F1179=0, "",'Prediction Log'!F1179)</f>
      </c>
      <c r="G1173" s="31" t="str">
        <f>IF('Prediction Log'!I1179=0, "",'Prediction Log'!I1179)</f>
      </c>
      <c r="N1173" s="1" t="str">
        <f t="shared" si="50"/>
      </c>
    </row>
    <row r="1174">
      <c r="F1174" s="31" t="str">
        <f>IF('Prediction Log'!F1180=0, "",'Prediction Log'!F1180)</f>
      </c>
      <c r="G1174" s="31" t="str">
        <f>IF('Prediction Log'!I1180=0, "",'Prediction Log'!I1180)</f>
      </c>
      <c r="N1174" s="1" t="str">
        <f t="shared" si="50"/>
      </c>
    </row>
    <row r="1175">
      <c r="F1175" s="31" t="str">
        <f>IF('Prediction Log'!F1181=0, "",'Prediction Log'!F1181)</f>
      </c>
      <c r="G1175" s="31" t="str">
        <f>IF('Prediction Log'!I1181=0, "",'Prediction Log'!I1181)</f>
      </c>
      <c r="N1175" s="1" t="str">
        <f t="shared" si="50"/>
      </c>
    </row>
    <row r="1176">
      <c r="F1176" s="31" t="str">
        <f>IF('Prediction Log'!F1182=0, "",'Prediction Log'!F1182)</f>
      </c>
      <c r="G1176" s="31" t="str">
        <f>IF('Prediction Log'!I1182=0, "",'Prediction Log'!I1182)</f>
      </c>
      <c r="N1176" s="1" t="str">
        <f t="shared" ref="N1176:N1239" si="51">IF(M1176="W", L1176, IF(M1176="L",-I1176, ""))</f>
      </c>
    </row>
    <row r="1177">
      <c r="F1177" s="31" t="str">
        <f>IF('Prediction Log'!F1183=0, "",'Prediction Log'!F1183)</f>
      </c>
      <c r="G1177" s="31" t="str">
        <f>IF('Prediction Log'!I1183=0, "",'Prediction Log'!I1183)</f>
      </c>
      <c r="N1177" s="1" t="str">
        <f t="shared" si="51"/>
      </c>
    </row>
    <row r="1178">
      <c r="F1178" s="31" t="str">
        <f>IF('Prediction Log'!F1184=0, "",'Prediction Log'!F1184)</f>
      </c>
      <c r="G1178" s="31" t="str">
        <f>IF('Prediction Log'!I1184=0, "",'Prediction Log'!I1184)</f>
      </c>
      <c r="N1178" s="1" t="str">
        <f t="shared" si="51"/>
      </c>
    </row>
    <row r="1179">
      <c r="F1179" s="31" t="str">
        <f>IF('Prediction Log'!F1185=0, "",'Prediction Log'!F1185)</f>
      </c>
      <c r="G1179" s="31" t="str">
        <f>IF('Prediction Log'!I1185=0, "",'Prediction Log'!I1185)</f>
      </c>
      <c r="N1179" s="1" t="str">
        <f t="shared" si="51"/>
      </c>
    </row>
    <row r="1180">
      <c r="F1180" s="31" t="str">
        <f>IF('Prediction Log'!F1186=0, "",'Prediction Log'!F1186)</f>
      </c>
      <c r="G1180" s="31" t="str">
        <f>IF('Prediction Log'!I1186=0, "",'Prediction Log'!I1186)</f>
      </c>
      <c r="N1180" s="1" t="str">
        <f t="shared" si="51"/>
      </c>
    </row>
    <row r="1181">
      <c r="F1181" s="31" t="str">
        <f>IF('Prediction Log'!F1187=0, "",'Prediction Log'!F1187)</f>
      </c>
      <c r="G1181" s="31" t="str">
        <f>IF('Prediction Log'!I1187=0, "",'Prediction Log'!I1187)</f>
      </c>
      <c r="N1181" s="1" t="str">
        <f t="shared" si="51"/>
      </c>
    </row>
    <row r="1182">
      <c r="F1182" s="31" t="str">
        <f>IF('Prediction Log'!F1188=0, "",'Prediction Log'!F1188)</f>
      </c>
      <c r="G1182" s="31" t="str">
        <f>IF('Prediction Log'!I1188=0, "",'Prediction Log'!I1188)</f>
      </c>
      <c r="N1182" s="1" t="str">
        <f t="shared" si="51"/>
      </c>
    </row>
    <row r="1183">
      <c r="F1183" s="31" t="str">
        <f>IF('Prediction Log'!F1189=0, "",'Prediction Log'!F1189)</f>
      </c>
      <c r="G1183" s="31" t="str">
        <f>IF('Prediction Log'!I1189=0, "",'Prediction Log'!I1189)</f>
      </c>
      <c r="N1183" s="1" t="str">
        <f t="shared" si="51"/>
      </c>
    </row>
    <row r="1184">
      <c r="F1184" s="31" t="str">
        <f>IF('Prediction Log'!F1190=0, "",'Prediction Log'!F1190)</f>
      </c>
      <c r="G1184" s="31" t="str">
        <f>IF('Prediction Log'!I1190=0, "",'Prediction Log'!I1190)</f>
      </c>
      <c r="N1184" s="1" t="str">
        <f t="shared" si="51"/>
      </c>
    </row>
    <row r="1185">
      <c r="F1185" s="31" t="str">
        <f>IF('Prediction Log'!F1191=0, "",'Prediction Log'!F1191)</f>
      </c>
      <c r="G1185" s="31" t="str">
        <f>IF('Prediction Log'!I1191=0, "",'Prediction Log'!I1191)</f>
      </c>
      <c r="N1185" s="1" t="str">
        <f t="shared" si="51"/>
      </c>
    </row>
    <row r="1186">
      <c r="F1186" s="31" t="str">
        <f>IF('Prediction Log'!F1192=0, "",'Prediction Log'!F1192)</f>
      </c>
      <c r="G1186" s="31" t="str">
        <f>IF('Prediction Log'!I1192=0, "",'Prediction Log'!I1192)</f>
      </c>
      <c r="N1186" s="1" t="str">
        <f t="shared" si="51"/>
      </c>
    </row>
    <row r="1187">
      <c r="F1187" s="31" t="str">
        <f>IF('Prediction Log'!F1193=0, "",'Prediction Log'!F1193)</f>
      </c>
      <c r="G1187" s="31" t="str">
        <f>IF('Prediction Log'!I1193=0, "",'Prediction Log'!I1193)</f>
      </c>
      <c r="N1187" s="1" t="str">
        <f t="shared" si="51"/>
      </c>
    </row>
    <row r="1188">
      <c r="F1188" s="31" t="str">
        <f>IF('Prediction Log'!F1194=0, "",'Prediction Log'!F1194)</f>
      </c>
      <c r="G1188" s="31" t="str">
        <f>IF('Prediction Log'!I1194=0, "",'Prediction Log'!I1194)</f>
      </c>
      <c r="N1188" s="1" t="str">
        <f t="shared" si="51"/>
      </c>
    </row>
    <row r="1189">
      <c r="F1189" s="31" t="str">
        <f>IF('Prediction Log'!F1195=0, "",'Prediction Log'!F1195)</f>
      </c>
      <c r="G1189" s="31" t="str">
        <f>IF('Prediction Log'!I1195=0, "",'Prediction Log'!I1195)</f>
      </c>
      <c r="N1189" s="1" t="str">
        <f t="shared" si="51"/>
      </c>
    </row>
    <row r="1190">
      <c r="F1190" s="31" t="str">
        <f>IF('Prediction Log'!F1196=0, "",'Prediction Log'!F1196)</f>
      </c>
      <c r="G1190" s="31" t="str">
        <f>IF('Prediction Log'!I1196=0, "",'Prediction Log'!I1196)</f>
      </c>
      <c r="N1190" s="1" t="str">
        <f t="shared" si="51"/>
      </c>
    </row>
    <row r="1191">
      <c r="F1191" s="31" t="str">
        <f>IF('Prediction Log'!F1197=0, "",'Prediction Log'!F1197)</f>
      </c>
      <c r="G1191" s="31" t="str">
        <f>IF('Prediction Log'!I1197=0, "",'Prediction Log'!I1197)</f>
      </c>
      <c r="N1191" s="1" t="str">
        <f t="shared" si="51"/>
      </c>
    </row>
    <row r="1192">
      <c r="F1192" s="31" t="str">
        <f>IF('Prediction Log'!F1198=0, "",'Prediction Log'!F1198)</f>
      </c>
      <c r="G1192" s="31" t="str">
        <f>IF('Prediction Log'!I1198=0, "",'Prediction Log'!I1198)</f>
      </c>
      <c r="N1192" s="1" t="str">
        <f t="shared" si="51"/>
      </c>
    </row>
    <row r="1193">
      <c r="F1193" s="31" t="str">
        <f>IF('Prediction Log'!F1199=0, "",'Prediction Log'!F1199)</f>
      </c>
      <c r="G1193" s="31" t="str">
        <f>IF('Prediction Log'!I1199=0, "",'Prediction Log'!I1199)</f>
      </c>
      <c r="N1193" s="1" t="str">
        <f t="shared" si="51"/>
      </c>
    </row>
    <row r="1194">
      <c r="F1194" s="31" t="str">
        <f>IF('Prediction Log'!F1200=0, "",'Prediction Log'!F1200)</f>
      </c>
      <c r="G1194" s="31" t="str">
        <f>IF('Prediction Log'!I1200=0, "",'Prediction Log'!I1200)</f>
      </c>
      <c r="N1194" s="1" t="str">
        <f t="shared" si="51"/>
      </c>
    </row>
    <row r="1195">
      <c r="F1195" s="31" t="str">
        <f>IF('Prediction Log'!F1201=0, "",'Prediction Log'!F1201)</f>
      </c>
      <c r="G1195" s="31" t="str">
        <f>IF('Prediction Log'!I1201=0, "",'Prediction Log'!I1201)</f>
      </c>
      <c r="N1195" s="1" t="str">
        <f t="shared" si="51"/>
      </c>
    </row>
    <row r="1196">
      <c r="F1196" s="31" t="str">
        <f>IF('Prediction Log'!F1202=0, "",'Prediction Log'!F1202)</f>
      </c>
      <c r="G1196" s="31" t="str">
        <f>IF('Prediction Log'!I1202=0, "",'Prediction Log'!I1202)</f>
      </c>
      <c r="N1196" s="1" t="str">
        <f t="shared" si="51"/>
      </c>
    </row>
    <row r="1197">
      <c r="F1197" s="31" t="str">
        <f>IF('Prediction Log'!F1203=0, "",'Prediction Log'!F1203)</f>
      </c>
      <c r="G1197" s="31" t="str">
        <f>IF('Prediction Log'!I1203=0, "",'Prediction Log'!I1203)</f>
      </c>
      <c r="N1197" s="1" t="str">
        <f t="shared" si="51"/>
      </c>
    </row>
    <row r="1198">
      <c r="F1198" s="31" t="str">
        <f>IF('Prediction Log'!F1204=0, "",'Prediction Log'!F1204)</f>
      </c>
      <c r="G1198" s="31" t="str">
        <f>IF('Prediction Log'!I1204=0, "",'Prediction Log'!I1204)</f>
      </c>
      <c r="N1198" s="1" t="str">
        <f t="shared" si="51"/>
      </c>
    </row>
    <row r="1199">
      <c r="F1199" s="31" t="str">
        <f>IF('Prediction Log'!F1205=0, "",'Prediction Log'!F1205)</f>
      </c>
      <c r="G1199" s="31" t="str">
        <f>IF('Prediction Log'!I1205=0, "",'Prediction Log'!I1205)</f>
      </c>
      <c r="N1199" s="1" t="str">
        <f t="shared" si="51"/>
      </c>
    </row>
    <row r="1200">
      <c r="F1200" s="31" t="str">
        <f>IF('Prediction Log'!F1206=0, "",'Prediction Log'!F1206)</f>
      </c>
      <c r="G1200" s="31" t="str">
        <f>IF('Prediction Log'!I1206=0, "",'Prediction Log'!I1206)</f>
      </c>
      <c r="N1200" s="1" t="str">
        <f t="shared" si="51"/>
      </c>
    </row>
    <row r="1201">
      <c r="F1201" s="31" t="str">
        <f>IF('Prediction Log'!F1207=0, "",'Prediction Log'!F1207)</f>
      </c>
      <c r="G1201" s="31" t="str">
        <f>IF('Prediction Log'!I1207=0, "",'Prediction Log'!I1207)</f>
      </c>
      <c r="N1201" s="1" t="str">
        <f t="shared" si="51"/>
      </c>
    </row>
    <row r="1202">
      <c r="F1202" s="31" t="str">
        <f>IF('Prediction Log'!F1208=0, "",'Prediction Log'!F1208)</f>
      </c>
      <c r="G1202" s="31" t="str">
        <f>IF('Prediction Log'!I1208=0, "",'Prediction Log'!I1208)</f>
      </c>
      <c r="N1202" s="1" t="str">
        <f t="shared" si="51"/>
      </c>
    </row>
    <row r="1203">
      <c r="F1203" s="31" t="str">
        <f>IF('Prediction Log'!F1209=0, "",'Prediction Log'!F1209)</f>
      </c>
      <c r="G1203" s="31" t="str">
        <f>IF('Prediction Log'!I1209=0, "",'Prediction Log'!I1209)</f>
      </c>
      <c r="N1203" s="1" t="str">
        <f t="shared" si="51"/>
      </c>
    </row>
    <row r="1204">
      <c r="F1204" s="31" t="str">
        <f>IF('Prediction Log'!F1210=0, "",'Prediction Log'!F1210)</f>
      </c>
      <c r="G1204" s="31" t="str">
        <f>IF('Prediction Log'!I1210=0, "",'Prediction Log'!I1210)</f>
      </c>
      <c r="N1204" s="1" t="str">
        <f t="shared" si="51"/>
      </c>
    </row>
    <row r="1205">
      <c r="F1205" s="31" t="str">
        <f>IF('Prediction Log'!F1211=0, "",'Prediction Log'!F1211)</f>
      </c>
      <c r="G1205" s="31" t="str">
        <f>IF('Prediction Log'!I1211=0, "",'Prediction Log'!I1211)</f>
      </c>
      <c r="N1205" s="1" t="str">
        <f t="shared" si="51"/>
      </c>
    </row>
    <row r="1206">
      <c r="F1206" s="31" t="str">
        <f>IF('Prediction Log'!F1212=0, "",'Prediction Log'!F1212)</f>
      </c>
      <c r="G1206" s="31" t="str">
        <f>IF('Prediction Log'!I1212=0, "",'Prediction Log'!I1212)</f>
      </c>
      <c r="N1206" s="1" t="str">
        <f t="shared" si="51"/>
      </c>
    </row>
    <row r="1207">
      <c r="F1207" s="31" t="str">
        <f>IF('Prediction Log'!F1213=0, "",'Prediction Log'!F1213)</f>
      </c>
      <c r="G1207" s="31" t="str">
        <f>IF('Prediction Log'!I1213=0, "",'Prediction Log'!I1213)</f>
      </c>
      <c r="N1207" s="1" t="str">
        <f t="shared" si="51"/>
      </c>
    </row>
    <row r="1208">
      <c r="F1208" s="31" t="str">
        <f>IF('Prediction Log'!F1214=0, "",'Prediction Log'!F1214)</f>
      </c>
      <c r="G1208" s="31" t="str">
        <f>IF('Prediction Log'!I1214=0, "",'Prediction Log'!I1214)</f>
      </c>
      <c r="N1208" s="1" t="str">
        <f t="shared" si="51"/>
      </c>
    </row>
    <row r="1209">
      <c r="F1209" s="31" t="str">
        <f>IF('Prediction Log'!F1215=0, "",'Prediction Log'!F1215)</f>
      </c>
      <c r="G1209" s="31" t="str">
        <f>IF('Prediction Log'!I1215=0, "",'Prediction Log'!I1215)</f>
      </c>
      <c r="N1209" s="1" t="str">
        <f t="shared" si="51"/>
      </c>
    </row>
    <row r="1210">
      <c r="F1210" s="31" t="str">
        <f>IF('Prediction Log'!F1216=0, "",'Prediction Log'!F1216)</f>
      </c>
      <c r="G1210" s="31" t="str">
        <f>IF('Prediction Log'!I1216=0, "",'Prediction Log'!I1216)</f>
      </c>
      <c r="N1210" s="1" t="str">
        <f t="shared" si="51"/>
      </c>
    </row>
    <row r="1211">
      <c r="F1211" s="31" t="str">
        <f>IF('Prediction Log'!F1217=0, "",'Prediction Log'!F1217)</f>
      </c>
      <c r="G1211" s="31" t="str">
        <f>IF('Prediction Log'!I1217=0, "",'Prediction Log'!I1217)</f>
      </c>
      <c r="N1211" s="1" t="str">
        <f t="shared" si="51"/>
      </c>
    </row>
    <row r="1212">
      <c r="F1212" s="31" t="str">
        <f>IF('Prediction Log'!F1218=0, "",'Prediction Log'!F1218)</f>
      </c>
      <c r="G1212" s="31" t="str">
        <f>IF('Prediction Log'!I1218=0, "",'Prediction Log'!I1218)</f>
      </c>
      <c r="N1212" s="1" t="str">
        <f t="shared" si="51"/>
      </c>
    </row>
    <row r="1213">
      <c r="F1213" s="31" t="str">
        <f>IF('Prediction Log'!F1219=0, "",'Prediction Log'!F1219)</f>
      </c>
      <c r="G1213" s="31" t="str">
        <f>IF('Prediction Log'!I1219=0, "",'Prediction Log'!I1219)</f>
      </c>
      <c r="N1213" s="1" t="str">
        <f t="shared" si="51"/>
      </c>
    </row>
    <row r="1214">
      <c r="F1214" s="31" t="str">
        <f>IF('Prediction Log'!F1220=0, "",'Prediction Log'!F1220)</f>
      </c>
      <c r="G1214" s="31" t="str">
        <f>IF('Prediction Log'!I1220=0, "",'Prediction Log'!I1220)</f>
      </c>
      <c r="N1214" s="1" t="str">
        <f t="shared" si="51"/>
      </c>
    </row>
    <row r="1215">
      <c r="F1215" s="31" t="str">
        <f>IF('Prediction Log'!F1221=0, "",'Prediction Log'!F1221)</f>
      </c>
      <c r="G1215" s="31" t="str">
        <f>IF('Prediction Log'!I1221=0, "",'Prediction Log'!I1221)</f>
      </c>
      <c r="N1215" s="1" t="str">
        <f t="shared" si="51"/>
      </c>
    </row>
    <row r="1216">
      <c r="F1216" s="31" t="str">
        <f>IF('Prediction Log'!F1222=0, "",'Prediction Log'!F1222)</f>
      </c>
      <c r="G1216" s="31" t="str">
        <f>IF('Prediction Log'!I1222=0, "",'Prediction Log'!I1222)</f>
      </c>
      <c r="N1216" s="1" t="str">
        <f t="shared" si="51"/>
      </c>
    </row>
    <row r="1217">
      <c r="F1217" s="31" t="str">
        <f>IF('Prediction Log'!F1223=0, "",'Prediction Log'!F1223)</f>
      </c>
      <c r="G1217" s="31" t="str">
        <f>IF('Prediction Log'!I1223=0, "",'Prediction Log'!I1223)</f>
      </c>
      <c r="N1217" s="1" t="str">
        <f t="shared" si="51"/>
      </c>
    </row>
    <row r="1218">
      <c r="F1218" s="31" t="str">
        <f>IF('Prediction Log'!F1224=0, "",'Prediction Log'!F1224)</f>
      </c>
      <c r="G1218" s="31" t="str">
        <f>IF('Prediction Log'!I1224=0, "",'Prediction Log'!I1224)</f>
      </c>
      <c r="N1218" s="1" t="str">
        <f t="shared" si="51"/>
      </c>
    </row>
    <row r="1219">
      <c r="F1219" s="31" t="str">
        <f>IF('Prediction Log'!F1225=0, "",'Prediction Log'!F1225)</f>
      </c>
      <c r="G1219" s="31" t="str">
        <f>IF('Prediction Log'!I1225=0, "",'Prediction Log'!I1225)</f>
      </c>
      <c r="N1219" s="1" t="str">
        <f t="shared" si="51"/>
      </c>
    </row>
    <row r="1220">
      <c r="F1220" s="31" t="str">
        <f>IF('Prediction Log'!F1226=0, "",'Prediction Log'!F1226)</f>
      </c>
      <c r="G1220" s="31" t="str">
        <f>IF('Prediction Log'!I1226=0, "",'Prediction Log'!I1226)</f>
      </c>
      <c r="N1220" s="1" t="str">
        <f t="shared" si="51"/>
      </c>
    </row>
    <row r="1221">
      <c r="F1221" s="31" t="str">
        <f>IF('Prediction Log'!F1227=0, "",'Prediction Log'!F1227)</f>
      </c>
      <c r="G1221" s="31" t="str">
        <f>IF('Prediction Log'!I1227=0, "",'Prediction Log'!I1227)</f>
      </c>
      <c r="N1221" s="1" t="str">
        <f t="shared" si="51"/>
      </c>
    </row>
    <row r="1222">
      <c r="F1222" s="31" t="str">
        <f>IF('Prediction Log'!F1228=0, "",'Prediction Log'!F1228)</f>
      </c>
      <c r="G1222" s="31" t="str">
        <f>IF('Prediction Log'!I1228=0, "",'Prediction Log'!I1228)</f>
      </c>
      <c r="N1222" s="1" t="str">
        <f t="shared" si="51"/>
      </c>
    </row>
    <row r="1223">
      <c r="F1223" s="31" t="str">
        <f>IF('Prediction Log'!F1229=0, "",'Prediction Log'!F1229)</f>
      </c>
      <c r="G1223" s="31" t="str">
        <f>IF('Prediction Log'!I1229=0, "",'Prediction Log'!I1229)</f>
      </c>
      <c r="N1223" s="1" t="str">
        <f t="shared" si="51"/>
      </c>
    </row>
    <row r="1224">
      <c r="F1224" s="31" t="str">
        <f>IF('Prediction Log'!F1230=0, "",'Prediction Log'!F1230)</f>
      </c>
      <c r="G1224" s="31" t="str">
        <f>IF('Prediction Log'!I1230=0, "",'Prediction Log'!I1230)</f>
      </c>
      <c r="N1224" s="1" t="str">
        <f t="shared" si="51"/>
      </c>
    </row>
    <row r="1225">
      <c r="F1225" s="31" t="str">
        <f>IF('Prediction Log'!F1231=0, "",'Prediction Log'!F1231)</f>
      </c>
      <c r="G1225" s="31" t="str">
        <f>IF('Prediction Log'!I1231=0, "",'Prediction Log'!I1231)</f>
      </c>
      <c r="N1225" s="1" t="str">
        <f t="shared" si="51"/>
      </c>
    </row>
    <row r="1226">
      <c r="F1226" s="31" t="str">
        <f>IF('Prediction Log'!F1232=0, "",'Prediction Log'!F1232)</f>
      </c>
      <c r="G1226" s="31" t="str">
        <f>IF('Prediction Log'!I1232=0, "",'Prediction Log'!I1232)</f>
      </c>
      <c r="N1226" s="1" t="str">
        <f t="shared" si="51"/>
      </c>
    </row>
    <row r="1227">
      <c r="F1227" s="31" t="str">
        <f>IF('Prediction Log'!F1233=0, "",'Prediction Log'!F1233)</f>
      </c>
      <c r="G1227" s="31" t="str">
        <f>IF('Prediction Log'!I1233=0, "",'Prediction Log'!I1233)</f>
      </c>
      <c r="N1227" s="1" t="str">
        <f t="shared" si="51"/>
      </c>
    </row>
    <row r="1228">
      <c r="F1228" s="31" t="str">
        <f>IF('Prediction Log'!F1234=0, "",'Prediction Log'!F1234)</f>
      </c>
      <c r="G1228" s="31" t="str">
        <f>IF('Prediction Log'!I1234=0, "",'Prediction Log'!I1234)</f>
      </c>
      <c r="N1228" s="1" t="str">
        <f t="shared" si="51"/>
      </c>
    </row>
    <row r="1229">
      <c r="F1229" s="31" t="str">
        <f>IF('Prediction Log'!F1235=0, "",'Prediction Log'!F1235)</f>
      </c>
      <c r="G1229" s="31" t="str">
        <f>IF('Prediction Log'!I1235=0, "",'Prediction Log'!I1235)</f>
      </c>
      <c r="N1229" s="1" t="str">
        <f t="shared" si="51"/>
      </c>
    </row>
    <row r="1230">
      <c r="F1230" s="31" t="str">
        <f>IF('Prediction Log'!F1236=0, "",'Prediction Log'!F1236)</f>
      </c>
      <c r="G1230" s="31" t="str">
        <f>IF('Prediction Log'!I1236=0, "",'Prediction Log'!I1236)</f>
      </c>
      <c r="N1230" s="1" t="str">
        <f t="shared" si="51"/>
      </c>
    </row>
    <row r="1231">
      <c r="F1231" s="31" t="str">
        <f>IF('Prediction Log'!F1237=0, "",'Prediction Log'!F1237)</f>
      </c>
      <c r="G1231" s="31" t="str">
        <f>IF('Prediction Log'!I1237=0, "",'Prediction Log'!I1237)</f>
      </c>
      <c r="N1231" s="1" t="str">
        <f t="shared" si="51"/>
      </c>
    </row>
    <row r="1232">
      <c r="F1232" s="31" t="str">
        <f>IF('Prediction Log'!F1238=0, "",'Prediction Log'!F1238)</f>
      </c>
      <c r="G1232" s="31" t="str">
        <f>IF('Prediction Log'!I1238=0, "",'Prediction Log'!I1238)</f>
      </c>
      <c r="N1232" s="1" t="str">
        <f t="shared" si="51"/>
      </c>
    </row>
    <row r="1233">
      <c r="F1233" s="31" t="str">
        <f>IF('Prediction Log'!F1239=0, "",'Prediction Log'!F1239)</f>
      </c>
      <c r="G1233" s="31" t="str">
        <f>IF('Prediction Log'!I1239=0, "",'Prediction Log'!I1239)</f>
      </c>
      <c r="N1233" s="1" t="str">
        <f t="shared" si="51"/>
      </c>
    </row>
    <row r="1234">
      <c r="F1234" s="31" t="str">
        <f>IF('Prediction Log'!F1240=0, "",'Prediction Log'!F1240)</f>
      </c>
      <c r="G1234" s="31" t="str">
        <f>IF('Prediction Log'!I1240=0, "",'Prediction Log'!I1240)</f>
      </c>
      <c r="N1234" s="1" t="str">
        <f t="shared" si="51"/>
      </c>
    </row>
    <row r="1235">
      <c r="F1235" s="31" t="str">
        <f>IF('Prediction Log'!F1241=0, "",'Prediction Log'!F1241)</f>
      </c>
      <c r="G1235" s="31" t="str">
        <f>IF('Prediction Log'!I1241=0, "",'Prediction Log'!I1241)</f>
      </c>
      <c r="N1235" s="1" t="str">
        <f t="shared" si="51"/>
      </c>
    </row>
    <row r="1236">
      <c r="F1236" s="31" t="str">
        <f>IF('Prediction Log'!F1242=0, "",'Prediction Log'!F1242)</f>
      </c>
      <c r="G1236" s="31" t="str">
        <f>IF('Prediction Log'!I1242=0, "",'Prediction Log'!I1242)</f>
      </c>
      <c r="N1236" s="1" t="str">
        <f t="shared" si="51"/>
      </c>
    </row>
    <row r="1237">
      <c r="F1237" s="31" t="str">
        <f>IF('Prediction Log'!F1243=0, "",'Prediction Log'!F1243)</f>
      </c>
      <c r="G1237" s="31" t="str">
        <f>IF('Prediction Log'!I1243=0, "",'Prediction Log'!I1243)</f>
      </c>
      <c r="N1237" s="1" t="str">
        <f t="shared" si="51"/>
      </c>
    </row>
    <row r="1238">
      <c r="F1238" s="31" t="str">
        <f>IF('Prediction Log'!F1244=0, "",'Prediction Log'!F1244)</f>
      </c>
      <c r="G1238" s="31" t="str">
        <f>IF('Prediction Log'!I1244=0, "",'Prediction Log'!I1244)</f>
      </c>
      <c r="N1238" s="1" t="str">
        <f t="shared" si="51"/>
      </c>
    </row>
    <row r="1239">
      <c r="F1239" s="31" t="str">
        <f>IF('Prediction Log'!F1245=0, "",'Prediction Log'!F1245)</f>
      </c>
      <c r="G1239" s="31" t="str">
        <f>IF('Prediction Log'!I1245=0, "",'Prediction Log'!I1245)</f>
      </c>
      <c r="N1239" s="1" t="str">
        <f t="shared" si="51"/>
      </c>
    </row>
    <row r="1240">
      <c r="F1240" s="31" t="str">
        <f>IF('Prediction Log'!F1246=0, "",'Prediction Log'!F1246)</f>
      </c>
      <c r="G1240" s="31" t="str">
        <f>IF('Prediction Log'!I1246=0, "",'Prediction Log'!I1246)</f>
      </c>
      <c r="N1240" s="1" t="str">
        <f t="shared" ref="N1240:N1303" si="52">IF(M1240="W", L1240, IF(M1240="L",-I1240, ""))</f>
      </c>
    </row>
    <row r="1241">
      <c r="F1241" s="31" t="str">
        <f>IF('Prediction Log'!F1247=0, "",'Prediction Log'!F1247)</f>
      </c>
      <c r="G1241" s="31" t="str">
        <f>IF('Prediction Log'!I1247=0, "",'Prediction Log'!I1247)</f>
      </c>
      <c r="N1241" s="1" t="str">
        <f t="shared" si="52"/>
      </c>
    </row>
    <row r="1242">
      <c r="F1242" s="31" t="str">
        <f>IF('Prediction Log'!F1248=0, "",'Prediction Log'!F1248)</f>
      </c>
      <c r="G1242" s="31" t="str">
        <f>IF('Prediction Log'!I1248=0, "",'Prediction Log'!I1248)</f>
      </c>
      <c r="N1242" s="1" t="str">
        <f t="shared" si="52"/>
      </c>
    </row>
    <row r="1243">
      <c r="F1243" s="31" t="str">
        <f>IF('Prediction Log'!F1249=0, "",'Prediction Log'!F1249)</f>
      </c>
      <c r="G1243" s="31" t="str">
        <f>IF('Prediction Log'!I1249=0, "",'Prediction Log'!I1249)</f>
      </c>
      <c r="N1243" s="1" t="str">
        <f t="shared" si="52"/>
      </c>
    </row>
    <row r="1244">
      <c r="F1244" s="31" t="str">
        <f>IF('Prediction Log'!F1250=0, "",'Prediction Log'!F1250)</f>
      </c>
      <c r="G1244" s="31" t="str">
        <f>IF('Prediction Log'!I1250=0, "",'Prediction Log'!I1250)</f>
      </c>
      <c r="N1244" s="1" t="str">
        <f t="shared" si="52"/>
      </c>
    </row>
    <row r="1245">
      <c r="F1245" s="31" t="str">
        <f>IF('Prediction Log'!F1251=0, "",'Prediction Log'!F1251)</f>
      </c>
      <c r="G1245" s="31" t="str">
        <f>IF('Prediction Log'!I1251=0, "",'Prediction Log'!I1251)</f>
      </c>
      <c r="N1245" s="1" t="str">
        <f t="shared" si="52"/>
      </c>
    </row>
    <row r="1246">
      <c r="F1246" s="31" t="str">
        <f>IF('Prediction Log'!F1252=0, "",'Prediction Log'!F1252)</f>
      </c>
      <c r="G1246" s="31" t="str">
        <f>IF('Prediction Log'!I1252=0, "",'Prediction Log'!I1252)</f>
      </c>
      <c r="N1246" s="1" t="str">
        <f t="shared" si="52"/>
      </c>
    </row>
    <row r="1247">
      <c r="F1247" s="31" t="str">
        <f>IF('Prediction Log'!F1253=0, "",'Prediction Log'!F1253)</f>
      </c>
      <c r="G1247" s="31" t="str">
        <f>IF('Prediction Log'!I1253=0, "",'Prediction Log'!I1253)</f>
      </c>
      <c r="N1247" s="1" t="str">
        <f t="shared" si="52"/>
      </c>
    </row>
    <row r="1248">
      <c r="F1248" s="31" t="str">
        <f>IF('Prediction Log'!F1254=0, "",'Prediction Log'!F1254)</f>
      </c>
      <c r="G1248" s="31" t="str">
        <f>IF('Prediction Log'!I1254=0, "",'Prediction Log'!I1254)</f>
      </c>
      <c r="N1248" s="1" t="str">
        <f t="shared" si="52"/>
      </c>
    </row>
    <row r="1249">
      <c r="F1249" s="31" t="str">
        <f>IF('Prediction Log'!F1255=0, "",'Prediction Log'!F1255)</f>
      </c>
      <c r="G1249" s="31" t="str">
        <f>IF('Prediction Log'!I1255=0, "",'Prediction Log'!I1255)</f>
      </c>
      <c r="N1249" s="1" t="str">
        <f t="shared" si="52"/>
      </c>
    </row>
    <row r="1250">
      <c r="F1250" s="31" t="str">
        <f>IF('Prediction Log'!F1256=0, "",'Prediction Log'!F1256)</f>
      </c>
      <c r="G1250" s="31" t="str">
        <f>IF('Prediction Log'!I1256=0, "",'Prediction Log'!I1256)</f>
      </c>
      <c r="N1250" s="1" t="str">
        <f t="shared" si="52"/>
      </c>
    </row>
    <row r="1251">
      <c r="F1251" s="31" t="str">
        <f>IF('Prediction Log'!F1257=0, "",'Prediction Log'!F1257)</f>
      </c>
      <c r="G1251" s="31" t="str">
        <f>IF('Prediction Log'!I1257=0, "",'Prediction Log'!I1257)</f>
      </c>
      <c r="N1251" s="1" t="str">
        <f t="shared" si="52"/>
      </c>
    </row>
    <row r="1252">
      <c r="F1252" s="31" t="str">
        <f>IF('Prediction Log'!F1258=0, "",'Prediction Log'!F1258)</f>
      </c>
      <c r="G1252" s="31" t="str">
        <f>IF('Prediction Log'!I1258=0, "",'Prediction Log'!I1258)</f>
      </c>
      <c r="N1252" s="1" t="str">
        <f t="shared" si="52"/>
      </c>
    </row>
    <row r="1253">
      <c r="F1253" s="31" t="str">
        <f>IF('Prediction Log'!F1259=0, "",'Prediction Log'!F1259)</f>
      </c>
      <c r="G1253" s="31" t="str">
        <f>IF('Prediction Log'!I1259=0, "",'Prediction Log'!I1259)</f>
      </c>
      <c r="N1253" s="1" t="str">
        <f t="shared" si="52"/>
      </c>
    </row>
    <row r="1254">
      <c r="F1254" s="31" t="str">
        <f>IF('Prediction Log'!F1260=0, "",'Prediction Log'!F1260)</f>
      </c>
      <c r="G1254" s="31" t="str">
        <f>IF('Prediction Log'!I1260=0, "",'Prediction Log'!I1260)</f>
      </c>
      <c r="N1254" s="1" t="str">
        <f t="shared" si="52"/>
      </c>
    </row>
    <row r="1255">
      <c r="F1255" s="31" t="str">
        <f>IF('Prediction Log'!F1261=0, "",'Prediction Log'!F1261)</f>
      </c>
      <c r="G1255" s="31" t="str">
        <f>IF('Prediction Log'!I1261=0, "",'Prediction Log'!I1261)</f>
      </c>
      <c r="N1255" s="1" t="str">
        <f t="shared" si="52"/>
      </c>
    </row>
    <row r="1256">
      <c r="F1256" s="31" t="str">
        <f>IF('Prediction Log'!F1262=0, "",'Prediction Log'!F1262)</f>
      </c>
      <c r="G1256" s="31" t="str">
        <f>IF('Prediction Log'!I1262=0, "",'Prediction Log'!I1262)</f>
      </c>
      <c r="N1256" s="1" t="str">
        <f t="shared" si="52"/>
      </c>
    </row>
    <row r="1257">
      <c r="F1257" s="31" t="str">
        <f>IF('Prediction Log'!F1263=0, "",'Prediction Log'!F1263)</f>
      </c>
      <c r="G1257" s="31" t="str">
        <f>IF('Prediction Log'!I1263=0, "",'Prediction Log'!I1263)</f>
      </c>
      <c r="N1257" s="1" t="str">
        <f t="shared" si="52"/>
      </c>
    </row>
    <row r="1258">
      <c r="F1258" s="31" t="str">
        <f>IF('Prediction Log'!F1264=0, "",'Prediction Log'!F1264)</f>
      </c>
      <c r="G1258" s="31" t="str">
        <f>IF('Prediction Log'!I1264=0, "",'Prediction Log'!I1264)</f>
      </c>
      <c r="N1258" s="1" t="str">
        <f t="shared" si="52"/>
      </c>
    </row>
    <row r="1259">
      <c r="F1259" s="31" t="str">
        <f>IF('Prediction Log'!F1265=0, "",'Prediction Log'!F1265)</f>
      </c>
      <c r="G1259" s="31" t="str">
        <f>IF('Prediction Log'!I1265=0, "",'Prediction Log'!I1265)</f>
      </c>
      <c r="N1259" s="1" t="str">
        <f t="shared" si="52"/>
      </c>
    </row>
    <row r="1260">
      <c r="F1260" s="31" t="str">
        <f>IF('Prediction Log'!F1266=0, "",'Prediction Log'!F1266)</f>
      </c>
      <c r="G1260" s="31" t="str">
        <f>IF('Prediction Log'!I1266=0, "",'Prediction Log'!I1266)</f>
      </c>
      <c r="N1260" s="1" t="str">
        <f t="shared" si="52"/>
      </c>
    </row>
    <row r="1261">
      <c r="F1261" s="31" t="str">
        <f>IF('Prediction Log'!F1267=0, "",'Prediction Log'!F1267)</f>
      </c>
      <c r="G1261" s="31" t="str">
        <f>IF('Prediction Log'!I1267=0, "",'Prediction Log'!I1267)</f>
      </c>
      <c r="N1261" s="1" t="str">
        <f t="shared" si="52"/>
      </c>
    </row>
    <row r="1262">
      <c r="F1262" s="31" t="str">
        <f>IF('Prediction Log'!F1268=0, "",'Prediction Log'!F1268)</f>
      </c>
      <c r="G1262" s="31" t="str">
        <f>IF('Prediction Log'!I1268=0, "",'Prediction Log'!I1268)</f>
      </c>
      <c r="N1262" s="1" t="str">
        <f t="shared" si="52"/>
      </c>
    </row>
    <row r="1263">
      <c r="F1263" s="31" t="str">
        <f>IF('Prediction Log'!F1269=0, "",'Prediction Log'!F1269)</f>
      </c>
      <c r="G1263" s="31" t="str">
        <f>IF('Prediction Log'!I1269=0, "",'Prediction Log'!I1269)</f>
      </c>
      <c r="N1263" s="1" t="str">
        <f t="shared" si="52"/>
      </c>
    </row>
    <row r="1264">
      <c r="F1264" s="31" t="str">
        <f>IF('Prediction Log'!F1270=0, "",'Prediction Log'!F1270)</f>
      </c>
      <c r="G1264" s="31" t="str">
        <f>IF('Prediction Log'!I1270=0, "",'Prediction Log'!I1270)</f>
      </c>
      <c r="N1264" s="1" t="str">
        <f t="shared" si="52"/>
      </c>
    </row>
    <row r="1265">
      <c r="F1265" s="31" t="str">
        <f>IF('Prediction Log'!F1271=0, "",'Prediction Log'!F1271)</f>
      </c>
      <c r="G1265" s="31" t="str">
        <f>IF('Prediction Log'!I1271=0, "",'Prediction Log'!I1271)</f>
      </c>
      <c r="N1265" s="1" t="str">
        <f t="shared" si="52"/>
      </c>
    </row>
    <row r="1266">
      <c r="F1266" s="31" t="str">
        <f>IF('Prediction Log'!F1272=0, "",'Prediction Log'!F1272)</f>
      </c>
      <c r="G1266" s="31" t="str">
        <f>IF('Prediction Log'!I1272=0, "",'Prediction Log'!I1272)</f>
      </c>
      <c r="N1266" s="1" t="str">
        <f t="shared" si="52"/>
      </c>
    </row>
    <row r="1267">
      <c r="F1267" s="31" t="str">
        <f>IF('Prediction Log'!F1273=0, "",'Prediction Log'!F1273)</f>
      </c>
      <c r="G1267" s="31" t="str">
        <f>IF('Prediction Log'!I1273=0, "",'Prediction Log'!I1273)</f>
      </c>
      <c r="N1267" s="1" t="str">
        <f t="shared" si="52"/>
      </c>
    </row>
    <row r="1268">
      <c r="F1268" s="31" t="str">
        <f>IF('Prediction Log'!F1274=0, "",'Prediction Log'!F1274)</f>
      </c>
      <c r="G1268" s="31" t="str">
        <f>IF('Prediction Log'!I1274=0, "",'Prediction Log'!I1274)</f>
      </c>
      <c r="N1268" s="1" t="str">
        <f t="shared" si="52"/>
      </c>
    </row>
    <row r="1269">
      <c r="F1269" s="31" t="str">
        <f>IF('Prediction Log'!F1275=0, "",'Prediction Log'!F1275)</f>
      </c>
      <c r="G1269" s="31" t="str">
        <f>IF('Prediction Log'!I1275=0, "",'Prediction Log'!I1275)</f>
      </c>
      <c r="N1269" s="1" t="str">
        <f t="shared" si="52"/>
      </c>
    </row>
    <row r="1270">
      <c r="F1270" s="31" t="str">
        <f>IF('Prediction Log'!F1276=0, "",'Prediction Log'!F1276)</f>
      </c>
      <c r="G1270" s="31" t="str">
        <f>IF('Prediction Log'!I1276=0, "",'Prediction Log'!I1276)</f>
      </c>
      <c r="N1270" s="1" t="str">
        <f t="shared" si="52"/>
      </c>
    </row>
    <row r="1271">
      <c r="F1271" s="31" t="str">
        <f>IF('Prediction Log'!F1277=0, "",'Prediction Log'!F1277)</f>
      </c>
      <c r="G1271" s="31" t="str">
        <f>IF('Prediction Log'!I1277=0, "",'Prediction Log'!I1277)</f>
      </c>
      <c r="N1271" s="1" t="str">
        <f t="shared" si="52"/>
      </c>
    </row>
    <row r="1272">
      <c r="F1272" s="31" t="str">
        <f>IF('Prediction Log'!F1278=0, "",'Prediction Log'!F1278)</f>
      </c>
      <c r="G1272" s="31" t="str">
        <f>IF('Prediction Log'!I1278=0, "",'Prediction Log'!I1278)</f>
      </c>
      <c r="N1272" s="1" t="str">
        <f t="shared" si="52"/>
      </c>
    </row>
    <row r="1273">
      <c r="F1273" s="31" t="str">
        <f>IF('Prediction Log'!F1279=0, "",'Prediction Log'!F1279)</f>
      </c>
      <c r="G1273" s="31" t="str">
        <f>IF('Prediction Log'!I1279=0, "",'Prediction Log'!I1279)</f>
      </c>
      <c r="N1273" s="1" t="str">
        <f t="shared" si="52"/>
      </c>
    </row>
    <row r="1274">
      <c r="F1274" s="31" t="str">
        <f>IF('Prediction Log'!F1280=0, "",'Prediction Log'!F1280)</f>
      </c>
      <c r="G1274" s="31" t="str">
        <f>IF('Prediction Log'!I1280=0, "",'Prediction Log'!I1280)</f>
      </c>
      <c r="N1274" s="1" t="str">
        <f t="shared" si="52"/>
      </c>
    </row>
    <row r="1275">
      <c r="F1275" s="31" t="str">
        <f>IF('Prediction Log'!F1281=0, "",'Prediction Log'!F1281)</f>
      </c>
      <c r="G1275" s="31" t="str">
        <f>IF('Prediction Log'!I1281=0, "",'Prediction Log'!I1281)</f>
      </c>
      <c r="N1275" s="1" t="str">
        <f t="shared" si="52"/>
      </c>
    </row>
    <row r="1276">
      <c r="F1276" s="31" t="str">
        <f>IF('Prediction Log'!F1282=0, "",'Prediction Log'!F1282)</f>
      </c>
      <c r="G1276" s="31" t="str">
        <f>IF('Prediction Log'!I1282=0, "",'Prediction Log'!I1282)</f>
      </c>
      <c r="N1276" s="1" t="str">
        <f t="shared" si="52"/>
      </c>
    </row>
    <row r="1277">
      <c r="F1277" s="31" t="str">
        <f>IF('Prediction Log'!F1283=0, "",'Prediction Log'!F1283)</f>
      </c>
      <c r="G1277" s="31" t="str">
        <f>IF('Prediction Log'!I1283=0, "",'Prediction Log'!I1283)</f>
      </c>
      <c r="N1277" s="1" t="str">
        <f t="shared" si="52"/>
      </c>
    </row>
    <row r="1278">
      <c r="F1278" s="31" t="str">
        <f>IF('Prediction Log'!F1284=0, "",'Prediction Log'!F1284)</f>
      </c>
      <c r="G1278" s="31" t="str">
        <f>IF('Prediction Log'!I1284=0, "",'Prediction Log'!I1284)</f>
      </c>
      <c r="N1278" s="1" t="str">
        <f t="shared" si="52"/>
      </c>
    </row>
    <row r="1279">
      <c r="F1279" s="31" t="str">
        <f>IF('Prediction Log'!F1285=0, "",'Prediction Log'!F1285)</f>
      </c>
      <c r="G1279" s="31" t="str">
        <f>IF('Prediction Log'!I1285=0, "",'Prediction Log'!I1285)</f>
      </c>
      <c r="N1279" s="1" t="str">
        <f t="shared" si="52"/>
      </c>
    </row>
    <row r="1280">
      <c r="F1280" s="31" t="str">
        <f>IF('Prediction Log'!F1286=0, "",'Prediction Log'!F1286)</f>
      </c>
      <c r="G1280" s="31" t="str">
        <f>IF('Prediction Log'!I1286=0, "",'Prediction Log'!I1286)</f>
      </c>
      <c r="N1280" s="1" t="str">
        <f t="shared" si="52"/>
      </c>
    </row>
    <row r="1281">
      <c r="F1281" s="31" t="str">
        <f>IF('Prediction Log'!F1287=0, "",'Prediction Log'!F1287)</f>
      </c>
      <c r="G1281" s="31" t="str">
        <f>IF('Prediction Log'!I1287=0, "",'Prediction Log'!I1287)</f>
      </c>
      <c r="N1281" s="1" t="str">
        <f t="shared" si="52"/>
      </c>
    </row>
    <row r="1282">
      <c r="F1282" s="31" t="str">
        <f>IF('Prediction Log'!F1288=0, "",'Prediction Log'!F1288)</f>
      </c>
      <c r="G1282" s="31" t="str">
        <f>IF('Prediction Log'!I1288=0, "",'Prediction Log'!I1288)</f>
      </c>
      <c r="N1282" s="1" t="str">
        <f t="shared" si="52"/>
      </c>
    </row>
    <row r="1283">
      <c r="F1283" s="31" t="str">
        <f>IF('Prediction Log'!F1289=0, "",'Prediction Log'!F1289)</f>
      </c>
      <c r="G1283" s="31" t="str">
        <f>IF('Prediction Log'!I1289=0, "",'Prediction Log'!I1289)</f>
      </c>
      <c r="N1283" s="1" t="str">
        <f t="shared" si="52"/>
      </c>
    </row>
    <row r="1284">
      <c r="F1284" s="31" t="str">
        <f>IF('Prediction Log'!F1290=0, "",'Prediction Log'!F1290)</f>
      </c>
      <c r="G1284" s="31" t="str">
        <f>IF('Prediction Log'!I1290=0, "",'Prediction Log'!I1290)</f>
      </c>
      <c r="N1284" s="1" t="str">
        <f t="shared" si="52"/>
      </c>
    </row>
    <row r="1285">
      <c r="F1285" s="31" t="str">
        <f>IF('Prediction Log'!F1291=0, "",'Prediction Log'!F1291)</f>
      </c>
      <c r="G1285" s="31" t="str">
        <f>IF('Prediction Log'!I1291=0, "",'Prediction Log'!I1291)</f>
      </c>
      <c r="N1285" s="1" t="str">
        <f t="shared" si="52"/>
      </c>
    </row>
    <row r="1286">
      <c r="F1286" s="31" t="str">
        <f>IF('Prediction Log'!F1292=0, "",'Prediction Log'!F1292)</f>
      </c>
      <c r="G1286" s="31" t="str">
        <f>IF('Prediction Log'!I1292=0, "",'Prediction Log'!I1292)</f>
      </c>
      <c r="N1286" s="1" t="str">
        <f t="shared" si="52"/>
      </c>
    </row>
    <row r="1287">
      <c r="F1287" s="31" t="str">
        <f>IF('Prediction Log'!F1293=0, "",'Prediction Log'!F1293)</f>
      </c>
      <c r="G1287" s="31" t="str">
        <f>IF('Prediction Log'!I1293=0, "",'Prediction Log'!I1293)</f>
      </c>
      <c r="N1287" s="1" t="str">
        <f t="shared" si="52"/>
      </c>
    </row>
    <row r="1288">
      <c r="F1288" s="31" t="str">
        <f>IF('Prediction Log'!F1294=0, "",'Prediction Log'!F1294)</f>
      </c>
      <c r="G1288" s="31" t="str">
        <f>IF('Prediction Log'!I1294=0, "",'Prediction Log'!I1294)</f>
      </c>
      <c r="N1288" s="1" t="str">
        <f t="shared" si="52"/>
      </c>
    </row>
    <row r="1289">
      <c r="F1289" s="31" t="str">
        <f>IF('Prediction Log'!F1295=0, "",'Prediction Log'!F1295)</f>
      </c>
      <c r="G1289" s="31" t="str">
        <f>IF('Prediction Log'!I1295=0, "",'Prediction Log'!I1295)</f>
      </c>
      <c r="N1289" s="1" t="str">
        <f t="shared" si="52"/>
      </c>
    </row>
    <row r="1290">
      <c r="F1290" s="31" t="str">
        <f>IF('Prediction Log'!F1296=0, "",'Prediction Log'!F1296)</f>
      </c>
      <c r="G1290" s="31" t="str">
        <f>IF('Prediction Log'!I1296=0, "",'Prediction Log'!I1296)</f>
      </c>
      <c r="N1290" s="1" t="str">
        <f t="shared" si="52"/>
      </c>
    </row>
    <row r="1291">
      <c r="F1291" s="31" t="str">
        <f>IF('Prediction Log'!F1297=0, "",'Prediction Log'!F1297)</f>
      </c>
      <c r="G1291" s="31" t="str">
        <f>IF('Prediction Log'!I1297=0, "",'Prediction Log'!I1297)</f>
      </c>
      <c r="N1291" s="1" t="str">
        <f t="shared" si="52"/>
      </c>
    </row>
    <row r="1292">
      <c r="F1292" s="31" t="str">
        <f>IF('Prediction Log'!F1298=0, "",'Prediction Log'!F1298)</f>
      </c>
      <c r="G1292" s="31" t="str">
        <f>IF('Prediction Log'!I1298=0, "",'Prediction Log'!I1298)</f>
      </c>
      <c r="N1292" s="1" t="str">
        <f t="shared" si="52"/>
      </c>
    </row>
    <row r="1293">
      <c r="F1293" s="31" t="str">
        <f>IF('Prediction Log'!F1299=0, "",'Prediction Log'!F1299)</f>
      </c>
      <c r="G1293" s="31" t="str">
        <f>IF('Prediction Log'!I1299=0, "",'Prediction Log'!I1299)</f>
      </c>
      <c r="N1293" s="1" t="str">
        <f t="shared" si="52"/>
      </c>
    </row>
    <row r="1294">
      <c r="F1294" s="31" t="str">
        <f>IF('Prediction Log'!F1300=0, "",'Prediction Log'!F1300)</f>
      </c>
      <c r="G1294" s="31" t="str">
        <f>IF('Prediction Log'!I1300=0, "",'Prediction Log'!I1300)</f>
      </c>
      <c r="N1294" s="1" t="str">
        <f t="shared" si="52"/>
      </c>
    </row>
    <row r="1295">
      <c r="F1295" s="31" t="str">
        <f>IF('Prediction Log'!F1301=0, "",'Prediction Log'!F1301)</f>
      </c>
      <c r="G1295" s="31" t="str">
        <f>IF('Prediction Log'!I1301=0, "",'Prediction Log'!I1301)</f>
      </c>
      <c r="N1295" s="1" t="str">
        <f t="shared" si="52"/>
      </c>
    </row>
    <row r="1296">
      <c r="F1296" s="31" t="str">
        <f>IF('Prediction Log'!F1302=0, "",'Prediction Log'!F1302)</f>
      </c>
      <c r="G1296" s="31" t="str">
        <f>IF('Prediction Log'!I1302=0, "",'Prediction Log'!I1302)</f>
      </c>
      <c r="N1296" s="1" t="str">
        <f t="shared" si="52"/>
      </c>
    </row>
    <row r="1297">
      <c r="F1297" s="31" t="str">
        <f>IF('Prediction Log'!F1303=0, "",'Prediction Log'!F1303)</f>
      </c>
      <c r="G1297" s="31" t="str">
        <f>IF('Prediction Log'!I1303=0, "",'Prediction Log'!I1303)</f>
      </c>
      <c r="N1297" s="1" t="str">
        <f t="shared" si="52"/>
      </c>
    </row>
    <row r="1298">
      <c r="F1298" s="31" t="str">
        <f>IF('Prediction Log'!F1304=0, "",'Prediction Log'!F1304)</f>
      </c>
      <c r="G1298" s="31" t="str">
        <f>IF('Prediction Log'!I1304=0, "",'Prediction Log'!I1304)</f>
      </c>
      <c r="N1298" s="1" t="str">
        <f t="shared" si="52"/>
      </c>
    </row>
    <row r="1299">
      <c r="F1299" s="31" t="str">
        <f>IF('Prediction Log'!F1305=0, "",'Prediction Log'!F1305)</f>
      </c>
      <c r="G1299" s="31" t="str">
        <f>IF('Prediction Log'!I1305=0, "",'Prediction Log'!I1305)</f>
      </c>
      <c r="N1299" s="1" t="str">
        <f t="shared" si="52"/>
      </c>
    </row>
    <row r="1300">
      <c r="F1300" s="31" t="str">
        <f>IF('Prediction Log'!F1306=0, "",'Prediction Log'!F1306)</f>
      </c>
      <c r="G1300" s="31" t="str">
        <f>IF('Prediction Log'!I1306=0, "",'Prediction Log'!I1306)</f>
      </c>
      <c r="N1300" s="1" t="str">
        <f t="shared" si="52"/>
      </c>
    </row>
    <row r="1301">
      <c r="F1301" s="31" t="str">
        <f>IF('Prediction Log'!F1307=0, "",'Prediction Log'!F1307)</f>
      </c>
      <c r="G1301" s="31" t="str">
        <f>IF('Prediction Log'!I1307=0, "",'Prediction Log'!I1307)</f>
      </c>
      <c r="N1301" s="1" t="str">
        <f t="shared" si="52"/>
      </c>
    </row>
    <row r="1302">
      <c r="F1302" s="31" t="str">
        <f>IF('Prediction Log'!F1308=0, "",'Prediction Log'!F1308)</f>
      </c>
      <c r="G1302" s="31" t="str">
        <f>IF('Prediction Log'!I1308=0, "",'Prediction Log'!I1308)</f>
      </c>
      <c r="N1302" s="1" t="str">
        <f t="shared" si="52"/>
      </c>
    </row>
    <row r="1303">
      <c r="F1303" s="31" t="str">
        <f>IF('Prediction Log'!F1309=0, "",'Prediction Log'!F1309)</f>
      </c>
      <c r="G1303" s="31" t="str">
        <f>IF('Prediction Log'!I1309=0, "",'Prediction Log'!I1309)</f>
      </c>
      <c r="N1303" s="1" t="str">
        <f t="shared" si="52"/>
      </c>
    </row>
    <row r="1304">
      <c r="F1304" s="31" t="str">
        <f>IF('Prediction Log'!F1310=0, "",'Prediction Log'!F1310)</f>
      </c>
      <c r="G1304" s="31" t="str">
        <f>IF('Prediction Log'!I1310=0, "",'Prediction Log'!I1310)</f>
      </c>
      <c r="N1304" s="1" t="str">
        <f t="shared" ref="N1304:N1367" si="53">IF(M1304="W", L1304, IF(M1304="L",-I1304, ""))</f>
      </c>
    </row>
    <row r="1305">
      <c r="F1305" s="31" t="str">
        <f>IF('Prediction Log'!F1311=0, "",'Prediction Log'!F1311)</f>
      </c>
      <c r="G1305" s="31" t="str">
        <f>IF('Prediction Log'!I1311=0, "",'Prediction Log'!I1311)</f>
      </c>
      <c r="N1305" s="1" t="str">
        <f t="shared" si="53"/>
      </c>
    </row>
    <row r="1306">
      <c r="F1306" s="31" t="str">
        <f>IF('Prediction Log'!F1312=0, "",'Prediction Log'!F1312)</f>
      </c>
      <c r="G1306" s="31" t="str">
        <f>IF('Prediction Log'!I1312=0, "",'Prediction Log'!I1312)</f>
      </c>
      <c r="N1306" s="1" t="str">
        <f t="shared" si="53"/>
      </c>
    </row>
    <row r="1307">
      <c r="F1307" s="31" t="str">
        <f>IF('Prediction Log'!F1313=0, "",'Prediction Log'!F1313)</f>
      </c>
      <c r="G1307" s="31" t="str">
        <f>IF('Prediction Log'!I1313=0, "",'Prediction Log'!I1313)</f>
      </c>
      <c r="N1307" s="1" t="str">
        <f t="shared" si="53"/>
      </c>
    </row>
    <row r="1308">
      <c r="F1308" s="31" t="str">
        <f>IF('Prediction Log'!F1314=0, "",'Prediction Log'!F1314)</f>
      </c>
      <c r="G1308" s="31" t="str">
        <f>IF('Prediction Log'!I1314=0, "",'Prediction Log'!I1314)</f>
      </c>
      <c r="N1308" s="1" t="str">
        <f t="shared" si="53"/>
      </c>
    </row>
    <row r="1309">
      <c r="F1309" s="31" t="str">
        <f>IF('Prediction Log'!F1315=0, "",'Prediction Log'!F1315)</f>
      </c>
      <c r="G1309" s="31" t="str">
        <f>IF('Prediction Log'!I1315=0, "",'Prediction Log'!I1315)</f>
      </c>
      <c r="N1309" s="1" t="str">
        <f t="shared" si="53"/>
      </c>
    </row>
    <row r="1310">
      <c r="F1310" s="31" t="str">
        <f>IF('Prediction Log'!F1316=0, "",'Prediction Log'!F1316)</f>
      </c>
      <c r="G1310" s="31" t="str">
        <f>IF('Prediction Log'!I1316=0, "",'Prediction Log'!I1316)</f>
      </c>
      <c r="N1310" s="1" t="str">
        <f t="shared" si="53"/>
      </c>
    </row>
    <row r="1311">
      <c r="F1311" s="31" t="str">
        <f>IF('Prediction Log'!F1317=0, "",'Prediction Log'!F1317)</f>
      </c>
      <c r="G1311" s="31" t="str">
        <f>IF('Prediction Log'!I1317=0, "",'Prediction Log'!I1317)</f>
      </c>
      <c r="N1311" s="1" t="str">
        <f t="shared" si="53"/>
      </c>
    </row>
    <row r="1312">
      <c r="F1312" s="31" t="str">
        <f>IF('Prediction Log'!F1318=0, "",'Prediction Log'!F1318)</f>
      </c>
      <c r="G1312" s="31" t="str">
        <f>IF('Prediction Log'!I1318=0, "",'Prediction Log'!I1318)</f>
      </c>
      <c r="N1312" s="1" t="str">
        <f t="shared" si="53"/>
      </c>
    </row>
    <row r="1313">
      <c r="F1313" s="31" t="str">
        <f>IF('Prediction Log'!F1319=0, "",'Prediction Log'!F1319)</f>
      </c>
      <c r="G1313" s="31" t="str">
        <f>IF('Prediction Log'!I1319=0, "",'Prediction Log'!I1319)</f>
      </c>
      <c r="N1313" s="1" t="str">
        <f t="shared" si="53"/>
      </c>
    </row>
    <row r="1314">
      <c r="F1314" s="31" t="str">
        <f>IF('Prediction Log'!F1320=0, "",'Prediction Log'!F1320)</f>
      </c>
      <c r="G1314" s="31" t="str">
        <f>IF('Prediction Log'!I1320=0, "",'Prediction Log'!I1320)</f>
      </c>
      <c r="N1314" s="1" t="str">
        <f t="shared" si="53"/>
      </c>
    </row>
    <row r="1315">
      <c r="F1315" s="31" t="str">
        <f>IF('Prediction Log'!F1321=0, "",'Prediction Log'!F1321)</f>
      </c>
      <c r="G1315" s="31" t="str">
        <f>IF('Prediction Log'!I1321=0, "",'Prediction Log'!I1321)</f>
      </c>
      <c r="N1315" s="1" t="str">
        <f t="shared" si="53"/>
      </c>
    </row>
    <row r="1316">
      <c r="F1316" s="31" t="str">
        <f>IF('Prediction Log'!F1322=0, "",'Prediction Log'!F1322)</f>
      </c>
      <c r="G1316" s="31" t="str">
        <f>IF('Prediction Log'!I1322=0, "",'Prediction Log'!I1322)</f>
      </c>
      <c r="N1316" s="1" t="str">
        <f t="shared" si="53"/>
      </c>
    </row>
    <row r="1317">
      <c r="F1317" s="31" t="str">
        <f>IF('Prediction Log'!F1323=0, "",'Prediction Log'!F1323)</f>
      </c>
      <c r="G1317" s="31" t="str">
        <f>IF('Prediction Log'!I1323=0, "",'Prediction Log'!I1323)</f>
      </c>
      <c r="N1317" s="1" t="str">
        <f t="shared" si="53"/>
      </c>
    </row>
    <row r="1318">
      <c r="F1318" s="31" t="str">
        <f>IF('Prediction Log'!F1324=0, "",'Prediction Log'!F1324)</f>
      </c>
      <c r="G1318" s="31" t="str">
        <f>IF('Prediction Log'!I1324=0, "",'Prediction Log'!I1324)</f>
      </c>
      <c r="N1318" s="1" t="str">
        <f t="shared" si="53"/>
      </c>
    </row>
    <row r="1319">
      <c r="F1319" s="31" t="str">
        <f>IF('Prediction Log'!F1325=0, "",'Prediction Log'!F1325)</f>
      </c>
      <c r="G1319" s="31" t="str">
        <f>IF('Prediction Log'!I1325=0, "",'Prediction Log'!I1325)</f>
      </c>
      <c r="N1319" s="1" t="str">
        <f t="shared" si="53"/>
      </c>
    </row>
    <row r="1320">
      <c r="F1320" s="31" t="str">
        <f>IF('Prediction Log'!F1326=0, "",'Prediction Log'!F1326)</f>
      </c>
      <c r="G1320" s="31" t="str">
        <f>IF('Prediction Log'!I1326=0, "",'Prediction Log'!I1326)</f>
      </c>
      <c r="N1320" s="1" t="str">
        <f t="shared" si="53"/>
      </c>
    </row>
    <row r="1321">
      <c r="F1321" s="31" t="str">
        <f>IF('Prediction Log'!F1327=0, "",'Prediction Log'!F1327)</f>
      </c>
      <c r="G1321" s="31" t="str">
        <f>IF('Prediction Log'!I1327=0, "",'Prediction Log'!I1327)</f>
      </c>
      <c r="N1321" s="1" t="str">
        <f t="shared" si="53"/>
      </c>
    </row>
    <row r="1322">
      <c r="F1322" s="31" t="str">
        <f>IF('Prediction Log'!F1328=0, "",'Prediction Log'!F1328)</f>
      </c>
      <c r="G1322" s="31" t="str">
        <f>IF('Prediction Log'!I1328=0, "",'Prediction Log'!I1328)</f>
      </c>
      <c r="N1322" s="1" t="str">
        <f t="shared" si="53"/>
      </c>
    </row>
    <row r="1323">
      <c r="F1323" s="31" t="str">
        <f>IF('Prediction Log'!F1329=0, "",'Prediction Log'!F1329)</f>
      </c>
      <c r="G1323" s="31" t="str">
        <f>IF('Prediction Log'!I1329=0, "",'Prediction Log'!I1329)</f>
      </c>
      <c r="N1323" s="1" t="str">
        <f t="shared" si="53"/>
      </c>
    </row>
    <row r="1324">
      <c r="F1324" s="31" t="str">
        <f>IF('Prediction Log'!F1330=0, "",'Prediction Log'!F1330)</f>
      </c>
      <c r="G1324" s="31" t="str">
        <f>IF('Prediction Log'!I1330=0, "",'Prediction Log'!I1330)</f>
      </c>
      <c r="N1324" s="1" t="str">
        <f t="shared" si="53"/>
      </c>
    </row>
    <row r="1325">
      <c r="F1325" s="31" t="str">
        <f>IF('Prediction Log'!F1331=0, "",'Prediction Log'!F1331)</f>
      </c>
      <c r="G1325" s="31" t="str">
        <f>IF('Prediction Log'!I1331=0, "",'Prediction Log'!I1331)</f>
      </c>
      <c r="N1325" s="1" t="str">
        <f t="shared" si="53"/>
      </c>
    </row>
    <row r="1326">
      <c r="F1326" s="31" t="str">
        <f>IF('Prediction Log'!F1332=0, "",'Prediction Log'!F1332)</f>
      </c>
      <c r="G1326" s="31" t="str">
        <f>IF('Prediction Log'!I1332=0, "",'Prediction Log'!I1332)</f>
      </c>
      <c r="N1326" s="1" t="str">
        <f t="shared" si="53"/>
      </c>
    </row>
    <row r="1327">
      <c r="F1327" s="31" t="str">
        <f>IF('Prediction Log'!F1333=0, "",'Prediction Log'!F1333)</f>
      </c>
      <c r="G1327" s="31" t="str">
        <f>IF('Prediction Log'!I1333=0, "",'Prediction Log'!I1333)</f>
      </c>
      <c r="N1327" s="1" t="str">
        <f t="shared" si="53"/>
      </c>
    </row>
    <row r="1328">
      <c r="F1328" s="31" t="str">
        <f>IF('Prediction Log'!F1334=0, "",'Prediction Log'!F1334)</f>
      </c>
      <c r="G1328" s="31" t="str">
        <f>IF('Prediction Log'!I1334=0, "",'Prediction Log'!I1334)</f>
      </c>
      <c r="N1328" s="1" t="str">
        <f t="shared" si="53"/>
      </c>
    </row>
    <row r="1329">
      <c r="F1329" s="31" t="str">
        <f>IF('Prediction Log'!F1335=0, "",'Prediction Log'!F1335)</f>
      </c>
      <c r="G1329" s="31" t="str">
        <f>IF('Prediction Log'!I1335=0, "",'Prediction Log'!I1335)</f>
      </c>
      <c r="N1329" s="1" t="str">
        <f t="shared" si="53"/>
      </c>
    </row>
    <row r="1330">
      <c r="F1330" s="31" t="str">
        <f>IF('Prediction Log'!F1336=0, "",'Prediction Log'!F1336)</f>
      </c>
      <c r="G1330" s="31" t="str">
        <f>IF('Prediction Log'!I1336=0, "",'Prediction Log'!I1336)</f>
      </c>
      <c r="N1330" s="1" t="str">
        <f t="shared" si="53"/>
      </c>
    </row>
    <row r="1331">
      <c r="F1331" s="31" t="str">
        <f>IF('Prediction Log'!F1337=0, "",'Prediction Log'!F1337)</f>
      </c>
      <c r="G1331" s="31" t="str">
        <f>IF('Prediction Log'!I1337=0, "",'Prediction Log'!I1337)</f>
      </c>
      <c r="N1331" s="1" t="str">
        <f t="shared" si="53"/>
      </c>
    </row>
    <row r="1332">
      <c r="F1332" s="31" t="str">
        <f>IF('Prediction Log'!F1338=0, "",'Prediction Log'!F1338)</f>
      </c>
      <c r="G1332" s="31" t="str">
        <f>IF('Prediction Log'!I1338=0, "",'Prediction Log'!I1338)</f>
      </c>
      <c r="N1332" s="1" t="str">
        <f t="shared" si="53"/>
      </c>
    </row>
    <row r="1333">
      <c r="F1333" s="31" t="str">
        <f>IF('Prediction Log'!F1339=0, "",'Prediction Log'!F1339)</f>
      </c>
      <c r="G1333" s="31" t="str">
        <f>IF('Prediction Log'!I1339=0, "",'Prediction Log'!I1339)</f>
      </c>
      <c r="N1333" s="1" t="str">
        <f t="shared" si="53"/>
      </c>
    </row>
    <row r="1334">
      <c r="F1334" s="31" t="str">
        <f>IF('Prediction Log'!F1340=0, "",'Prediction Log'!F1340)</f>
      </c>
      <c r="G1334" s="31" t="str">
        <f>IF('Prediction Log'!I1340=0, "",'Prediction Log'!I1340)</f>
      </c>
      <c r="N1334" s="1" t="str">
        <f t="shared" si="53"/>
      </c>
    </row>
    <row r="1335">
      <c r="F1335" s="31" t="str">
        <f>IF('Prediction Log'!F1341=0, "",'Prediction Log'!F1341)</f>
      </c>
      <c r="G1335" s="31" t="str">
        <f>IF('Prediction Log'!I1341=0, "",'Prediction Log'!I1341)</f>
      </c>
      <c r="N1335" s="1" t="str">
        <f t="shared" si="53"/>
      </c>
    </row>
    <row r="1336">
      <c r="F1336" s="31" t="str">
        <f>IF('Prediction Log'!F1342=0, "",'Prediction Log'!F1342)</f>
      </c>
      <c r="G1336" s="31" t="str">
        <f>IF('Prediction Log'!I1342=0, "",'Prediction Log'!I1342)</f>
      </c>
      <c r="N1336" s="1" t="str">
        <f t="shared" si="53"/>
      </c>
    </row>
    <row r="1337">
      <c r="F1337" s="31" t="str">
        <f>IF('Prediction Log'!F1343=0, "",'Prediction Log'!F1343)</f>
      </c>
      <c r="G1337" s="31" t="str">
        <f>IF('Prediction Log'!I1343=0, "",'Prediction Log'!I1343)</f>
      </c>
      <c r="N1337" s="1" t="str">
        <f t="shared" si="53"/>
      </c>
    </row>
    <row r="1338">
      <c r="F1338" s="31" t="str">
        <f>IF('Prediction Log'!F1344=0, "",'Prediction Log'!F1344)</f>
      </c>
      <c r="G1338" s="31" t="str">
        <f>IF('Prediction Log'!I1344=0, "",'Prediction Log'!I1344)</f>
      </c>
      <c r="N1338" s="1" t="str">
        <f t="shared" si="53"/>
      </c>
    </row>
    <row r="1339">
      <c r="F1339" s="31" t="str">
        <f>IF('Prediction Log'!F1345=0, "",'Prediction Log'!F1345)</f>
      </c>
      <c r="G1339" s="31" t="str">
        <f>IF('Prediction Log'!I1345=0, "",'Prediction Log'!I1345)</f>
      </c>
      <c r="N1339" s="1" t="str">
        <f t="shared" si="53"/>
      </c>
    </row>
    <row r="1340">
      <c r="F1340" s="31" t="str">
        <f>IF('Prediction Log'!F1346=0, "",'Prediction Log'!F1346)</f>
      </c>
      <c r="G1340" s="31" t="str">
        <f>IF('Prediction Log'!I1346=0, "",'Prediction Log'!I1346)</f>
      </c>
      <c r="N1340" s="1" t="str">
        <f t="shared" si="53"/>
      </c>
    </row>
    <row r="1341">
      <c r="F1341" s="31" t="str">
        <f>IF('Prediction Log'!F1347=0, "",'Prediction Log'!F1347)</f>
      </c>
      <c r="G1341" s="31" t="str">
        <f>IF('Prediction Log'!I1347=0, "",'Prediction Log'!I1347)</f>
      </c>
      <c r="N1341" s="1" t="str">
        <f t="shared" si="53"/>
      </c>
    </row>
    <row r="1342">
      <c r="F1342" s="31" t="str">
        <f>IF('Prediction Log'!F1348=0, "",'Prediction Log'!F1348)</f>
      </c>
      <c r="G1342" s="31" t="str">
        <f>IF('Prediction Log'!I1348=0, "",'Prediction Log'!I1348)</f>
      </c>
      <c r="N1342" s="1" t="str">
        <f t="shared" si="53"/>
      </c>
    </row>
    <row r="1343">
      <c r="F1343" s="31" t="str">
        <f>IF('Prediction Log'!F1349=0, "",'Prediction Log'!F1349)</f>
      </c>
      <c r="G1343" s="31" t="str">
        <f>IF('Prediction Log'!I1349=0, "",'Prediction Log'!I1349)</f>
      </c>
      <c r="N1343" s="1" t="str">
        <f t="shared" si="53"/>
      </c>
    </row>
    <row r="1344">
      <c r="F1344" s="31" t="str">
        <f>IF('Prediction Log'!F1350=0, "",'Prediction Log'!F1350)</f>
      </c>
      <c r="G1344" s="31" t="str">
        <f>IF('Prediction Log'!I1350=0, "",'Prediction Log'!I1350)</f>
      </c>
      <c r="N1344" s="1" t="str">
        <f t="shared" si="53"/>
      </c>
    </row>
    <row r="1345">
      <c r="F1345" s="31" t="str">
        <f>IF('Prediction Log'!F1351=0, "",'Prediction Log'!F1351)</f>
      </c>
      <c r="G1345" s="31" t="str">
        <f>IF('Prediction Log'!I1351=0, "",'Prediction Log'!I1351)</f>
      </c>
      <c r="N1345" s="1" t="str">
        <f t="shared" si="53"/>
      </c>
    </row>
    <row r="1346">
      <c r="F1346" s="31" t="str">
        <f>IF('Prediction Log'!F1352=0, "",'Prediction Log'!F1352)</f>
      </c>
      <c r="G1346" s="31" t="str">
        <f>IF('Prediction Log'!I1352=0, "",'Prediction Log'!I1352)</f>
      </c>
      <c r="N1346" s="1" t="str">
        <f t="shared" si="53"/>
      </c>
    </row>
    <row r="1347">
      <c r="F1347" s="31" t="str">
        <f>IF('Prediction Log'!F1353=0, "",'Prediction Log'!F1353)</f>
      </c>
      <c r="G1347" s="31" t="str">
        <f>IF('Prediction Log'!I1353=0, "",'Prediction Log'!I1353)</f>
      </c>
      <c r="N1347" s="1" t="str">
        <f t="shared" si="53"/>
      </c>
    </row>
    <row r="1348">
      <c r="F1348" s="31" t="str">
        <f>IF('Prediction Log'!F1354=0, "",'Prediction Log'!F1354)</f>
      </c>
      <c r="G1348" s="31" t="str">
        <f>IF('Prediction Log'!I1354=0, "",'Prediction Log'!I1354)</f>
      </c>
      <c r="N1348" s="1" t="str">
        <f t="shared" si="53"/>
      </c>
    </row>
    <row r="1349">
      <c r="F1349" s="31" t="str">
        <f>IF('Prediction Log'!F1355=0, "",'Prediction Log'!F1355)</f>
      </c>
      <c r="G1349" s="31" t="str">
        <f>IF('Prediction Log'!I1355=0, "",'Prediction Log'!I1355)</f>
      </c>
      <c r="N1349" s="1" t="str">
        <f t="shared" si="53"/>
      </c>
    </row>
    <row r="1350">
      <c r="F1350" s="31" t="str">
        <f>IF('Prediction Log'!F1356=0, "",'Prediction Log'!F1356)</f>
      </c>
      <c r="G1350" s="31" t="str">
        <f>IF('Prediction Log'!I1356=0, "",'Prediction Log'!I1356)</f>
      </c>
      <c r="N1350" s="1" t="str">
        <f t="shared" si="53"/>
      </c>
    </row>
    <row r="1351">
      <c r="F1351" s="31" t="str">
        <f>IF('Prediction Log'!F1357=0, "",'Prediction Log'!F1357)</f>
      </c>
      <c r="G1351" s="31" t="str">
        <f>IF('Prediction Log'!I1357=0, "",'Prediction Log'!I1357)</f>
      </c>
      <c r="N1351" s="1" t="str">
        <f t="shared" si="53"/>
      </c>
    </row>
    <row r="1352">
      <c r="F1352" s="31" t="str">
        <f>IF('Prediction Log'!F1358=0, "",'Prediction Log'!F1358)</f>
      </c>
      <c r="G1352" s="31" t="str">
        <f>IF('Prediction Log'!I1358=0, "",'Prediction Log'!I1358)</f>
      </c>
      <c r="N1352" s="1" t="str">
        <f t="shared" si="53"/>
      </c>
    </row>
    <row r="1353">
      <c r="F1353" s="31" t="str">
        <f>IF('Prediction Log'!F1359=0, "",'Prediction Log'!F1359)</f>
      </c>
      <c r="G1353" s="31" t="str">
        <f>IF('Prediction Log'!I1359=0, "",'Prediction Log'!I1359)</f>
      </c>
      <c r="N1353" s="1" t="str">
        <f t="shared" si="53"/>
      </c>
    </row>
    <row r="1354">
      <c r="F1354" s="31" t="str">
        <f>IF('Prediction Log'!F1360=0, "",'Prediction Log'!F1360)</f>
      </c>
      <c r="G1354" s="31" t="str">
        <f>IF('Prediction Log'!I1360=0, "",'Prediction Log'!I1360)</f>
      </c>
      <c r="N1354" s="1" t="str">
        <f t="shared" si="53"/>
      </c>
    </row>
    <row r="1355">
      <c r="F1355" s="31" t="str">
        <f>IF('Prediction Log'!F1361=0, "",'Prediction Log'!F1361)</f>
      </c>
      <c r="G1355" s="31" t="str">
        <f>IF('Prediction Log'!I1361=0, "",'Prediction Log'!I1361)</f>
      </c>
      <c r="N1355" s="1" t="str">
        <f t="shared" si="53"/>
      </c>
    </row>
    <row r="1356">
      <c r="F1356" s="31" t="str">
        <f>IF('Prediction Log'!F1362=0, "",'Prediction Log'!F1362)</f>
      </c>
      <c r="G1356" s="31" t="str">
        <f>IF('Prediction Log'!I1362=0, "",'Prediction Log'!I1362)</f>
      </c>
      <c r="N1356" s="1" t="str">
        <f t="shared" si="53"/>
      </c>
    </row>
    <row r="1357">
      <c r="F1357" s="31" t="str">
        <f>IF('Prediction Log'!F1363=0, "",'Prediction Log'!F1363)</f>
      </c>
      <c r="G1357" s="31" t="str">
        <f>IF('Prediction Log'!I1363=0, "",'Prediction Log'!I1363)</f>
      </c>
      <c r="N1357" s="1" t="str">
        <f t="shared" si="53"/>
      </c>
    </row>
    <row r="1358">
      <c r="F1358" s="31" t="str">
        <f>IF('Prediction Log'!F1364=0, "",'Prediction Log'!F1364)</f>
      </c>
      <c r="G1358" s="31" t="str">
        <f>IF('Prediction Log'!I1364=0, "",'Prediction Log'!I1364)</f>
      </c>
      <c r="N1358" s="1" t="str">
        <f t="shared" si="53"/>
      </c>
    </row>
    <row r="1359">
      <c r="F1359" s="31" t="str">
        <f>IF('Prediction Log'!F1365=0, "",'Prediction Log'!F1365)</f>
      </c>
      <c r="G1359" s="31" t="str">
        <f>IF('Prediction Log'!I1365=0, "",'Prediction Log'!I1365)</f>
      </c>
      <c r="N1359" s="1" t="str">
        <f t="shared" si="53"/>
      </c>
    </row>
    <row r="1360">
      <c r="F1360" s="31" t="str">
        <f>IF('Prediction Log'!F1366=0, "",'Prediction Log'!F1366)</f>
      </c>
      <c r="G1360" s="31" t="str">
        <f>IF('Prediction Log'!I1366=0, "",'Prediction Log'!I1366)</f>
      </c>
      <c r="N1360" s="1" t="str">
        <f t="shared" si="53"/>
      </c>
    </row>
    <row r="1361">
      <c r="F1361" s="31" t="str">
        <f>IF('Prediction Log'!F1367=0, "",'Prediction Log'!F1367)</f>
      </c>
      <c r="G1361" s="31" t="str">
        <f>IF('Prediction Log'!I1367=0, "",'Prediction Log'!I1367)</f>
      </c>
      <c r="N1361" s="1" t="str">
        <f t="shared" si="53"/>
      </c>
    </row>
    <row r="1362">
      <c r="F1362" s="31" t="str">
        <f>IF('Prediction Log'!F1368=0, "",'Prediction Log'!F1368)</f>
      </c>
      <c r="G1362" s="31" t="str">
        <f>IF('Prediction Log'!I1368=0, "",'Prediction Log'!I1368)</f>
      </c>
      <c r="N1362" s="1" t="str">
        <f t="shared" si="53"/>
      </c>
    </row>
    <row r="1363">
      <c r="F1363" s="31" t="str">
        <f>IF('Prediction Log'!F1369=0, "",'Prediction Log'!F1369)</f>
      </c>
      <c r="G1363" s="31" t="str">
        <f>IF('Prediction Log'!I1369=0, "",'Prediction Log'!I1369)</f>
      </c>
      <c r="N1363" s="1" t="str">
        <f t="shared" si="53"/>
      </c>
    </row>
    <row r="1364">
      <c r="F1364" s="31" t="str">
        <f>IF('Prediction Log'!F1370=0, "",'Prediction Log'!F1370)</f>
      </c>
      <c r="G1364" s="31" t="str">
        <f>IF('Prediction Log'!I1370=0, "",'Prediction Log'!I1370)</f>
      </c>
      <c r="N1364" s="1" t="str">
        <f t="shared" si="53"/>
      </c>
    </row>
    <row r="1365">
      <c r="F1365" s="31" t="str">
        <f>IF('Prediction Log'!F1371=0, "",'Prediction Log'!F1371)</f>
      </c>
      <c r="G1365" s="31" t="str">
        <f>IF('Prediction Log'!I1371=0, "",'Prediction Log'!I1371)</f>
      </c>
      <c r="N1365" s="1" t="str">
        <f t="shared" si="53"/>
      </c>
    </row>
    <row r="1366">
      <c r="F1366" s="31" t="str">
        <f>IF('Prediction Log'!F1372=0, "",'Prediction Log'!F1372)</f>
      </c>
      <c r="G1366" s="31" t="str">
        <f>IF('Prediction Log'!I1372=0, "",'Prediction Log'!I1372)</f>
      </c>
      <c r="N1366" s="1" t="str">
        <f t="shared" si="53"/>
      </c>
    </row>
    <row r="1367">
      <c r="F1367" s="31" t="str">
        <f>IF('Prediction Log'!F1373=0, "",'Prediction Log'!F1373)</f>
      </c>
      <c r="G1367" s="31" t="str">
        <f>IF('Prediction Log'!I1373=0, "",'Prediction Log'!I1373)</f>
      </c>
      <c r="N1367" s="1" t="str">
        <f t="shared" si="53"/>
      </c>
    </row>
    <row r="1368">
      <c r="F1368" s="31" t="str">
        <f>IF('Prediction Log'!F1374=0, "",'Prediction Log'!F1374)</f>
      </c>
      <c r="G1368" s="31" t="str">
        <f>IF('Prediction Log'!I1374=0, "",'Prediction Log'!I1374)</f>
      </c>
      <c r="N1368" s="1" t="str">
        <f t="shared" ref="N1368:N1431" si="54">IF(M1368="W", L1368, IF(M1368="L",-I1368, ""))</f>
      </c>
    </row>
    <row r="1369">
      <c r="F1369" s="31" t="str">
        <f>IF('Prediction Log'!F1375=0, "",'Prediction Log'!F1375)</f>
      </c>
      <c r="G1369" s="31" t="str">
        <f>IF('Prediction Log'!I1375=0, "",'Prediction Log'!I1375)</f>
      </c>
      <c r="N1369" s="1" t="str">
        <f t="shared" si="54"/>
      </c>
    </row>
    <row r="1370">
      <c r="F1370" s="31" t="str">
        <f>IF('Prediction Log'!F1376=0, "",'Prediction Log'!F1376)</f>
      </c>
      <c r="G1370" s="31" t="str">
        <f>IF('Prediction Log'!I1376=0, "",'Prediction Log'!I1376)</f>
      </c>
      <c r="N1370" s="1" t="str">
        <f t="shared" si="54"/>
      </c>
    </row>
    <row r="1371">
      <c r="F1371" s="31" t="str">
        <f>IF('Prediction Log'!F1377=0, "",'Prediction Log'!F1377)</f>
      </c>
      <c r="G1371" s="31" t="str">
        <f>IF('Prediction Log'!I1377=0, "",'Prediction Log'!I1377)</f>
      </c>
      <c r="N1371" s="1" t="str">
        <f t="shared" si="54"/>
      </c>
    </row>
    <row r="1372">
      <c r="F1372" s="31" t="str">
        <f>IF('Prediction Log'!F1378=0, "",'Prediction Log'!F1378)</f>
      </c>
      <c r="G1372" s="31" t="str">
        <f>IF('Prediction Log'!I1378=0, "",'Prediction Log'!I1378)</f>
      </c>
      <c r="N1372" s="1" t="str">
        <f t="shared" si="54"/>
      </c>
    </row>
    <row r="1373">
      <c r="F1373" s="31" t="str">
        <f>IF('Prediction Log'!F1379=0, "",'Prediction Log'!F1379)</f>
      </c>
      <c r="G1373" s="31" t="str">
        <f>IF('Prediction Log'!I1379=0, "",'Prediction Log'!I1379)</f>
      </c>
      <c r="N1373" s="1" t="str">
        <f t="shared" si="54"/>
      </c>
    </row>
    <row r="1374">
      <c r="F1374" s="31" t="str">
        <f>IF('Prediction Log'!F1380=0, "",'Prediction Log'!F1380)</f>
      </c>
      <c r="G1374" s="31" t="str">
        <f>IF('Prediction Log'!I1380=0, "",'Prediction Log'!I1380)</f>
      </c>
      <c r="N1374" s="1" t="str">
        <f t="shared" si="54"/>
      </c>
    </row>
    <row r="1375">
      <c r="F1375" s="31" t="str">
        <f>IF('Prediction Log'!F1381=0, "",'Prediction Log'!F1381)</f>
      </c>
      <c r="G1375" s="31" t="str">
        <f>IF('Prediction Log'!I1381=0, "",'Prediction Log'!I1381)</f>
      </c>
      <c r="N1375" s="1" t="str">
        <f t="shared" si="54"/>
      </c>
    </row>
    <row r="1376">
      <c r="F1376" s="31" t="str">
        <f>IF('Prediction Log'!F1382=0, "",'Prediction Log'!F1382)</f>
      </c>
      <c r="G1376" s="31" t="str">
        <f>IF('Prediction Log'!I1382=0, "",'Prediction Log'!I1382)</f>
      </c>
      <c r="N1376" s="1" t="str">
        <f t="shared" si="54"/>
      </c>
    </row>
    <row r="1377">
      <c r="F1377" s="31" t="str">
        <f>IF('Prediction Log'!F1383=0, "",'Prediction Log'!F1383)</f>
      </c>
      <c r="G1377" s="31" t="str">
        <f>IF('Prediction Log'!I1383=0, "",'Prediction Log'!I1383)</f>
      </c>
      <c r="N1377" s="1" t="str">
        <f t="shared" si="54"/>
      </c>
    </row>
    <row r="1378">
      <c r="F1378" s="31" t="str">
        <f>IF('Prediction Log'!F1384=0, "",'Prediction Log'!F1384)</f>
      </c>
      <c r="G1378" s="31" t="str">
        <f>IF('Prediction Log'!I1384=0, "",'Prediction Log'!I1384)</f>
      </c>
      <c r="N1378" s="1" t="str">
        <f t="shared" si="54"/>
      </c>
    </row>
    <row r="1379">
      <c r="F1379" s="31" t="str">
        <f>IF('Prediction Log'!F1385=0, "",'Prediction Log'!F1385)</f>
      </c>
      <c r="G1379" s="31" t="str">
        <f>IF('Prediction Log'!I1385=0, "",'Prediction Log'!I1385)</f>
      </c>
      <c r="N1379" s="1" t="str">
        <f t="shared" si="54"/>
      </c>
    </row>
    <row r="1380">
      <c r="F1380" s="31" t="str">
        <f>IF('Prediction Log'!F1386=0, "",'Prediction Log'!F1386)</f>
      </c>
      <c r="G1380" s="31" t="str">
        <f>IF('Prediction Log'!I1386=0, "",'Prediction Log'!I1386)</f>
      </c>
      <c r="N1380" s="1" t="str">
        <f t="shared" si="54"/>
      </c>
    </row>
    <row r="1381">
      <c r="F1381" s="31" t="str">
        <f>IF('Prediction Log'!F1387=0, "",'Prediction Log'!F1387)</f>
      </c>
      <c r="G1381" s="31" t="str">
        <f>IF('Prediction Log'!I1387=0, "",'Prediction Log'!I1387)</f>
      </c>
      <c r="N1381" s="1" t="str">
        <f t="shared" si="54"/>
      </c>
    </row>
    <row r="1382">
      <c r="F1382" s="31" t="str">
        <f>IF('Prediction Log'!F1388=0, "",'Prediction Log'!F1388)</f>
      </c>
      <c r="G1382" s="31" t="str">
        <f>IF('Prediction Log'!I1388=0, "",'Prediction Log'!I1388)</f>
      </c>
      <c r="N1382" s="1" t="str">
        <f t="shared" si="54"/>
      </c>
    </row>
    <row r="1383">
      <c r="F1383" s="31" t="str">
        <f>IF('Prediction Log'!F1389=0, "",'Prediction Log'!F1389)</f>
      </c>
      <c r="G1383" s="31" t="str">
        <f>IF('Prediction Log'!I1389=0, "",'Prediction Log'!I1389)</f>
      </c>
      <c r="N1383" s="1" t="str">
        <f t="shared" si="54"/>
      </c>
    </row>
    <row r="1384">
      <c r="F1384" s="31" t="str">
        <f>IF('Prediction Log'!F1390=0, "",'Prediction Log'!F1390)</f>
      </c>
      <c r="G1384" s="31" t="str">
        <f>IF('Prediction Log'!I1390=0, "",'Prediction Log'!I1390)</f>
      </c>
      <c r="N1384" s="1" t="str">
        <f t="shared" si="54"/>
      </c>
    </row>
    <row r="1385">
      <c r="F1385" s="31" t="str">
        <f>IF('Prediction Log'!F1391=0, "",'Prediction Log'!F1391)</f>
      </c>
      <c r="G1385" s="31" t="str">
        <f>IF('Prediction Log'!I1391=0, "",'Prediction Log'!I1391)</f>
      </c>
      <c r="N1385" s="1" t="str">
        <f t="shared" si="54"/>
      </c>
    </row>
    <row r="1386">
      <c r="F1386" s="31" t="str">
        <f>IF('Prediction Log'!F1392=0, "",'Prediction Log'!F1392)</f>
      </c>
      <c r="G1386" s="31" t="str">
        <f>IF('Prediction Log'!I1392=0, "",'Prediction Log'!I1392)</f>
      </c>
      <c r="N1386" s="1" t="str">
        <f t="shared" si="54"/>
      </c>
    </row>
    <row r="1387">
      <c r="F1387" s="31" t="str">
        <f>IF('Prediction Log'!F1393=0, "",'Prediction Log'!F1393)</f>
      </c>
      <c r="G1387" s="31" t="str">
        <f>IF('Prediction Log'!I1393=0, "",'Prediction Log'!I1393)</f>
      </c>
      <c r="N1387" s="1" t="str">
        <f t="shared" si="54"/>
      </c>
    </row>
    <row r="1388">
      <c r="F1388" s="31" t="str">
        <f>IF('Prediction Log'!F1394=0, "",'Prediction Log'!F1394)</f>
      </c>
      <c r="G1388" s="31" t="str">
        <f>IF('Prediction Log'!I1394=0, "",'Prediction Log'!I1394)</f>
      </c>
      <c r="N1388" s="1" t="str">
        <f t="shared" si="54"/>
      </c>
    </row>
    <row r="1389">
      <c r="F1389" s="31" t="str">
        <f>IF('Prediction Log'!F1395=0, "",'Prediction Log'!F1395)</f>
      </c>
      <c r="G1389" s="31" t="str">
        <f>IF('Prediction Log'!I1395=0, "",'Prediction Log'!I1395)</f>
      </c>
      <c r="N1389" s="1" t="str">
        <f t="shared" si="54"/>
      </c>
    </row>
    <row r="1390">
      <c r="F1390" s="31" t="str">
        <f>IF('Prediction Log'!F1396=0, "",'Prediction Log'!F1396)</f>
      </c>
      <c r="G1390" s="31" t="str">
        <f>IF('Prediction Log'!I1396=0, "",'Prediction Log'!I1396)</f>
      </c>
      <c r="N1390" s="1" t="str">
        <f t="shared" si="54"/>
      </c>
    </row>
    <row r="1391">
      <c r="F1391" s="31" t="str">
        <f>IF('Prediction Log'!F1397=0, "",'Prediction Log'!F1397)</f>
      </c>
      <c r="G1391" s="31" t="str">
        <f>IF('Prediction Log'!I1397=0, "",'Prediction Log'!I1397)</f>
      </c>
      <c r="N1391" s="1" t="str">
        <f t="shared" si="54"/>
      </c>
    </row>
    <row r="1392">
      <c r="F1392" s="31" t="str">
        <f>IF('Prediction Log'!F1398=0, "",'Prediction Log'!F1398)</f>
      </c>
      <c r="G1392" s="31" t="str">
        <f>IF('Prediction Log'!I1398=0, "",'Prediction Log'!I1398)</f>
      </c>
      <c r="N1392" s="1" t="str">
        <f t="shared" si="54"/>
      </c>
    </row>
    <row r="1393">
      <c r="F1393" s="31" t="str">
        <f>IF('Prediction Log'!F1399=0, "",'Prediction Log'!F1399)</f>
      </c>
      <c r="G1393" s="31" t="str">
        <f>IF('Prediction Log'!I1399=0, "",'Prediction Log'!I1399)</f>
      </c>
      <c r="N1393" s="1" t="str">
        <f t="shared" si="54"/>
      </c>
    </row>
    <row r="1394">
      <c r="F1394" s="31" t="str">
        <f>IF('Prediction Log'!F1400=0, "",'Prediction Log'!F1400)</f>
      </c>
      <c r="G1394" s="31" t="str">
        <f>IF('Prediction Log'!I1400=0, "",'Prediction Log'!I1400)</f>
      </c>
      <c r="N1394" s="1" t="str">
        <f t="shared" si="54"/>
      </c>
    </row>
    <row r="1395">
      <c r="F1395" s="31" t="str">
        <f>IF('Prediction Log'!F1401=0, "",'Prediction Log'!F1401)</f>
      </c>
      <c r="G1395" s="31" t="str">
        <f>IF('Prediction Log'!I1401=0, "",'Prediction Log'!I1401)</f>
      </c>
      <c r="N1395" s="1" t="str">
        <f t="shared" si="54"/>
      </c>
    </row>
    <row r="1396">
      <c r="F1396" s="31" t="str">
        <f>IF('Prediction Log'!F1402=0, "",'Prediction Log'!F1402)</f>
      </c>
      <c r="G1396" s="31" t="str">
        <f>IF('Prediction Log'!I1402=0, "",'Prediction Log'!I1402)</f>
      </c>
      <c r="N1396" s="1" t="str">
        <f t="shared" si="54"/>
      </c>
    </row>
    <row r="1397">
      <c r="F1397" s="31" t="str">
        <f>IF('Prediction Log'!F1403=0, "",'Prediction Log'!F1403)</f>
      </c>
      <c r="G1397" s="31" t="str">
        <f>IF('Prediction Log'!I1403=0, "",'Prediction Log'!I1403)</f>
      </c>
      <c r="N1397" s="1" t="str">
        <f t="shared" si="54"/>
      </c>
    </row>
    <row r="1398">
      <c r="F1398" s="31" t="str">
        <f>IF('Prediction Log'!F1404=0, "",'Prediction Log'!F1404)</f>
      </c>
      <c r="G1398" s="31" t="str">
        <f>IF('Prediction Log'!I1404=0, "",'Prediction Log'!I1404)</f>
      </c>
      <c r="N1398" s="1" t="str">
        <f t="shared" si="54"/>
      </c>
    </row>
    <row r="1399">
      <c r="F1399" s="31" t="str">
        <f>IF('Prediction Log'!F1405=0, "",'Prediction Log'!F1405)</f>
      </c>
      <c r="G1399" s="31" t="str">
        <f>IF('Prediction Log'!I1405=0, "",'Prediction Log'!I1405)</f>
      </c>
      <c r="N1399" s="1" t="str">
        <f t="shared" si="54"/>
      </c>
    </row>
    <row r="1400">
      <c r="F1400" s="31" t="str">
        <f>IF('Prediction Log'!F1406=0, "",'Prediction Log'!F1406)</f>
      </c>
      <c r="G1400" s="31" t="str">
        <f>IF('Prediction Log'!I1406=0, "",'Prediction Log'!I1406)</f>
      </c>
      <c r="N1400" s="1" t="str">
        <f t="shared" si="54"/>
      </c>
    </row>
    <row r="1401">
      <c r="F1401" s="31" t="str">
        <f>IF('Prediction Log'!F1407=0, "",'Prediction Log'!F1407)</f>
      </c>
      <c r="G1401" s="31" t="str">
        <f>IF('Prediction Log'!I1407=0, "",'Prediction Log'!I1407)</f>
      </c>
      <c r="N1401" s="1" t="str">
        <f t="shared" si="54"/>
      </c>
    </row>
    <row r="1402">
      <c r="F1402" s="31" t="str">
        <f>IF('Prediction Log'!F1408=0, "",'Prediction Log'!F1408)</f>
      </c>
      <c r="G1402" s="31" t="str">
        <f>IF('Prediction Log'!I1408=0, "",'Prediction Log'!I1408)</f>
      </c>
      <c r="N1402" s="1" t="str">
        <f t="shared" si="54"/>
      </c>
    </row>
    <row r="1403">
      <c r="F1403" s="31" t="str">
        <f>IF('Prediction Log'!F1409=0, "",'Prediction Log'!F1409)</f>
      </c>
      <c r="G1403" s="31" t="str">
        <f>IF('Prediction Log'!I1409=0, "",'Prediction Log'!I1409)</f>
      </c>
      <c r="N1403" s="1" t="str">
        <f t="shared" si="54"/>
      </c>
    </row>
    <row r="1404">
      <c r="F1404" s="31" t="str">
        <f>IF('Prediction Log'!F1410=0, "",'Prediction Log'!F1410)</f>
      </c>
      <c r="G1404" s="31" t="str">
        <f>IF('Prediction Log'!I1410=0, "",'Prediction Log'!I1410)</f>
      </c>
      <c r="N1404" s="1" t="str">
        <f t="shared" si="54"/>
      </c>
    </row>
    <row r="1405">
      <c r="F1405" s="31" t="str">
        <f>IF('Prediction Log'!F1411=0, "",'Prediction Log'!F1411)</f>
      </c>
      <c r="G1405" s="31" t="str">
        <f>IF('Prediction Log'!I1411=0, "",'Prediction Log'!I1411)</f>
      </c>
      <c r="N1405" s="1" t="str">
        <f t="shared" si="54"/>
      </c>
    </row>
    <row r="1406">
      <c r="F1406" s="31" t="str">
        <f>IF('Prediction Log'!F1412=0, "",'Prediction Log'!F1412)</f>
      </c>
      <c r="G1406" s="31" t="str">
        <f>IF('Prediction Log'!I1412=0, "",'Prediction Log'!I1412)</f>
      </c>
      <c r="N1406" s="1" t="str">
        <f t="shared" si="54"/>
      </c>
    </row>
    <row r="1407">
      <c r="F1407" s="31" t="str">
        <f>IF('Prediction Log'!F1413=0, "",'Prediction Log'!F1413)</f>
      </c>
      <c r="G1407" s="31" t="str">
        <f>IF('Prediction Log'!I1413=0, "",'Prediction Log'!I1413)</f>
      </c>
      <c r="N1407" s="1" t="str">
        <f t="shared" si="54"/>
      </c>
    </row>
    <row r="1408">
      <c r="F1408" s="31" t="str">
        <f>IF('Prediction Log'!F1414=0, "",'Prediction Log'!F1414)</f>
      </c>
      <c r="G1408" s="31" t="str">
        <f>IF('Prediction Log'!I1414=0, "",'Prediction Log'!I1414)</f>
      </c>
      <c r="N1408" s="1" t="str">
        <f t="shared" si="54"/>
      </c>
    </row>
    <row r="1409">
      <c r="F1409" s="31" t="str">
        <f>IF('Prediction Log'!F1415=0, "",'Prediction Log'!F1415)</f>
      </c>
      <c r="G1409" s="31" t="str">
        <f>IF('Prediction Log'!I1415=0, "",'Prediction Log'!I1415)</f>
      </c>
      <c r="N1409" s="1" t="str">
        <f t="shared" si="54"/>
      </c>
    </row>
    <row r="1410">
      <c r="F1410" s="31" t="str">
        <f>IF('Prediction Log'!F1416=0, "",'Prediction Log'!F1416)</f>
      </c>
      <c r="G1410" s="31" t="str">
        <f>IF('Prediction Log'!I1416=0, "",'Prediction Log'!I1416)</f>
      </c>
      <c r="N1410" s="1" t="str">
        <f t="shared" si="54"/>
      </c>
    </row>
    <row r="1411">
      <c r="F1411" s="31" t="str">
        <f>IF('Prediction Log'!F1417=0, "",'Prediction Log'!F1417)</f>
      </c>
      <c r="G1411" s="31" t="str">
        <f>IF('Prediction Log'!I1417=0, "",'Prediction Log'!I1417)</f>
      </c>
      <c r="N1411" s="1" t="str">
        <f t="shared" si="54"/>
      </c>
    </row>
    <row r="1412">
      <c r="F1412" s="31" t="str">
        <f>IF('Prediction Log'!F1418=0, "",'Prediction Log'!F1418)</f>
      </c>
      <c r="G1412" s="31" t="str">
        <f>IF('Prediction Log'!I1418=0, "",'Prediction Log'!I1418)</f>
      </c>
      <c r="N1412" s="1" t="str">
        <f t="shared" si="54"/>
      </c>
    </row>
    <row r="1413">
      <c r="F1413" s="31" t="str">
        <f>IF('Prediction Log'!F1419=0, "",'Prediction Log'!F1419)</f>
      </c>
      <c r="G1413" s="31" t="str">
        <f>IF('Prediction Log'!I1419=0, "",'Prediction Log'!I1419)</f>
      </c>
      <c r="N1413" s="1" t="str">
        <f t="shared" si="54"/>
      </c>
    </row>
    <row r="1414">
      <c r="F1414" s="31" t="str">
        <f>IF('Prediction Log'!F1420=0, "",'Prediction Log'!F1420)</f>
      </c>
      <c r="G1414" s="31" t="str">
        <f>IF('Prediction Log'!I1420=0, "",'Prediction Log'!I1420)</f>
      </c>
      <c r="N1414" s="1" t="str">
        <f t="shared" si="54"/>
      </c>
    </row>
    <row r="1415">
      <c r="F1415" s="31" t="str">
        <f>IF('Prediction Log'!F1421=0, "",'Prediction Log'!F1421)</f>
      </c>
      <c r="G1415" s="31" t="str">
        <f>IF('Prediction Log'!I1421=0, "",'Prediction Log'!I1421)</f>
      </c>
      <c r="N1415" s="1" t="str">
        <f t="shared" si="54"/>
      </c>
    </row>
    <row r="1416">
      <c r="F1416" s="31" t="str">
        <f>IF('Prediction Log'!F1422=0, "",'Prediction Log'!F1422)</f>
      </c>
      <c r="G1416" s="31" t="str">
        <f>IF('Prediction Log'!I1422=0, "",'Prediction Log'!I1422)</f>
      </c>
      <c r="N1416" s="1" t="str">
        <f t="shared" si="54"/>
      </c>
    </row>
    <row r="1417">
      <c r="F1417" s="31" t="str">
        <f>IF('Prediction Log'!F1423=0, "",'Prediction Log'!F1423)</f>
      </c>
      <c r="G1417" s="31" t="str">
        <f>IF('Prediction Log'!I1423=0, "",'Prediction Log'!I1423)</f>
      </c>
      <c r="N1417" s="1" t="str">
        <f t="shared" si="54"/>
      </c>
    </row>
    <row r="1418">
      <c r="F1418" s="31" t="str">
        <f>IF('Prediction Log'!F1424=0, "",'Prediction Log'!F1424)</f>
      </c>
      <c r="G1418" s="31" t="str">
        <f>IF('Prediction Log'!I1424=0, "",'Prediction Log'!I1424)</f>
      </c>
      <c r="N1418" s="1" t="str">
        <f t="shared" si="54"/>
      </c>
    </row>
    <row r="1419">
      <c r="F1419" s="31" t="str">
        <f>IF('Prediction Log'!F1425=0, "",'Prediction Log'!F1425)</f>
      </c>
      <c r="G1419" s="31" t="str">
        <f>IF('Prediction Log'!I1425=0, "",'Prediction Log'!I1425)</f>
      </c>
      <c r="N1419" s="1" t="str">
        <f t="shared" si="54"/>
      </c>
    </row>
    <row r="1420">
      <c r="F1420" s="31" t="str">
        <f>IF('Prediction Log'!F1426=0, "",'Prediction Log'!F1426)</f>
      </c>
      <c r="G1420" s="31" t="str">
        <f>IF('Prediction Log'!I1426=0, "",'Prediction Log'!I1426)</f>
      </c>
      <c r="N1420" s="1" t="str">
        <f t="shared" si="54"/>
      </c>
    </row>
    <row r="1421">
      <c r="F1421" s="31" t="str">
        <f>IF('Prediction Log'!F1427=0, "",'Prediction Log'!F1427)</f>
      </c>
      <c r="G1421" s="31" t="str">
        <f>IF('Prediction Log'!I1427=0, "",'Prediction Log'!I1427)</f>
      </c>
      <c r="N1421" s="1" t="str">
        <f t="shared" si="54"/>
      </c>
    </row>
    <row r="1422">
      <c r="F1422" s="31" t="str">
        <f>IF('Prediction Log'!F1428=0, "",'Prediction Log'!F1428)</f>
      </c>
      <c r="G1422" s="31" t="str">
        <f>IF('Prediction Log'!I1428=0, "",'Prediction Log'!I1428)</f>
      </c>
      <c r="N1422" s="1" t="str">
        <f t="shared" si="54"/>
      </c>
    </row>
    <row r="1423">
      <c r="F1423" s="31" t="str">
        <f>IF('Prediction Log'!F1429=0, "",'Prediction Log'!F1429)</f>
      </c>
      <c r="G1423" s="31" t="str">
        <f>IF('Prediction Log'!I1429=0, "",'Prediction Log'!I1429)</f>
      </c>
      <c r="N1423" s="1" t="str">
        <f t="shared" si="54"/>
      </c>
    </row>
    <row r="1424">
      <c r="F1424" s="31" t="str">
        <f>IF('Prediction Log'!F1430=0, "",'Prediction Log'!F1430)</f>
      </c>
      <c r="G1424" s="31" t="str">
        <f>IF('Prediction Log'!I1430=0, "",'Prediction Log'!I1430)</f>
      </c>
      <c r="N1424" s="1" t="str">
        <f t="shared" si="54"/>
      </c>
    </row>
    <row r="1425">
      <c r="F1425" s="31" t="str">
        <f>IF('Prediction Log'!F1431=0, "",'Prediction Log'!F1431)</f>
      </c>
      <c r="G1425" s="31" t="str">
        <f>IF('Prediction Log'!I1431=0, "",'Prediction Log'!I1431)</f>
      </c>
      <c r="N1425" s="1" t="str">
        <f t="shared" si="54"/>
      </c>
    </row>
    <row r="1426">
      <c r="F1426" s="31" t="str">
        <f>IF('Prediction Log'!F1432=0, "",'Prediction Log'!F1432)</f>
      </c>
      <c r="G1426" s="31" t="str">
        <f>IF('Prediction Log'!I1432=0, "",'Prediction Log'!I1432)</f>
      </c>
      <c r="N1426" s="1" t="str">
        <f t="shared" si="54"/>
      </c>
    </row>
    <row r="1427">
      <c r="F1427" s="31" t="str">
        <f>IF('Prediction Log'!F1433=0, "",'Prediction Log'!F1433)</f>
      </c>
      <c r="G1427" s="31" t="str">
        <f>IF('Prediction Log'!I1433=0, "",'Prediction Log'!I1433)</f>
      </c>
      <c r="N1427" s="1" t="str">
        <f t="shared" si="54"/>
      </c>
    </row>
    <row r="1428">
      <c r="F1428" s="31" t="str">
        <f>IF('Prediction Log'!F1434=0, "",'Prediction Log'!F1434)</f>
      </c>
      <c r="G1428" s="31" t="str">
        <f>IF('Prediction Log'!I1434=0, "",'Prediction Log'!I1434)</f>
      </c>
      <c r="N1428" s="1" t="str">
        <f t="shared" si="54"/>
      </c>
    </row>
    <row r="1429">
      <c r="F1429" s="31" t="str">
        <f>IF('Prediction Log'!F1435=0, "",'Prediction Log'!F1435)</f>
      </c>
      <c r="G1429" s="31" t="str">
        <f>IF('Prediction Log'!I1435=0, "",'Prediction Log'!I1435)</f>
      </c>
      <c r="N1429" s="1" t="str">
        <f t="shared" si="54"/>
      </c>
    </row>
    <row r="1430">
      <c r="F1430" s="31" t="str">
        <f>IF('Prediction Log'!F1436=0, "",'Prediction Log'!F1436)</f>
      </c>
      <c r="G1430" s="31" t="str">
        <f>IF('Prediction Log'!I1436=0, "",'Prediction Log'!I1436)</f>
      </c>
      <c r="N1430" s="1" t="str">
        <f t="shared" si="54"/>
      </c>
    </row>
    <row r="1431">
      <c r="F1431" s="31" t="str">
        <f>IF('Prediction Log'!F1437=0, "",'Prediction Log'!F1437)</f>
      </c>
      <c r="G1431" s="31" t="str">
        <f>IF('Prediction Log'!I1437=0, "",'Prediction Log'!I1437)</f>
      </c>
      <c r="N1431" s="1" t="str">
        <f t="shared" si="54"/>
      </c>
    </row>
    <row r="1432">
      <c r="F1432" s="31" t="str">
        <f>IF('Prediction Log'!F1438=0, "",'Prediction Log'!F1438)</f>
      </c>
      <c r="G1432" s="31" t="str">
        <f>IF('Prediction Log'!I1438=0, "",'Prediction Log'!I1438)</f>
      </c>
      <c r="N1432" s="1" t="str">
        <f t="shared" ref="N1432:N1495" si="55">IF(M1432="W", L1432, IF(M1432="L",-I1432, ""))</f>
      </c>
    </row>
    <row r="1433">
      <c r="F1433" s="31" t="str">
        <f>IF('Prediction Log'!F1439=0, "",'Prediction Log'!F1439)</f>
      </c>
      <c r="G1433" s="31" t="str">
        <f>IF('Prediction Log'!I1439=0, "",'Prediction Log'!I1439)</f>
      </c>
      <c r="N1433" s="1" t="str">
        <f t="shared" si="55"/>
      </c>
    </row>
    <row r="1434">
      <c r="F1434" s="31" t="str">
        <f>IF('Prediction Log'!F1440=0, "",'Prediction Log'!F1440)</f>
      </c>
      <c r="G1434" s="31" t="str">
        <f>IF('Prediction Log'!I1440=0, "",'Prediction Log'!I1440)</f>
      </c>
      <c r="N1434" s="1" t="str">
        <f t="shared" si="55"/>
      </c>
    </row>
    <row r="1435">
      <c r="F1435" s="31" t="str">
        <f>IF('Prediction Log'!F1441=0, "",'Prediction Log'!F1441)</f>
      </c>
      <c r="G1435" s="31" t="str">
        <f>IF('Prediction Log'!I1441=0, "",'Prediction Log'!I1441)</f>
      </c>
      <c r="N1435" s="1" t="str">
        <f t="shared" si="55"/>
      </c>
    </row>
    <row r="1436">
      <c r="F1436" s="31" t="str">
        <f>IF('Prediction Log'!F1442=0, "",'Prediction Log'!F1442)</f>
      </c>
      <c r="G1436" s="31" t="str">
        <f>IF('Prediction Log'!I1442=0, "",'Prediction Log'!I1442)</f>
      </c>
      <c r="N1436" s="1" t="str">
        <f t="shared" si="55"/>
      </c>
    </row>
    <row r="1437">
      <c r="F1437" s="31" t="str">
        <f>IF('Prediction Log'!F1443=0, "",'Prediction Log'!F1443)</f>
      </c>
      <c r="G1437" s="31" t="str">
        <f>IF('Prediction Log'!I1443=0, "",'Prediction Log'!I1443)</f>
      </c>
      <c r="N1437" s="1" t="str">
        <f t="shared" si="55"/>
      </c>
    </row>
    <row r="1438">
      <c r="F1438" s="31" t="str">
        <f>IF('Prediction Log'!F1444=0, "",'Prediction Log'!F1444)</f>
      </c>
      <c r="G1438" s="31" t="str">
        <f>IF('Prediction Log'!I1444=0, "",'Prediction Log'!I1444)</f>
      </c>
      <c r="N1438" s="1" t="str">
        <f t="shared" si="55"/>
      </c>
    </row>
    <row r="1439">
      <c r="F1439" s="31" t="str">
        <f>IF('Prediction Log'!F1445=0, "",'Prediction Log'!F1445)</f>
      </c>
      <c r="G1439" s="31" t="str">
        <f>IF('Prediction Log'!I1445=0, "",'Prediction Log'!I1445)</f>
      </c>
      <c r="N1439" s="1" t="str">
        <f t="shared" si="55"/>
      </c>
    </row>
    <row r="1440">
      <c r="F1440" s="31" t="str">
        <f>IF('Prediction Log'!F1446=0, "",'Prediction Log'!F1446)</f>
      </c>
      <c r="G1440" s="31" t="str">
        <f>IF('Prediction Log'!I1446=0, "",'Prediction Log'!I1446)</f>
      </c>
      <c r="N1440" s="1" t="str">
        <f t="shared" si="55"/>
      </c>
    </row>
    <row r="1441">
      <c r="F1441" s="31" t="str">
        <f>IF('Prediction Log'!F1447=0, "",'Prediction Log'!F1447)</f>
      </c>
      <c r="G1441" s="31" t="str">
        <f>IF('Prediction Log'!I1447=0, "",'Prediction Log'!I1447)</f>
      </c>
      <c r="N1441" s="1" t="str">
        <f t="shared" si="55"/>
      </c>
    </row>
    <row r="1442">
      <c r="F1442" s="31" t="str">
        <f>IF('Prediction Log'!F1448=0, "",'Prediction Log'!F1448)</f>
      </c>
      <c r="G1442" s="31" t="str">
        <f>IF('Prediction Log'!I1448=0, "",'Prediction Log'!I1448)</f>
      </c>
      <c r="N1442" s="1" t="str">
        <f t="shared" si="55"/>
      </c>
    </row>
    <row r="1443">
      <c r="F1443" s="31" t="str">
        <f>IF('Prediction Log'!F1449=0, "",'Prediction Log'!F1449)</f>
      </c>
      <c r="G1443" s="31" t="str">
        <f>IF('Prediction Log'!I1449=0, "",'Prediction Log'!I1449)</f>
      </c>
      <c r="N1443" s="1" t="str">
        <f t="shared" si="55"/>
      </c>
    </row>
    <row r="1444">
      <c r="F1444" s="31" t="str">
        <f>IF('Prediction Log'!F1450=0, "",'Prediction Log'!F1450)</f>
      </c>
      <c r="G1444" s="31" t="str">
        <f>IF('Prediction Log'!I1450=0, "",'Prediction Log'!I1450)</f>
      </c>
      <c r="N1444" s="1" t="str">
        <f t="shared" si="55"/>
      </c>
    </row>
    <row r="1445">
      <c r="F1445" s="31" t="str">
        <f>IF('Prediction Log'!F1451=0, "",'Prediction Log'!F1451)</f>
      </c>
      <c r="G1445" s="31" t="str">
        <f>IF('Prediction Log'!I1451=0, "",'Prediction Log'!I1451)</f>
      </c>
      <c r="N1445" s="1" t="str">
        <f t="shared" si="55"/>
      </c>
    </row>
    <row r="1446">
      <c r="F1446" s="31" t="str">
        <f>IF('Prediction Log'!F1452=0, "",'Prediction Log'!F1452)</f>
      </c>
      <c r="G1446" s="31" t="str">
        <f>IF('Prediction Log'!I1452=0, "",'Prediction Log'!I1452)</f>
      </c>
      <c r="N1446" s="1" t="str">
        <f t="shared" si="55"/>
      </c>
    </row>
    <row r="1447">
      <c r="F1447" s="31" t="str">
        <f>IF('Prediction Log'!F1453=0, "",'Prediction Log'!F1453)</f>
      </c>
      <c r="G1447" s="31" t="str">
        <f>IF('Prediction Log'!I1453=0, "",'Prediction Log'!I1453)</f>
      </c>
      <c r="N1447" s="1" t="str">
        <f t="shared" si="55"/>
      </c>
    </row>
    <row r="1448">
      <c r="F1448" s="31" t="str">
        <f>IF('Prediction Log'!F1454=0, "",'Prediction Log'!F1454)</f>
      </c>
      <c r="G1448" s="31" t="str">
        <f>IF('Prediction Log'!I1454=0, "",'Prediction Log'!I1454)</f>
      </c>
      <c r="N1448" s="1" t="str">
        <f t="shared" si="55"/>
      </c>
    </row>
    <row r="1449">
      <c r="F1449" s="31" t="str">
        <f>IF('Prediction Log'!F1455=0, "",'Prediction Log'!F1455)</f>
      </c>
      <c r="G1449" s="31" t="str">
        <f>IF('Prediction Log'!I1455=0, "",'Prediction Log'!I1455)</f>
      </c>
      <c r="N1449" s="1" t="str">
        <f t="shared" si="55"/>
      </c>
    </row>
    <row r="1450">
      <c r="F1450" s="31" t="str">
        <f>IF('Prediction Log'!F1456=0, "",'Prediction Log'!F1456)</f>
      </c>
      <c r="G1450" s="31" t="str">
        <f>IF('Prediction Log'!I1456=0, "",'Prediction Log'!I1456)</f>
      </c>
      <c r="N1450" s="1" t="str">
        <f t="shared" si="55"/>
      </c>
    </row>
    <row r="1451">
      <c r="F1451" s="31" t="str">
        <f>IF('Prediction Log'!F1457=0, "",'Prediction Log'!F1457)</f>
      </c>
      <c r="G1451" s="31" t="str">
        <f>IF('Prediction Log'!I1457=0, "",'Prediction Log'!I1457)</f>
      </c>
      <c r="N1451" s="1" t="str">
        <f t="shared" si="55"/>
      </c>
    </row>
    <row r="1452">
      <c r="F1452" s="31" t="str">
        <f>IF('Prediction Log'!F1458=0, "",'Prediction Log'!F1458)</f>
      </c>
      <c r="G1452" s="31" t="str">
        <f>IF('Prediction Log'!I1458=0, "",'Prediction Log'!I1458)</f>
      </c>
      <c r="N1452" s="1" t="str">
        <f t="shared" si="55"/>
      </c>
    </row>
    <row r="1453">
      <c r="F1453" s="31" t="str">
        <f>IF('Prediction Log'!F1459=0, "",'Prediction Log'!F1459)</f>
      </c>
      <c r="G1453" s="31" t="str">
        <f>IF('Prediction Log'!I1459=0, "",'Prediction Log'!I1459)</f>
      </c>
      <c r="N1453" s="1" t="str">
        <f t="shared" si="55"/>
      </c>
    </row>
    <row r="1454">
      <c r="F1454" s="31" t="str">
        <f>IF('Prediction Log'!F1460=0, "",'Prediction Log'!F1460)</f>
      </c>
      <c r="G1454" s="31" t="str">
        <f>IF('Prediction Log'!I1460=0, "",'Prediction Log'!I1460)</f>
      </c>
      <c r="N1454" s="1" t="str">
        <f t="shared" si="55"/>
      </c>
    </row>
    <row r="1455">
      <c r="F1455" s="31" t="str">
        <f>IF('Prediction Log'!F1461=0, "",'Prediction Log'!F1461)</f>
      </c>
      <c r="G1455" s="31" t="str">
        <f>IF('Prediction Log'!I1461=0, "",'Prediction Log'!I1461)</f>
      </c>
      <c r="N1455" s="1" t="str">
        <f t="shared" si="55"/>
      </c>
    </row>
    <row r="1456">
      <c r="F1456" s="31" t="str">
        <f>IF('Prediction Log'!F1462=0, "",'Prediction Log'!F1462)</f>
      </c>
      <c r="G1456" s="31" t="str">
        <f>IF('Prediction Log'!I1462=0, "",'Prediction Log'!I1462)</f>
      </c>
      <c r="N1456" s="1" t="str">
        <f t="shared" si="55"/>
      </c>
    </row>
    <row r="1457">
      <c r="F1457" s="31" t="str">
        <f>IF('Prediction Log'!F1463=0, "",'Prediction Log'!F1463)</f>
      </c>
      <c r="G1457" s="31" t="str">
        <f>IF('Prediction Log'!I1463=0, "",'Prediction Log'!I1463)</f>
      </c>
      <c r="N1457" s="1" t="str">
        <f t="shared" si="55"/>
      </c>
    </row>
    <row r="1458">
      <c r="F1458" s="31" t="str">
        <f>IF('Prediction Log'!F1464=0, "",'Prediction Log'!F1464)</f>
      </c>
      <c r="G1458" s="31" t="str">
        <f>IF('Prediction Log'!I1464=0, "",'Prediction Log'!I1464)</f>
      </c>
      <c r="N1458" s="1" t="str">
        <f t="shared" si="55"/>
      </c>
    </row>
    <row r="1459">
      <c r="F1459" s="31" t="str">
        <f>IF('Prediction Log'!F1465=0, "",'Prediction Log'!F1465)</f>
      </c>
      <c r="G1459" s="31" t="str">
        <f>IF('Prediction Log'!I1465=0, "",'Prediction Log'!I1465)</f>
      </c>
      <c r="N1459" s="1" t="str">
        <f t="shared" si="55"/>
      </c>
    </row>
    <row r="1460">
      <c r="F1460" s="31" t="str">
        <f>IF('Prediction Log'!F1466=0, "",'Prediction Log'!F1466)</f>
      </c>
      <c r="G1460" s="31" t="str">
        <f>IF('Prediction Log'!I1466=0, "",'Prediction Log'!I1466)</f>
      </c>
      <c r="N1460" s="1" t="str">
        <f t="shared" si="55"/>
      </c>
    </row>
    <row r="1461">
      <c r="F1461" s="31" t="str">
        <f>IF('Prediction Log'!F1467=0, "",'Prediction Log'!F1467)</f>
      </c>
      <c r="G1461" s="31" t="str">
        <f>IF('Prediction Log'!I1467=0, "",'Prediction Log'!I1467)</f>
      </c>
      <c r="N1461" s="1" t="str">
        <f t="shared" si="55"/>
      </c>
    </row>
    <row r="1462">
      <c r="F1462" s="31" t="str">
        <f>IF('Prediction Log'!F1468=0, "",'Prediction Log'!F1468)</f>
      </c>
      <c r="G1462" s="31" t="str">
        <f>IF('Prediction Log'!I1468=0, "",'Prediction Log'!I1468)</f>
      </c>
      <c r="N1462" s="1" t="str">
        <f t="shared" si="55"/>
      </c>
    </row>
    <row r="1463">
      <c r="F1463" s="31" t="str">
        <f>IF('Prediction Log'!F1469=0, "",'Prediction Log'!F1469)</f>
      </c>
      <c r="G1463" s="31" t="str">
        <f>IF('Prediction Log'!I1469=0, "",'Prediction Log'!I1469)</f>
      </c>
      <c r="N1463" s="1" t="str">
        <f t="shared" si="55"/>
      </c>
    </row>
    <row r="1464">
      <c r="F1464" s="31" t="str">
        <f>IF('Prediction Log'!F1470=0, "",'Prediction Log'!F1470)</f>
      </c>
      <c r="G1464" s="31" t="str">
        <f>IF('Prediction Log'!I1470=0, "",'Prediction Log'!I1470)</f>
      </c>
      <c r="N1464" s="1" t="str">
        <f t="shared" si="55"/>
      </c>
    </row>
    <row r="1465">
      <c r="F1465" s="31" t="str">
        <f>IF('Prediction Log'!F1471=0, "",'Prediction Log'!F1471)</f>
      </c>
      <c r="G1465" s="31" t="str">
        <f>IF('Prediction Log'!I1471=0, "",'Prediction Log'!I1471)</f>
      </c>
      <c r="N1465" s="1" t="str">
        <f t="shared" si="55"/>
      </c>
    </row>
    <row r="1466">
      <c r="F1466" s="31" t="str">
        <f>IF('Prediction Log'!F1472=0, "",'Prediction Log'!F1472)</f>
      </c>
      <c r="G1466" s="31" t="str">
        <f>IF('Prediction Log'!I1472=0, "",'Prediction Log'!I1472)</f>
      </c>
      <c r="N1466" s="1" t="str">
        <f t="shared" si="55"/>
      </c>
    </row>
    <row r="1467">
      <c r="F1467" s="31" t="str">
        <f>IF('Prediction Log'!F1473=0, "",'Prediction Log'!F1473)</f>
      </c>
      <c r="G1467" s="31" t="str">
        <f>IF('Prediction Log'!I1473=0, "",'Prediction Log'!I1473)</f>
      </c>
      <c r="N1467" s="1" t="str">
        <f t="shared" si="55"/>
      </c>
    </row>
    <row r="1468">
      <c r="F1468" s="31" t="str">
        <f>IF('Prediction Log'!F1474=0, "",'Prediction Log'!F1474)</f>
      </c>
      <c r="G1468" s="31" t="str">
        <f>IF('Prediction Log'!I1474=0, "",'Prediction Log'!I1474)</f>
      </c>
      <c r="N1468" s="1" t="str">
        <f t="shared" si="55"/>
      </c>
    </row>
    <row r="1469">
      <c r="F1469" s="31" t="str">
        <f>IF('Prediction Log'!F1475=0, "",'Prediction Log'!F1475)</f>
      </c>
      <c r="G1469" s="31" t="str">
        <f>IF('Prediction Log'!I1475=0, "",'Prediction Log'!I1475)</f>
      </c>
      <c r="N1469" s="1" t="str">
        <f t="shared" si="55"/>
      </c>
    </row>
    <row r="1470">
      <c r="F1470" s="31" t="str">
        <f>IF('Prediction Log'!F1476=0, "",'Prediction Log'!F1476)</f>
      </c>
      <c r="G1470" s="31" t="str">
        <f>IF('Prediction Log'!I1476=0, "",'Prediction Log'!I1476)</f>
      </c>
      <c r="N1470" s="1" t="str">
        <f t="shared" si="55"/>
      </c>
    </row>
    <row r="1471">
      <c r="F1471" s="31" t="str">
        <f>IF('Prediction Log'!F1477=0, "",'Prediction Log'!F1477)</f>
      </c>
      <c r="G1471" s="31" t="str">
        <f>IF('Prediction Log'!I1477=0, "",'Prediction Log'!I1477)</f>
      </c>
      <c r="N1471" s="1" t="str">
        <f t="shared" si="55"/>
      </c>
    </row>
    <row r="1472">
      <c r="F1472" s="31" t="str">
        <f>IF('Prediction Log'!F1478=0, "",'Prediction Log'!F1478)</f>
      </c>
      <c r="G1472" s="31" t="str">
        <f>IF('Prediction Log'!I1478=0, "",'Prediction Log'!I1478)</f>
      </c>
      <c r="N1472" s="1" t="str">
        <f t="shared" si="55"/>
      </c>
    </row>
    <row r="1473">
      <c r="F1473" s="31" t="str">
        <f>IF('Prediction Log'!F1479=0, "",'Prediction Log'!F1479)</f>
      </c>
      <c r="G1473" s="31" t="str">
        <f>IF('Prediction Log'!I1479=0, "",'Prediction Log'!I1479)</f>
      </c>
      <c r="N1473" s="1" t="str">
        <f t="shared" si="55"/>
      </c>
    </row>
    <row r="1474">
      <c r="F1474" s="31" t="str">
        <f>IF('Prediction Log'!F1480=0, "",'Prediction Log'!F1480)</f>
      </c>
      <c r="G1474" s="31" t="str">
        <f>IF('Prediction Log'!I1480=0, "",'Prediction Log'!I1480)</f>
      </c>
      <c r="N1474" s="1" t="str">
        <f t="shared" si="55"/>
      </c>
    </row>
    <row r="1475">
      <c r="F1475" s="31" t="str">
        <f>IF('Prediction Log'!F1481=0, "",'Prediction Log'!F1481)</f>
      </c>
      <c r="G1475" s="31" t="str">
        <f>IF('Prediction Log'!I1481=0, "",'Prediction Log'!I1481)</f>
      </c>
      <c r="N1475" s="1" t="str">
        <f t="shared" si="55"/>
      </c>
    </row>
    <row r="1476">
      <c r="F1476" s="31" t="str">
        <f>IF('Prediction Log'!F1482=0, "",'Prediction Log'!F1482)</f>
      </c>
      <c r="G1476" s="31" t="str">
        <f>IF('Prediction Log'!I1482=0, "",'Prediction Log'!I1482)</f>
      </c>
      <c r="N1476" s="1" t="str">
        <f t="shared" si="55"/>
      </c>
    </row>
    <row r="1477">
      <c r="F1477" s="31" t="str">
        <f>IF('Prediction Log'!F1483=0, "",'Prediction Log'!F1483)</f>
      </c>
      <c r="G1477" s="31" t="str">
        <f>IF('Prediction Log'!I1483=0, "",'Prediction Log'!I1483)</f>
      </c>
      <c r="N1477" s="1" t="str">
        <f t="shared" si="55"/>
      </c>
    </row>
    <row r="1478">
      <c r="F1478" s="31" t="str">
        <f>IF('Prediction Log'!F1484=0, "",'Prediction Log'!F1484)</f>
      </c>
      <c r="G1478" s="31" t="str">
        <f>IF('Prediction Log'!I1484=0, "",'Prediction Log'!I1484)</f>
      </c>
      <c r="N1478" s="1" t="str">
        <f t="shared" si="55"/>
      </c>
    </row>
    <row r="1479">
      <c r="F1479" s="31" t="str">
        <f>IF('Prediction Log'!F1485=0, "",'Prediction Log'!F1485)</f>
      </c>
      <c r="G1479" s="31" t="str">
        <f>IF('Prediction Log'!I1485=0, "",'Prediction Log'!I1485)</f>
      </c>
      <c r="N1479" s="1" t="str">
        <f t="shared" si="55"/>
      </c>
    </row>
    <row r="1480">
      <c r="F1480" s="31" t="str">
        <f>IF('Prediction Log'!F1486=0, "",'Prediction Log'!F1486)</f>
      </c>
      <c r="G1480" s="31" t="str">
        <f>IF('Prediction Log'!I1486=0, "",'Prediction Log'!I1486)</f>
      </c>
      <c r="N1480" s="1" t="str">
        <f t="shared" si="55"/>
      </c>
    </row>
    <row r="1481">
      <c r="F1481" s="31" t="str">
        <f>IF('Prediction Log'!F1487=0, "",'Prediction Log'!F1487)</f>
      </c>
      <c r="G1481" s="31" t="str">
        <f>IF('Prediction Log'!I1487=0, "",'Prediction Log'!I1487)</f>
      </c>
      <c r="N1481" s="1" t="str">
        <f t="shared" si="55"/>
      </c>
    </row>
    <row r="1482">
      <c r="F1482" s="31" t="str">
        <f>IF('Prediction Log'!F1488=0, "",'Prediction Log'!F1488)</f>
      </c>
      <c r="G1482" s="31" t="str">
        <f>IF('Prediction Log'!I1488=0, "",'Prediction Log'!I1488)</f>
      </c>
      <c r="N1482" s="1" t="str">
        <f t="shared" si="55"/>
      </c>
    </row>
    <row r="1483">
      <c r="F1483" s="31" t="str">
        <f>IF('Prediction Log'!F1489=0, "",'Prediction Log'!F1489)</f>
      </c>
      <c r="G1483" s="31" t="str">
        <f>IF('Prediction Log'!I1489=0, "",'Prediction Log'!I1489)</f>
      </c>
      <c r="N1483" s="1" t="str">
        <f t="shared" si="55"/>
      </c>
    </row>
    <row r="1484">
      <c r="F1484" s="31" t="str">
        <f>IF('Prediction Log'!F1490=0, "",'Prediction Log'!F1490)</f>
      </c>
      <c r="G1484" s="31" t="str">
        <f>IF('Prediction Log'!I1490=0, "",'Prediction Log'!I1490)</f>
      </c>
      <c r="N1484" s="1" t="str">
        <f t="shared" si="55"/>
      </c>
    </row>
    <row r="1485">
      <c r="F1485" s="31" t="str">
        <f>IF('Prediction Log'!F1491=0, "",'Prediction Log'!F1491)</f>
      </c>
      <c r="G1485" s="31" t="str">
        <f>IF('Prediction Log'!I1491=0, "",'Prediction Log'!I1491)</f>
      </c>
      <c r="N1485" s="1" t="str">
        <f t="shared" si="55"/>
      </c>
    </row>
    <row r="1486">
      <c r="F1486" s="31" t="str">
        <f>IF('Prediction Log'!F1492=0, "",'Prediction Log'!F1492)</f>
      </c>
      <c r="G1486" s="31" t="str">
        <f>IF('Prediction Log'!I1492=0, "",'Prediction Log'!I1492)</f>
      </c>
      <c r="N1486" s="1" t="str">
        <f t="shared" si="55"/>
      </c>
    </row>
    <row r="1487">
      <c r="F1487" s="31" t="str">
        <f>IF('Prediction Log'!F1493=0, "",'Prediction Log'!F1493)</f>
      </c>
      <c r="G1487" s="31" t="str">
        <f>IF('Prediction Log'!I1493=0, "",'Prediction Log'!I1493)</f>
      </c>
      <c r="N1487" s="1" t="str">
        <f t="shared" si="55"/>
      </c>
    </row>
    <row r="1488">
      <c r="F1488" s="31" t="str">
        <f>IF('Prediction Log'!F1494=0, "",'Prediction Log'!F1494)</f>
      </c>
      <c r="G1488" s="31" t="str">
        <f>IF('Prediction Log'!I1494=0, "",'Prediction Log'!I1494)</f>
      </c>
      <c r="N1488" s="1" t="str">
        <f t="shared" si="55"/>
      </c>
    </row>
    <row r="1489">
      <c r="F1489" s="31" t="str">
        <f>IF('Prediction Log'!F1495=0, "",'Prediction Log'!F1495)</f>
      </c>
      <c r="G1489" s="31" t="str">
        <f>IF('Prediction Log'!I1495=0, "",'Prediction Log'!I1495)</f>
      </c>
      <c r="N1489" s="1" t="str">
        <f t="shared" si="55"/>
      </c>
    </row>
    <row r="1490">
      <c r="F1490" s="31" t="str">
        <f>IF('Prediction Log'!F1496=0, "",'Prediction Log'!F1496)</f>
      </c>
      <c r="G1490" s="31" t="str">
        <f>IF('Prediction Log'!I1496=0, "",'Prediction Log'!I1496)</f>
      </c>
      <c r="N1490" s="1" t="str">
        <f t="shared" si="55"/>
      </c>
    </row>
    <row r="1491">
      <c r="F1491" s="31" t="str">
        <f>IF('Prediction Log'!F1497=0, "",'Prediction Log'!F1497)</f>
      </c>
      <c r="G1491" s="31" t="str">
        <f>IF('Prediction Log'!I1497=0, "",'Prediction Log'!I1497)</f>
      </c>
      <c r="N1491" s="1" t="str">
        <f t="shared" si="55"/>
      </c>
    </row>
    <row r="1492">
      <c r="F1492" s="31" t="str">
        <f>IF('Prediction Log'!F1498=0, "",'Prediction Log'!F1498)</f>
      </c>
      <c r="G1492" s="31" t="str">
        <f>IF('Prediction Log'!I1498=0, "",'Prediction Log'!I1498)</f>
      </c>
      <c r="N1492" s="1" t="str">
        <f t="shared" si="55"/>
      </c>
    </row>
    <row r="1493">
      <c r="F1493" s="31" t="str">
        <f>IF('Prediction Log'!F1499=0, "",'Prediction Log'!F1499)</f>
      </c>
      <c r="G1493" s="31" t="str">
        <f>IF('Prediction Log'!I1499=0, "",'Prediction Log'!I1499)</f>
      </c>
      <c r="N1493" s="1" t="str">
        <f t="shared" si="55"/>
      </c>
    </row>
    <row r="1494">
      <c r="F1494" s="31" t="str">
        <f>IF('Prediction Log'!F1500=0, "",'Prediction Log'!F1500)</f>
      </c>
      <c r="G1494" s="31" t="str">
        <f>IF('Prediction Log'!I1500=0, "",'Prediction Log'!I1500)</f>
      </c>
      <c r="N1494" s="1" t="str">
        <f t="shared" si="55"/>
      </c>
    </row>
    <row r="1495">
      <c r="F1495" s="31" t="str">
        <f>IF('Prediction Log'!F1501=0, "",'Prediction Log'!F1501)</f>
      </c>
      <c r="G1495" s="31" t="str">
        <f>IF('Prediction Log'!I1501=0, "",'Prediction Log'!I1501)</f>
      </c>
      <c r="N1495" s="1" t="str">
        <f t="shared" si="55"/>
      </c>
    </row>
    <row r="1496">
      <c r="F1496" s="31" t="str">
        <f>IF('Prediction Log'!F1502=0, "",'Prediction Log'!F1502)</f>
      </c>
      <c r="G1496" s="31" t="str">
        <f>IF('Prediction Log'!I1502=0, "",'Prediction Log'!I1502)</f>
      </c>
      <c r="N1496" s="1" t="str">
        <f t="shared" ref="N1496:N1559" si="56">IF(M1496="W", L1496, IF(M1496="L",-I1496, ""))</f>
      </c>
    </row>
    <row r="1497">
      <c r="F1497" s="31" t="str">
        <f>IF('Prediction Log'!F1503=0, "",'Prediction Log'!F1503)</f>
      </c>
      <c r="G1497" s="31" t="str">
        <f>IF('Prediction Log'!I1503=0, "",'Prediction Log'!I1503)</f>
      </c>
      <c r="N1497" s="1" t="str">
        <f t="shared" si="56"/>
      </c>
    </row>
    <row r="1498">
      <c r="F1498" s="31" t="str">
        <f>IF('Prediction Log'!F1504=0, "",'Prediction Log'!F1504)</f>
      </c>
      <c r="G1498" s="31" t="str">
        <f>IF('Prediction Log'!I1504=0, "",'Prediction Log'!I1504)</f>
      </c>
      <c r="N1498" s="1" t="str">
        <f t="shared" si="56"/>
      </c>
    </row>
    <row r="1499">
      <c r="F1499" s="31" t="str">
        <f>IF('Prediction Log'!F1505=0, "",'Prediction Log'!F1505)</f>
      </c>
      <c r="G1499" s="31" t="str">
        <f>IF('Prediction Log'!I1505=0, "",'Prediction Log'!I1505)</f>
      </c>
      <c r="N1499" s="1" t="str">
        <f t="shared" si="56"/>
      </c>
    </row>
    <row r="1500">
      <c r="F1500" s="31" t="str">
        <f>IF('Prediction Log'!F1506=0, "",'Prediction Log'!F1506)</f>
      </c>
      <c r="G1500" s="31" t="str">
        <f>IF('Prediction Log'!I1506=0, "",'Prediction Log'!I1506)</f>
      </c>
      <c r="N1500" s="1" t="str">
        <f t="shared" si="56"/>
      </c>
    </row>
    <row r="1501">
      <c r="F1501" s="31" t="str">
        <f>IF('Prediction Log'!F1507=0, "",'Prediction Log'!F1507)</f>
      </c>
      <c r="G1501" s="31" t="str">
        <f>IF('Prediction Log'!I1507=0, "",'Prediction Log'!I1507)</f>
      </c>
      <c r="N1501" s="1" t="str">
        <f t="shared" si="56"/>
      </c>
    </row>
    <row r="1502">
      <c r="F1502" s="31" t="str">
        <f>IF('Prediction Log'!F1508=0, "",'Prediction Log'!F1508)</f>
      </c>
      <c r="G1502" s="31" t="str">
        <f>IF('Prediction Log'!I1508=0, "",'Prediction Log'!I1508)</f>
      </c>
      <c r="N1502" s="1" t="str">
        <f t="shared" si="56"/>
      </c>
    </row>
    <row r="1503">
      <c r="F1503" s="31" t="str">
        <f>IF('Prediction Log'!F1509=0, "",'Prediction Log'!F1509)</f>
      </c>
      <c r="G1503" s="31" t="str">
        <f>IF('Prediction Log'!I1509=0, "",'Prediction Log'!I1509)</f>
      </c>
      <c r="N1503" s="1" t="str">
        <f t="shared" si="56"/>
      </c>
    </row>
    <row r="1504">
      <c r="F1504" s="31" t="str">
        <f>IF('Prediction Log'!F1510=0, "",'Prediction Log'!F1510)</f>
      </c>
      <c r="G1504" s="31" t="str">
        <f>IF('Prediction Log'!I1510=0, "",'Prediction Log'!I1510)</f>
      </c>
      <c r="N1504" s="1" t="str">
        <f t="shared" si="56"/>
      </c>
    </row>
    <row r="1505">
      <c r="F1505" s="31" t="str">
        <f>IF('Prediction Log'!F1511=0, "",'Prediction Log'!F1511)</f>
      </c>
      <c r="G1505" s="31" t="str">
        <f>IF('Prediction Log'!I1511=0, "",'Prediction Log'!I1511)</f>
      </c>
      <c r="N1505" s="1" t="str">
        <f t="shared" si="56"/>
      </c>
    </row>
    <row r="1506">
      <c r="F1506" s="31" t="str">
        <f>IF('Prediction Log'!F1512=0, "",'Prediction Log'!F1512)</f>
      </c>
      <c r="G1506" s="31" t="str">
        <f>IF('Prediction Log'!I1512=0, "",'Prediction Log'!I1512)</f>
      </c>
      <c r="N1506" s="1" t="str">
        <f t="shared" si="56"/>
      </c>
    </row>
    <row r="1507">
      <c r="F1507" s="31" t="str">
        <f>IF('Prediction Log'!F1513=0, "",'Prediction Log'!F1513)</f>
      </c>
      <c r="G1507" s="31" t="str">
        <f>IF('Prediction Log'!I1513=0, "",'Prediction Log'!I1513)</f>
      </c>
      <c r="N1507" s="1" t="str">
        <f t="shared" si="56"/>
      </c>
    </row>
    <row r="1508">
      <c r="F1508" s="31" t="str">
        <f>IF('Prediction Log'!F1514=0, "",'Prediction Log'!F1514)</f>
      </c>
      <c r="G1508" s="31" t="str">
        <f>IF('Prediction Log'!I1514=0, "",'Prediction Log'!I1514)</f>
      </c>
      <c r="N1508" s="1" t="str">
        <f t="shared" si="56"/>
      </c>
    </row>
    <row r="1509">
      <c r="F1509" s="31" t="str">
        <f>IF('Prediction Log'!F1515=0, "",'Prediction Log'!F1515)</f>
      </c>
      <c r="G1509" s="31" t="str">
        <f>IF('Prediction Log'!I1515=0, "",'Prediction Log'!I1515)</f>
      </c>
      <c r="N1509" s="1" t="str">
        <f t="shared" si="56"/>
      </c>
    </row>
    <row r="1510">
      <c r="F1510" s="31" t="str">
        <f>IF('Prediction Log'!F1516=0, "",'Prediction Log'!F1516)</f>
      </c>
      <c r="G1510" s="31" t="str">
        <f>IF('Prediction Log'!I1516=0, "",'Prediction Log'!I1516)</f>
      </c>
      <c r="N1510" s="1" t="str">
        <f t="shared" si="56"/>
      </c>
    </row>
    <row r="1511">
      <c r="F1511" s="31" t="str">
        <f>IF('Prediction Log'!F1517=0, "",'Prediction Log'!F1517)</f>
      </c>
      <c r="G1511" s="31" t="str">
        <f>IF('Prediction Log'!I1517=0, "",'Prediction Log'!I1517)</f>
      </c>
      <c r="N1511" s="1" t="str">
        <f t="shared" si="56"/>
      </c>
    </row>
    <row r="1512">
      <c r="F1512" s="31" t="str">
        <f>IF('Prediction Log'!F1518=0, "",'Prediction Log'!F1518)</f>
      </c>
      <c r="G1512" s="31" t="str">
        <f>IF('Prediction Log'!I1518=0, "",'Prediction Log'!I1518)</f>
      </c>
      <c r="N1512" s="1" t="str">
        <f t="shared" si="56"/>
      </c>
    </row>
    <row r="1513">
      <c r="F1513" s="31" t="str">
        <f>IF('Prediction Log'!F1519=0, "",'Prediction Log'!F1519)</f>
      </c>
      <c r="G1513" s="31" t="str">
        <f>IF('Prediction Log'!I1519=0, "",'Prediction Log'!I1519)</f>
      </c>
      <c r="N1513" s="1" t="str">
        <f t="shared" si="56"/>
      </c>
    </row>
    <row r="1514">
      <c r="F1514" s="31" t="str">
        <f>IF('Prediction Log'!F1520=0, "",'Prediction Log'!F1520)</f>
      </c>
      <c r="G1514" s="31" t="str">
        <f>IF('Prediction Log'!I1520=0, "",'Prediction Log'!I1520)</f>
      </c>
      <c r="N1514" s="1" t="str">
        <f t="shared" si="56"/>
      </c>
    </row>
    <row r="1515">
      <c r="F1515" s="31" t="str">
        <f>IF('Prediction Log'!F1521=0, "",'Prediction Log'!F1521)</f>
      </c>
      <c r="G1515" s="31" t="str">
        <f>IF('Prediction Log'!I1521=0, "",'Prediction Log'!I1521)</f>
      </c>
      <c r="N1515" s="1" t="str">
        <f t="shared" si="56"/>
      </c>
    </row>
    <row r="1516">
      <c r="F1516" s="31" t="str">
        <f>IF('Prediction Log'!F1522=0, "",'Prediction Log'!F1522)</f>
      </c>
      <c r="G1516" s="31" t="str">
        <f>IF('Prediction Log'!I1522=0, "",'Prediction Log'!I1522)</f>
      </c>
      <c r="N1516" s="1" t="str">
        <f t="shared" si="56"/>
      </c>
    </row>
    <row r="1517">
      <c r="F1517" s="31" t="str">
        <f>IF('Prediction Log'!F1523=0, "",'Prediction Log'!F1523)</f>
      </c>
      <c r="G1517" s="31" t="str">
        <f>IF('Prediction Log'!I1523=0, "",'Prediction Log'!I1523)</f>
      </c>
      <c r="N1517" s="1" t="str">
        <f t="shared" si="56"/>
      </c>
    </row>
    <row r="1518">
      <c r="F1518" s="31" t="str">
        <f>IF('Prediction Log'!F1524=0, "",'Prediction Log'!F1524)</f>
      </c>
      <c r="G1518" s="31" t="str">
        <f>IF('Prediction Log'!I1524=0, "",'Prediction Log'!I1524)</f>
      </c>
      <c r="N1518" s="1" t="str">
        <f t="shared" si="56"/>
      </c>
    </row>
    <row r="1519">
      <c r="F1519" s="31" t="str">
        <f>IF('Prediction Log'!F1525=0, "",'Prediction Log'!F1525)</f>
      </c>
      <c r="G1519" s="31" t="str">
        <f>IF('Prediction Log'!I1525=0, "",'Prediction Log'!I1525)</f>
      </c>
      <c r="N1519" s="1" t="str">
        <f t="shared" si="56"/>
      </c>
    </row>
    <row r="1520">
      <c r="F1520" s="31" t="str">
        <f>IF('Prediction Log'!F1526=0, "",'Prediction Log'!F1526)</f>
      </c>
      <c r="G1520" s="31" t="str">
        <f>IF('Prediction Log'!I1526=0, "",'Prediction Log'!I1526)</f>
      </c>
      <c r="N1520" s="1" t="str">
        <f t="shared" si="56"/>
      </c>
    </row>
    <row r="1521">
      <c r="F1521" s="31" t="str">
        <f>IF('Prediction Log'!F1527=0, "",'Prediction Log'!F1527)</f>
      </c>
      <c r="G1521" s="31" t="str">
        <f>IF('Prediction Log'!I1527=0, "",'Prediction Log'!I1527)</f>
      </c>
      <c r="N1521" s="1" t="str">
        <f t="shared" si="56"/>
      </c>
    </row>
    <row r="1522">
      <c r="F1522" s="31" t="str">
        <f>IF('Prediction Log'!F1528=0, "",'Prediction Log'!F1528)</f>
      </c>
      <c r="G1522" s="31" t="str">
        <f>IF('Prediction Log'!I1528=0, "",'Prediction Log'!I1528)</f>
      </c>
      <c r="N1522" s="1" t="str">
        <f t="shared" si="56"/>
      </c>
    </row>
    <row r="1523">
      <c r="F1523" s="31" t="str">
        <f>IF('Prediction Log'!F1529=0, "",'Prediction Log'!F1529)</f>
      </c>
      <c r="G1523" s="31" t="str">
        <f>IF('Prediction Log'!I1529=0, "",'Prediction Log'!I1529)</f>
      </c>
      <c r="N1523" s="1" t="str">
        <f t="shared" si="56"/>
      </c>
    </row>
    <row r="1524">
      <c r="F1524" s="31" t="str">
        <f>IF('Prediction Log'!F1530=0, "",'Prediction Log'!F1530)</f>
      </c>
      <c r="G1524" s="31" t="str">
        <f>IF('Prediction Log'!I1530=0, "",'Prediction Log'!I1530)</f>
      </c>
      <c r="N1524" s="1" t="str">
        <f t="shared" si="56"/>
      </c>
    </row>
    <row r="1525">
      <c r="F1525" s="31" t="str">
        <f>IF('Prediction Log'!F1531=0, "",'Prediction Log'!F1531)</f>
      </c>
      <c r="G1525" s="31" t="str">
        <f>IF('Prediction Log'!I1531=0, "",'Prediction Log'!I1531)</f>
      </c>
      <c r="N1525" s="1" t="str">
        <f t="shared" si="56"/>
      </c>
    </row>
    <row r="1526">
      <c r="F1526" s="31" t="str">
        <f>IF('Prediction Log'!F1532=0, "",'Prediction Log'!F1532)</f>
      </c>
      <c r="G1526" s="31" t="str">
        <f>IF('Prediction Log'!I1532=0, "",'Prediction Log'!I1532)</f>
      </c>
      <c r="N1526" s="1" t="str">
        <f t="shared" si="56"/>
      </c>
    </row>
    <row r="1527">
      <c r="F1527" s="31" t="str">
        <f>IF('Prediction Log'!F1533=0, "",'Prediction Log'!F1533)</f>
      </c>
      <c r="G1527" s="31" t="str">
        <f>IF('Prediction Log'!I1533=0, "",'Prediction Log'!I1533)</f>
      </c>
      <c r="N1527" s="1" t="str">
        <f t="shared" si="56"/>
      </c>
    </row>
    <row r="1528">
      <c r="F1528" s="31" t="str">
        <f>IF('Prediction Log'!F1534=0, "",'Prediction Log'!F1534)</f>
      </c>
      <c r="G1528" s="31" t="str">
        <f>IF('Prediction Log'!I1534=0, "",'Prediction Log'!I1534)</f>
      </c>
      <c r="N1528" s="1" t="str">
        <f t="shared" si="56"/>
      </c>
    </row>
    <row r="1529">
      <c r="F1529" s="31" t="str">
        <f>IF('Prediction Log'!F1535=0, "",'Prediction Log'!F1535)</f>
      </c>
      <c r="G1529" s="31" t="str">
        <f>IF('Prediction Log'!I1535=0, "",'Prediction Log'!I1535)</f>
      </c>
      <c r="N1529" s="1" t="str">
        <f t="shared" si="56"/>
      </c>
    </row>
    <row r="1530">
      <c r="F1530" s="31" t="str">
        <f>IF('Prediction Log'!F1536=0, "",'Prediction Log'!F1536)</f>
      </c>
      <c r="G1530" s="31" t="str">
        <f>IF('Prediction Log'!I1536=0, "",'Prediction Log'!I1536)</f>
      </c>
      <c r="N1530" s="1" t="str">
        <f t="shared" si="56"/>
      </c>
    </row>
    <row r="1531">
      <c r="F1531" s="31" t="str">
        <f>IF('Prediction Log'!F1537=0, "",'Prediction Log'!F1537)</f>
      </c>
      <c r="G1531" s="31" t="str">
        <f>IF('Prediction Log'!I1537=0, "",'Prediction Log'!I1537)</f>
      </c>
      <c r="N1531" s="1" t="str">
        <f t="shared" si="56"/>
      </c>
    </row>
    <row r="1532">
      <c r="F1532" s="31" t="str">
        <f>IF('Prediction Log'!F1538=0, "",'Prediction Log'!F1538)</f>
      </c>
      <c r="G1532" s="31" t="str">
        <f>IF('Prediction Log'!I1538=0, "",'Prediction Log'!I1538)</f>
      </c>
      <c r="N1532" s="1" t="str">
        <f t="shared" si="56"/>
      </c>
    </row>
    <row r="1533">
      <c r="F1533" s="31" t="str">
        <f>IF('Prediction Log'!F1539=0, "",'Prediction Log'!F1539)</f>
      </c>
      <c r="G1533" s="31" t="str">
        <f>IF('Prediction Log'!I1539=0, "",'Prediction Log'!I1539)</f>
      </c>
      <c r="N1533" s="1" t="str">
        <f t="shared" si="56"/>
      </c>
    </row>
    <row r="1534">
      <c r="F1534" s="31" t="str">
        <f>IF('Prediction Log'!F1540=0, "",'Prediction Log'!F1540)</f>
      </c>
      <c r="G1534" s="31" t="str">
        <f>IF('Prediction Log'!I1540=0, "",'Prediction Log'!I1540)</f>
      </c>
      <c r="N1534" s="1" t="str">
        <f t="shared" si="56"/>
      </c>
    </row>
    <row r="1535">
      <c r="F1535" s="31" t="str">
        <f>IF('Prediction Log'!F1541=0, "",'Prediction Log'!F1541)</f>
      </c>
      <c r="G1535" s="31" t="str">
        <f>IF('Prediction Log'!I1541=0, "",'Prediction Log'!I1541)</f>
      </c>
      <c r="N1535" s="1" t="str">
        <f t="shared" si="56"/>
      </c>
    </row>
    <row r="1536">
      <c r="F1536" s="31" t="str">
        <f>IF('Prediction Log'!F1542=0, "",'Prediction Log'!F1542)</f>
      </c>
      <c r="G1536" s="31" t="str">
        <f>IF('Prediction Log'!I1542=0, "",'Prediction Log'!I1542)</f>
      </c>
      <c r="N1536" s="1" t="str">
        <f t="shared" si="56"/>
      </c>
    </row>
    <row r="1537">
      <c r="F1537" s="31" t="str">
        <f>IF('Prediction Log'!F1543=0, "",'Prediction Log'!F1543)</f>
      </c>
      <c r="G1537" s="31" t="str">
        <f>IF('Prediction Log'!I1543=0, "",'Prediction Log'!I1543)</f>
      </c>
      <c r="N1537" s="1" t="str">
        <f t="shared" si="56"/>
      </c>
    </row>
    <row r="1538">
      <c r="F1538" s="31" t="str">
        <f>IF('Prediction Log'!F1544=0, "",'Prediction Log'!F1544)</f>
      </c>
      <c r="G1538" s="31" t="str">
        <f>IF('Prediction Log'!I1544=0, "",'Prediction Log'!I1544)</f>
      </c>
      <c r="N1538" s="1" t="str">
        <f t="shared" si="56"/>
      </c>
    </row>
    <row r="1539">
      <c r="F1539" s="31" t="str">
        <f>IF('Prediction Log'!F1545=0, "",'Prediction Log'!F1545)</f>
      </c>
      <c r="G1539" s="31" t="str">
        <f>IF('Prediction Log'!I1545=0, "",'Prediction Log'!I1545)</f>
      </c>
      <c r="N1539" s="1" t="str">
        <f t="shared" si="56"/>
      </c>
    </row>
    <row r="1540">
      <c r="F1540" s="31" t="str">
        <f>IF('Prediction Log'!F1546=0, "",'Prediction Log'!F1546)</f>
      </c>
      <c r="G1540" s="31" t="str">
        <f>IF('Prediction Log'!I1546=0, "",'Prediction Log'!I1546)</f>
      </c>
      <c r="N1540" s="1" t="str">
        <f t="shared" si="56"/>
      </c>
    </row>
    <row r="1541">
      <c r="F1541" s="31" t="str">
        <f>IF('Prediction Log'!F1547=0, "",'Prediction Log'!F1547)</f>
      </c>
      <c r="G1541" s="31" t="str">
        <f>IF('Prediction Log'!I1547=0, "",'Prediction Log'!I1547)</f>
      </c>
      <c r="N1541" s="1" t="str">
        <f t="shared" si="56"/>
      </c>
    </row>
    <row r="1542">
      <c r="F1542" s="31" t="str">
        <f>IF('Prediction Log'!F1548=0, "",'Prediction Log'!F1548)</f>
      </c>
      <c r="G1542" s="31" t="str">
        <f>IF('Prediction Log'!I1548=0, "",'Prediction Log'!I1548)</f>
      </c>
      <c r="N1542" s="1" t="str">
        <f t="shared" si="56"/>
      </c>
    </row>
    <row r="1543">
      <c r="F1543" s="31" t="str">
        <f>IF('Prediction Log'!F1549=0, "",'Prediction Log'!F1549)</f>
      </c>
      <c r="G1543" s="31" t="str">
        <f>IF('Prediction Log'!I1549=0, "",'Prediction Log'!I1549)</f>
      </c>
      <c r="N1543" s="1" t="str">
        <f t="shared" si="56"/>
      </c>
    </row>
    <row r="1544">
      <c r="F1544" s="31" t="str">
        <f>IF('Prediction Log'!F1550=0, "",'Prediction Log'!F1550)</f>
      </c>
      <c r="G1544" s="31" t="str">
        <f>IF('Prediction Log'!I1550=0, "",'Prediction Log'!I1550)</f>
      </c>
      <c r="N1544" s="1" t="str">
        <f t="shared" si="56"/>
      </c>
    </row>
    <row r="1545">
      <c r="F1545" s="31" t="str">
        <f>IF('Prediction Log'!F1551=0, "",'Prediction Log'!F1551)</f>
      </c>
      <c r="G1545" s="31" t="str">
        <f>IF('Prediction Log'!I1551=0, "",'Prediction Log'!I1551)</f>
      </c>
      <c r="N1545" s="1" t="str">
        <f t="shared" si="56"/>
      </c>
    </row>
    <row r="1546">
      <c r="F1546" s="31" t="str">
        <f>IF('Prediction Log'!F1552=0, "",'Prediction Log'!F1552)</f>
      </c>
      <c r="G1546" s="31" t="str">
        <f>IF('Prediction Log'!I1552=0, "",'Prediction Log'!I1552)</f>
      </c>
      <c r="N1546" s="1" t="str">
        <f t="shared" si="56"/>
      </c>
    </row>
    <row r="1547">
      <c r="F1547" s="31" t="str">
        <f>IF('Prediction Log'!F1553=0, "",'Prediction Log'!F1553)</f>
      </c>
      <c r="G1547" s="31" t="str">
        <f>IF('Prediction Log'!I1553=0, "",'Prediction Log'!I1553)</f>
      </c>
      <c r="N1547" s="1" t="str">
        <f t="shared" si="56"/>
      </c>
    </row>
    <row r="1548">
      <c r="F1548" s="31" t="str">
        <f>IF('Prediction Log'!F1554=0, "",'Prediction Log'!F1554)</f>
      </c>
      <c r="G1548" s="31" t="str">
        <f>IF('Prediction Log'!I1554=0, "",'Prediction Log'!I1554)</f>
      </c>
      <c r="N1548" s="1" t="str">
        <f t="shared" si="56"/>
      </c>
    </row>
    <row r="1549">
      <c r="F1549" s="31" t="str">
        <f>IF('Prediction Log'!F1555=0, "",'Prediction Log'!F1555)</f>
      </c>
      <c r="G1549" s="31" t="str">
        <f>IF('Prediction Log'!I1555=0, "",'Prediction Log'!I1555)</f>
      </c>
      <c r="N1549" s="1" t="str">
        <f t="shared" si="56"/>
      </c>
    </row>
    <row r="1550">
      <c r="F1550" s="31" t="str">
        <f>IF('Prediction Log'!F1556=0, "",'Prediction Log'!F1556)</f>
      </c>
      <c r="G1550" s="31" t="str">
        <f>IF('Prediction Log'!I1556=0, "",'Prediction Log'!I1556)</f>
      </c>
      <c r="N1550" s="1" t="str">
        <f t="shared" si="56"/>
      </c>
    </row>
    <row r="1551">
      <c r="F1551" s="31" t="str">
        <f>IF('Prediction Log'!F1557=0, "",'Prediction Log'!F1557)</f>
      </c>
      <c r="G1551" s="31" t="str">
        <f>IF('Prediction Log'!I1557=0, "",'Prediction Log'!I1557)</f>
      </c>
      <c r="N1551" s="1" t="str">
        <f t="shared" si="56"/>
      </c>
    </row>
    <row r="1552">
      <c r="F1552" s="31" t="str">
        <f>IF('Prediction Log'!F1558=0, "",'Prediction Log'!F1558)</f>
      </c>
      <c r="G1552" s="31" t="str">
        <f>IF('Prediction Log'!I1558=0, "",'Prediction Log'!I1558)</f>
      </c>
      <c r="N1552" s="1" t="str">
        <f t="shared" si="56"/>
      </c>
    </row>
    <row r="1553">
      <c r="F1553" s="31" t="str">
        <f>IF('Prediction Log'!F1559=0, "",'Prediction Log'!F1559)</f>
      </c>
      <c r="G1553" s="31" t="str">
        <f>IF('Prediction Log'!I1559=0, "",'Prediction Log'!I1559)</f>
      </c>
      <c r="N1553" s="1" t="str">
        <f t="shared" si="56"/>
      </c>
    </row>
    <row r="1554">
      <c r="F1554" s="31" t="str">
        <f>IF('Prediction Log'!F1560=0, "",'Prediction Log'!F1560)</f>
      </c>
      <c r="G1554" s="31" t="str">
        <f>IF('Prediction Log'!I1560=0, "",'Prediction Log'!I1560)</f>
      </c>
      <c r="N1554" s="1" t="str">
        <f t="shared" si="56"/>
      </c>
    </row>
    <row r="1555">
      <c r="F1555" s="31" t="str">
        <f>IF('Prediction Log'!F1561=0, "",'Prediction Log'!F1561)</f>
      </c>
      <c r="G1555" s="31" t="str">
        <f>IF('Prediction Log'!I1561=0, "",'Prediction Log'!I1561)</f>
      </c>
      <c r="N1555" s="1" t="str">
        <f t="shared" si="56"/>
      </c>
    </row>
    <row r="1556">
      <c r="F1556" s="31" t="str">
        <f>IF('Prediction Log'!F1562=0, "",'Prediction Log'!F1562)</f>
      </c>
      <c r="G1556" s="31" t="str">
        <f>IF('Prediction Log'!I1562=0, "",'Prediction Log'!I1562)</f>
      </c>
      <c r="N1556" s="1" t="str">
        <f t="shared" si="56"/>
      </c>
    </row>
    <row r="1557">
      <c r="F1557" s="31" t="str">
        <f>IF('Prediction Log'!F1563=0, "",'Prediction Log'!F1563)</f>
      </c>
      <c r="G1557" s="31" t="str">
        <f>IF('Prediction Log'!I1563=0, "",'Prediction Log'!I1563)</f>
      </c>
      <c r="N1557" s="1" t="str">
        <f t="shared" si="56"/>
      </c>
    </row>
    <row r="1558">
      <c r="F1558" s="31" t="str">
        <f>IF('Prediction Log'!F1564=0, "",'Prediction Log'!F1564)</f>
      </c>
      <c r="G1558" s="31" t="str">
        <f>IF('Prediction Log'!I1564=0, "",'Prediction Log'!I1564)</f>
      </c>
      <c r="N1558" s="1" t="str">
        <f t="shared" si="56"/>
      </c>
    </row>
    <row r="1559">
      <c r="F1559" s="31" t="str">
        <f>IF('Prediction Log'!F1565=0, "",'Prediction Log'!F1565)</f>
      </c>
      <c r="G1559" s="31" t="str">
        <f>IF('Prediction Log'!I1565=0, "",'Prediction Log'!I1565)</f>
      </c>
      <c r="N1559" s="1" t="str">
        <f t="shared" si="56"/>
      </c>
    </row>
    <row r="1560">
      <c r="F1560" s="31" t="str">
        <f>IF('Prediction Log'!F1566=0, "",'Prediction Log'!F1566)</f>
      </c>
      <c r="G1560" s="31" t="str">
        <f>IF('Prediction Log'!I1566=0, "",'Prediction Log'!I1566)</f>
      </c>
      <c r="N1560" s="1" t="str">
        <f t="shared" ref="N1560:N1623" si="57">IF(M1560="W", L1560, IF(M1560="L",-I1560, ""))</f>
      </c>
    </row>
    <row r="1561">
      <c r="F1561" s="31" t="str">
        <f>IF('Prediction Log'!F1567=0, "",'Prediction Log'!F1567)</f>
      </c>
      <c r="G1561" s="31" t="str">
        <f>IF('Prediction Log'!I1567=0, "",'Prediction Log'!I1567)</f>
      </c>
      <c r="N1561" s="1" t="str">
        <f t="shared" si="57"/>
      </c>
    </row>
    <row r="1562">
      <c r="F1562" s="31" t="str">
        <f>IF('Prediction Log'!F1568=0, "",'Prediction Log'!F1568)</f>
      </c>
      <c r="G1562" s="31" t="str">
        <f>IF('Prediction Log'!I1568=0, "",'Prediction Log'!I1568)</f>
      </c>
      <c r="N1562" s="1" t="str">
        <f t="shared" si="57"/>
      </c>
    </row>
    <row r="1563">
      <c r="F1563" s="31" t="str">
        <f>IF('Prediction Log'!F1569=0, "",'Prediction Log'!F1569)</f>
      </c>
      <c r="G1563" s="31" t="str">
        <f>IF('Prediction Log'!I1569=0, "",'Prediction Log'!I1569)</f>
      </c>
      <c r="N1563" s="1" t="str">
        <f t="shared" si="57"/>
      </c>
    </row>
    <row r="1564">
      <c r="F1564" s="31" t="str">
        <f>IF('Prediction Log'!F1570=0, "",'Prediction Log'!F1570)</f>
      </c>
      <c r="G1564" s="31" t="str">
        <f>IF('Prediction Log'!I1570=0, "",'Prediction Log'!I1570)</f>
      </c>
      <c r="N1564" s="1" t="str">
        <f t="shared" si="57"/>
      </c>
    </row>
    <row r="1565">
      <c r="F1565" s="31" t="str">
        <f>IF('Prediction Log'!F1571=0, "",'Prediction Log'!F1571)</f>
      </c>
      <c r="G1565" s="31" t="str">
        <f>IF('Prediction Log'!I1571=0, "",'Prediction Log'!I1571)</f>
      </c>
      <c r="N1565" s="1" t="str">
        <f t="shared" si="57"/>
      </c>
    </row>
    <row r="1566">
      <c r="F1566" s="31" t="str">
        <f>IF('Prediction Log'!F1572=0, "",'Prediction Log'!F1572)</f>
      </c>
      <c r="G1566" s="31" t="str">
        <f>IF('Prediction Log'!I1572=0, "",'Prediction Log'!I1572)</f>
      </c>
      <c r="N1566" s="1" t="str">
        <f t="shared" si="57"/>
      </c>
    </row>
    <row r="1567">
      <c r="F1567" s="31" t="str">
        <f>IF('Prediction Log'!F1573=0, "",'Prediction Log'!F1573)</f>
      </c>
      <c r="G1567" s="31" t="str">
        <f>IF('Prediction Log'!I1573=0, "",'Prediction Log'!I1573)</f>
      </c>
      <c r="N1567" s="1" t="str">
        <f t="shared" si="57"/>
      </c>
    </row>
    <row r="1568">
      <c r="F1568" s="31" t="str">
        <f>IF('Prediction Log'!F1574=0, "",'Prediction Log'!F1574)</f>
      </c>
      <c r="G1568" s="31" t="str">
        <f>IF('Prediction Log'!I1574=0, "",'Prediction Log'!I1574)</f>
      </c>
      <c r="N1568" s="1" t="str">
        <f t="shared" si="57"/>
      </c>
    </row>
    <row r="1569">
      <c r="F1569" s="31" t="str">
        <f>IF('Prediction Log'!F1575=0, "",'Prediction Log'!F1575)</f>
      </c>
      <c r="G1569" s="31" t="str">
        <f>IF('Prediction Log'!I1575=0, "",'Prediction Log'!I1575)</f>
      </c>
      <c r="N1569" s="1" t="str">
        <f t="shared" si="57"/>
      </c>
    </row>
    <row r="1570">
      <c r="F1570" s="31" t="str">
        <f>IF('Prediction Log'!F1576=0, "",'Prediction Log'!F1576)</f>
      </c>
      <c r="G1570" s="31" t="str">
        <f>IF('Prediction Log'!I1576=0, "",'Prediction Log'!I1576)</f>
      </c>
      <c r="N1570" s="1" t="str">
        <f t="shared" si="57"/>
      </c>
    </row>
    <row r="1571">
      <c r="F1571" s="31" t="str">
        <f>IF('Prediction Log'!F1577=0, "",'Prediction Log'!F1577)</f>
      </c>
      <c r="G1571" s="31" t="str">
        <f>IF('Prediction Log'!I1577=0, "",'Prediction Log'!I1577)</f>
      </c>
      <c r="N1571" s="1" t="str">
        <f t="shared" si="57"/>
      </c>
    </row>
    <row r="1572">
      <c r="F1572" s="31" t="str">
        <f>IF('Prediction Log'!F1578=0, "",'Prediction Log'!F1578)</f>
      </c>
      <c r="G1572" s="31" t="str">
        <f>IF('Prediction Log'!I1578=0, "",'Prediction Log'!I1578)</f>
      </c>
      <c r="N1572" s="1" t="str">
        <f t="shared" si="57"/>
      </c>
    </row>
    <row r="1573">
      <c r="F1573" s="31" t="str">
        <f>IF('Prediction Log'!F1579=0, "",'Prediction Log'!F1579)</f>
      </c>
      <c r="G1573" s="31" t="str">
        <f>IF('Prediction Log'!I1579=0, "",'Prediction Log'!I1579)</f>
      </c>
      <c r="N1573" s="1" t="str">
        <f t="shared" si="57"/>
      </c>
    </row>
    <row r="1574">
      <c r="F1574" s="31" t="str">
        <f>IF('Prediction Log'!F1580=0, "",'Prediction Log'!F1580)</f>
      </c>
      <c r="G1574" s="31" t="str">
        <f>IF('Prediction Log'!I1580=0, "",'Prediction Log'!I1580)</f>
      </c>
      <c r="N1574" s="1" t="str">
        <f t="shared" si="57"/>
      </c>
    </row>
    <row r="1575">
      <c r="F1575" s="31" t="str">
        <f>IF('Prediction Log'!F1581=0, "",'Prediction Log'!F1581)</f>
      </c>
      <c r="G1575" s="31" t="str">
        <f>IF('Prediction Log'!I1581=0, "",'Prediction Log'!I1581)</f>
      </c>
      <c r="N1575" s="1" t="str">
        <f t="shared" si="57"/>
      </c>
    </row>
    <row r="1576">
      <c r="F1576" s="31" t="str">
        <f>IF('Prediction Log'!F1582=0, "",'Prediction Log'!F1582)</f>
      </c>
      <c r="G1576" s="31" t="str">
        <f>IF('Prediction Log'!I1582=0, "",'Prediction Log'!I1582)</f>
      </c>
      <c r="N1576" s="1" t="str">
        <f t="shared" si="57"/>
      </c>
    </row>
    <row r="1577">
      <c r="F1577" s="31" t="str">
        <f>IF('Prediction Log'!F1583=0, "",'Prediction Log'!F1583)</f>
      </c>
      <c r="G1577" s="31" t="str">
        <f>IF('Prediction Log'!I1583=0, "",'Prediction Log'!I1583)</f>
      </c>
      <c r="N1577" s="1" t="str">
        <f t="shared" si="57"/>
      </c>
    </row>
    <row r="1578">
      <c r="F1578" s="31" t="str">
        <f>IF('Prediction Log'!F1584=0, "",'Prediction Log'!F1584)</f>
      </c>
      <c r="G1578" s="31" t="str">
        <f>IF('Prediction Log'!I1584=0, "",'Prediction Log'!I1584)</f>
      </c>
      <c r="N1578" s="1" t="str">
        <f t="shared" si="57"/>
      </c>
    </row>
    <row r="1579">
      <c r="F1579" s="31" t="str">
        <f>IF('Prediction Log'!F1585=0, "",'Prediction Log'!F1585)</f>
      </c>
      <c r="G1579" s="31" t="str">
        <f>IF('Prediction Log'!I1585=0, "",'Prediction Log'!I1585)</f>
      </c>
      <c r="N1579" s="1" t="str">
        <f t="shared" si="57"/>
      </c>
    </row>
    <row r="1580">
      <c r="F1580" s="31" t="str">
        <f>IF('Prediction Log'!F1586=0, "",'Prediction Log'!F1586)</f>
      </c>
      <c r="G1580" s="31" t="str">
        <f>IF('Prediction Log'!I1586=0, "",'Prediction Log'!I1586)</f>
      </c>
      <c r="N1580" s="1" t="str">
        <f t="shared" si="57"/>
      </c>
    </row>
    <row r="1581">
      <c r="F1581" s="31" t="str">
        <f>IF('Prediction Log'!F1587=0, "",'Prediction Log'!F1587)</f>
      </c>
      <c r="G1581" s="31" t="str">
        <f>IF('Prediction Log'!I1587=0, "",'Prediction Log'!I1587)</f>
      </c>
      <c r="N1581" s="1" t="str">
        <f t="shared" si="57"/>
      </c>
    </row>
    <row r="1582">
      <c r="F1582" s="31" t="str">
        <f>IF('Prediction Log'!F1588=0, "",'Prediction Log'!F1588)</f>
      </c>
      <c r="G1582" s="31" t="str">
        <f>IF('Prediction Log'!I1588=0, "",'Prediction Log'!I1588)</f>
      </c>
      <c r="N1582" s="1" t="str">
        <f t="shared" si="57"/>
      </c>
    </row>
    <row r="1583">
      <c r="F1583" s="31" t="str">
        <f>IF('Prediction Log'!F1589=0, "",'Prediction Log'!F1589)</f>
      </c>
      <c r="G1583" s="31" t="str">
        <f>IF('Prediction Log'!I1589=0, "",'Prediction Log'!I1589)</f>
      </c>
      <c r="N1583" s="1" t="str">
        <f t="shared" si="57"/>
      </c>
    </row>
    <row r="1584">
      <c r="F1584" s="31" t="str">
        <f>IF('Prediction Log'!F1590=0, "",'Prediction Log'!F1590)</f>
      </c>
      <c r="G1584" s="31" t="str">
        <f>IF('Prediction Log'!I1590=0, "",'Prediction Log'!I1590)</f>
      </c>
      <c r="N1584" s="1" t="str">
        <f t="shared" si="57"/>
      </c>
    </row>
    <row r="1585">
      <c r="F1585" s="31" t="str">
        <f>IF('Prediction Log'!F1591=0, "",'Prediction Log'!F1591)</f>
      </c>
      <c r="G1585" s="31" t="str">
        <f>IF('Prediction Log'!I1591=0, "",'Prediction Log'!I1591)</f>
      </c>
      <c r="N1585" s="1" t="str">
        <f t="shared" si="57"/>
      </c>
    </row>
    <row r="1586">
      <c r="F1586" s="31" t="str">
        <f>IF('Prediction Log'!F1592=0, "",'Prediction Log'!F1592)</f>
      </c>
      <c r="G1586" s="31" t="str">
        <f>IF('Prediction Log'!I1592=0, "",'Prediction Log'!I1592)</f>
      </c>
      <c r="N1586" s="1" t="str">
        <f t="shared" si="57"/>
      </c>
    </row>
    <row r="1587">
      <c r="F1587" s="31" t="str">
        <f>IF('Prediction Log'!F1593=0, "",'Prediction Log'!F1593)</f>
      </c>
      <c r="G1587" s="31" t="str">
        <f>IF('Prediction Log'!I1593=0, "",'Prediction Log'!I1593)</f>
      </c>
      <c r="N1587" s="1" t="str">
        <f t="shared" si="57"/>
      </c>
    </row>
    <row r="1588">
      <c r="F1588" s="31" t="str">
        <f>IF('Prediction Log'!F1594=0, "",'Prediction Log'!F1594)</f>
      </c>
      <c r="G1588" s="31" t="str">
        <f>IF('Prediction Log'!I1594=0, "",'Prediction Log'!I1594)</f>
      </c>
      <c r="N1588" s="1" t="str">
        <f t="shared" si="57"/>
      </c>
    </row>
    <row r="1589">
      <c r="F1589" s="31" t="str">
        <f>IF('Prediction Log'!F1595=0, "",'Prediction Log'!F1595)</f>
      </c>
      <c r="G1589" s="31" t="str">
        <f>IF('Prediction Log'!I1595=0, "",'Prediction Log'!I1595)</f>
      </c>
      <c r="N1589" s="1" t="str">
        <f t="shared" si="57"/>
      </c>
    </row>
    <row r="1590">
      <c r="F1590" s="31" t="str">
        <f>IF('Prediction Log'!F1596=0, "",'Prediction Log'!F1596)</f>
      </c>
      <c r="G1590" s="31" t="str">
        <f>IF('Prediction Log'!I1596=0, "",'Prediction Log'!I1596)</f>
      </c>
      <c r="N1590" s="1" t="str">
        <f t="shared" si="57"/>
      </c>
    </row>
    <row r="1591">
      <c r="F1591" s="31" t="str">
        <f>IF('Prediction Log'!F1597=0, "",'Prediction Log'!F1597)</f>
      </c>
      <c r="G1591" s="31" t="str">
        <f>IF('Prediction Log'!I1597=0, "",'Prediction Log'!I1597)</f>
      </c>
      <c r="N1591" s="1" t="str">
        <f t="shared" si="57"/>
      </c>
    </row>
    <row r="1592">
      <c r="F1592" s="31" t="str">
        <f>IF('Prediction Log'!F1598=0, "",'Prediction Log'!F1598)</f>
      </c>
      <c r="G1592" s="31" t="str">
        <f>IF('Prediction Log'!I1598=0, "",'Prediction Log'!I1598)</f>
      </c>
      <c r="N1592" s="1" t="str">
        <f t="shared" si="57"/>
      </c>
    </row>
    <row r="1593">
      <c r="F1593" s="31" t="str">
        <f>IF('Prediction Log'!F1599=0, "",'Prediction Log'!F1599)</f>
      </c>
      <c r="G1593" s="31" t="str">
        <f>IF('Prediction Log'!I1599=0, "",'Prediction Log'!I1599)</f>
      </c>
      <c r="N1593" s="1" t="str">
        <f t="shared" si="57"/>
      </c>
    </row>
    <row r="1594">
      <c r="F1594" s="31" t="str">
        <f>IF('Prediction Log'!F1600=0, "",'Prediction Log'!F1600)</f>
      </c>
      <c r="G1594" s="31" t="str">
        <f>IF('Prediction Log'!I1600=0, "",'Prediction Log'!I1600)</f>
      </c>
      <c r="N1594" s="1" t="str">
        <f t="shared" si="57"/>
      </c>
    </row>
    <row r="1595">
      <c r="F1595" s="31" t="str">
        <f>IF('Prediction Log'!F1601=0, "",'Prediction Log'!F1601)</f>
      </c>
      <c r="G1595" s="31" t="str">
        <f>IF('Prediction Log'!I1601=0, "",'Prediction Log'!I1601)</f>
      </c>
      <c r="N1595" s="1" t="str">
        <f t="shared" si="57"/>
      </c>
    </row>
    <row r="1596">
      <c r="F1596" s="31" t="str">
        <f>IF('Prediction Log'!F1602=0, "",'Prediction Log'!F1602)</f>
      </c>
      <c r="G1596" s="31" t="str">
        <f>IF('Prediction Log'!I1602=0, "",'Prediction Log'!I1602)</f>
      </c>
      <c r="N1596" s="1" t="str">
        <f t="shared" si="57"/>
      </c>
    </row>
    <row r="1597">
      <c r="F1597" s="31" t="str">
        <f>IF('Prediction Log'!F1603=0, "",'Prediction Log'!F1603)</f>
      </c>
      <c r="G1597" s="31" t="str">
        <f>IF('Prediction Log'!I1603=0, "",'Prediction Log'!I1603)</f>
      </c>
      <c r="N1597" s="1" t="str">
        <f t="shared" si="57"/>
      </c>
    </row>
    <row r="1598">
      <c r="F1598" s="31" t="str">
        <f>IF('Prediction Log'!F1604=0, "",'Prediction Log'!F1604)</f>
      </c>
      <c r="G1598" s="31" t="str">
        <f>IF('Prediction Log'!I1604=0, "",'Prediction Log'!I1604)</f>
      </c>
      <c r="N1598" s="1" t="str">
        <f t="shared" si="57"/>
      </c>
    </row>
    <row r="1599">
      <c r="F1599" s="31" t="str">
        <f>IF('Prediction Log'!F1605=0, "",'Prediction Log'!F1605)</f>
      </c>
      <c r="G1599" s="31" t="str">
        <f>IF('Prediction Log'!I1605=0, "",'Prediction Log'!I1605)</f>
      </c>
      <c r="N1599" s="1" t="str">
        <f t="shared" si="57"/>
      </c>
    </row>
    <row r="1600">
      <c r="F1600" s="31" t="str">
        <f>IF('Prediction Log'!F1606=0, "",'Prediction Log'!F1606)</f>
      </c>
      <c r="G1600" s="31" t="str">
        <f>IF('Prediction Log'!I1606=0, "",'Prediction Log'!I1606)</f>
      </c>
      <c r="N1600" s="1" t="str">
        <f t="shared" si="57"/>
      </c>
    </row>
    <row r="1601">
      <c r="F1601" s="31" t="str">
        <f>IF('Prediction Log'!F1607=0, "",'Prediction Log'!F1607)</f>
      </c>
      <c r="G1601" s="31" t="str">
        <f>IF('Prediction Log'!I1607=0, "",'Prediction Log'!I1607)</f>
      </c>
      <c r="N1601" s="1" t="str">
        <f t="shared" si="57"/>
      </c>
    </row>
    <row r="1602">
      <c r="F1602" s="31" t="str">
        <f>IF('Prediction Log'!F1608=0, "",'Prediction Log'!F1608)</f>
      </c>
      <c r="G1602" s="31" t="str">
        <f>IF('Prediction Log'!I1608=0, "",'Prediction Log'!I1608)</f>
      </c>
      <c r="N1602" s="1" t="str">
        <f t="shared" si="57"/>
      </c>
    </row>
    <row r="1603">
      <c r="F1603" s="31" t="str">
        <f>IF('Prediction Log'!F1609=0, "",'Prediction Log'!F1609)</f>
      </c>
      <c r="G1603" s="31" t="str">
        <f>IF('Prediction Log'!I1609=0, "",'Prediction Log'!I1609)</f>
      </c>
      <c r="N1603" s="1" t="str">
        <f t="shared" si="57"/>
      </c>
    </row>
    <row r="1604">
      <c r="F1604" s="31" t="str">
        <f>IF('Prediction Log'!F1610=0, "",'Prediction Log'!F1610)</f>
      </c>
      <c r="G1604" s="31" t="str">
        <f>IF('Prediction Log'!I1610=0, "",'Prediction Log'!I1610)</f>
      </c>
      <c r="N1604" s="1" t="str">
        <f t="shared" si="57"/>
      </c>
    </row>
    <row r="1605">
      <c r="F1605" s="31" t="str">
        <f>IF('Prediction Log'!F1611=0, "",'Prediction Log'!F1611)</f>
      </c>
      <c r="G1605" s="31" t="str">
        <f>IF('Prediction Log'!I1611=0, "",'Prediction Log'!I1611)</f>
      </c>
      <c r="N1605" s="1" t="str">
        <f t="shared" si="57"/>
      </c>
    </row>
    <row r="1606">
      <c r="F1606" s="31" t="str">
        <f>IF('Prediction Log'!F1612=0, "",'Prediction Log'!F1612)</f>
      </c>
      <c r="G1606" s="31" t="str">
        <f>IF('Prediction Log'!I1612=0, "",'Prediction Log'!I1612)</f>
      </c>
      <c r="N1606" s="1" t="str">
        <f t="shared" si="57"/>
      </c>
    </row>
    <row r="1607">
      <c r="F1607" s="31" t="str">
        <f>IF('Prediction Log'!F1613=0, "",'Prediction Log'!F1613)</f>
      </c>
      <c r="G1607" s="31" t="str">
        <f>IF('Prediction Log'!I1613=0, "",'Prediction Log'!I1613)</f>
      </c>
      <c r="N1607" s="1" t="str">
        <f t="shared" si="57"/>
      </c>
    </row>
    <row r="1608">
      <c r="F1608" s="31" t="str">
        <f>IF('Prediction Log'!F1614=0, "",'Prediction Log'!F1614)</f>
      </c>
      <c r="G1608" s="31" t="str">
        <f>IF('Prediction Log'!I1614=0, "",'Prediction Log'!I1614)</f>
      </c>
      <c r="N1608" s="1" t="str">
        <f t="shared" si="57"/>
      </c>
    </row>
    <row r="1609">
      <c r="F1609" s="31" t="str">
        <f>IF('Prediction Log'!F1615=0, "",'Prediction Log'!F1615)</f>
      </c>
      <c r="G1609" s="31" t="str">
        <f>IF('Prediction Log'!I1615=0, "",'Prediction Log'!I1615)</f>
      </c>
      <c r="N1609" s="1" t="str">
        <f t="shared" si="57"/>
      </c>
    </row>
    <row r="1610">
      <c r="F1610" s="31" t="str">
        <f>IF('Prediction Log'!F1616=0, "",'Prediction Log'!F1616)</f>
      </c>
      <c r="G1610" s="31" t="str">
        <f>IF('Prediction Log'!I1616=0, "",'Prediction Log'!I1616)</f>
      </c>
      <c r="N1610" s="1" t="str">
        <f t="shared" si="57"/>
      </c>
    </row>
    <row r="1611">
      <c r="F1611" s="31" t="str">
        <f>IF('Prediction Log'!F1617=0, "",'Prediction Log'!F1617)</f>
      </c>
      <c r="G1611" s="31" t="str">
        <f>IF('Prediction Log'!I1617=0, "",'Prediction Log'!I1617)</f>
      </c>
      <c r="N1611" s="1" t="str">
        <f t="shared" si="57"/>
      </c>
    </row>
    <row r="1612">
      <c r="F1612" s="31" t="str">
        <f>IF('Prediction Log'!F1618=0, "",'Prediction Log'!F1618)</f>
      </c>
      <c r="G1612" s="31" t="str">
        <f>IF('Prediction Log'!I1618=0, "",'Prediction Log'!I1618)</f>
      </c>
      <c r="N1612" s="1" t="str">
        <f t="shared" si="57"/>
      </c>
    </row>
    <row r="1613">
      <c r="F1613" s="31" t="str">
        <f>IF('Prediction Log'!F1619=0, "",'Prediction Log'!F1619)</f>
      </c>
      <c r="G1613" s="31" t="str">
        <f>IF('Prediction Log'!I1619=0, "",'Prediction Log'!I1619)</f>
      </c>
      <c r="N1613" s="1" t="str">
        <f t="shared" si="57"/>
      </c>
    </row>
    <row r="1614">
      <c r="F1614" s="31" t="str">
        <f>IF('Prediction Log'!F1620=0, "",'Prediction Log'!F1620)</f>
      </c>
      <c r="G1614" s="31" t="str">
        <f>IF('Prediction Log'!I1620=0, "",'Prediction Log'!I1620)</f>
      </c>
      <c r="N1614" s="1" t="str">
        <f t="shared" si="57"/>
      </c>
    </row>
    <row r="1615">
      <c r="F1615" s="31" t="str">
        <f>IF('Prediction Log'!F1621=0, "",'Prediction Log'!F1621)</f>
      </c>
      <c r="G1615" s="31" t="str">
        <f>IF('Prediction Log'!I1621=0, "",'Prediction Log'!I1621)</f>
      </c>
      <c r="N1615" s="1" t="str">
        <f t="shared" si="57"/>
      </c>
    </row>
    <row r="1616">
      <c r="F1616" s="31" t="str">
        <f>IF('Prediction Log'!F1622=0, "",'Prediction Log'!F1622)</f>
      </c>
      <c r="G1616" s="31" t="str">
        <f>IF('Prediction Log'!I1622=0, "",'Prediction Log'!I1622)</f>
      </c>
      <c r="N1616" s="1" t="str">
        <f t="shared" si="57"/>
      </c>
    </row>
    <row r="1617">
      <c r="F1617" s="31" t="str">
        <f>IF('Prediction Log'!F1623=0, "",'Prediction Log'!F1623)</f>
      </c>
      <c r="G1617" s="31" t="str">
        <f>IF('Prediction Log'!I1623=0, "",'Prediction Log'!I1623)</f>
      </c>
      <c r="N1617" s="1" t="str">
        <f t="shared" si="57"/>
      </c>
    </row>
    <row r="1618">
      <c r="F1618" s="31" t="str">
        <f>IF('Prediction Log'!F1624=0, "",'Prediction Log'!F1624)</f>
      </c>
      <c r="G1618" s="31" t="str">
        <f>IF('Prediction Log'!I1624=0, "",'Prediction Log'!I1624)</f>
      </c>
      <c r="N1618" s="1" t="str">
        <f t="shared" si="57"/>
      </c>
    </row>
    <row r="1619">
      <c r="F1619" s="31" t="str">
        <f>IF('Prediction Log'!F1625=0, "",'Prediction Log'!F1625)</f>
      </c>
      <c r="G1619" s="31" t="str">
        <f>IF('Prediction Log'!I1625=0, "",'Prediction Log'!I1625)</f>
      </c>
      <c r="N1619" s="1" t="str">
        <f t="shared" si="57"/>
      </c>
    </row>
    <row r="1620">
      <c r="F1620" s="31" t="str">
        <f>IF('Prediction Log'!F1626=0, "",'Prediction Log'!F1626)</f>
      </c>
      <c r="G1620" s="31" t="str">
        <f>IF('Prediction Log'!I1626=0, "",'Prediction Log'!I1626)</f>
      </c>
      <c r="N1620" s="1" t="str">
        <f t="shared" si="57"/>
      </c>
    </row>
    <row r="1621">
      <c r="F1621" s="31" t="str">
        <f>IF('Prediction Log'!F1627=0, "",'Prediction Log'!F1627)</f>
      </c>
      <c r="G1621" s="31" t="str">
        <f>IF('Prediction Log'!I1627=0, "",'Prediction Log'!I1627)</f>
      </c>
      <c r="N1621" s="1" t="str">
        <f t="shared" si="57"/>
      </c>
    </row>
    <row r="1622">
      <c r="F1622" s="31" t="str">
        <f>IF('Prediction Log'!F1628=0, "",'Prediction Log'!F1628)</f>
      </c>
      <c r="G1622" s="31" t="str">
        <f>IF('Prediction Log'!I1628=0, "",'Prediction Log'!I1628)</f>
      </c>
      <c r="N1622" s="1" t="str">
        <f t="shared" si="57"/>
      </c>
    </row>
    <row r="1623">
      <c r="F1623" s="31" t="str">
        <f>IF('Prediction Log'!F1629=0, "",'Prediction Log'!F1629)</f>
      </c>
      <c r="G1623" s="31" t="str">
        <f>IF('Prediction Log'!I1629=0, "",'Prediction Log'!I1629)</f>
      </c>
      <c r="N1623" s="1" t="str">
        <f t="shared" si="57"/>
      </c>
    </row>
    <row r="1624">
      <c r="F1624" s="31" t="str">
        <f>IF('Prediction Log'!F1630=0, "",'Prediction Log'!F1630)</f>
      </c>
      <c r="G1624" s="31" t="str">
        <f>IF('Prediction Log'!I1630=0, "",'Prediction Log'!I1630)</f>
      </c>
      <c r="N1624" s="1" t="str">
        <f t="shared" ref="N1624:N1687" si="58">IF(M1624="W", L1624, IF(M1624="L",-I1624, ""))</f>
      </c>
    </row>
    <row r="1625">
      <c r="F1625" s="31" t="str">
        <f>IF('Prediction Log'!F1631=0, "",'Prediction Log'!F1631)</f>
      </c>
      <c r="G1625" s="31" t="str">
        <f>IF('Prediction Log'!I1631=0, "",'Prediction Log'!I1631)</f>
      </c>
      <c r="N1625" s="1" t="str">
        <f t="shared" si="58"/>
      </c>
    </row>
    <row r="1626">
      <c r="F1626" s="31" t="str">
        <f>IF('Prediction Log'!F1632=0, "",'Prediction Log'!F1632)</f>
      </c>
      <c r="G1626" s="31" t="str">
        <f>IF('Prediction Log'!I1632=0, "",'Prediction Log'!I1632)</f>
      </c>
      <c r="N1626" s="1" t="str">
        <f t="shared" si="58"/>
      </c>
    </row>
    <row r="1627">
      <c r="F1627" s="31" t="str">
        <f>IF('Prediction Log'!F1633=0, "",'Prediction Log'!F1633)</f>
      </c>
      <c r="G1627" s="31" t="str">
        <f>IF('Prediction Log'!I1633=0, "",'Prediction Log'!I1633)</f>
      </c>
      <c r="N1627" s="1" t="str">
        <f t="shared" si="58"/>
      </c>
    </row>
    <row r="1628">
      <c r="F1628" s="31" t="str">
        <f>IF('Prediction Log'!F1634=0, "",'Prediction Log'!F1634)</f>
      </c>
      <c r="G1628" s="31" t="str">
        <f>IF('Prediction Log'!I1634=0, "",'Prediction Log'!I1634)</f>
      </c>
      <c r="N1628" s="1" t="str">
        <f t="shared" si="58"/>
      </c>
    </row>
    <row r="1629">
      <c r="F1629" s="31" t="str">
        <f>IF('Prediction Log'!F1635=0, "",'Prediction Log'!F1635)</f>
      </c>
      <c r="G1629" s="31" t="str">
        <f>IF('Prediction Log'!I1635=0, "",'Prediction Log'!I1635)</f>
      </c>
      <c r="N1629" s="1" t="str">
        <f t="shared" si="58"/>
      </c>
    </row>
    <row r="1630">
      <c r="F1630" s="31" t="str">
        <f>IF('Prediction Log'!F1636=0, "",'Prediction Log'!F1636)</f>
      </c>
      <c r="G1630" s="31" t="str">
        <f>IF('Prediction Log'!I1636=0, "",'Prediction Log'!I1636)</f>
      </c>
      <c r="N1630" s="1" t="str">
        <f t="shared" si="58"/>
      </c>
    </row>
    <row r="1631">
      <c r="F1631" s="31" t="str">
        <f>IF('Prediction Log'!F1637=0, "",'Prediction Log'!F1637)</f>
      </c>
      <c r="G1631" s="31" t="str">
        <f>IF('Prediction Log'!I1637=0, "",'Prediction Log'!I1637)</f>
      </c>
      <c r="N1631" s="1" t="str">
        <f t="shared" si="58"/>
      </c>
    </row>
    <row r="1632">
      <c r="F1632" s="31" t="str">
        <f>IF('Prediction Log'!F1638=0, "",'Prediction Log'!F1638)</f>
      </c>
      <c r="G1632" s="31" t="str">
        <f>IF('Prediction Log'!I1638=0, "",'Prediction Log'!I1638)</f>
      </c>
      <c r="N1632" s="1" t="str">
        <f t="shared" si="58"/>
      </c>
    </row>
    <row r="1633">
      <c r="F1633" s="31" t="str">
        <f>IF('Prediction Log'!F1639=0, "",'Prediction Log'!F1639)</f>
      </c>
      <c r="G1633" s="31" t="str">
        <f>IF('Prediction Log'!I1639=0, "",'Prediction Log'!I1639)</f>
      </c>
      <c r="N1633" s="1" t="str">
        <f t="shared" si="58"/>
      </c>
    </row>
    <row r="1634">
      <c r="F1634" s="31" t="str">
        <f>IF('Prediction Log'!F1640=0, "",'Prediction Log'!F1640)</f>
      </c>
      <c r="G1634" s="31" t="str">
        <f>IF('Prediction Log'!I1640=0, "",'Prediction Log'!I1640)</f>
      </c>
      <c r="N1634" s="1" t="str">
        <f t="shared" si="58"/>
      </c>
    </row>
    <row r="1635">
      <c r="F1635" s="31" t="str">
        <f>IF('Prediction Log'!F1641=0, "",'Prediction Log'!F1641)</f>
      </c>
      <c r="G1635" s="31" t="str">
        <f>IF('Prediction Log'!I1641=0, "",'Prediction Log'!I1641)</f>
      </c>
      <c r="N1635" s="1" t="str">
        <f t="shared" si="58"/>
      </c>
    </row>
    <row r="1636">
      <c r="F1636" s="31" t="str">
        <f>IF('Prediction Log'!F1642=0, "",'Prediction Log'!F1642)</f>
      </c>
      <c r="G1636" s="31" t="str">
        <f>IF('Prediction Log'!I1642=0, "",'Prediction Log'!I1642)</f>
      </c>
      <c r="N1636" s="1" t="str">
        <f t="shared" si="58"/>
      </c>
    </row>
    <row r="1637">
      <c r="F1637" s="31" t="str">
        <f>IF('Prediction Log'!F1643=0, "",'Prediction Log'!F1643)</f>
      </c>
      <c r="G1637" s="31" t="str">
        <f>IF('Prediction Log'!I1643=0, "",'Prediction Log'!I1643)</f>
      </c>
      <c r="N1637" s="1" t="str">
        <f t="shared" si="58"/>
      </c>
    </row>
    <row r="1638">
      <c r="F1638" s="31" t="str">
        <f>IF('Prediction Log'!F1644=0, "",'Prediction Log'!F1644)</f>
      </c>
      <c r="G1638" s="31" t="str">
        <f>IF('Prediction Log'!I1644=0, "",'Prediction Log'!I1644)</f>
      </c>
      <c r="N1638" s="1" t="str">
        <f t="shared" si="58"/>
      </c>
    </row>
    <row r="1639">
      <c r="F1639" s="31" t="str">
        <f>IF('Prediction Log'!F1645=0, "",'Prediction Log'!F1645)</f>
      </c>
      <c r="G1639" s="31" t="str">
        <f>IF('Prediction Log'!I1645=0, "",'Prediction Log'!I1645)</f>
      </c>
      <c r="N1639" s="1" t="str">
        <f t="shared" si="58"/>
      </c>
    </row>
    <row r="1640">
      <c r="F1640" s="31" t="str">
        <f>IF('Prediction Log'!F1646=0, "",'Prediction Log'!F1646)</f>
      </c>
      <c r="G1640" s="31" t="str">
        <f>IF('Prediction Log'!I1646=0, "",'Prediction Log'!I1646)</f>
      </c>
      <c r="N1640" s="1" t="str">
        <f t="shared" si="58"/>
      </c>
    </row>
    <row r="1641">
      <c r="F1641" s="31" t="str">
        <f>IF('Prediction Log'!F1647=0, "",'Prediction Log'!F1647)</f>
      </c>
      <c r="G1641" s="31" t="str">
        <f>IF('Prediction Log'!I1647=0, "",'Prediction Log'!I1647)</f>
      </c>
      <c r="N1641" s="1" t="str">
        <f t="shared" si="58"/>
      </c>
    </row>
    <row r="1642">
      <c r="F1642" s="31" t="str">
        <f>IF('Prediction Log'!F1648=0, "",'Prediction Log'!F1648)</f>
      </c>
      <c r="G1642" s="31" t="str">
        <f>IF('Prediction Log'!I1648=0, "",'Prediction Log'!I1648)</f>
      </c>
      <c r="N1642" s="1" t="str">
        <f t="shared" si="58"/>
      </c>
    </row>
    <row r="1643">
      <c r="F1643" s="31" t="str">
        <f>IF('Prediction Log'!F1649=0, "",'Prediction Log'!F1649)</f>
      </c>
      <c r="G1643" s="31" t="str">
        <f>IF('Prediction Log'!I1649=0, "",'Prediction Log'!I1649)</f>
      </c>
      <c r="N1643" s="1" t="str">
        <f t="shared" si="58"/>
      </c>
    </row>
    <row r="1644">
      <c r="F1644" s="31" t="str">
        <f>IF('Prediction Log'!F1650=0, "",'Prediction Log'!F1650)</f>
      </c>
      <c r="G1644" s="31" t="str">
        <f>IF('Prediction Log'!I1650=0, "",'Prediction Log'!I1650)</f>
      </c>
      <c r="N1644" s="1" t="str">
        <f t="shared" si="58"/>
      </c>
    </row>
    <row r="1645">
      <c r="F1645" s="31" t="str">
        <f>IF('Prediction Log'!F1651=0, "",'Prediction Log'!F1651)</f>
      </c>
      <c r="G1645" s="31" t="str">
        <f>IF('Prediction Log'!I1651=0, "",'Prediction Log'!I1651)</f>
      </c>
      <c r="N1645" s="1" t="str">
        <f t="shared" si="58"/>
      </c>
    </row>
    <row r="1646">
      <c r="F1646" s="31" t="str">
        <f>IF('Prediction Log'!F1652=0, "",'Prediction Log'!F1652)</f>
      </c>
      <c r="G1646" s="31" t="str">
        <f>IF('Prediction Log'!I1652=0, "",'Prediction Log'!I1652)</f>
      </c>
      <c r="N1646" s="1" t="str">
        <f t="shared" si="58"/>
      </c>
    </row>
    <row r="1647">
      <c r="F1647" s="31" t="str">
        <f>IF('Prediction Log'!F1653=0, "",'Prediction Log'!F1653)</f>
      </c>
      <c r="G1647" s="31" t="str">
        <f>IF('Prediction Log'!I1653=0, "",'Prediction Log'!I1653)</f>
      </c>
      <c r="N1647" s="1" t="str">
        <f t="shared" si="58"/>
      </c>
    </row>
    <row r="1648">
      <c r="F1648" s="31" t="str">
        <f>IF('Prediction Log'!F1654=0, "",'Prediction Log'!F1654)</f>
      </c>
      <c r="G1648" s="31" t="str">
        <f>IF('Prediction Log'!I1654=0, "",'Prediction Log'!I1654)</f>
      </c>
      <c r="N1648" s="1" t="str">
        <f t="shared" si="58"/>
      </c>
    </row>
    <row r="1649">
      <c r="F1649" s="31" t="str">
        <f>IF('Prediction Log'!F1655=0, "",'Prediction Log'!F1655)</f>
      </c>
      <c r="G1649" s="31" t="str">
        <f>IF('Prediction Log'!I1655=0, "",'Prediction Log'!I1655)</f>
      </c>
      <c r="N1649" s="1" t="str">
        <f t="shared" si="58"/>
      </c>
    </row>
    <row r="1650">
      <c r="F1650" s="31" t="str">
        <f>IF('Prediction Log'!F1656=0, "",'Prediction Log'!F1656)</f>
      </c>
      <c r="G1650" s="31" t="str">
        <f>IF('Prediction Log'!I1656=0, "",'Prediction Log'!I1656)</f>
      </c>
      <c r="N1650" s="1" t="str">
        <f t="shared" si="58"/>
      </c>
    </row>
    <row r="1651">
      <c r="F1651" s="31" t="str">
        <f>IF('Prediction Log'!F1657=0, "",'Prediction Log'!F1657)</f>
      </c>
      <c r="G1651" s="31" t="str">
        <f>IF('Prediction Log'!I1657=0, "",'Prediction Log'!I1657)</f>
      </c>
      <c r="N1651" s="1" t="str">
        <f t="shared" si="58"/>
      </c>
    </row>
    <row r="1652">
      <c r="F1652" s="31" t="str">
        <f>IF('Prediction Log'!F1658=0, "",'Prediction Log'!F1658)</f>
      </c>
      <c r="G1652" s="31" t="str">
        <f>IF('Prediction Log'!I1658=0, "",'Prediction Log'!I1658)</f>
      </c>
      <c r="N1652" s="1" t="str">
        <f t="shared" si="58"/>
      </c>
    </row>
    <row r="1653">
      <c r="F1653" s="31" t="str">
        <f>IF('Prediction Log'!F1659=0, "",'Prediction Log'!F1659)</f>
      </c>
      <c r="G1653" s="31" t="str">
        <f>IF('Prediction Log'!I1659=0, "",'Prediction Log'!I1659)</f>
      </c>
      <c r="N1653" s="1" t="str">
        <f t="shared" si="58"/>
      </c>
    </row>
    <row r="1654">
      <c r="F1654" s="31" t="str">
        <f>IF('Prediction Log'!F1660=0, "",'Prediction Log'!F1660)</f>
      </c>
      <c r="G1654" s="31" t="str">
        <f>IF('Prediction Log'!I1660=0, "",'Prediction Log'!I1660)</f>
      </c>
      <c r="N1654" s="1" t="str">
        <f t="shared" si="58"/>
      </c>
    </row>
    <row r="1655">
      <c r="F1655" s="31" t="str">
        <f>IF('Prediction Log'!F1661=0, "",'Prediction Log'!F1661)</f>
      </c>
      <c r="G1655" s="31" t="str">
        <f>IF('Prediction Log'!I1661=0, "",'Prediction Log'!I1661)</f>
      </c>
      <c r="N1655" s="1" t="str">
        <f t="shared" si="58"/>
      </c>
    </row>
    <row r="1656">
      <c r="F1656" s="31" t="str">
        <f>IF('Prediction Log'!F1662=0, "",'Prediction Log'!F1662)</f>
      </c>
      <c r="G1656" s="31" t="str">
        <f>IF('Prediction Log'!I1662=0, "",'Prediction Log'!I1662)</f>
      </c>
      <c r="N1656" s="1" t="str">
        <f t="shared" si="58"/>
      </c>
    </row>
    <row r="1657">
      <c r="F1657" s="31" t="str">
        <f>IF('Prediction Log'!F1663=0, "",'Prediction Log'!F1663)</f>
      </c>
      <c r="G1657" s="31" t="str">
        <f>IF('Prediction Log'!I1663=0, "",'Prediction Log'!I1663)</f>
      </c>
      <c r="N1657" s="1" t="str">
        <f t="shared" si="58"/>
      </c>
    </row>
    <row r="1658">
      <c r="F1658" s="31" t="str">
        <f>IF('Prediction Log'!F1664=0, "",'Prediction Log'!F1664)</f>
      </c>
      <c r="G1658" s="31" t="str">
        <f>IF('Prediction Log'!I1664=0, "",'Prediction Log'!I1664)</f>
      </c>
      <c r="N1658" s="1" t="str">
        <f t="shared" si="58"/>
      </c>
    </row>
    <row r="1659">
      <c r="F1659" s="31" t="str">
        <f>IF('Prediction Log'!F1665=0, "",'Prediction Log'!F1665)</f>
      </c>
      <c r="G1659" s="31" t="str">
        <f>IF('Prediction Log'!I1665=0, "",'Prediction Log'!I1665)</f>
      </c>
      <c r="N1659" s="1" t="str">
        <f t="shared" si="58"/>
      </c>
    </row>
    <row r="1660">
      <c r="F1660" s="31" t="str">
        <f>IF('Prediction Log'!F1666=0, "",'Prediction Log'!F1666)</f>
      </c>
      <c r="G1660" s="31" t="str">
        <f>IF('Prediction Log'!I1666=0, "",'Prediction Log'!I1666)</f>
      </c>
      <c r="N1660" s="1" t="str">
        <f t="shared" si="58"/>
      </c>
    </row>
    <row r="1661">
      <c r="F1661" s="31" t="str">
        <f>IF('Prediction Log'!F1667=0, "",'Prediction Log'!F1667)</f>
      </c>
      <c r="G1661" s="31" t="str">
        <f>IF('Prediction Log'!I1667=0, "",'Prediction Log'!I1667)</f>
      </c>
      <c r="N1661" s="1" t="str">
        <f t="shared" si="58"/>
      </c>
    </row>
    <row r="1662">
      <c r="F1662" s="31" t="str">
        <f>IF('Prediction Log'!F1668=0, "",'Prediction Log'!F1668)</f>
      </c>
      <c r="G1662" s="31" t="str">
        <f>IF('Prediction Log'!I1668=0, "",'Prediction Log'!I1668)</f>
      </c>
      <c r="N1662" s="1" t="str">
        <f t="shared" si="58"/>
      </c>
    </row>
    <row r="1663">
      <c r="F1663" s="31" t="str">
        <f>IF('Prediction Log'!F1669=0, "",'Prediction Log'!F1669)</f>
      </c>
      <c r="G1663" s="31" t="str">
        <f>IF('Prediction Log'!I1669=0, "",'Prediction Log'!I1669)</f>
      </c>
      <c r="N1663" s="1" t="str">
        <f t="shared" si="58"/>
      </c>
    </row>
    <row r="1664">
      <c r="F1664" s="31" t="str">
        <f>IF('Prediction Log'!F1670=0, "",'Prediction Log'!F1670)</f>
      </c>
      <c r="G1664" s="31" t="str">
        <f>IF('Prediction Log'!I1670=0, "",'Prediction Log'!I1670)</f>
      </c>
      <c r="N1664" s="1" t="str">
        <f t="shared" si="58"/>
      </c>
    </row>
    <row r="1665">
      <c r="F1665" s="31" t="str">
        <f>IF('Prediction Log'!F1671=0, "",'Prediction Log'!F1671)</f>
      </c>
      <c r="G1665" s="31" t="str">
        <f>IF('Prediction Log'!I1671=0, "",'Prediction Log'!I1671)</f>
      </c>
      <c r="N1665" s="1" t="str">
        <f t="shared" si="58"/>
      </c>
    </row>
    <row r="1666">
      <c r="F1666" s="31" t="str">
        <f>IF('Prediction Log'!F1672=0, "",'Prediction Log'!F1672)</f>
      </c>
      <c r="G1666" s="31" t="str">
        <f>IF('Prediction Log'!I1672=0, "",'Prediction Log'!I1672)</f>
      </c>
      <c r="N1666" s="1" t="str">
        <f t="shared" si="58"/>
      </c>
    </row>
    <row r="1667">
      <c r="F1667" s="31" t="str">
        <f>IF('Prediction Log'!F1673=0, "",'Prediction Log'!F1673)</f>
      </c>
      <c r="G1667" s="31" t="str">
        <f>IF('Prediction Log'!I1673=0, "",'Prediction Log'!I1673)</f>
      </c>
      <c r="N1667" s="1" t="str">
        <f t="shared" si="58"/>
      </c>
    </row>
    <row r="1668">
      <c r="F1668" s="31" t="str">
        <f>IF('Prediction Log'!F1674=0, "",'Prediction Log'!F1674)</f>
      </c>
      <c r="G1668" s="31" t="str">
        <f>IF('Prediction Log'!I1674=0, "",'Prediction Log'!I1674)</f>
      </c>
      <c r="N1668" s="1" t="str">
        <f t="shared" si="58"/>
      </c>
    </row>
    <row r="1669">
      <c r="F1669" s="31" t="str">
        <f>IF('Prediction Log'!F1675=0, "",'Prediction Log'!F1675)</f>
      </c>
      <c r="G1669" s="31" t="str">
        <f>IF('Prediction Log'!I1675=0, "",'Prediction Log'!I1675)</f>
      </c>
      <c r="N1669" s="1" t="str">
        <f t="shared" si="58"/>
      </c>
    </row>
    <row r="1670">
      <c r="F1670" s="31" t="str">
        <f>IF('Prediction Log'!F1676=0, "",'Prediction Log'!F1676)</f>
      </c>
      <c r="G1670" s="31" t="str">
        <f>IF('Prediction Log'!I1676=0, "",'Prediction Log'!I1676)</f>
      </c>
      <c r="N1670" s="1" t="str">
        <f t="shared" si="58"/>
      </c>
    </row>
    <row r="1671">
      <c r="F1671" s="31" t="str">
        <f>IF('Prediction Log'!F1677=0, "",'Prediction Log'!F1677)</f>
      </c>
      <c r="G1671" s="31" t="str">
        <f>IF('Prediction Log'!I1677=0, "",'Prediction Log'!I1677)</f>
      </c>
      <c r="N1671" s="1" t="str">
        <f t="shared" si="58"/>
      </c>
    </row>
    <row r="1672">
      <c r="F1672" s="31" t="str">
        <f>IF('Prediction Log'!F1678=0, "",'Prediction Log'!F1678)</f>
      </c>
      <c r="G1672" s="31" t="str">
        <f>IF('Prediction Log'!I1678=0, "",'Prediction Log'!I1678)</f>
      </c>
      <c r="N1672" s="1" t="str">
        <f t="shared" si="58"/>
      </c>
    </row>
    <row r="1673">
      <c r="F1673" s="31" t="str">
        <f>IF('Prediction Log'!F1679=0, "",'Prediction Log'!F1679)</f>
      </c>
      <c r="G1673" s="31" t="str">
        <f>IF('Prediction Log'!I1679=0, "",'Prediction Log'!I1679)</f>
      </c>
      <c r="N1673" s="1" t="str">
        <f t="shared" si="58"/>
      </c>
    </row>
    <row r="1674">
      <c r="F1674" s="31" t="str">
        <f>IF('Prediction Log'!F1680=0, "",'Prediction Log'!F1680)</f>
      </c>
      <c r="G1674" s="31" t="str">
        <f>IF('Prediction Log'!I1680=0, "",'Prediction Log'!I1680)</f>
      </c>
      <c r="N1674" s="1" t="str">
        <f t="shared" si="58"/>
      </c>
    </row>
    <row r="1675">
      <c r="F1675" s="31" t="str">
        <f>IF('Prediction Log'!F1681=0, "",'Prediction Log'!F1681)</f>
      </c>
      <c r="G1675" s="31" t="str">
        <f>IF('Prediction Log'!I1681=0, "",'Prediction Log'!I1681)</f>
      </c>
      <c r="N1675" s="1" t="str">
        <f t="shared" si="58"/>
      </c>
    </row>
    <row r="1676">
      <c r="F1676" s="31" t="str">
        <f>IF('Prediction Log'!F1682=0, "",'Prediction Log'!F1682)</f>
      </c>
      <c r="G1676" s="31" t="str">
        <f>IF('Prediction Log'!I1682=0, "",'Prediction Log'!I1682)</f>
      </c>
      <c r="N1676" s="1" t="str">
        <f t="shared" si="58"/>
      </c>
    </row>
    <row r="1677">
      <c r="F1677" s="31" t="str">
        <f>IF('Prediction Log'!F1683=0, "",'Prediction Log'!F1683)</f>
      </c>
      <c r="G1677" s="31" t="str">
        <f>IF('Prediction Log'!I1683=0, "",'Prediction Log'!I1683)</f>
      </c>
      <c r="N1677" s="1" t="str">
        <f t="shared" si="58"/>
      </c>
    </row>
    <row r="1678">
      <c r="F1678" s="31" t="str">
        <f>IF('Prediction Log'!F1684=0, "",'Prediction Log'!F1684)</f>
      </c>
      <c r="G1678" s="31" t="str">
        <f>IF('Prediction Log'!I1684=0, "",'Prediction Log'!I1684)</f>
      </c>
      <c r="N1678" s="1" t="str">
        <f t="shared" si="58"/>
      </c>
    </row>
    <row r="1679">
      <c r="F1679" s="31" t="str">
        <f>IF('Prediction Log'!F1685=0, "",'Prediction Log'!F1685)</f>
      </c>
      <c r="G1679" s="31" t="str">
        <f>IF('Prediction Log'!I1685=0, "",'Prediction Log'!I1685)</f>
      </c>
      <c r="N1679" s="1" t="str">
        <f t="shared" si="58"/>
      </c>
    </row>
    <row r="1680">
      <c r="F1680" s="31" t="str">
        <f>IF('Prediction Log'!F1686=0, "",'Prediction Log'!F1686)</f>
      </c>
      <c r="G1680" s="31" t="str">
        <f>IF('Prediction Log'!I1686=0, "",'Prediction Log'!I1686)</f>
      </c>
      <c r="N1680" s="1" t="str">
        <f t="shared" si="58"/>
      </c>
    </row>
    <row r="1681">
      <c r="F1681" s="31" t="str">
        <f>IF('Prediction Log'!F1687=0, "",'Prediction Log'!F1687)</f>
      </c>
      <c r="G1681" s="31" t="str">
        <f>IF('Prediction Log'!I1687=0, "",'Prediction Log'!I1687)</f>
      </c>
      <c r="N1681" s="1" t="str">
        <f t="shared" si="58"/>
      </c>
    </row>
    <row r="1682">
      <c r="F1682" s="31" t="str">
        <f>IF('Prediction Log'!F1688=0, "",'Prediction Log'!F1688)</f>
      </c>
      <c r="G1682" s="31" t="str">
        <f>IF('Prediction Log'!I1688=0, "",'Prediction Log'!I1688)</f>
      </c>
      <c r="N1682" s="1" t="str">
        <f t="shared" si="58"/>
      </c>
    </row>
    <row r="1683">
      <c r="F1683" s="31" t="str">
        <f>IF('Prediction Log'!F1689=0, "",'Prediction Log'!F1689)</f>
      </c>
      <c r="G1683" s="31" t="str">
        <f>IF('Prediction Log'!I1689=0, "",'Prediction Log'!I1689)</f>
      </c>
      <c r="N1683" s="1" t="str">
        <f t="shared" si="58"/>
      </c>
    </row>
    <row r="1684">
      <c r="F1684" s="31" t="str">
        <f>IF('Prediction Log'!F1690=0, "",'Prediction Log'!F1690)</f>
      </c>
      <c r="G1684" s="31" t="str">
        <f>IF('Prediction Log'!I1690=0, "",'Prediction Log'!I1690)</f>
      </c>
      <c r="N1684" s="1" t="str">
        <f t="shared" si="58"/>
      </c>
    </row>
    <row r="1685">
      <c r="F1685" s="31" t="str">
        <f>IF('Prediction Log'!F1691=0, "",'Prediction Log'!F1691)</f>
      </c>
      <c r="G1685" s="31" t="str">
        <f>IF('Prediction Log'!I1691=0, "",'Prediction Log'!I1691)</f>
      </c>
      <c r="N1685" s="1" t="str">
        <f t="shared" si="58"/>
      </c>
    </row>
    <row r="1686">
      <c r="F1686" s="31" t="str">
        <f>IF('Prediction Log'!F1692=0, "",'Prediction Log'!F1692)</f>
      </c>
      <c r="G1686" s="31" t="str">
        <f>IF('Prediction Log'!I1692=0, "",'Prediction Log'!I1692)</f>
      </c>
      <c r="N1686" s="1" t="str">
        <f t="shared" si="58"/>
      </c>
    </row>
    <row r="1687">
      <c r="F1687" s="31" t="str">
        <f>IF('Prediction Log'!F1693=0, "",'Prediction Log'!F1693)</f>
      </c>
      <c r="G1687" s="31" t="str">
        <f>IF('Prediction Log'!I1693=0, "",'Prediction Log'!I1693)</f>
      </c>
      <c r="N1687" s="1" t="str">
        <f t="shared" si="58"/>
      </c>
    </row>
    <row r="1688">
      <c r="F1688" s="31" t="str">
        <f>IF('Prediction Log'!F1694=0, "",'Prediction Log'!F1694)</f>
      </c>
      <c r="G1688" s="31" t="str">
        <f>IF('Prediction Log'!I1694=0, "",'Prediction Log'!I1694)</f>
      </c>
      <c r="N1688" s="1" t="str">
        <f t="shared" ref="N1688:N1751" si="59">IF(M1688="W", L1688, IF(M1688="L",-I1688, ""))</f>
      </c>
    </row>
    <row r="1689">
      <c r="F1689" s="31" t="str">
        <f>IF('Prediction Log'!F1695=0, "",'Prediction Log'!F1695)</f>
      </c>
      <c r="G1689" s="31" t="str">
        <f>IF('Prediction Log'!I1695=0, "",'Prediction Log'!I1695)</f>
      </c>
      <c r="N1689" s="1" t="str">
        <f t="shared" si="59"/>
      </c>
    </row>
    <row r="1690">
      <c r="F1690" s="31" t="str">
        <f>IF('Prediction Log'!F1696=0, "",'Prediction Log'!F1696)</f>
      </c>
      <c r="G1690" s="31" t="str">
        <f>IF('Prediction Log'!I1696=0, "",'Prediction Log'!I1696)</f>
      </c>
      <c r="N1690" s="1" t="str">
        <f t="shared" si="59"/>
      </c>
    </row>
    <row r="1691">
      <c r="F1691" s="31" t="str">
        <f>IF('Prediction Log'!F1697=0, "",'Prediction Log'!F1697)</f>
      </c>
      <c r="G1691" s="31" t="str">
        <f>IF('Prediction Log'!I1697=0, "",'Prediction Log'!I1697)</f>
      </c>
      <c r="N1691" s="1" t="str">
        <f t="shared" si="59"/>
      </c>
    </row>
    <row r="1692">
      <c r="F1692" s="31" t="str">
        <f>IF('Prediction Log'!F1698=0, "",'Prediction Log'!F1698)</f>
      </c>
      <c r="G1692" s="31" t="str">
        <f>IF('Prediction Log'!I1698=0, "",'Prediction Log'!I1698)</f>
      </c>
      <c r="N1692" s="1" t="str">
        <f t="shared" si="59"/>
      </c>
    </row>
    <row r="1693">
      <c r="F1693" s="31" t="str">
        <f>IF('Prediction Log'!F1699=0, "",'Prediction Log'!F1699)</f>
      </c>
      <c r="G1693" s="31" t="str">
        <f>IF('Prediction Log'!I1699=0, "",'Prediction Log'!I1699)</f>
      </c>
      <c r="N1693" s="1" t="str">
        <f t="shared" si="59"/>
      </c>
    </row>
    <row r="1694">
      <c r="F1694" s="31" t="str">
        <f>IF('Prediction Log'!F1700=0, "",'Prediction Log'!F1700)</f>
      </c>
      <c r="G1694" s="31" t="str">
        <f>IF('Prediction Log'!I1700=0, "",'Prediction Log'!I1700)</f>
      </c>
      <c r="N1694" s="1" t="str">
        <f t="shared" si="59"/>
      </c>
    </row>
    <row r="1695">
      <c r="F1695" s="31" t="str">
        <f>IF('Prediction Log'!F1701=0, "",'Prediction Log'!F1701)</f>
      </c>
      <c r="G1695" s="31" t="str">
        <f>IF('Prediction Log'!I1701=0, "",'Prediction Log'!I1701)</f>
      </c>
      <c r="N1695" s="1" t="str">
        <f t="shared" si="59"/>
      </c>
    </row>
    <row r="1696">
      <c r="F1696" s="31" t="str">
        <f>IF('Prediction Log'!F1702=0, "",'Prediction Log'!F1702)</f>
      </c>
      <c r="G1696" s="31" t="str">
        <f>IF('Prediction Log'!I1702=0, "",'Prediction Log'!I1702)</f>
      </c>
      <c r="N1696" s="1" t="str">
        <f t="shared" si="59"/>
      </c>
    </row>
    <row r="1697">
      <c r="F1697" s="31" t="str">
        <f>IF('Prediction Log'!F1703=0, "",'Prediction Log'!F1703)</f>
      </c>
      <c r="G1697" s="31" t="str">
        <f>IF('Prediction Log'!I1703=0, "",'Prediction Log'!I1703)</f>
      </c>
      <c r="N1697" s="1" t="str">
        <f t="shared" si="59"/>
      </c>
    </row>
    <row r="1698">
      <c r="F1698" s="31" t="str">
        <f>IF('Prediction Log'!F1704=0, "",'Prediction Log'!F1704)</f>
      </c>
      <c r="G1698" s="31" t="str">
        <f>IF('Prediction Log'!I1704=0, "",'Prediction Log'!I1704)</f>
      </c>
      <c r="N1698" s="1" t="str">
        <f t="shared" si="59"/>
      </c>
    </row>
    <row r="1699">
      <c r="F1699" s="31" t="str">
        <f>IF('Prediction Log'!F1705=0, "",'Prediction Log'!F1705)</f>
      </c>
      <c r="G1699" s="31" t="str">
        <f>IF('Prediction Log'!I1705=0, "",'Prediction Log'!I1705)</f>
      </c>
      <c r="N1699" s="1" t="str">
        <f t="shared" si="59"/>
      </c>
    </row>
    <row r="1700">
      <c r="F1700" s="31" t="str">
        <f>IF('Prediction Log'!F1706=0, "",'Prediction Log'!F1706)</f>
      </c>
      <c r="G1700" s="31" t="str">
        <f>IF('Prediction Log'!I1706=0, "",'Prediction Log'!I1706)</f>
      </c>
      <c r="N1700" s="1" t="str">
        <f t="shared" si="59"/>
      </c>
    </row>
    <row r="1701">
      <c r="F1701" s="31" t="str">
        <f>IF('Prediction Log'!F1707=0, "",'Prediction Log'!F1707)</f>
      </c>
      <c r="G1701" s="31" t="str">
        <f>IF('Prediction Log'!I1707=0, "",'Prediction Log'!I1707)</f>
      </c>
      <c r="N1701" s="1" t="str">
        <f t="shared" si="59"/>
      </c>
    </row>
    <row r="1702">
      <c r="F1702" s="31" t="str">
        <f>IF('Prediction Log'!F1708=0, "",'Prediction Log'!F1708)</f>
      </c>
      <c r="G1702" s="31" t="str">
        <f>IF('Prediction Log'!I1708=0, "",'Prediction Log'!I1708)</f>
      </c>
      <c r="N1702" s="1" t="str">
        <f t="shared" si="59"/>
      </c>
    </row>
    <row r="1703">
      <c r="F1703" s="31" t="str">
        <f>IF('Prediction Log'!F1709=0, "",'Prediction Log'!F1709)</f>
      </c>
      <c r="G1703" s="31" t="str">
        <f>IF('Prediction Log'!I1709=0, "",'Prediction Log'!I1709)</f>
      </c>
      <c r="N1703" s="1" t="str">
        <f t="shared" si="59"/>
      </c>
    </row>
    <row r="1704">
      <c r="F1704" s="31" t="str">
        <f>IF('Prediction Log'!F1710=0, "",'Prediction Log'!F1710)</f>
      </c>
      <c r="G1704" s="31" t="str">
        <f>IF('Prediction Log'!I1710=0, "",'Prediction Log'!I1710)</f>
      </c>
      <c r="N1704" s="1" t="str">
        <f t="shared" si="59"/>
      </c>
    </row>
    <row r="1705">
      <c r="F1705" s="31" t="str">
        <f>IF('Prediction Log'!F1711=0, "",'Prediction Log'!F1711)</f>
      </c>
      <c r="G1705" s="31" t="str">
        <f>IF('Prediction Log'!I1711=0, "",'Prediction Log'!I1711)</f>
      </c>
      <c r="N1705" s="1" t="str">
        <f t="shared" si="59"/>
      </c>
    </row>
    <row r="1706">
      <c r="F1706" s="31" t="str">
        <f>IF('Prediction Log'!F1712=0, "",'Prediction Log'!F1712)</f>
      </c>
      <c r="G1706" s="31" t="str">
        <f>IF('Prediction Log'!I1712=0, "",'Prediction Log'!I1712)</f>
      </c>
      <c r="N1706" s="1" t="str">
        <f t="shared" si="59"/>
      </c>
    </row>
    <row r="1707">
      <c r="F1707" s="31" t="str">
        <f>IF('Prediction Log'!F1713=0, "",'Prediction Log'!F1713)</f>
      </c>
      <c r="G1707" s="31" t="str">
        <f>IF('Prediction Log'!I1713=0, "",'Prediction Log'!I1713)</f>
      </c>
      <c r="N1707" s="1" t="str">
        <f t="shared" si="59"/>
      </c>
    </row>
    <row r="1708">
      <c r="F1708" s="31" t="str">
        <f>IF('Prediction Log'!F1714=0, "",'Prediction Log'!F1714)</f>
      </c>
      <c r="G1708" s="31" t="str">
        <f>IF('Prediction Log'!I1714=0, "",'Prediction Log'!I1714)</f>
      </c>
      <c r="N1708" s="1" t="str">
        <f t="shared" si="59"/>
      </c>
    </row>
    <row r="1709">
      <c r="F1709" s="31" t="str">
        <f>IF('Prediction Log'!F1715=0, "",'Prediction Log'!F1715)</f>
      </c>
      <c r="G1709" s="31" t="str">
        <f>IF('Prediction Log'!I1715=0, "",'Prediction Log'!I1715)</f>
      </c>
      <c r="N1709" s="1" t="str">
        <f t="shared" si="59"/>
      </c>
    </row>
    <row r="1710">
      <c r="F1710" s="31" t="str">
        <f>IF('Prediction Log'!F1716=0, "",'Prediction Log'!F1716)</f>
      </c>
      <c r="G1710" s="31" t="str">
        <f>IF('Prediction Log'!I1716=0, "",'Prediction Log'!I1716)</f>
      </c>
      <c r="N1710" s="1" t="str">
        <f t="shared" si="59"/>
      </c>
    </row>
    <row r="1711">
      <c r="F1711" s="31" t="str">
        <f>IF('Prediction Log'!F1717=0, "",'Prediction Log'!F1717)</f>
      </c>
      <c r="G1711" s="31" t="str">
        <f>IF('Prediction Log'!I1717=0, "",'Prediction Log'!I1717)</f>
      </c>
      <c r="N1711" s="1" t="str">
        <f t="shared" si="59"/>
      </c>
    </row>
    <row r="1712">
      <c r="F1712" s="31" t="str">
        <f>IF('Prediction Log'!F1718=0, "",'Prediction Log'!F1718)</f>
      </c>
      <c r="G1712" s="31" t="str">
        <f>IF('Prediction Log'!I1718=0, "",'Prediction Log'!I1718)</f>
      </c>
      <c r="N1712" s="1" t="str">
        <f t="shared" si="59"/>
      </c>
    </row>
    <row r="1713">
      <c r="F1713" s="31" t="str">
        <f>IF('Prediction Log'!F1719=0, "",'Prediction Log'!F1719)</f>
      </c>
      <c r="G1713" s="31" t="str">
        <f>IF('Prediction Log'!I1719=0, "",'Prediction Log'!I1719)</f>
      </c>
      <c r="N1713" s="1" t="str">
        <f t="shared" si="59"/>
      </c>
    </row>
    <row r="1714">
      <c r="F1714" s="31" t="str">
        <f>IF('Prediction Log'!F1720=0, "",'Prediction Log'!F1720)</f>
      </c>
      <c r="G1714" s="31" t="str">
        <f>IF('Prediction Log'!I1720=0, "",'Prediction Log'!I1720)</f>
      </c>
      <c r="N1714" s="1" t="str">
        <f t="shared" si="59"/>
      </c>
    </row>
    <row r="1715">
      <c r="F1715" s="31" t="str">
        <f>IF('Prediction Log'!F1721=0, "",'Prediction Log'!F1721)</f>
      </c>
      <c r="G1715" s="31" t="str">
        <f>IF('Prediction Log'!I1721=0, "",'Prediction Log'!I1721)</f>
      </c>
      <c r="N1715" s="1" t="str">
        <f t="shared" si="59"/>
      </c>
    </row>
    <row r="1716">
      <c r="F1716" s="31" t="str">
        <f>IF('Prediction Log'!F1722=0, "",'Prediction Log'!F1722)</f>
      </c>
      <c r="G1716" s="31" t="str">
        <f>IF('Prediction Log'!I1722=0, "",'Prediction Log'!I1722)</f>
      </c>
      <c r="N1716" s="1" t="str">
        <f t="shared" si="59"/>
      </c>
    </row>
    <row r="1717">
      <c r="F1717" s="31" t="str">
        <f>IF('Prediction Log'!F1723=0, "",'Prediction Log'!F1723)</f>
      </c>
      <c r="G1717" s="31" t="str">
        <f>IF('Prediction Log'!I1723=0, "",'Prediction Log'!I1723)</f>
      </c>
      <c r="N1717" s="1" t="str">
        <f t="shared" si="59"/>
      </c>
    </row>
    <row r="1718">
      <c r="F1718" s="31" t="str">
        <f>IF('Prediction Log'!F1724=0, "",'Prediction Log'!F1724)</f>
      </c>
      <c r="G1718" s="31" t="str">
        <f>IF('Prediction Log'!I1724=0, "",'Prediction Log'!I1724)</f>
      </c>
      <c r="N1718" s="1" t="str">
        <f t="shared" si="59"/>
      </c>
    </row>
    <row r="1719">
      <c r="F1719" s="31" t="str">
        <f>IF('Prediction Log'!F1725=0, "",'Prediction Log'!F1725)</f>
      </c>
      <c r="G1719" s="31" t="str">
        <f>IF('Prediction Log'!I1725=0, "",'Prediction Log'!I1725)</f>
      </c>
      <c r="N1719" s="1" t="str">
        <f t="shared" si="59"/>
      </c>
    </row>
    <row r="1720">
      <c r="F1720" s="31" t="str">
        <f>IF('Prediction Log'!F1726=0, "",'Prediction Log'!F1726)</f>
      </c>
      <c r="G1720" s="31" t="str">
        <f>IF('Prediction Log'!I1726=0, "",'Prediction Log'!I1726)</f>
      </c>
      <c r="N1720" s="1" t="str">
        <f t="shared" si="59"/>
      </c>
    </row>
    <row r="1721">
      <c r="F1721" s="31" t="str">
        <f>IF('Prediction Log'!F1727=0, "",'Prediction Log'!F1727)</f>
      </c>
      <c r="G1721" s="31" t="str">
        <f>IF('Prediction Log'!I1727=0, "",'Prediction Log'!I1727)</f>
      </c>
      <c r="N1721" s="1" t="str">
        <f t="shared" si="59"/>
      </c>
    </row>
    <row r="1722">
      <c r="F1722" s="31" t="str">
        <f>IF('Prediction Log'!F1728=0, "",'Prediction Log'!F1728)</f>
      </c>
      <c r="G1722" s="31" t="str">
        <f>IF('Prediction Log'!I1728=0, "",'Prediction Log'!I1728)</f>
      </c>
      <c r="N1722" s="1" t="str">
        <f t="shared" si="59"/>
      </c>
    </row>
    <row r="1723">
      <c r="F1723" s="31" t="str">
        <f>IF('Prediction Log'!F1729=0, "",'Prediction Log'!F1729)</f>
      </c>
      <c r="G1723" s="31" t="str">
        <f>IF('Prediction Log'!I1729=0, "",'Prediction Log'!I1729)</f>
      </c>
      <c r="N1723" s="1" t="str">
        <f t="shared" si="59"/>
      </c>
    </row>
    <row r="1724">
      <c r="F1724" s="31" t="str">
        <f>IF('Prediction Log'!F1730=0, "",'Prediction Log'!F1730)</f>
      </c>
      <c r="G1724" s="31" t="str">
        <f>IF('Prediction Log'!I1730=0, "",'Prediction Log'!I1730)</f>
      </c>
      <c r="N1724" s="1" t="str">
        <f t="shared" si="59"/>
      </c>
    </row>
    <row r="1725">
      <c r="F1725" s="31" t="str">
        <f>IF('Prediction Log'!F1731=0, "",'Prediction Log'!F1731)</f>
      </c>
      <c r="G1725" s="31" t="str">
        <f>IF('Prediction Log'!I1731=0, "",'Prediction Log'!I1731)</f>
      </c>
      <c r="N1725" s="1" t="str">
        <f t="shared" si="59"/>
      </c>
    </row>
    <row r="1726">
      <c r="F1726" s="31" t="str">
        <f>IF('Prediction Log'!F1732=0, "",'Prediction Log'!F1732)</f>
      </c>
      <c r="G1726" s="31" t="str">
        <f>IF('Prediction Log'!I1732=0, "",'Prediction Log'!I1732)</f>
      </c>
      <c r="N1726" s="1" t="str">
        <f t="shared" si="59"/>
      </c>
    </row>
    <row r="1727">
      <c r="F1727" s="31" t="str">
        <f>IF('Prediction Log'!F1733=0, "",'Prediction Log'!F1733)</f>
      </c>
      <c r="G1727" s="31" t="str">
        <f>IF('Prediction Log'!I1733=0, "",'Prediction Log'!I1733)</f>
      </c>
      <c r="N1727" s="1" t="str">
        <f t="shared" si="59"/>
      </c>
    </row>
    <row r="1728">
      <c r="F1728" s="31" t="str">
        <f>IF('Prediction Log'!F1734=0, "",'Prediction Log'!F1734)</f>
      </c>
      <c r="G1728" s="31" t="str">
        <f>IF('Prediction Log'!I1734=0, "",'Prediction Log'!I1734)</f>
      </c>
      <c r="N1728" s="1" t="str">
        <f t="shared" si="59"/>
      </c>
    </row>
    <row r="1729">
      <c r="F1729" s="31" t="str">
        <f>IF('Prediction Log'!F1735=0, "",'Prediction Log'!F1735)</f>
      </c>
      <c r="G1729" s="31" t="str">
        <f>IF('Prediction Log'!I1735=0, "",'Prediction Log'!I1735)</f>
      </c>
      <c r="N1729" s="1" t="str">
        <f t="shared" si="59"/>
      </c>
    </row>
    <row r="1730">
      <c r="F1730" s="31" t="str">
        <f>IF('Prediction Log'!F1736=0, "",'Prediction Log'!F1736)</f>
      </c>
      <c r="G1730" s="31" t="str">
        <f>IF('Prediction Log'!I1736=0, "",'Prediction Log'!I1736)</f>
      </c>
      <c r="N1730" s="1" t="str">
        <f t="shared" si="59"/>
      </c>
    </row>
    <row r="1731">
      <c r="F1731" s="31" t="str">
        <f>IF('Prediction Log'!F1737=0, "",'Prediction Log'!F1737)</f>
      </c>
      <c r="G1731" s="31" t="str">
        <f>IF('Prediction Log'!I1737=0, "",'Prediction Log'!I1737)</f>
      </c>
      <c r="N1731" s="1" t="str">
        <f t="shared" si="59"/>
      </c>
    </row>
    <row r="1732">
      <c r="F1732" s="31" t="str">
        <f>IF('Prediction Log'!F1738=0, "",'Prediction Log'!F1738)</f>
      </c>
      <c r="G1732" s="31" t="str">
        <f>IF('Prediction Log'!I1738=0, "",'Prediction Log'!I1738)</f>
      </c>
      <c r="N1732" s="1" t="str">
        <f t="shared" si="59"/>
      </c>
    </row>
    <row r="1733">
      <c r="F1733" s="31" t="str">
        <f>IF('Prediction Log'!F1739=0, "",'Prediction Log'!F1739)</f>
      </c>
      <c r="G1733" s="31" t="str">
        <f>IF('Prediction Log'!I1739=0, "",'Prediction Log'!I1739)</f>
      </c>
      <c r="N1733" s="1" t="str">
        <f t="shared" si="59"/>
      </c>
    </row>
    <row r="1734">
      <c r="F1734" s="31" t="str">
        <f>IF('Prediction Log'!F1740=0, "",'Prediction Log'!F1740)</f>
      </c>
      <c r="G1734" s="31" t="str">
        <f>IF('Prediction Log'!I1740=0, "",'Prediction Log'!I1740)</f>
      </c>
      <c r="N1734" s="1" t="str">
        <f t="shared" si="59"/>
      </c>
    </row>
    <row r="1735">
      <c r="F1735" s="31" t="str">
        <f>IF('Prediction Log'!F1741=0, "",'Prediction Log'!F1741)</f>
      </c>
      <c r="G1735" s="31" t="str">
        <f>IF('Prediction Log'!I1741=0, "",'Prediction Log'!I1741)</f>
      </c>
      <c r="N1735" s="1" t="str">
        <f t="shared" si="59"/>
      </c>
    </row>
    <row r="1736">
      <c r="F1736" s="31" t="str">
        <f>IF('Prediction Log'!F1742=0, "",'Prediction Log'!F1742)</f>
      </c>
      <c r="G1736" s="31" t="str">
        <f>IF('Prediction Log'!I1742=0, "",'Prediction Log'!I1742)</f>
      </c>
      <c r="N1736" s="1" t="str">
        <f t="shared" si="59"/>
      </c>
    </row>
    <row r="1737">
      <c r="F1737" s="31" t="str">
        <f>IF('Prediction Log'!F1743=0, "",'Prediction Log'!F1743)</f>
      </c>
      <c r="G1737" s="31" t="str">
        <f>IF('Prediction Log'!I1743=0, "",'Prediction Log'!I1743)</f>
      </c>
      <c r="N1737" s="1" t="str">
        <f t="shared" si="59"/>
      </c>
    </row>
    <row r="1738">
      <c r="F1738" s="31" t="str">
        <f>IF('Prediction Log'!F1744=0, "",'Prediction Log'!F1744)</f>
      </c>
      <c r="G1738" s="31" t="str">
        <f>IF('Prediction Log'!I1744=0, "",'Prediction Log'!I1744)</f>
      </c>
      <c r="N1738" s="1" t="str">
        <f t="shared" si="59"/>
      </c>
    </row>
    <row r="1739">
      <c r="F1739" s="31" t="str">
        <f>IF('Prediction Log'!F1745=0, "",'Prediction Log'!F1745)</f>
      </c>
      <c r="G1739" s="31" t="str">
        <f>IF('Prediction Log'!I1745=0, "",'Prediction Log'!I1745)</f>
      </c>
      <c r="N1739" s="1" t="str">
        <f t="shared" si="59"/>
      </c>
    </row>
    <row r="1740">
      <c r="F1740" s="31" t="str">
        <f>IF('Prediction Log'!F1746=0, "",'Prediction Log'!F1746)</f>
      </c>
      <c r="G1740" s="31" t="str">
        <f>IF('Prediction Log'!I1746=0, "",'Prediction Log'!I1746)</f>
      </c>
      <c r="N1740" s="1" t="str">
        <f t="shared" si="59"/>
      </c>
    </row>
    <row r="1741">
      <c r="F1741" s="31" t="str">
        <f>IF('Prediction Log'!F1747=0, "",'Prediction Log'!F1747)</f>
      </c>
      <c r="G1741" s="31" t="str">
        <f>IF('Prediction Log'!I1747=0, "",'Prediction Log'!I1747)</f>
      </c>
      <c r="N1741" s="1" t="str">
        <f t="shared" si="59"/>
      </c>
    </row>
    <row r="1742">
      <c r="F1742" s="31" t="str">
        <f>IF('Prediction Log'!F1748=0, "",'Prediction Log'!F1748)</f>
      </c>
      <c r="G1742" s="31" t="str">
        <f>IF('Prediction Log'!I1748=0, "",'Prediction Log'!I1748)</f>
      </c>
      <c r="N1742" s="1" t="str">
        <f t="shared" si="59"/>
      </c>
    </row>
    <row r="1743">
      <c r="F1743" s="31" t="str">
        <f>IF('Prediction Log'!F1749=0, "",'Prediction Log'!F1749)</f>
      </c>
      <c r="G1743" s="31" t="str">
        <f>IF('Prediction Log'!I1749=0, "",'Prediction Log'!I1749)</f>
      </c>
      <c r="N1743" s="1" t="str">
        <f t="shared" si="59"/>
      </c>
    </row>
    <row r="1744">
      <c r="F1744" s="31" t="str">
        <f>IF('Prediction Log'!F1750=0, "",'Prediction Log'!F1750)</f>
      </c>
      <c r="G1744" s="31" t="str">
        <f>IF('Prediction Log'!I1750=0, "",'Prediction Log'!I1750)</f>
      </c>
      <c r="N1744" s="1" t="str">
        <f t="shared" si="59"/>
      </c>
    </row>
    <row r="1745">
      <c r="F1745" s="31" t="str">
        <f>IF('Prediction Log'!F1751=0, "",'Prediction Log'!F1751)</f>
      </c>
      <c r="G1745" s="31" t="str">
        <f>IF('Prediction Log'!I1751=0, "",'Prediction Log'!I1751)</f>
      </c>
      <c r="N1745" s="1" t="str">
        <f t="shared" si="59"/>
      </c>
    </row>
    <row r="1746">
      <c r="F1746" s="31" t="str">
        <f>IF('Prediction Log'!F1752=0, "",'Prediction Log'!F1752)</f>
      </c>
      <c r="G1746" s="31" t="str">
        <f>IF('Prediction Log'!I1752=0, "",'Prediction Log'!I1752)</f>
      </c>
      <c r="N1746" s="1" t="str">
        <f t="shared" si="59"/>
      </c>
    </row>
    <row r="1747">
      <c r="F1747" s="31" t="str">
        <f>IF('Prediction Log'!F1753=0, "",'Prediction Log'!F1753)</f>
      </c>
      <c r="G1747" s="31" t="str">
        <f>IF('Prediction Log'!I1753=0, "",'Prediction Log'!I1753)</f>
      </c>
      <c r="N1747" s="1" t="str">
        <f t="shared" si="59"/>
      </c>
    </row>
    <row r="1748">
      <c r="F1748" s="31" t="str">
        <f>IF('Prediction Log'!F1754=0, "",'Prediction Log'!F1754)</f>
      </c>
      <c r="G1748" s="31" t="str">
        <f>IF('Prediction Log'!I1754=0, "",'Prediction Log'!I1754)</f>
      </c>
      <c r="N1748" s="1" t="str">
        <f t="shared" si="59"/>
      </c>
    </row>
    <row r="1749">
      <c r="F1749" s="31" t="str">
        <f>IF('Prediction Log'!F1755=0, "",'Prediction Log'!F1755)</f>
      </c>
      <c r="G1749" s="31" t="str">
        <f>IF('Prediction Log'!I1755=0, "",'Prediction Log'!I1755)</f>
      </c>
      <c r="N1749" s="1" t="str">
        <f t="shared" si="59"/>
      </c>
    </row>
    <row r="1750">
      <c r="F1750" s="31" t="str">
        <f>IF('Prediction Log'!F1756=0, "",'Prediction Log'!F1756)</f>
      </c>
      <c r="G1750" s="31" t="str">
        <f>IF('Prediction Log'!I1756=0, "",'Prediction Log'!I1756)</f>
      </c>
      <c r="N1750" s="1" t="str">
        <f t="shared" si="59"/>
      </c>
    </row>
    <row r="1751">
      <c r="F1751" s="31" t="str">
        <f>IF('Prediction Log'!F1757=0, "",'Prediction Log'!F1757)</f>
      </c>
      <c r="G1751" s="31" t="str">
        <f>IF('Prediction Log'!I1757=0, "",'Prediction Log'!I1757)</f>
      </c>
      <c r="N1751" s="1" t="str">
        <f t="shared" si="59"/>
      </c>
    </row>
    <row r="1752">
      <c r="F1752" s="31" t="str">
        <f>IF('Prediction Log'!F1758=0, "",'Prediction Log'!F1758)</f>
      </c>
      <c r="G1752" s="31" t="str">
        <f>IF('Prediction Log'!I1758=0, "",'Prediction Log'!I1758)</f>
      </c>
      <c r="N1752" s="1" t="str">
        <f t="shared" ref="N1752:N1815" si="60">IF(M1752="W", L1752, IF(M1752="L",-I1752, ""))</f>
      </c>
    </row>
    <row r="1753">
      <c r="F1753" s="31" t="str">
        <f>IF('Prediction Log'!F1759=0, "",'Prediction Log'!F1759)</f>
      </c>
      <c r="G1753" s="31" t="str">
        <f>IF('Prediction Log'!I1759=0, "",'Prediction Log'!I1759)</f>
      </c>
      <c r="N1753" s="1" t="str">
        <f t="shared" si="60"/>
      </c>
    </row>
    <row r="1754">
      <c r="F1754" s="31" t="str">
        <f>IF('Prediction Log'!F1760=0, "",'Prediction Log'!F1760)</f>
      </c>
      <c r="G1754" s="31" t="str">
        <f>IF('Prediction Log'!I1760=0, "",'Prediction Log'!I1760)</f>
      </c>
      <c r="N1754" s="1" t="str">
        <f t="shared" si="60"/>
      </c>
    </row>
    <row r="1755">
      <c r="F1755" s="31" t="str">
        <f>IF('Prediction Log'!F1761=0, "",'Prediction Log'!F1761)</f>
      </c>
      <c r="G1755" s="31" t="str">
        <f>IF('Prediction Log'!I1761=0, "",'Prediction Log'!I1761)</f>
      </c>
      <c r="N1755" s="1" t="str">
        <f t="shared" si="60"/>
      </c>
    </row>
    <row r="1756">
      <c r="F1756" s="31" t="str">
        <f>IF('Prediction Log'!F1762=0, "",'Prediction Log'!F1762)</f>
      </c>
      <c r="G1756" s="31" t="str">
        <f>IF('Prediction Log'!I1762=0, "",'Prediction Log'!I1762)</f>
      </c>
      <c r="N1756" s="1" t="str">
        <f t="shared" si="60"/>
      </c>
    </row>
    <row r="1757">
      <c r="F1757" s="31" t="str">
        <f>IF('Prediction Log'!F1763=0, "",'Prediction Log'!F1763)</f>
      </c>
      <c r="G1757" s="31" t="str">
        <f>IF('Prediction Log'!I1763=0, "",'Prediction Log'!I1763)</f>
      </c>
      <c r="N1757" s="1" t="str">
        <f t="shared" si="60"/>
      </c>
    </row>
    <row r="1758">
      <c r="F1758" s="31" t="str">
        <f>IF('Prediction Log'!F1764=0, "",'Prediction Log'!F1764)</f>
      </c>
      <c r="G1758" s="31" t="str">
        <f>IF('Prediction Log'!I1764=0, "",'Prediction Log'!I1764)</f>
      </c>
      <c r="N1758" s="1" t="str">
        <f t="shared" si="60"/>
      </c>
    </row>
    <row r="1759">
      <c r="F1759" s="31" t="str">
        <f>IF('Prediction Log'!F1765=0, "",'Prediction Log'!F1765)</f>
      </c>
      <c r="G1759" s="31" t="str">
        <f>IF('Prediction Log'!I1765=0, "",'Prediction Log'!I1765)</f>
      </c>
      <c r="N1759" s="1" t="str">
        <f t="shared" si="60"/>
      </c>
    </row>
    <row r="1760">
      <c r="F1760" s="31" t="str">
        <f>IF('Prediction Log'!F1766=0, "",'Prediction Log'!F1766)</f>
      </c>
      <c r="G1760" s="31" t="str">
        <f>IF('Prediction Log'!I1766=0, "",'Prediction Log'!I1766)</f>
      </c>
      <c r="N1760" s="1" t="str">
        <f t="shared" si="60"/>
      </c>
    </row>
    <row r="1761">
      <c r="F1761" s="31" t="str">
        <f>IF('Prediction Log'!F1767=0, "",'Prediction Log'!F1767)</f>
      </c>
      <c r="G1761" s="31" t="str">
        <f>IF('Prediction Log'!I1767=0, "",'Prediction Log'!I1767)</f>
      </c>
      <c r="N1761" s="1" t="str">
        <f t="shared" si="60"/>
      </c>
    </row>
    <row r="1762">
      <c r="F1762" s="31" t="str">
        <f>IF('Prediction Log'!F1768=0, "",'Prediction Log'!F1768)</f>
      </c>
      <c r="G1762" s="31" t="str">
        <f>IF('Prediction Log'!I1768=0, "",'Prediction Log'!I1768)</f>
      </c>
      <c r="N1762" s="1" t="str">
        <f t="shared" si="60"/>
      </c>
    </row>
    <row r="1763">
      <c r="F1763" s="31" t="str">
        <f>IF('Prediction Log'!F1769=0, "",'Prediction Log'!F1769)</f>
      </c>
      <c r="G1763" s="31" t="str">
        <f>IF('Prediction Log'!I1769=0, "",'Prediction Log'!I1769)</f>
      </c>
      <c r="N1763" s="1" t="str">
        <f t="shared" si="60"/>
      </c>
    </row>
    <row r="1764">
      <c r="F1764" s="31" t="str">
        <f>IF('Prediction Log'!F1770=0, "",'Prediction Log'!F1770)</f>
      </c>
      <c r="G1764" s="31" t="str">
        <f>IF('Prediction Log'!I1770=0, "",'Prediction Log'!I1770)</f>
      </c>
      <c r="N1764" s="1" t="str">
        <f t="shared" si="60"/>
      </c>
    </row>
    <row r="1765">
      <c r="F1765" s="31" t="str">
        <f>IF('Prediction Log'!F1771=0, "",'Prediction Log'!F1771)</f>
      </c>
      <c r="G1765" s="31" t="str">
        <f>IF('Prediction Log'!I1771=0, "",'Prediction Log'!I1771)</f>
      </c>
      <c r="N1765" s="1" t="str">
        <f t="shared" si="60"/>
      </c>
    </row>
    <row r="1766">
      <c r="F1766" s="31" t="str">
        <f>IF('Prediction Log'!F1772=0, "",'Prediction Log'!F1772)</f>
      </c>
      <c r="G1766" s="31" t="str">
        <f>IF('Prediction Log'!I1772=0, "",'Prediction Log'!I1772)</f>
      </c>
      <c r="N1766" s="1" t="str">
        <f t="shared" si="60"/>
      </c>
    </row>
    <row r="1767">
      <c r="F1767" s="31" t="str">
        <f>IF('Prediction Log'!F1773=0, "",'Prediction Log'!F1773)</f>
      </c>
      <c r="G1767" s="31" t="str">
        <f>IF('Prediction Log'!I1773=0, "",'Prediction Log'!I1773)</f>
      </c>
      <c r="N1767" s="1" t="str">
        <f t="shared" si="60"/>
      </c>
    </row>
    <row r="1768">
      <c r="F1768" s="31" t="str">
        <f>IF('Prediction Log'!F1774=0, "",'Prediction Log'!F1774)</f>
      </c>
      <c r="G1768" s="31" t="str">
        <f>IF('Prediction Log'!I1774=0, "",'Prediction Log'!I1774)</f>
      </c>
      <c r="N1768" s="1" t="str">
        <f t="shared" si="60"/>
      </c>
    </row>
    <row r="1769">
      <c r="F1769" s="31" t="str">
        <f>IF('Prediction Log'!F1775=0, "",'Prediction Log'!F1775)</f>
      </c>
      <c r="G1769" s="31" t="str">
        <f>IF('Prediction Log'!I1775=0, "",'Prediction Log'!I1775)</f>
      </c>
      <c r="N1769" s="1" t="str">
        <f t="shared" si="60"/>
      </c>
    </row>
    <row r="1770">
      <c r="F1770" s="31" t="str">
        <f>IF('Prediction Log'!F1776=0, "",'Prediction Log'!F1776)</f>
      </c>
      <c r="G1770" s="31" t="str">
        <f>IF('Prediction Log'!I1776=0, "",'Prediction Log'!I1776)</f>
      </c>
      <c r="N1770" s="1" t="str">
        <f t="shared" si="60"/>
      </c>
    </row>
    <row r="1771">
      <c r="F1771" s="31" t="str">
        <f>IF('Prediction Log'!F1777=0, "",'Prediction Log'!F1777)</f>
      </c>
      <c r="G1771" s="31" t="str">
        <f>IF('Prediction Log'!I1777=0, "",'Prediction Log'!I1777)</f>
      </c>
      <c r="N1771" s="1" t="str">
        <f t="shared" si="60"/>
      </c>
    </row>
    <row r="1772">
      <c r="F1772" s="31" t="str">
        <f>IF('Prediction Log'!F1778=0, "",'Prediction Log'!F1778)</f>
      </c>
      <c r="G1772" s="31" t="str">
        <f>IF('Prediction Log'!I1778=0, "",'Prediction Log'!I1778)</f>
      </c>
      <c r="N1772" s="1" t="str">
        <f t="shared" si="60"/>
      </c>
    </row>
    <row r="1773">
      <c r="F1773" s="31" t="str">
        <f>IF('Prediction Log'!F1779=0, "",'Prediction Log'!F1779)</f>
      </c>
      <c r="G1773" s="31" t="str">
        <f>IF('Prediction Log'!I1779=0, "",'Prediction Log'!I1779)</f>
      </c>
      <c r="N1773" s="1" t="str">
        <f t="shared" si="60"/>
      </c>
    </row>
    <row r="1774">
      <c r="F1774" s="31" t="str">
        <f>IF('Prediction Log'!F1780=0, "",'Prediction Log'!F1780)</f>
      </c>
      <c r="G1774" s="31" t="str">
        <f>IF('Prediction Log'!I1780=0, "",'Prediction Log'!I1780)</f>
      </c>
      <c r="N1774" s="1" t="str">
        <f t="shared" si="60"/>
      </c>
    </row>
    <row r="1775">
      <c r="F1775" s="31" t="str">
        <f>IF('Prediction Log'!F1781=0, "",'Prediction Log'!F1781)</f>
      </c>
      <c r="G1775" s="31" t="str">
        <f>IF('Prediction Log'!I1781=0, "",'Prediction Log'!I1781)</f>
      </c>
      <c r="N1775" s="1" t="str">
        <f t="shared" si="60"/>
      </c>
    </row>
    <row r="1776">
      <c r="F1776" s="31" t="str">
        <f>IF('Prediction Log'!F1782=0, "",'Prediction Log'!F1782)</f>
      </c>
      <c r="G1776" s="31" t="str">
        <f>IF('Prediction Log'!I1782=0, "",'Prediction Log'!I1782)</f>
      </c>
      <c r="N1776" s="1" t="str">
        <f t="shared" si="60"/>
      </c>
    </row>
    <row r="1777">
      <c r="F1777" s="31" t="str">
        <f>IF('Prediction Log'!F1783=0, "",'Prediction Log'!F1783)</f>
      </c>
      <c r="G1777" s="31" t="str">
        <f>IF('Prediction Log'!I1783=0, "",'Prediction Log'!I1783)</f>
      </c>
      <c r="N1777" s="1" t="str">
        <f t="shared" si="60"/>
      </c>
    </row>
    <row r="1778">
      <c r="F1778" s="31" t="str">
        <f>IF('Prediction Log'!F1784=0, "",'Prediction Log'!F1784)</f>
      </c>
      <c r="G1778" s="31" t="str">
        <f>IF('Prediction Log'!I1784=0, "",'Prediction Log'!I1784)</f>
      </c>
      <c r="N1778" s="1" t="str">
        <f t="shared" si="60"/>
      </c>
    </row>
    <row r="1779">
      <c r="F1779" s="31" t="str">
        <f>IF('Prediction Log'!F1785=0, "",'Prediction Log'!F1785)</f>
      </c>
      <c r="G1779" s="31" t="str">
        <f>IF('Prediction Log'!I1785=0, "",'Prediction Log'!I1785)</f>
      </c>
      <c r="N1779" s="1" t="str">
        <f t="shared" si="60"/>
      </c>
    </row>
    <row r="1780">
      <c r="F1780" s="31" t="str">
        <f>IF('Prediction Log'!F1786=0, "",'Prediction Log'!F1786)</f>
      </c>
      <c r="G1780" s="31" t="str">
        <f>IF('Prediction Log'!I1786=0, "",'Prediction Log'!I1786)</f>
      </c>
      <c r="N1780" s="1" t="str">
        <f t="shared" si="60"/>
      </c>
    </row>
    <row r="1781">
      <c r="F1781" s="31" t="str">
        <f>IF('Prediction Log'!F1787=0, "",'Prediction Log'!F1787)</f>
      </c>
      <c r="G1781" s="31" t="str">
        <f>IF('Prediction Log'!I1787=0, "",'Prediction Log'!I1787)</f>
      </c>
      <c r="N1781" s="1" t="str">
        <f t="shared" si="60"/>
      </c>
    </row>
    <row r="1782">
      <c r="F1782" s="31" t="str">
        <f>IF('Prediction Log'!F1788=0, "",'Prediction Log'!F1788)</f>
      </c>
      <c r="G1782" s="31" t="str">
        <f>IF('Prediction Log'!I1788=0, "",'Prediction Log'!I1788)</f>
      </c>
      <c r="N1782" s="1" t="str">
        <f t="shared" si="60"/>
      </c>
    </row>
    <row r="1783">
      <c r="F1783" s="31" t="str">
        <f>IF('Prediction Log'!F1789=0, "",'Prediction Log'!F1789)</f>
      </c>
      <c r="G1783" s="31" t="str">
        <f>IF('Prediction Log'!I1789=0, "",'Prediction Log'!I1789)</f>
      </c>
      <c r="N1783" s="1" t="str">
        <f t="shared" si="60"/>
      </c>
    </row>
    <row r="1784">
      <c r="F1784" s="31" t="str">
        <f>IF('Prediction Log'!F1790=0, "",'Prediction Log'!F1790)</f>
      </c>
      <c r="G1784" s="31" t="str">
        <f>IF('Prediction Log'!I1790=0, "",'Prediction Log'!I1790)</f>
      </c>
      <c r="N1784" s="1" t="str">
        <f t="shared" si="60"/>
      </c>
    </row>
    <row r="1785">
      <c r="F1785" s="31" t="str">
        <f>IF('Prediction Log'!F1791=0, "",'Prediction Log'!F1791)</f>
      </c>
      <c r="G1785" s="31" t="str">
        <f>IF('Prediction Log'!I1791=0, "",'Prediction Log'!I1791)</f>
      </c>
      <c r="N1785" s="1" t="str">
        <f t="shared" si="60"/>
      </c>
    </row>
    <row r="1786">
      <c r="F1786" s="31" t="str">
        <f>IF('Prediction Log'!F1792=0, "",'Prediction Log'!F1792)</f>
      </c>
      <c r="G1786" s="31" t="str">
        <f>IF('Prediction Log'!I1792=0, "",'Prediction Log'!I1792)</f>
      </c>
      <c r="N1786" s="1" t="str">
        <f t="shared" si="60"/>
      </c>
    </row>
    <row r="1787">
      <c r="F1787" s="31" t="str">
        <f>IF('Prediction Log'!F1793=0, "",'Prediction Log'!F1793)</f>
      </c>
      <c r="G1787" s="31" t="str">
        <f>IF('Prediction Log'!I1793=0, "",'Prediction Log'!I1793)</f>
      </c>
      <c r="N1787" s="1" t="str">
        <f t="shared" si="60"/>
      </c>
    </row>
    <row r="1788">
      <c r="F1788" s="31" t="str">
        <f>IF('Prediction Log'!F1794=0, "",'Prediction Log'!F1794)</f>
      </c>
      <c r="G1788" s="31" t="str">
        <f>IF('Prediction Log'!I1794=0, "",'Prediction Log'!I1794)</f>
      </c>
      <c r="N1788" s="1" t="str">
        <f t="shared" si="60"/>
      </c>
    </row>
    <row r="1789">
      <c r="F1789" s="31" t="str">
        <f>IF('Prediction Log'!F1795=0, "",'Prediction Log'!F1795)</f>
      </c>
      <c r="G1789" s="31" t="str">
        <f>IF('Prediction Log'!I1795=0, "",'Prediction Log'!I1795)</f>
      </c>
      <c r="N1789" s="1" t="str">
        <f t="shared" si="60"/>
      </c>
    </row>
    <row r="1790">
      <c r="F1790" s="31" t="str">
        <f>IF('Prediction Log'!F1796=0, "",'Prediction Log'!F1796)</f>
      </c>
      <c r="G1790" s="31" t="str">
        <f>IF('Prediction Log'!I1796=0, "",'Prediction Log'!I1796)</f>
      </c>
      <c r="N1790" s="1" t="str">
        <f t="shared" si="60"/>
      </c>
    </row>
    <row r="1791">
      <c r="F1791" s="31" t="str">
        <f>IF('Prediction Log'!F1797=0, "",'Prediction Log'!F1797)</f>
      </c>
      <c r="G1791" s="31" t="str">
        <f>IF('Prediction Log'!I1797=0, "",'Prediction Log'!I1797)</f>
      </c>
      <c r="N1791" s="1" t="str">
        <f t="shared" si="60"/>
      </c>
    </row>
    <row r="1792">
      <c r="F1792" s="31" t="str">
        <f>IF('Prediction Log'!F1798=0, "",'Prediction Log'!F1798)</f>
      </c>
      <c r="G1792" s="31" t="str">
        <f>IF('Prediction Log'!I1798=0, "",'Prediction Log'!I1798)</f>
      </c>
      <c r="N1792" s="1" t="str">
        <f t="shared" si="60"/>
      </c>
    </row>
    <row r="1793">
      <c r="F1793" s="31" t="str">
        <f>IF('Prediction Log'!F1799=0, "",'Prediction Log'!F1799)</f>
      </c>
      <c r="G1793" s="31" t="str">
        <f>IF('Prediction Log'!I1799=0, "",'Prediction Log'!I1799)</f>
      </c>
      <c r="N1793" s="1" t="str">
        <f t="shared" si="60"/>
      </c>
    </row>
    <row r="1794">
      <c r="F1794" s="31" t="str">
        <f>IF('Prediction Log'!F1800=0, "",'Prediction Log'!F1800)</f>
      </c>
      <c r="G1794" s="31" t="str">
        <f>IF('Prediction Log'!I1800=0, "",'Prediction Log'!I1800)</f>
      </c>
      <c r="N1794" s="1" t="str">
        <f t="shared" si="60"/>
      </c>
    </row>
    <row r="1795">
      <c r="F1795" s="31" t="str">
        <f>IF('Prediction Log'!F1801=0, "",'Prediction Log'!F1801)</f>
      </c>
      <c r="G1795" s="31" t="str">
        <f>IF('Prediction Log'!I1801=0, "",'Prediction Log'!I1801)</f>
      </c>
      <c r="N1795" s="1" t="str">
        <f t="shared" si="60"/>
      </c>
    </row>
    <row r="1796">
      <c r="F1796" s="31" t="str">
        <f>IF('Prediction Log'!F1802=0, "",'Prediction Log'!F1802)</f>
      </c>
      <c r="G1796" s="31" t="str">
        <f>IF('Prediction Log'!I1802=0, "",'Prediction Log'!I1802)</f>
      </c>
      <c r="N1796" s="1" t="str">
        <f t="shared" si="60"/>
      </c>
    </row>
    <row r="1797">
      <c r="F1797" s="31" t="str">
        <f>IF('Prediction Log'!F1803=0, "",'Prediction Log'!F1803)</f>
      </c>
      <c r="G1797" s="31" t="str">
        <f>IF('Prediction Log'!I1803=0, "",'Prediction Log'!I1803)</f>
      </c>
      <c r="N1797" s="1" t="str">
        <f t="shared" si="60"/>
      </c>
    </row>
    <row r="1798">
      <c r="F1798" s="31" t="str">
        <f>IF('Prediction Log'!F1804=0, "",'Prediction Log'!F1804)</f>
      </c>
      <c r="G1798" s="31" t="str">
        <f>IF('Prediction Log'!I1804=0, "",'Prediction Log'!I1804)</f>
      </c>
      <c r="N1798" s="1" t="str">
        <f t="shared" si="60"/>
      </c>
    </row>
    <row r="1799">
      <c r="F1799" s="31" t="str">
        <f>IF('Prediction Log'!F1805=0, "",'Prediction Log'!F1805)</f>
      </c>
      <c r="G1799" s="31" t="str">
        <f>IF('Prediction Log'!I1805=0, "",'Prediction Log'!I1805)</f>
      </c>
      <c r="N1799" s="1" t="str">
        <f t="shared" si="60"/>
      </c>
    </row>
    <row r="1800">
      <c r="F1800" s="31" t="str">
        <f>IF('Prediction Log'!F1806=0, "",'Prediction Log'!F1806)</f>
      </c>
      <c r="G1800" s="31" t="str">
        <f>IF('Prediction Log'!I1806=0, "",'Prediction Log'!I1806)</f>
      </c>
      <c r="N1800" s="1" t="str">
        <f t="shared" si="60"/>
      </c>
    </row>
    <row r="1801">
      <c r="F1801" s="31" t="str">
        <f>IF('Prediction Log'!F1807=0, "",'Prediction Log'!F1807)</f>
      </c>
      <c r="G1801" s="31" t="str">
        <f>IF('Prediction Log'!I1807=0, "",'Prediction Log'!I1807)</f>
      </c>
      <c r="N1801" s="1" t="str">
        <f t="shared" si="60"/>
      </c>
    </row>
    <row r="1802">
      <c r="F1802" s="31" t="str">
        <f>IF('Prediction Log'!F1808=0, "",'Prediction Log'!F1808)</f>
      </c>
      <c r="G1802" s="31" t="str">
        <f>IF('Prediction Log'!I1808=0, "",'Prediction Log'!I1808)</f>
      </c>
      <c r="N1802" s="1" t="str">
        <f t="shared" si="60"/>
      </c>
    </row>
    <row r="1803">
      <c r="F1803" s="31" t="str">
        <f>IF('Prediction Log'!F1809=0, "",'Prediction Log'!F1809)</f>
      </c>
      <c r="G1803" s="31" t="str">
        <f>IF('Prediction Log'!I1809=0, "",'Prediction Log'!I1809)</f>
      </c>
      <c r="N1803" s="1" t="str">
        <f t="shared" si="60"/>
      </c>
    </row>
    <row r="1804">
      <c r="F1804" s="31" t="str">
        <f>IF('Prediction Log'!F1810=0, "",'Prediction Log'!F1810)</f>
      </c>
      <c r="G1804" s="31" t="str">
        <f>IF('Prediction Log'!I1810=0, "",'Prediction Log'!I1810)</f>
      </c>
      <c r="N1804" s="1" t="str">
        <f t="shared" si="60"/>
      </c>
    </row>
    <row r="1805">
      <c r="F1805" s="31" t="str">
        <f>IF('Prediction Log'!F1811=0, "",'Prediction Log'!F1811)</f>
      </c>
      <c r="G1805" s="31" t="str">
        <f>IF('Prediction Log'!I1811=0, "",'Prediction Log'!I1811)</f>
      </c>
      <c r="N1805" s="1" t="str">
        <f t="shared" si="60"/>
      </c>
    </row>
    <row r="1806">
      <c r="F1806" s="31" t="str">
        <f>IF('Prediction Log'!F1812=0, "",'Prediction Log'!F1812)</f>
      </c>
      <c r="G1806" s="31" t="str">
        <f>IF('Prediction Log'!I1812=0, "",'Prediction Log'!I1812)</f>
      </c>
      <c r="N1806" s="1" t="str">
        <f t="shared" si="60"/>
      </c>
    </row>
    <row r="1807">
      <c r="F1807" s="31" t="str">
        <f>IF('Prediction Log'!F1813=0, "",'Prediction Log'!F1813)</f>
      </c>
      <c r="G1807" s="31" t="str">
        <f>IF('Prediction Log'!I1813=0, "",'Prediction Log'!I1813)</f>
      </c>
      <c r="N1807" s="1" t="str">
        <f t="shared" si="60"/>
      </c>
    </row>
    <row r="1808">
      <c r="F1808" s="31" t="str">
        <f>IF('Prediction Log'!F1814=0, "",'Prediction Log'!F1814)</f>
      </c>
      <c r="G1808" s="31" t="str">
        <f>IF('Prediction Log'!I1814=0, "",'Prediction Log'!I1814)</f>
      </c>
      <c r="N1808" s="1" t="str">
        <f t="shared" si="60"/>
      </c>
    </row>
    <row r="1809">
      <c r="F1809" s="31" t="str">
        <f>IF('Prediction Log'!F1815=0, "",'Prediction Log'!F1815)</f>
      </c>
      <c r="G1809" s="31" t="str">
        <f>IF('Prediction Log'!I1815=0, "",'Prediction Log'!I1815)</f>
      </c>
      <c r="N1809" s="1" t="str">
        <f t="shared" si="60"/>
      </c>
    </row>
    <row r="1810">
      <c r="F1810" s="31" t="str">
        <f>IF('Prediction Log'!F1816=0, "",'Prediction Log'!F1816)</f>
      </c>
      <c r="G1810" s="31" t="str">
        <f>IF('Prediction Log'!I1816=0, "",'Prediction Log'!I1816)</f>
      </c>
      <c r="N1810" s="1" t="str">
        <f t="shared" si="60"/>
      </c>
    </row>
    <row r="1811">
      <c r="F1811" s="31" t="str">
        <f>IF('Prediction Log'!F1817=0, "",'Prediction Log'!F1817)</f>
      </c>
      <c r="G1811" s="31" t="str">
        <f>IF('Prediction Log'!I1817=0, "",'Prediction Log'!I1817)</f>
      </c>
      <c r="N1811" s="1" t="str">
        <f t="shared" si="60"/>
      </c>
    </row>
    <row r="1812">
      <c r="F1812" s="31" t="str">
        <f>IF('Prediction Log'!F1818=0, "",'Prediction Log'!F1818)</f>
      </c>
      <c r="G1812" s="31" t="str">
        <f>IF('Prediction Log'!I1818=0, "",'Prediction Log'!I1818)</f>
      </c>
      <c r="N1812" s="1" t="str">
        <f t="shared" si="60"/>
      </c>
    </row>
    <row r="1813">
      <c r="F1813" s="31" t="str">
        <f>IF('Prediction Log'!F1819=0, "",'Prediction Log'!F1819)</f>
      </c>
      <c r="G1813" s="31" t="str">
        <f>IF('Prediction Log'!I1819=0, "",'Prediction Log'!I1819)</f>
      </c>
      <c r="N1813" s="1" t="str">
        <f t="shared" si="60"/>
      </c>
    </row>
    <row r="1814">
      <c r="F1814" s="31" t="str">
        <f>IF('Prediction Log'!F1820=0, "",'Prediction Log'!F1820)</f>
      </c>
      <c r="G1814" s="31" t="str">
        <f>IF('Prediction Log'!I1820=0, "",'Prediction Log'!I1820)</f>
      </c>
      <c r="N1814" s="1" t="str">
        <f t="shared" si="60"/>
      </c>
    </row>
    <row r="1815">
      <c r="F1815" s="31" t="str">
        <f>IF('Prediction Log'!F1821=0, "",'Prediction Log'!F1821)</f>
      </c>
      <c r="G1815" s="31" t="str">
        <f>IF('Prediction Log'!I1821=0, "",'Prediction Log'!I1821)</f>
      </c>
      <c r="N1815" s="1" t="str">
        <f t="shared" si="60"/>
      </c>
    </row>
    <row r="1816">
      <c r="F1816" s="31" t="str">
        <f>IF('Prediction Log'!F1822=0, "",'Prediction Log'!F1822)</f>
      </c>
      <c r="G1816" s="31" t="str">
        <f>IF('Prediction Log'!I1822=0, "",'Prediction Log'!I1822)</f>
      </c>
      <c r="N1816" s="1" t="str">
        <f t="shared" ref="N1816:N1873" si="61">IF(M1816="W", L1816, IF(M1816="L",-I1816, ""))</f>
      </c>
    </row>
    <row r="1817">
      <c r="F1817" s="31" t="str">
        <f>IF('Prediction Log'!F1823=0, "",'Prediction Log'!F1823)</f>
      </c>
      <c r="G1817" s="31" t="str">
        <f>IF('Prediction Log'!I1823=0, "",'Prediction Log'!I1823)</f>
      </c>
      <c r="N1817" s="1" t="str">
        <f t="shared" si="61"/>
      </c>
    </row>
    <row r="1818">
      <c r="F1818" s="31" t="str">
        <f>IF('Prediction Log'!F1824=0, "",'Prediction Log'!F1824)</f>
      </c>
      <c r="G1818" s="31" t="str">
        <f>IF('Prediction Log'!I1824=0, "",'Prediction Log'!I1824)</f>
      </c>
      <c r="N1818" s="1" t="str">
        <f t="shared" si="61"/>
      </c>
    </row>
    <row r="1819">
      <c r="F1819" s="31" t="str">
        <f>IF('Prediction Log'!F1825=0, "",'Prediction Log'!F1825)</f>
      </c>
      <c r="G1819" s="31" t="str">
        <f>IF('Prediction Log'!I1825=0, "",'Prediction Log'!I1825)</f>
      </c>
      <c r="N1819" s="1" t="str">
        <f t="shared" si="61"/>
      </c>
    </row>
    <row r="1820">
      <c r="F1820" s="31" t="str">
        <f>IF('Prediction Log'!F1826=0, "",'Prediction Log'!F1826)</f>
      </c>
      <c r="G1820" s="31" t="str">
        <f>IF('Prediction Log'!I1826=0, "",'Prediction Log'!I1826)</f>
      </c>
      <c r="N1820" s="1" t="str">
        <f t="shared" si="61"/>
      </c>
    </row>
    <row r="1821">
      <c r="F1821" s="31" t="str">
        <f>IF('Prediction Log'!F1827=0, "",'Prediction Log'!F1827)</f>
      </c>
      <c r="G1821" s="31" t="str">
        <f>IF('Prediction Log'!I1827=0, "",'Prediction Log'!I1827)</f>
      </c>
      <c r="N1821" s="1" t="str">
        <f t="shared" si="61"/>
      </c>
    </row>
    <row r="1822">
      <c r="F1822" s="31" t="str">
        <f>IF('Prediction Log'!F1828=0, "",'Prediction Log'!F1828)</f>
      </c>
      <c r="G1822" s="31" t="str">
        <f>IF('Prediction Log'!I1828=0, "",'Prediction Log'!I1828)</f>
      </c>
      <c r="N1822" s="1" t="str">
        <f t="shared" si="61"/>
      </c>
    </row>
    <row r="1823">
      <c r="F1823" s="31" t="str">
        <f>IF('Prediction Log'!F1829=0, "",'Prediction Log'!F1829)</f>
      </c>
      <c r="G1823" s="31" t="str">
        <f>IF('Prediction Log'!I1829=0, "",'Prediction Log'!I1829)</f>
      </c>
      <c r="N1823" s="1" t="str">
        <f t="shared" si="61"/>
      </c>
    </row>
    <row r="1824">
      <c r="F1824" s="31" t="str">
        <f>IF('Prediction Log'!F1830=0, "",'Prediction Log'!F1830)</f>
      </c>
      <c r="G1824" s="31" t="str">
        <f>IF('Prediction Log'!I1830=0, "",'Prediction Log'!I1830)</f>
      </c>
      <c r="N1824" s="1" t="str">
        <f t="shared" si="61"/>
      </c>
    </row>
    <row r="1825">
      <c r="F1825" s="31" t="str">
        <f>IF('Prediction Log'!F1831=0, "",'Prediction Log'!F1831)</f>
      </c>
      <c r="G1825" s="31" t="str">
        <f>IF('Prediction Log'!I1831=0, "",'Prediction Log'!I1831)</f>
      </c>
      <c r="N1825" s="1" t="str">
        <f t="shared" si="61"/>
      </c>
    </row>
    <row r="1826">
      <c r="F1826" s="31" t="str">
        <f>IF('Prediction Log'!F1832=0, "",'Prediction Log'!F1832)</f>
      </c>
      <c r="G1826" s="31" t="str">
        <f>IF('Prediction Log'!I1832=0, "",'Prediction Log'!I1832)</f>
      </c>
      <c r="N1826" s="1" t="str">
        <f t="shared" si="61"/>
      </c>
    </row>
    <row r="1827">
      <c r="F1827" s="31" t="str">
        <f>IF('Prediction Log'!F1833=0, "",'Prediction Log'!F1833)</f>
      </c>
      <c r="G1827" s="31" t="str">
        <f>IF('Prediction Log'!I1833=0, "",'Prediction Log'!I1833)</f>
      </c>
      <c r="N1827" s="1" t="str">
        <f t="shared" si="61"/>
      </c>
    </row>
    <row r="1828">
      <c r="F1828" s="31" t="str">
        <f>IF('Prediction Log'!F1834=0, "",'Prediction Log'!F1834)</f>
      </c>
      <c r="G1828" s="31" t="str">
        <f>IF('Prediction Log'!I1834=0, "",'Prediction Log'!I1834)</f>
      </c>
      <c r="N1828" s="1" t="str">
        <f t="shared" si="61"/>
      </c>
    </row>
    <row r="1829">
      <c r="F1829" s="31" t="str">
        <f>IF('Prediction Log'!F1835=0, "",'Prediction Log'!F1835)</f>
      </c>
      <c r="G1829" s="31" t="str">
        <f>IF('Prediction Log'!I1835=0, "",'Prediction Log'!I1835)</f>
      </c>
      <c r="N1829" s="1" t="str">
        <f t="shared" si="61"/>
      </c>
    </row>
    <row r="1830">
      <c r="F1830" s="31" t="str">
        <f>IF('Prediction Log'!F1836=0, "",'Prediction Log'!F1836)</f>
      </c>
      <c r="G1830" s="31" t="str">
        <f>IF('Prediction Log'!I1836=0, "",'Prediction Log'!I1836)</f>
      </c>
      <c r="N1830" s="1" t="str">
        <f t="shared" si="61"/>
      </c>
    </row>
    <row r="1831">
      <c r="F1831" s="31" t="str">
        <f>IF('Prediction Log'!F1837=0, "",'Prediction Log'!F1837)</f>
      </c>
      <c r="G1831" s="31" t="str">
        <f>IF('Prediction Log'!I1837=0, "",'Prediction Log'!I1837)</f>
      </c>
      <c r="N1831" s="1" t="str">
        <f t="shared" si="61"/>
      </c>
    </row>
    <row r="1832">
      <c r="F1832" s="31" t="str">
        <f>IF('Prediction Log'!F1838=0, "",'Prediction Log'!F1838)</f>
      </c>
      <c r="G1832" s="31" t="str">
        <f>IF('Prediction Log'!I1838=0, "",'Prediction Log'!I1838)</f>
      </c>
      <c r="N1832" s="1" t="str">
        <f t="shared" si="61"/>
      </c>
    </row>
    <row r="1833">
      <c r="F1833" s="31" t="str">
        <f>IF('Prediction Log'!F1839=0, "",'Prediction Log'!F1839)</f>
      </c>
      <c r="G1833" s="31" t="str">
        <f>IF('Prediction Log'!I1839=0, "",'Prediction Log'!I1839)</f>
      </c>
      <c r="N1833" s="1" t="str">
        <f t="shared" si="61"/>
      </c>
    </row>
    <row r="1834">
      <c r="F1834" s="31" t="str">
        <f>IF('Prediction Log'!F1840=0, "",'Prediction Log'!F1840)</f>
      </c>
      <c r="G1834" s="31" t="str">
        <f>IF('Prediction Log'!I1840=0, "",'Prediction Log'!I1840)</f>
      </c>
      <c r="N1834" s="1" t="str">
        <f t="shared" si="61"/>
      </c>
    </row>
    <row r="1835">
      <c r="F1835" s="31" t="str">
        <f>IF('Prediction Log'!F1841=0, "",'Prediction Log'!F1841)</f>
      </c>
      <c r="G1835" s="31" t="str">
        <f>IF('Prediction Log'!I1841=0, "",'Prediction Log'!I1841)</f>
      </c>
      <c r="N1835" s="1" t="str">
        <f t="shared" si="61"/>
      </c>
    </row>
    <row r="1836">
      <c r="F1836" s="31" t="str">
        <f>IF('Prediction Log'!F1842=0, "",'Prediction Log'!F1842)</f>
      </c>
      <c r="G1836" s="31" t="str">
        <f>IF('Prediction Log'!I1842=0, "",'Prediction Log'!I1842)</f>
      </c>
      <c r="N1836" s="1" t="str">
        <f t="shared" si="61"/>
      </c>
    </row>
    <row r="1837">
      <c r="F1837" s="31" t="str">
        <f>IF('Prediction Log'!F1843=0, "",'Prediction Log'!F1843)</f>
      </c>
      <c r="G1837" s="31" t="str">
        <f>IF('Prediction Log'!I1843=0, "",'Prediction Log'!I1843)</f>
      </c>
      <c r="N1837" s="1" t="str">
        <f t="shared" si="61"/>
      </c>
    </row>
    <row r="1838">
      <c r="F1838" s="31" t="str">
        <f>IF('Prediction Log'!F1844=0, "",'Prediction Log'!F1844)</f>
      </c>
      <c r="G1838" s="31" t="str">
        <f>IF('Prediction Log'!I1844=0, "",'Prediction Log'!I1844)</f>
      </c>
      <c r="N1838" s="1" t="str">
        <f t="shared" si="61"/>
      </c>
    </row>
    <row r="1839">
      <c r="F1839" s="31" t="str">
        <f>IF('Prediction Log'!F1845=0, "",'Prediction Log'!F1845)</f>
      </c>
      <c r="G1839" s="31" t="str">
        <f>IF('Prediction Log'!I1845=0, "",'Prediction Log'!I1845)</f>
      </c>
      <c r="N1839" s="1" t="str">
        <f t="shared" si="61"/>
      </c>
    </row>
    <row r="1840">
      <c r="F1840" s="31" t="str">
        <f>IF('Prediction Log'!F1846=0, "",'Prediction Log'!F1846)</f>
      </c>
      <c r="G1840" s="31" t="str">
        <f>IF('Prediction Log'!I1846=0, "",'Prediction Log'!I1846)</f>
      </c>
      <c r="N1840" s="1" t="str">
        <f t="shared" si="61"/>
      </c>
    </row>
    <row r="1841">
      <c r="F1841" s="31" t="str">
        <f>IF('Prediction Log'!F1847=0, "",'Prediction Log'!F1847)</f>
      </c>
      <c r="G1841" s="31" t="str">
        <f>IF('Prediction Log'!I1847=0, "",'Prediction Log'!I1847)</f>
      </c>
      <c r="N1841" s="1" t="str">
        <f t="shared" si="61"/>
      </c>
    </row>
    <row r="1842">
      <c r="F1842" s="31" t="str">
        <f>IF('Prediction Log'!F1848=0, "",'Prediction Log'!F1848)</f>
      </c>
      <c r="G1842" s="31" t="str">
        <f>IF('Prediction Log'!I1848=0, "",'Prediction Log'!I1848)</f>
      </c>
      <c r="N1842" s="1" t="str">
        <f t="shared" si="61"/>
      </c>
    </row>
    <row r="1843">
      <c r="F1843" s="31" t="str">
        <f>IF('Prediction Log'!F1849=0, "",'Prediction Log'!F1849)</f>
      </c>
      <c r="G1843" s="31" t="str">
        <f>IF('Prediction Log'!I1849=0, "",'Prediction Log'!I1849)</f>
      </c>
      <c r="N1843" s="1" t="str">
        <f t="shared" si="61"/>
      </c>
    </row>
    <row r="1844">
      <c r="F1844" s="31" t="str">
        <f>IF('Prediction Log'!F1850=0, "",'Prediction Log'!F1850)</f>
      </c>
      <c r="G1844" s="31" t="str">
        <f>IF('Prediction Log'!I1850=0, "",'Prediction Log'!I1850)</f>
      </c>
      <c r="N1844" s="1" t="str">
        <f t="shared" si="61"/>
      </c>
    </row>
    <row r="1845">
      <c r="F1845" s="31" t="str">
        <f>IF('Prediction Log'!F1851=0, "",'Prediction Log'!F1851)</f>
      </c>
      <c r="G1845" s="31" t="str">
        <f>IF('Prediction Log'!I1851=0, "",'Prediction Log'!I1851)</f>
      </c>
      <c r="N1845" s="1" t="str">
        <f t="shared" si="61"/>
      </c>
    </row>
    <row r="1846">
      <c r="F1846" s="31" t="str">
        <f>IF('Prediction Log'!F1852=0, "",'Prediction Log'!F1852)</f>
      </c>
      <c r="G1846" s="31" t="str">
        <f>IF('Prediction Log'!I1852=0, "",'Prediction Log'!I1852)</f>
      </c>
      <c r="N1846" s="1" t="str">
        <f t="shared" si="61"/>
      </c>
    </row>
    <row r="1847">
      <c r="F1847" s="31" t="str">
        <f>IF('Prediction Log'!F1853=0, "",'Prediction Log'!F1853)</f>
      </c>
      <c r="G1847" s="31" t="str">
        <f>IF('Prediction Log'!I1853=0, "",'Prediction Log'!I1853)</f>
      </c>
      <c r="N1847" s="1" t="str">
        <f t="shared" si="61"/>
      </c>
    </row>
    <row r="1848">
      <c r="F1848" s="31" t="str">
        <f>IF('Prediction Log'!F1854=0, "",'Prediction Log'!F1854)</f>
      </c>
      <c r="G1848" s="31" t="str">
        <f>IF('Prediction Log'!I1854=0, "",'Prediction Log'!I1854)</f>
      </c>
      <c r="N1848" s="1" t="str">
        <f t="shared" si="61"/>
      </c>
    </row>
    <row r="1849">
      <c r="F1849" s="31" t="str">
        <f>IF('Prediction Log'!F1855=0, "",'Prediction Log'!F1855)</f>
      </c>
      <c r="G1849" s="31" t="str">
        <f>IF('Prediction Log'!I1855=0, "",'Prediction Log'!I1855)</f>
      </c>
      <c r="N1849" s="1" t="str">
        <f t="shared" si="61"/>
      </c>
    </row>
    <row r="1850">
      <c r="F1850" s="31" t="str">
        <f>IF('Prediction Log'!F1856=0, "",'Prediction Log'!F1856)</f>
      </c>
      <c r="G1850" s="31" t="str">
        <f>IF('Prediction Log'!I1856=0, "",'Prediction Log'!I1856)</f>
      </c>
      <c r="N1850" s="1" t="str">
        <f t="shared" si="61"/>
      </c>
    </row>
    <row r="1851">
      <c r="F1851" s="31" t="str">
        <f>IF('Prediction Log'!F1857=0, "",'Prediction Log'!F1857)</f>
      </c>
      <c r="G1851" s="31" t="str">
        <f>IF('Prediction Log'!I1857=0, "",'Prediction Log'!I1857)</f>
      </c>
      <c r="N1851" s="1" t="str">
        <f t="shared" si="61"/>
      </c>
    </row>
    <row r="1852">
      <c r="F1852" s="31" t="str">
        <f>IF('Prediction Log'!F1858=0, "",'Prediction Log'!F1858)</f>
      </c>
      <c r="G1852" s="31" t="str">
        <f>IF('Prediction Log'!I1858=0, "",'Prediction Log'!I1858)</f>
      </c>
      <c r="N1852" s="1" t="str">
        <f t="shared" si="61"/>
      </c>
    </row>
    <row r="1853">
      <c r="F1853" s="31" t="str">
        <f>IF('Prediction Log'!F1859=0, "",'Prediction Log'!F1859)</f>
      </c>
      <c r="G1853" s="31" t="str">
        <f>IF('Prediction Log'!I1859=0, "",'Prediction Log'!I1859)</f>
      </c>
      <c r="N1853" s="1" t="str">
        <f t="shared" si="61"/>
      </c>
    </row>
    <row r="1854">
      <c r="F1854" s="31" t="str">
        <f>IF('Prediction Log'!F1860=0, "",'Prediction Log'!F1860)</f>
      </c>
      <c r="G1854" s="31" t="str">
        <f>IF('Prediction Log'!I1860=0, "",'Prediction Log'!I1860)</f>
      </c>
      <c r="N1854" s="1" t="str">
        <f t="shared" si="61"/>
      </c>
    </row>
    <row r="1855">
      <c r="F1855" s="31" t="str">
        <f>IF('Prediction Log'!F1861=0, "",'Prediction Log'!F1861)</f>
      </c>
      <c r="G1855" s="31" t="str">
        <f>IF('Prediction Log'!I1861=0, "",'Prediction Log'!I1861)</f>
      </c>
      <c r="N1855" s="1" t="str">
        <f t="shared" si="61"/>
      </c>
    </row>
    <row r="1856">
      <c r="F1856" s="31" t="str">
        <f>IF('Prediction Log'!F1862=0, "",'Prediction Log'!F1862)</f>
      </c>
      <c r="G1856" s="31" t="str">
        <f>IF('Prediction Log'!I1862=0, "",'Prediction Log'!I1862)</f>
      </c>
      <c r="N1856" s="1" t="str">
        <f t="shared" si="61"/>
      </c>
    </row>
    <row r="1857">
      <c r="F1857" s="31" t="str">
        <f>IF('Prediction Log'!F1863=0, "",'Prediction Log'!F1863)</f>
      </c>
      <c r="G1857" s="31" t="str">
        <f>IF('Prediction Log'!I1863=0, "",'Prediction Log'!I1863)</f>
      </c>
      <c r="N1857" s="1" t="str">
        <f t="shared" si="61"/>
      </c>
    </row>
    <row r="1858">
      <c r="F1858" s="31" t="str">
        <f>IF('Prediction Log'!F1864=0, "",'Prediction Log'!F1864)</f>
      </c>
      <c r="G1858" s="31" t="str">
        <f>IF('Prediction Log'!I1864=0, "",'Prediction Log'!I1864)</f>
      </c>
      <c r="N1858" s="1" t="str">
        <f t="shared" si="61"/>
      </c>
    </row>
    <row r="1859">
      <c r="F1859" s="31" t="str">
        <f>IF('Prediction Log'!F1865=0, "",'Prediction Log'!F1865)</f>
      </c>
      <c r="G1859" s="31" t="str">
        <f>IF('Prediction Log'!I1865=0, "",'Prediction Log'!I1865)</f>
      </c>
      <c r="N1859" s="1" t="str">
        <f t="shared" si="61"/>
      </c>
    </row>
    <row r="1860">
      <c r="F1860" s="31" t="str">
        <f>IF('Prediction Log'!F1866=0, "",'Prediction Log'!F1866)</f>
      </c>
      <c r="G1860" s="31" t="str">
        <f>IF('Prediction Log'!I1866=0, "",'Prediction Log'!I1866)</f>
      </c>
      <c r="N1860" s="1" t="str">
        <f t="shared" si="61"/>
      </c>
    </row>
    <row r="1861">
      <c r="F1861" s="31" t="str">
        <f>IF('Prediction Log'!F1867=0, "",'Prediction Log'!F1867)</f>
      </c>
      <c r="G1861" s="31" t="str">
        <f>IF('Prediction Log'!I1867=0, "",'Prediction Log'!I1867)</f>
      </c>
      <c r="N1861" s="1" t="str">
        <f t="shared" si="61"/>
      </c>
    </row>
    <row r="1862">
      <c r="F1862" s="31" t="str">
        <f>IF('Prediction Log'!F1868=0, "",'Prediction Log'!F1868)</f>
      </c>
      <c r="G1862" s="31" t="str">
        <f>IF('Prediction Log'!I1868=0, "",'Prediction Log'!I1868)</f>
      </c>
      <c r="N1862" s="1" t="str">
        <f t="shared" si="61"/>
      </c>
    </row>
    <row r="1863">
      <c r="F1863" s="31" t="str">
        <f>IF('Prediction Log'!F1869=0, "",'Prediction Log'!F1869)</f>
      </c>
      <c r="G1863" s="31" t="str">
        <f>IF('Prediction Log'!I1869=0, "",'Prediction Log'!I1869)</f>
      </c>
      <c r="N1863" s="1" t="str">
        <f t="shared" si="61"/>
      </c>
    </row>
    <row r="1864">
      <c r="F1864" s="31" t="str">
        <f>IF('Prediction Log'!F1870=0, "",'Prediction Log'!F1870)</f>
      </c>
      <c r="G1864" s="31" t="str">
        <f>IF('Prediction Log'!I1870=0, "",'Prediction Log'!I1870)</f>
      </c>
      <c r="N1864" s="1" t="str">
        <f t="shared" si="61"/>
      </c>
    </row>
    <row r="1865">
      <c r="F1865" s="31" t="str">
        <f>IF('Prediction Log'!F1871=0, "",'Prediction Log'!F1871)</f>
      </c>
      <c r="G1865" s="31" t="str">
        <f>IF('Prediction Log'!I1871=0, "",'Prediction Log'!I1871)</f>
      </c>
      <c r="N1865" s="1" t="str">
        <f t="shared" si="61"/>
      </c>
    </row>
    <row r="1866">
      <c r="F1866" s="31" t="str">
        <f>IF('Prediction Log'!F1872=0, "",'Prediction Log'!F1872)</f>
      </c>
      <c r="G1866" s="31" t="str">
        <f>IF('Prediction Log'!I1872=0, "",'Prediction Log'!I1872)</f>
      </c>
      <c r="N1866" s="1" t="str">
        <f t="shared" si="61"/>
      </c>
    </row>
    <row r="1867">
      <c r="F1867" s="31" t="str">
        <f>IF('Prediction Log'!F1873=0, "",'Prediction Log'!F1873)</f>
      </c>
      <c r="G1867" s="31" t="str">
        <f>IF('Prediction Log'!I1873=0, "",'Prediction Log'!I1873)</f>
      </c>
      <c r="N1867" s="1" t="str">
        <f t="shared" si="61"/>
      </c>
    </row>
    <row r="1868">
      <c r="F1868" s="31" t="str">
        <f>IF('Prediction Log'!F1874=0, "",'Prediction Log'!F1874)</f>
      </c>
      <c r="G1868" s="31" t="str">
        <f>IF('Prediction Log'!I1874=0, "",'Prediction Log'!I1874)</f>
      </c>
      <c r="N1868" s="1" t="str">
        <f t="shared" si="61"/>
      </c>
    </row>
    <row r="1869">
      <c r="F1869" s="31" t="str">
        <f>IF('Prediction Log'!F1875=0, "",'Prediction Log'!F1875)</f>
      </c>
      <c r="G1869" s="31" t="str">
        <f>IF('Prediction Log'!I1875=0, "",'Prediction Log'!I1875)</f>
      </c>
      <c r="N1869" s="1" t="str">
        <f t="shared" si="61"/>
      </c>
    </row>
    <row r="1870">
      <c r="F1870" s="31" t="str">
        <f>IF('Prediction Log'!F1876=0, "",'Prediction Log'!F1876)</f>
      </c>
      <c r="G1870" s="31" t="str">
        <f>IF('Prediction Log'!I1876=0, "",'Prediction Log'!I1876)</f>
      </c>
      <c r="N1870" s="1" t="str">
        <f t="shared" si="61"/>
      </c>
    </row>
    <row r="1871">
      <c r="F1871" s="31" t="str">
        <f>IF('Prediction Log'!F1877=0, "",'Prediction Log'!F1877)</f>
      </c>
      <c r="G1871" s="31" t="str">
        <f>IF('Prediction Log'!I1877=0, "",'Prediction Log'!I1877)</f>
      </c>
      <c r="N1871" s="1" t="str">
        <f t="shared" si="61"/>
      </c>
    </row>
    <row r="1872">
      <c r="F1872" s="31" t="str">
        <f>IF('Prediction Log'!F1878=0, "",'Prediction Log'!F1878)</f>
      </c>
      <c r="G1872" s="31" t="str">
        <f>IF('Prediction Log'!I1878=0, "",'Prediction Log'!I1878)</f>
      </c>
      <c r="N1872" s="1" t="str">
        <f t="shared" si="61"/>
      </c>
    </row>
    <row r="1873">
      <c r="F1873" s="31" t="str">
        <f>IF('Prediction Log'!F1879=0, "",'Prediction Log'!F1879)</f>
      </c>
      <c r="G1873" s="31" t="str">
        <f>IF('Prediction Log'!I1879=0, "",'Prediction Log'!I1879)</f>
      </c>
      <c r="N1873" s="1" t="str">
        <f t="shared" si="61"/>
      </c>
    </row>
  </sheetData>
  <mergeCells count="1">
    <mergeCell ref="P1:S1"/>
  </mergeCells>
  <pageMargins left="0.7" right="0.7" top="0.75" bottom="0.75" header="0.3" footer="0.3"/>
  <pageSetup paperSize="9" orientation="portrait" horizontalDpi="300" verticalDpi="300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workbookViewId="0">
      <selection activeCell="B2" sqref="B2"/>
    </sheetView>
    <sheetView workbookViewId="1"/>
  </sheetViews>
  <sheetFormatPr defaultRowHeight="15.0" baseColWidth="10"/>
  <cols>
    <col min="3" max="3" width="13.46484375" hidden="0" customWidth="1"/>
  </cols>
  <sheetData>
    <row r="1">
      <c r="A1" t="s">
        <v>607</v>
      </c>
      <c r="B1" t="s">
        <v>608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615</v>
      </c>
      <c r="J1" t="s">
        <v>616</v>
      </c>
      <c r="K1" t="s">
        <v>617</v>
      </c>
      <c r="L1" t="s">
        <v>618</v>
      </c>
      <c r="M1" t="s">
        <v>59</v>
      </c>
    </row>
    <row r="2">
      <c r="A2" t="n">
        <v>4.71408490912028</v>
      </c>
      <c r="B2" t="n">
        <v>1.33274110313905</v>
      </c>
      <c r="C2" t="n">
        <v>-0.125791380249781</v>
      </c>
      <c r="D2" t="n">
        <v>0.193416844535433</v>
      </c>
      <c r="E2" t="n">
        <v>0.0480068216168801</v>
      </c>
      <c r="F2" t="n">
        <v>0.0798985730050954</v>
      </c>
      <c r="G2" t="n">
        <v>1.53576158714332</v>
      </c>
      <c r="H2" t="n">
        <v>-2.66763000344833</v>
      </c>
      <c r="I2" t="n">
        <v>0.514338816043004</v>
      </c>
      <c r="J2" t="n">
        <v>-4.72788404577784</v>
      </c>
      <c r="K2" t="n">
        <v>-0.920099495085533</v>
      </c>
      <c r="L2" t="n">
        <v>3.64980650870406</v>
      </c>
      <c r="M2" t="n">
        <v>2.0600309410525002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70" zoomScaleNormal="70" workbookViewId="0">
      <selection activeCell="D2" sqref="D2"/>
    </sheetView>
    <sheetView workbookViewId="1"/>
  </sheetViews>
  <sheetFormatPr defaultRowHeight="15.0" baseColWidth="10"/>
  <cols>
    <col min="11" max="11" width="15.46484375" hidden="0" customWidth="1"/>
  </cols>
  <sheetData>
    <row r="1">
      <c r="A1" t="s">
        <v>619</v>
      </c>
      <c r="B1" t="s">
        <v>620</v>
      </c>
      <c r="C1" t="s">
        <v>621</v>
      </c>
      <c r="D1" t="s">
        <v>622</v>
      </c>
      <c r="E1" t="s">
        <v>623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</row>
    <row r="2">
      <c r="A2" t="n">
        <v>2005</v>
      </c>
      <c r="B2" t="s">
        <v>631</v>
      </c>
      <c r="C2" t="s">
        <v>632</v>
      </c>
      <c r="D2" t="n">
        <v>35</v>
      </c>
      <c r="E2" t="n">
        <v>1</v>
      </c>
      <c r="F2" t="n">
        <v>1787</v>
      </c>
      <c r="G2" t="s">
        <v>633</v>
      </c>
      <c r="H2" t="s">
        <v>634</v>
      </c>
      <c r="I2" t="s">
        <v>635</v>
      </c>
      <c r="J2" t="n">
        <v>8.6</v>
      </c>
      <c r="K2" t="n">
        <v>0.9445</v>
      </c>
      <c r="L2" t="n">
        <v>1</v>
      </c>
    </row>
    <row r="3">
      <c r="A3" t="n">
        <v>2006</v>
      </c>
      <c r="B3" t="s">
        <v>636</v>
      </c>
      <c r="C3" t="s">
        <v>637</v>
      </c>
      <c r="D3" t="n">
        <v>131</v>
      </c>
      <c r="E3" t="n">
        <v>0.142857142857143</v>
      </c>
      <c r="F3" t="n">
        <v>1107</v>
      </c>
      <c r="G3" t="s">
        <v>638</v>
      </c>
      <c r="H3" t="s">
        <v>639</v>
      </c>
      <c r="I3" t="s">
        <v>640</v>
      </c>
      <c r="J3" t="n">
        <v>-18.6</v>
      </c>
      <c r="K3" t="n">
        <v>0.329142857142857</v>
      </c>
      <c r="L3"/>
    </row>
    <row r="4">
      <c r="A4" t="n">
        <v>333</v>
      </c>
      <c r="B4" t="s">
        <v>641</v>
      </c>
      <c r="C4" t="s">
        <v>642</v>
      </c>
      <c r="D4" t="n">
        <v>10</v>
      </c>
      <c r="E4" t="n">
        <v>0.857142857142857</v>
      </c>
      <c r="F4" t="n">
        <v>1966</v>
      </c>
      <c r="G4" t="s">
        <v>643</v>
      </c>
      <c r="H4" t="s">
        <v>644</v>
      </c>
      <c r="I4" t="s">
        <v>645</v>
      </c>
      <c r="J4" t="n">
        <v>20.1</v>
      </c>
      <c r="K4" t="n">
        <v>0.841857142857143</v>
      </c>
      <c r="L4" t="n">
        <v>1</v>
      </c>
    </row>
    <row r="5">
      <c r="A5" t="n">
        <v>2026</v>
      </c>
      <c r="B5" t="s">
        <v>646</v>
      </c>
      <c r="C5" t="s">
        <v>647</v>
      </c>
      <c r="D5" t="n">
        <v>84</v>
      </c>
      <c r="E5" t="n">
        <v>0.5</v>
      </c>
      <c r="F5" t="n">
        <v>1543</v>
      </c>
      <c r="G5" t="s">
        <v>648</v>
      </c>
      <c r="H5" t="s">
        <v>649</v>
      </c>
      <c r="I5" t="s">
        <v>650</v>
      </c>
      <c r="J5" t="n">
        <v>-4.5</v>
      </c>
      <c r="K5" t="n">
        <v>0.685166666666667</v>
      </c>
      <c r="L5"/>
    </row>
    <row r="6">
      <c r="A6" t="n">
        <v>12</v>
      </c>
      <c r="B6" t="s">
        <v>651</v>
      </c>
      <c r="C6" t="s">
        <v>652</v>
      </c>
      <c r="D6" t="n">
        <v>102</v>
      </c>
      <c r="E6" t="n">
        <v>0.571428571428571</v>
      </c>
      <c r="F6" t="n">
        <v>1606</v>
      </c>
      <c r="G6" t="s">
        <v>653</v>
      </c>
      <c r="H6" t="s">
        <v>654</v>
      </c>
      <c r="I6" t="s">
        <v>655</v>
      </c>
      <c r="J6" t="n">
        <v>8.3</v>
      </c>
      <c r="K6" t="n">
        <v>0.703142857142857</v>
      </c>
      <c r="L6"/>
    </row>
    <row r="7">
      <c r="A7" t="n">
        <v>9</v>
      </c>
      <c r="B7" t="s">
        <v>656</v>
      </c>
      <c r="C7" t="s">
        <v>652</v>
      </c>
      <c r="D7" t="n">
        <v>38</v>
      </c>
      <c r="E7" t="n">
        <v>0.166666666666667</v>
      </c>
      <c r="F7" t="n">
        <v>1393</v>
      </c>
      <c r="G7" t="s">
        <v>657</v>
      </c>
      <c r="H7" t="s">
        <v>658</v>
      </c>
      <c r="I7" t="s">
        <v>659</v>
      </c>
      <c r="J7" t="n">
        <v>-6.4</v>
      </c>
      <c r="K7" t="n">
        <v>0.347</v>
      </c>
      <c r="L7"/>
    </row>
    <row r="8">
      <c r="A8" t="n">
        <v>8</v>
      </c>
      <c r="B8" t="s">
        <v>660</v>
      </c>
      <c r="C8" t="s">
        <v>642</v>
      </c>
      <c r="D8" t="n">
        <v>32</v>
      </c>
      <c r="E8" t="n">
        <v>0.285714285714286</v>
      </c>
      <c r="F8" t="n">
        <v>1607</v>
      </c>
      <c r="G8" t="s">
        <v>661</v>
      </c>
      <c r="H8" t="s">
        <v>662</v>
      </c>
      <c r="I8" t="s">
        <v>663</v>
      </c>
      <c r="J8" t="n">
        <v>3.9</v>
      </c>
      <c r="K8" t="n">
        <v>0.509</v>
      </c>
      <c r="L8"/>
    </row>
    <row r="9">
      <c r="A9" t="n">
        <v>2032</v>
      </c>
      <c r="B9" t="s">
        <v>664</v>
      </c>
      <c r="C9" t="s">
        <v>647</v>
      </c>
      <c r="D9" t="n">
        <v>126</v>
      </c>
      <c r="E9" t="n">
        <v>0.5</v>
      </c>
      <c r="F9" t="n">
        <v>1077</v>
      </c>
      <c r="G9" t="s">
        <v>665</v>
      </c>
      <c r="H9" t="s">
        <v>666</v>
      </c>
      <c r="I9" t="s">
        <v>667</v>
      </c>
      <c r="J9" t="n">
        <v>-14.4</v>
      </c>
      <c r="K9" t="n">
        <v>0.424666666666667</v>
      </c>
      <c r="L9"/>
    </row>
    <row r="10">
      <c r="A10" t="n">
        <v>349</v>
      </c>
      <c r="B10" t="s">
        <v>668</v>
      </c>
      <c r="C10" t="s">
        <v>669</v>
      </c>
      <c r="D10" t="n">
        <v>88</v>
      </c>
      <c r="E10" t="n">
        <v>0.333333333333333</v>
      </c>
      <c r="F10" t="n">
        <v>1444</v>
      </c>
      <c r="G10" t="s">
        <v>670</v>
      </c>
      <c r="H10" t="s">
        <v>671</v>
      </c>
      <c r="I10" t="s">
        <v>672</v>
      </c>
      <c r="J10" t="n">
        <v>-10.9</v>
      </c>
      <c r="K10" t="n">
        <v>0.559166666666667</v>
      </c>
      <c r="L10"/>
    </row>
    <row r="11">
      <c r="A11" t="n">
        <v>2</v>
      </c>
      <c r="B11" t="s">
        <v>673</v>
      </c>
      <c r="C11" t="s">
        <v>642</v>
      </c>
      <c r="D11" t="n">
        <v>36</v>
      </c>
      <c r="E11" t="n">
        <v>0.5</v>
      </c>
      <c r="F11" t="n">
        <v>1559</v>
      </c>
      <c r="G11" t="s">
        <v>674</v>
      </c>
      <c r="H11" t="s">
        <v>675</v>
      </c>
      <c r="I11" t="s">
        <v>655</v>
      </c>
      <c r="J11" t="n">
        <v>4.5</v>
      </c>
      <c r="K11" t="n">
        <v>0.514166666666667</v>
      </c>
      <c r="L11"/>
    </row>
    <row r="12">
      <c r="A12" t="n">
        <v>2050</v>
      </c>
      <c r="B12" t="s">
        <v>676</v>
      </c>
      <c r="C12" t="s">
        <v>637</v>
      </c>
      <c r="D12" t="n">
        <v>128</v>
      </c>
      <c r="E12" t="n">
        <v>0.142857142857143</v>
      </c>
      <c r="F12" t="n">
        <v>1150</v>
      </c>
      <c r="G12" t="s">
        <v>677</v>
      </c>
      <c r="H12" t="s">
        <v>678</v>
      </c>
      <c r="I12" t="s">
        <v>679</v>
      </c>
      <c r="J12" t="n">
        <v>-19.6</v>
      </c>
      <c r="K12" t="n">
        <v>0.241</v>
      </c>
      <c r="L12"/>
    </row>
    <row r="13">
      <c r="A13" t="n">
        <v>239</v>
      </c>
      <c r="B13" t="s">
        <v>680</v>
      </c>
      <c r="C13" t="s">
        <v>681</v>
      </c>
      <c r="D13" t="n">
        <v>81</v>
      </c>
      <c r="E13" t="n">
        <v>0.333333333333333</v>
      </c>
      <c r="F13" t="n">
        <v>1459</v>
      </c>
      <c r="G13" t="s">
        <v>682</v>
      </c>
      <c r="H13" t="s">
        <v>683</v>
      </c>
      <c r="I13" t="s">
        <v>684</v>
      </c>
      <c r="J13" t="n">
        <v>-1</v>
      </c>
      <c r="K13" t="n">
        <v>0.243666666666667</v>
      </c>
      <c r="L13"/>
    </row>
    <row r="14">
      <c r="A14" t="n">
        <v>68</v>
      </c>
      <c r="B14" t="s">
        <v>685</v>
      </c>
      <c r="C14" t="s">
        <v>632</v>
      </c>
      <c r="D14" t="n">
        <v>74</v>
      </c>
      <c r="E14" t="n">
        <v>0.428571428571429</v>
      </c>
      <c r="F14" t="n">
        <v>1533</v>
      </c>
      <c r="G14" t="s">
        <v>686</v>
      </c>
      <c r="H14" t="s">
        <v>687</v>
      </c>
      <c r="I14" t="s">
        <v>688</v>
      </c>
      <c r="J14" t="n">
        <v>0.7</v>
      </c>
      <c r="K14" t="n">
        <v>0.5</v>
      </c>
      <c r="L14"/>
    </row>
    <row r="15">
      <c r="A15" t="n">
        <v>103</v>
      </c>
      <c r="B15" t="s">
        <v>689</v>
      </c>
      <c r="C15" t="s">
        <v>690</v>
      </c>
      <c r="D15" t="n">
        <v>90</v>
      </c>
      <c r="E15" t="n">
        <v>0.5</v>
      </c>
      <c r="F15" t="n">
        <v>1315</v>
      </c>
      <c r="G15" t="s">
        <v>691</v>
      </c>
      <c r="H15" t="s">
        <v>692</v>
      </c>
      <c r="I15" t="s">
        <v>659</v>
      </c>
      <c r="J15" t="n">
        <v>-7.5</v>
      </c>
      <c r="K15" t="n">
        <v>0.385</v>
      </c>
      <c r="L15"/>
    </row>
    <row r="16">
      <c r="A16" t="n">
        <v>189</v>
      </c>
      <c r="B16" t="s">
        <v>693</v>
      </c>
      <c r="C16" t="s">
        <v>637</v>
      </c>
      <c r="D16" t="n">
        <v>105</v>
      </c>
      <c r="E16" t="n">
        <v>0.428571428571429</v>
      </c>
      <c r="F16" t="n">
        <v>1225</v>
      </c>
      <c r="G16" t="s">
        <v>694</v>
      </c>
      <c r="H16" t="s">
        <v>695</v>
      </c>
      <c r="I16" t="s">
        <v>696</v>
      </c>
      <c r="J16" t="n">
        <v>-15.6</v>
      </c>
      <c r="K16" t="n">
        <v>0.425714285714286</v>
      </c>
      <c r="L16"/>
    </row>
    <row r="17">
      <c r="A17" t="n">
        <v>2084</v>
      </c>
      <c r="B17" t="s">
        <v>697</v>
      </c>
      <c r="C17" t="s">
        <v>637</v>
      </c>
      <c r="D17" t="n">
        <v>66</v>
      </c>
      <c r="E17" t="n">
        <v>0.285714285714286</v>
      </c>
      <c r="F17" t="n">
        <v>1351</v>
      </c>
      <c r="G17" t="s">
        <v>698</v>
      </c>
      <c r="H17" t="s">
        <v>699</v>
      </c>
      <c r="I17" t="s">
        <v>700</v>
      </c>
      <c r="J17" t="n">
        <v>-14.7</v>
      </c>
      <c r="K17" t="n">
        <v>0.202833333333333</v>
      </c>
      <c r="L17"/>
    </row>
    <row r="18">
      <c r="A18" t="n">
        <v>252</v>
      </c>
      <c r="B18" t="s">
        <v>701</v>
      </c>
      <c r="C18" t="s">
        <v>681</v>
      </c>
      <c r="D18" t="n">
        <v>113</v>
      </c>
      <c r="E18" t="n">
        <v>0.666666666666667</v>
      </c>
      <c r="F18" t="n">
        <v>1471</v>
      </c>
      <c r="G18" t="s">
        <v>702</v>
      </c>
      <c r="H18" t="s">
        <v>703</v>
      </c>
      <c r="I18" t="s">
        <v>704</v>
      </c>
      <c r="J18" t="n">
        <v>1</v>
      </c>
      <c r="K18" t="n">
        <v>0.417833333333333</v>
      </c>
      <c r="L18"/>
    </row>
    <row r="19">
      <c r="A19" t="n">
        <v>25</v>
      </c>
      <c r="B19" t="s">
        <v>705</v>
      </c>
      <c r="C19" t="s">
        <v>652</v>
      </c>
      <c r="D19" t="n">
        <v>57</v>
      </c>
      <c r="E19" t="n">
        <v>0.428571428571429</v>
      </c>
      <c r="F19" t="n">
        <v>1491</v>
      </c>
      <c r="G19" t="s">
        <v>706</v>
      </c>
      <c r="H19" t="s">
        <v>707</v>
      </c>
      <c r="I19" t="s">
        <v>708</v>
      </c>
      <c r="J19" t="n">
        <v>-1.6</v>
      </c>
      <c r="K19" t="n">
        <v>0.377</v>
      </c>
      <c r="L19"/>
    </row>
    <row r="20">
      <c r="A20" t="n">
        <v>2117</v>
      </c>
      <c r="B20" t="s">
        <v>709</v>
      </c>
      <c r="C20" t="s">
        <v>637</v>
      </c>
      <c r="D20" t="n">
        <v>115</v>
      </c>
      <c r="E20" t="n">
        <v>0.571428571428571</v>
      </c>
      <c r="F20" t="n">
        <v>1282</v>
      </c>
      <c r="G20" t="s">
        <v>710</v>
      </c>
      <c r="H20" t="s">
        <v>711</v>
      </c>
      <c r="I20" t="s">
        <v>712</v>
      </c>
      <c r="J20" t="n">
        <v>-17.1</v>
      </c>
      <c r="K20" t="n">
        <v>0.394714285714286</v>
      </c>
      <c r="L20"/>
    </row>
    <row r="21">
      <c r="A21" t="n">
        <v>2429</v>
      </c>
      <c r="B21" t="s">
        <v>713</v>
      </c>
      <c r="C21" t="s">
        <v>714</v>
      </c>
      <c r="D21" t="n">
        <v>118</v>
      </c>
      <c r="E21" t="n">
        <v>0.166666666666667</v>
      </c>
      <c r="F21" t="n">
        <v>1177</v>
      </c>
      <c r="G21" t="s">
        <v>715</v>
      </c>
      <c r="H21" t="s">
        <v>716</v>
      </c>
      <c r="I21" t="s">
        <v>717</v>
      </c>
      <c r="J21" t="n">
        <v>-20.4</v>
      </c>
      <c r="K21" t="n">
        <v>0.227166666666667</v>
      </c>
      <c r="L21"/>
    </row>
    <row r="22">
      <c r="A22" t="n">
        <v>2132</v>
      </c>
      <c r="B22" t="s">
        <v>718</v>
      </c>
      <c r="C22" t="s">
        <v>681</v>
      </c>
      <c r="D22" t="n">
        <v>60</v>
      </c>
      <c r="E22" t="n">
        <v>0.333333333333333</v>
      </c>
      <c r="F22" t="n">
        <v>1522</v>
      </c>
      <c r="G22" t="s">
        <v>719</v>
      </c>
      <c r="H22" t="s">
        <v>720</v>
      </c>
      <c r="I22" t="s">
        <v>721</v>
      </c>
      <c r="J22" t="n">
        <v>1.7</v>
      </c>
      <c r="K22" t="n">
        <v>0.4555</v>
      </c>
      <c r="L22"/>
    </row>
    <row r="23">
      <c r="A23" t="n">
        <v>228</v>
      </c>
      <c r="B23" t="s">
        <v>722</v>
      </c>
      <c r="C23" t="s">
        <v>690</v>
      </c>
      <c r="D23" t="n">
        <v>17</v>
      </c>
      <c r="E23" t="n">
        <v>0.666666666666667</v>
      </c>
      <c r="F23" t="n">
        <v>1745</v>
      </c>
      <c r="G23" t="s">
        <v>723</v>
      </c>
      <c r="H23" t="s">
        <v>724</v>
      </c>
      <c r="I23" t="s">
        <v>725</v>
      </c>
      <c r="J23" t="n">
        <v>17.3</v>
      </c>
      <c r="K23" t="n">
        <v>0.812333333333333</v>
      </c>
      <c r="L23"/>
    </row>
    <row r="24">
      <c r="A24" t="n">
        <v>324</v>
      </c>
      <c r="B24" t="s">
        <v>726</v>
      </c>
      <c r="C24" t="s">
        <v>647</v>
      </c>
      <c r="D24" t="n">
        <v>68</v>
      </c>
      <c r="E24" t="n">
        <v>0.5</v>
      </c>
      <c r="F24" t="n">
        <v>1411</v>
      </c>
      <c r="G24" t="s">
        <v>727</v>
      </c>
      <c r="H24" t="s">
        <v>728</v>
      </c>
      <c r="I24" t="s">
        <v>729</v>
      </c>
      <c r="J24" t="n">
        <v>-1.2</v>
      </c>
      <c r="K24" t="n">
        <v>0.611</v>
      </c>
      <c r="L24"/>
    </row>
    <row r="25">
      <c r="A25" t="n">
        <v>38</v>
      </c>
      <c r="B25" t="s">
        <v>730</v>
      </c>
      <c r="C25" t="s">
        <v>652</v>
      </c>
      <c r="D25" t="n">
        <v>73</v>
      </c>
      <c r="E25" t="n">
        <v>0.571428571428571</v>
      </c>
      <c r="F25" t="n">
        <v>1285</v>
      </c>
      <c r="G25" t="s">
        <v>731</v>
      </c>
      <c r="H25" t="s">
        <v>732</v>
      </c>
      <c r="I25" t="s">
        <v>733</v>
      </c>
      <c r="J25" t="n">
        <v>-2.6</v>
      </c>
      <c r="K25" t="n">
        <v>0.429714285714286</v>
      </c>
      <c r="L25"/>
    </row>
    <row r="26">
      <c r="A26" t="n">
        <v>36</v>
      </c>
      <c r="B26" t="s">
        <v>734</v>
      </c>
      <c r="C26" t="s">
        <v>632</v>
      </c>
      <c r="D26" t="n">
        <v>109</v>
      </c>
      <c r="E26" t="n">
        <v>0.5</v>
      </c>
      <c r="F26" t="n">
        <v>1268</v>
      </c>
      <c r="G26" t="s">
        <v>735</v>
      </c>
      <c r="H26" t="s">
        <v>736</v>
      </c>
      <c r="I26" t="s">
        <v>737</v>
      </c>
      <c r="J26" t="n">
        <v>-12.3</v>
      </c>
      <c r="K26" t="n">
        <v>0.472166666666667</v>
      </c>
      <c r="L26"/>
    </row>
    <row r="27">
      <c r="A27" t="n">
        <v>41</v>
      </c>
      <c r="B27" t="s">
        <v>738</v>
      </c>
      <c r="C27" t="s">
        <v>669</v>
      </c>
      <c r="D27" t="n">
        <v>117</v>
      </c>
      <c r="E27" t="n">
        <v>0.166666666666667</v>
      </c>
      <c r="F27" t="n">
        <v>1192</v>
      </c>
      <c r="G27" t="s">
        <v>739</v>
      </c>
      <c r="H27" t="s">
        <v>740</v>
      </c>
      <c r="I27" t="s">
        <v>741</v>
      </c>
      <c r="J27" t="n">
        <v>-19.4</v>
      </c>
      <c r="K27" t="n">
        <v>0.2245</v>
      </c>
      <c r="L27"/>
    </row>
    <row r="28">
      <c r="A28" t="n">
        <v>150</v>
      </c>
      <c r="B28" t="s">
        <v>742</v>
      </c>
      <c r="C28" t="s">
        <v>690</v>
      </c>
      <c r="D28" t="n">
        <v>20</v>
      </c>
      <c r="E28" t="n">
        <v>0.833333333333333</v>
      </c>
      <c r="F28" t="n">
        <v>1711</v>
      </c>
      <c r="G28" t="s">
        <v>743</v>
      </c>
      <c r="H28" t="s">
        <v>744</v>
      </c>
      <c r="I28" t="s">
        <v>745</v>
      </c>
      <c r="J28" t="n">
        <v>14.1</v>
      </c>
      <c r="K28" t="n">
        <v>0.833666666666667</v>
      </c>
      <c r="L28" t="n">
        <v>1</v>
      </c>
    </row>
    <row r="29">
      <c r="A29" t="n">
        <v>151</v>
      </c>
      <c r="B29" t="s">
        <v>746</v>
      </c>
      <c r="C29" t="s">
        <v>714</v>
      </c>
      <c r="D29" t="n">
        <v>100</v>
      </c>
      <c r="E29" t="n">
        <v>0.166666666666667</v>
      </c>
      <c r="F29" t="n">
        <v>1357</v>
      </c>
      <c r="G29" t="s">
        <v>747</v>
      </c>
      <c r="H29" t="s">
        <v>748</v>
      </c>
      <c r="I29" t="s">
        <v>749</v>
      </c>
      <c r="J29" t="n">
        <v>-13.4</v>
      </c>
      <c r="K29" t="n">
        <v>0.248</v>
      </c>
      <c r="L29"/>
    </row>
    <row r="30">
      <c r="A30" t="n">
        <v>2199</v>
      </c>
      <c r="B30" t="s">
        <v>750</v>
      </c>
      <c r="C30" t="s">
        <v>637</v>
      </c>
      <c r="D30" t="n">
        <v>116</v>
      </c>
      <c r="E30" t="n">
        <v>0.571428571428571</v>
      </c>
      <c r="F30" t="n">
        <v>1381</v>
      </c>
      <c r="G30" t="s">
        <v>751</v>
      </c>
      <c r="H30" t="s">
        <v>752</v>
      </c>
      <c r="I30" t="s">
        <v>741</v>
      </c>
      <c r="J30" t="n">
        <v>-15.2</v>
      </c>
      <c r="K30" t="n">
        <v>0.405428571428571</v>
      </c>
      <c r="L30"/>
    </row>
    <row r="31">
      <c r="A31" t="n">
        <v>57</v>
      </c>
      <c r="B31" t="s">
        <v>753</v>
      </c>
      <c r="C31" t="s">
        <v>642</v>
      </c>
      <c r="D31" t="n">
        <v>37</v>
      </c>
      <c r="E31" t="n">
        <v>0.714285714285714</v>
      </c>
      <c r="F31" t="n">
        <v>1595</v>
      </c>
      <c r="G31" t="s">
        <v>754</v>
      </c>
      <c r="H31" t="s">
        <v>755</v>
      </c>
      <c r="I31" t="s">
        <v>756</v>
      </c>
      <c r="J31" t="n">
        <v>9</v>
      </c>
      <c r="K31" t="n">
        <v>0.593</v>
      </c>
      <c r="L31"/>
    </row>
    <row r="32">
      <c r="A32" t="n">
        <v>2226</v>
      </c>
      <c r="B32" t="s">
        <v>757</v>
      </c>
      <c r="C32" t="s">
        <v>714</v>
      </c>
      <c r="D32" t="n">
        <v>70</v>
      </c>
      <c r="E32" t="n">
        <v>0.5</v>
      </c>
      <c r="F32" t="n">
        <v>1476</v>
      </c>
      <c r="G32" t="s">
        <v>758</v>
      </c>
      <c r="H32" t="s">
        <v>759</v>
      </c>
      <c r="I32" t="s">
        <v>760</v>
      </c>
      <c r="J32" t="n">
        <v>-6.9</v>
      </c>
      <c r="K32" t="n">
        <v>0.367166666666667</v>
      </c>
      <c r="L32"/>
    </row>
    <row r="33">
      <c r="A33" t="n">
        <v>2229</v>
      </c>
      <c r="B33" t="s">
        <v>761</v>
      </c>
      <c r="C33" t="s">
        <v>762</v>
      </c>
      <c r="D33" t="n">
        <v>129</v>
      </c>
      <c r="E33" t="n">
        <v>0.5</v>
      </c>
      <c r="F33" t="n">
        <v>1071</v>
      </c>
      <c r="G33" t="s">
        <v>763</v>
      </c>
      <c r="H33" t="s">
        <v>764</v>
      </c>
      <c r="I33" t="s">
        <v>640</v>
      </c>
      <c r="J33" t="n">
        <v>-16.4</v>
      </c>
      <c r="K33" t="n">
        <v>0.401714285714286</v>
      </c>
      <c r="L33"/>
    </row>
    <row r="34">
      <c r="A34" t="n">
        <v>52</v>
      </c>
      <c r="B34" t="s">
        <v>765</v>
      </c>
      <c r="C34" t="s">
        <v>690</v>
      </c>
      <c r="D34" t="n">
        <v>5</v>
      </c>
      <c r="E34" t="n">
        <v>1</v>
      </c>
      <c r="F34" t="n">
        <v>1941</v>
      </c>
      <c r="G34" t="s">
        <v>766</v>
      </c>
      <c r="H34" t="s">
        <v>767</v>
      </c>
      <c r="I34" t="s">
        <v>768</v>
      </c>
      <c r="J34" t="n">
        <v>18.5</v>
      </c>
      <c r="K34" t="n">
        <v>0.794166666666667</v>
      </c>
      <c r="L34" t="n">
        <v>1</v>
      </c>
    </row>
    <row r="35">
      <c r="A35" t="n">
        <v>278</v>
      </c>
      <c r="B35" t="s">
        <v>769</v>
      </c>
      <c r="C35" t="s">
        <v>632</v>
      </c>
      <c r="D35" t="n">
        <v>55</v>
      </c>
      <c r="E35" t="n">
        <v>0.857142857142857</v>
      </c>
      <c r="F35" t="n">
        <v>1741</v>
      </c>
      <c r="G35" t="s">
        <v>770</v>
      </c>
      <c r="H35" t="s">
        <v>771</v>
      </c>
      <c r="I35" t="s">
        <v>756</v>
      </c>
      <c r="J35" t="n">
        <v>3.5</v>
      </c>
      <c r="K35" t="n">
        <v>0.660285714285714</v>
      </c>
      <c r="L35"/>
    </row>
    <row r="36">
      <c r="A36" t="n">
        <v>61</v>
      </c>
      <c r="B36" t="s">
        <v>772</v>
      </c>
      <c r="C36" t="s">
        <v>642</v>
      </c>
      <c r="D36" t="n">
        <v>9</v>
      </c>
      <c r="E36" t="n">
        <v>1</v>
      </c>
      <c r="F36" t="n">
        <v>2070</v>
      </c>
      <c r="G36" t="s">
        <v>773</v>
      </c>
      <c r="H36" t="s">
        <v>774</v>
      </c>
      <c r="I36" t="s">
        <v>775</v>
      </c>
      <c r="J36" t="n">
        <v>23.4</v>
      </c>
      <c r="K36" t="n">
        <v>0.981285714285714</v>
      </c>
      <c r="L36" t="n">
        <v>1</v>
      </c>
    </row>
    <row r="37">
      <c r="A37" t="n">
        <v>290</v>
      </c>
      <c r="B37" t="s">
        <v>776</v>
      </c>
      <c r="C37" t="s">
        <v>647</v>
      </c>
      <c r="D37" t="n">
        <v>75</v>
      </c>
      <c r="E37" t="n">
        <v>0.666666666666667</v>
      </c>
      <c r="F37" t="n">
        <v>1458</v>
      </c>
      <c r="G37" t="s">
        <v>777</v>
      </c>
      <c r="H37" t="s">
        <v>759</v>
      </c>
      <c r="I37" t="s">
        <v>778</v>
      </c>
      <c r="J37" t="n">
        <v>-6.2</v>
      </c>
      <c r="K37" t="n">
        <v>0.448333333333333</v>
      </c>
      <c r="L37"/>
    </row>
    <row r="38">
      <c r="A38" t="n">
        <v>2247</v>
      </c>
      <c r="B38" t="s">
        <v>779</v>
      </c>
      <c r="C38" t="s">
        <v>647</v>
      </c>
      <c r="D38" t="n">
        <v>83</v>
      </c>
      <c r="E38" t="n">
        <v>0.833333333333333</v>
      </c>
      <c r="F38" t="n">
        <v>1532</v>
      </c>
      <c r="G38" t="s">
        <v>780</v>
      </c>
      <c r="H38" t="s">
        <v>781</v>
      </c>
      <c r="I38" t="s">
        <v>650</v>
      </c>
      <c r="J38" t="n">
        <v>-2.2</v>
      </c>
      <c r="K38" t="n">
        <v>0.800166666666667</v>
      </c>
      <c r="L38"/>
    </row>
    <row r="39">
      <c r="A39" t="n">
        <v>59</v>
      </c>
      <c r="B39" t="s">
        <v>782</v>
      </c>
      <c r="C39" t="s">
        <v>690</v>
      </c>
      <c r="D39" t="n">
        <v>65</v>
      </c>
      <c r="E39" t="n">
        <v>0.5</v>
      </c>
      <c r="F39" t="n">
        <v>1369</v>
      </c>
      <c r="G39" t="s">
        <v>783</v>
      </c>
      <c r="H39" t="s">
        <v>784</v>
      </c>
      <c r="I39" t="s">
        <v>760</v>
      </c>
      <c r="J39" t="n">
        <v>-0.6</v>
      </c>
      <c r="K39" t="n">
        <v>0.4782</v>
      </c>
      <c r="L39"/>
    </row>
    <row r="40">
      <c r="A40" t="n">
        <v>62</v>
      </c>
      <c r="B40" t="s">
        <v>785</v>
      </c>
      <c r="C40" t="s">
        <v>632</v>
      </c>
      <c r="D40" t="n">
        <v>125</v>
      </c>
      <c r="E40" t="n">
        <v>0.285714285714286</v>
      </c>
      <c r="F40" t="n">
        <v>1118</v>
      </c>
      <c r="G40" t="s">
        <v>786</v>
      </c>
      <c r="H40" t="s">
        <v>752</v>
      </c>
      <c r="I40" t="s">
        <v>787</v>
      </c>
      <c r="J40" t="n">
        <v>-13.1</v>
      </c>
      <c r="K40" t="n">
        <v>0.275571428571429</v>
      </c>
      <c r="L40"/>
    </row>
    <row r="41">
      <c r="A41" t="n">
        <v>248</v>
      </c>
      <c r="B41" t="s">
        <v>788</v>
      </c>
      <c r="C41" t="s">
        <v>681</v>
      </c>
      <c r="D41" t="n">
        <v>76</v>
      </c>
      <c r="E41" t="n">
        <v>0.5</v>
      </c>
      <c r="F41" t="n">
        <v>1543</v>
      </c>
      <c r="G41" t="s">
        <v>789</v>
      </c>
      <c r="H41" t="s">
        <v>790</v>
      </c>
      <c r="I41" t="s">
        <v>791</v>
      </c>
      <c r="J41" t="n">
        <v>2</v>
      </c>
      <c r="K41" t="n">
        <v>0.2695</v>
      </c>
      <c r="L41"/>
    </row>
    <row r="42">
      <c r="A42" t="n">
        <v>356</v>
      </c>
      <c r="B42" t="s">
        <v>792</v>
      </c>
      <c r="C42" t="s">
        <v>793</v>
      </c>
      <c r="D42" t="n">
        <v>67</v>
      </c>
      <c r="E42" t="n">
        <v>0.428571428571429</v>
      </c>
      <c r="F42" t="n">
        <v>1498</v>
      </c>
      <c r="G42" t="s">
        <v>794</v>
      </c>
      <c r="H42" t="s">
        <v>795</v>
      </c>
      <c r="I42" t="s">
        <v>704</v>
      </c>
      <c r="J42" t="n">
        <v>2.5</v>
      </c>
      <c r="K42" t="n">
        <v>0.396285714285714</v>
      </c>
      <c r="L42"/>
    </row>
    <row r="43">
      <c r="A43" t="n">
        <v>84</v>
      </c>
      <c r="B43" t="s">
        <v>796</v>
      </c>
      <c r="C43" t="s">
        <v>793</v>
      </c>
      <c r="D43" t="n">
        <v>95</v>
      </c>
      <c r="E43" t="n">
        <v>0.333333333333333</v>
      </c>
      <c r="F43" t="n">
        <v>1319</v>
      </c>
      <c r="G43" t="s">
        <v>797</v>
      </c>
      <c r="H43" t="s">
        <v>798</v>
      </c>
      <c r="I43" t="s">
        <v>799</v>
      </c>
      <c r="J43" t="n">
        <v>-8.1</v>
      </c>
      <c r="K43" t="n">
        <v>0.288666666666667</v>
      </c>
      <c r="L43"/>
    </row>
    <row r="44">
      <c r="A44" t="n">
        <v>2294</v>
      </c>
      <c r="B44" t="s">
        <v>800</v>
      </c>
      <c r="C44" t="s">
        <v>793</v>
      </c>
      <c r="D44" t="n">
        <v>29</v>
      </c>
      <c r="E44" t="n">
        <v>0.857142857142857</v>
      </c>
      <c r="F44" t="n">
        <v>1668</v>
      </c>
      <c r="G44" t="s">
        <v>801</v>
      </c>
      <c r="H44" t="s">
        <v>802</v>
      </c>
      <c r="I44" t="s">
        <v>803</v>
      </c>
      <c r="J44" t="n">
        <v>7.4</v>
      </c>
      <c r="K44" t="n">
        <v>0.660428571428571</v>
      </c>
      <c r="L44" t="n">
        <v>1</v>
      </c>
    </row>
    <row r="45">
      <c r="A45" t="n">
        <v>66</v>
      </c>
      <c r="B45" t="s">
        <v>804</v>
      </c>
      <c r="C45" t="s">
        <v>681</v>
      </c>
      <c r="D45" t="n">
        <v>45</v>
      </c>
      <c r="E45" t="n">
        <v>0.571428571428571</v>
      </c>
      <c r="F45" t="n">
        <v>1595</v>
      </c>
      <c r="G45" t="s">
        <v>805</v>
      </c>
      <c r="H45" t="s">
        <v>806</v>
      </c>
      <c r="I45" t="s">
        <v>807</v>
      </c>
      <c r="J45" t="n">
        <v>6.5</v>
      </c>
      <c r="K45" t="n">
        <v>0.662285714285714</v>
      </c>
      <c r="L45"/>
    </row>
    <row r="46">
      <c r="A46" t="n">
        <v>55</v>
      </c>
      <c r="B46" t="s">
        <v>808</v>
      </c>
      <c r="C46" t="s">
        <v>762</v>
      </c>
      <c r="D46" t="n">
        <v>97</v>
      </c>
      <c r="E46" t="n">
        <v>0.75</v>
      </c>
      <c r="F46" t="n">
        <v>1489</v>
      </c>
      <c r="G46" t="s">
        <v>809</v>
      </c>
      <c r="H46" t="s">
        <v>810</v>
      </c>
      <c r="I46" t="s">
        <v>811</v>
      </c>
      <c r="J46" t="n">
        <v>-8.5</v>
      </c>
      <c r="K46" t="n">
        <v>0.497857142857143</v>
      </c>
      <c r="L46"/>
    </row>
    <row r="47">
      <c r="A47" t="n">
        <v>256</v>
      </c>
      <c r="B47" t="s">
        <v>812</v>
      </c>
      <c r="C47" t="s">
        <v>647</v>
      </c>
      <c r="D47" t="n">
        <v>41</v>
      </c>
      <c r="E47" t="n">
        <v>1</v>
      </c>
      <c r="F47" t="n">
        <v>1662</v>
      </c>
      <c r="G47" t="s">
        <v>813</v>
      </c>
      <c r="H47" t="s">
        <v>814</v>
      </c>
      <c r="I47" t="s">
        <v>815</v>
      </c>
      <c r="J47" t="n">
        <v>5.5</v>
      </c>
      <c r="K47" t="n">
        <v>0.815833333333333</v>
      </c>
      <c r="L47"/>
    </row>
    <row r="48">
      <c r="A48" t="n">
        <v>2305</v>
      </c>
      <c r="B48" t="s">
        <v>816</v>
      </c>
      <c r="C48" t="s">
        <v>681</v>
      </c>
      <c r="D48" t="n">
        <v>44</v>
      </c>
      <c r="E48" t="n">
        <v>0.714285714285714</v>
      </c>
      <c r="F48" t="n">
        <v>1546</v>
      </c>
      <c r="G48" t="s">
        <v>817</v>
      </c>
      <c r="H48" t="s">
        <v>818</v>
      </c>
      <c r="I48" t="s">
        <v>819</v>
      </c>
      <c r="J48" t="n">
        <v>6.7</v>
      </c>
      <c r="K48" t="n">
        <v>0.798428571428571</v>
      </c>
      <c r="L48"/>
    </row>
    <row r="49">
      <c r="A49" t="n">
        <v>2306</v>
      </c>
      <c r="B49" t="s">
        <v>820</v>
      </c>
      <c r="C49" t="s">
        <v>681</v>
      </c>
      <c r="D49" t="n">
        <v>19</v>
      </c>
      <c r="E49" t="n">
        <v>0.666666666666667</v>
      </c>
      <c r="F49" t="n">
        <v>1800</v>
      </c>
      <c r="G49" t="s">
        <v>821</v>
      </c>
      <c r="H49" t="s">
        <v>822</v>
      </c>
      <c r="I49" t="s">
        <v>823</v>
      </c>
      <c r="J49" t="n">
        <v>14.3</v>
      </c>
      <c r="K49" t="n">
        <v>0.628333333333333</v>
      </c>
      <c r="L49"/>
    </row>
    <row r="50">
      <c r="A50" t="n">
        <v>2309</v>
      </c>
      <c r="B50" t="s">
        <v>824</v>
      </c>
      <c r="C50" t="s">
        <v>637</v>
      </c>
      <c r="D50" t="n">
        <v>133</v>
      </c>
      <c r="E50" t="n">
        <v>0.142857142857143</v>
      </c>
      <c r="F50" t="n">
        <v>1121</v>
      </c>
      <c r="G50" t="s">
        <v>825</v>
      </c>
      <c r="H50" t="s">
        <v>826</v>
      </c>
      <c r="I50" t="s">
        <v>827</v>
      </c>
      <c r="J50" t="n">
        <v>-22.4</v>
      </c>
      <c r="K50" t="n">
        <v>0.188857142857143</v>
      </c>
      <c r="L50"/>
    </row>
    <row r="51">
      <c r="A51" t="n">
        <v>96</v>
      </c>
      <c r="B51" t="s">
        <v>828</v>
      </c>
      <c r="C51" t="s">
        <v>642</v>
      </c>
      <c r="D51" t="n">
        <v>47</v>
      </c>
      <c r="E51" t="n">
        <v>0.714285714285714</v>
      </c>
      <c r="F51" t="n">
        <v>1591</v>
      </c>
      <c r="G51" t="s">
        <v>829</v>
      </c>
      <c r="H51" t="s">
        <v>830</v>
      </c>
      <c r="I51" t="s">
        <v>831</v>
      </c>
      <c r="J51" t="n">
        <v>11</v>
      </c>
      <c r="K51" t="n">
        <v>0.611714285714286</v>
      </c>
      <c r="L51"/>
    </row>
    <row r="52">
      <c r="A52" t="n">
        <v>2335</v>
      </c>
      <c r="B52" t="s">
        <v>832</v>
      </c>
      <c r="C52" t="s">
        <v>762</v>
      </c>
      <c r="D52" t="n">
        <v>54</v>
      </c>
      <c r="E52" t="n">
        <v>1</v>
      </c>
      <c r="F52" t="n">
        <v>1608</v>
      </c>
      <c r="G52" t="s">
        <v>833</v>
      </c>
      <c r="H52" t="s">
        <v>834</v>
      </c>
      <c r="I52" t="s">
        <v>835</v>
      </c>
      <c r="J52" t="n">
        <v>2.8</v>
      </c>
      <c r="K52" t="n">
        <v>0.965</v>
      </c>
      <c r="L52"/>
    </row>
    <row r="53">
      <c r="A53" t="n">
        <v>309</v>
      </c>
      <c r="B53" t="s">
        <v>836</v>
      </c>
      <c r="C53" t="s">
        <v>647</v>
      </c>
      <c r="D53" t="n">
        <v>87</v>
      </c>
      <c r="E53" t="n">
        <v>0.666666666666667</v>
      </c>
      <c r="F53" t="n">
        <v>1542</v>
      </c>
      <c r="G53" t="s">
        <v>837</v>
      </c>
      <c r="H53" t="s">
        <v>838</v>
      </c>
      <c r="I53" t="s">
        <v>688</v>
      </c>
      <c r="J53" t="n">
        <v>0.6</v>
      </c>
      <c r="K53" t="n">
        <v>0.730666666666667</v>
      </c>
      <c r="L53"/>
    </row>
    <row r="54">
      <c r="A54" t="n">
        <v>2433</v>
      </c>
      <c r="B54" t="s">
        <v>839</v>
      </c>
      <c r="C54" t="s">
        <v>647</v>
      </c>
      <c r="D54" t="n">
        <v>121</v>
      </c>
      <c r="E54" t="n">
        <v>0.333333333333333</v>
      </c>
      <c r="F54" t="n">
        <v>1096</v>
      </c>
      <c r="G54" t="s">
        <v>840</v>
      </c>
      <c r="H54" t="s">
        <v>841</v>
      </c>
      <c r="I54" t="s">
        <v>842</v>
      </c>
      <c r="J54" t="n">
        <v>-15.4</v>
      </c>
      <c r="K54" t="n">
        <v>0.172166666666667</v>
      </c>
      <c r="L54"/>
    </row>
    <row r="55">
      <c r="A55" t="n">
        <v>2348</v>
      </c>
      <c r="B55" t="s">
        <v>843</v>
      </c>
      <c r="C55" t="s">
        <v>762</v>
      </c>
      <c r="D55" t="n">
        <v>107</v>
      </c>
      <c r="E55" t="n">
        <v>0.375</v>
      </c>
      <c r="F55" t="n">
        <v>1241</v>
      </c>
      <c r="G55" t="s">
        <v>844</v>
      </c>
      <c r="H55" t="s">
        <v>845</v>
      </c>
      <c r="I55" t="s">
        <v>846</v>
      </c>
      <c r="J55" t="n">
        <v>-13.4</v>
      </c>
      <c r="K55" t="n">
        <v>0.45525</v>
      </c>
      <c r="L55"/>
    </row>
    <row r="56">
      <c r="A56" t="n">
        <v>97</v>
      </c>
      <c r="B56" t="s">
        <v>847</v>
      </c>
      <c r="C56" t="s">
        <v>690</v>
      </c>
      <c r="D56" t="n">
        <v>27</v>
      </c>
      <c r="E56" t="n">
        <v>0.857142857142857</v>
      </c>
      <c r="F56" t="n">
        <v>1657</v>
      </c>
      <c r="G56" t="s">
        <v>848</v>
      </c>
      <c r="H56" t="s">
        <v>849</v>
      </c>
      <c r="I56" t="s">
        <v>850</v>
      </c>
      <c r="J56" t="n">
        <v>10.7</v>
      </c>
      <c r="K56" t="n">
        <v>0.741571428571429</v>
      </c>
      <c r="L56" t="n">
        <v>1</v>
      </c>
    </row>
    <row r="57">
      <c r="A57" t="n">
        <v>99</v>
      </c>
      <c r="B57" t="s">
        <v>851</v>
      </c>
      <c r="C57" t="s">
        <v>642</v>
      </c>
      <c r="D57" t="n">
        <v>11</v>
      </c>
      <c r="E57" t="n">
        <v>0.714285714285714</v>
      </c>
      <c r="F57" t="n">
        <v>1809</v>
      </c>
      <c r="G57" t="s">
        <v>852</v>
      </c>
      <c r="H57" t="s">
        <v>853</v>
      </c>
      <c r="I57" t="s">
        <v>854</v>
      </c>
      <c r="J57" t="n">
        <v>15</v>
      </c>
      <c r="K57" t="n">
        <v>0.762571428571429</v>
      </c>
      <c r="L57" t="n">
        <v>1</v>
      </c>
    </row>
    <row r="58">
      <c r="A58" t="n">
        <v>276</v>
      </c>
      <c r="B58" t="s">
        <v>855</v>
      </c>
      <c r="C58" t="s">
        <v>647</v>
      </c>
      <c r="D58" t="n">
        <v>89</v>
      </c>
      <c r="E58" t="n">
        <v>0.666666666666667</v>
      </c>
      <c r="F58" t="n">
        <v>1518</v>
      </c>
      <c r="G58" t="s">
        <v>856</v>
      </c>
      <c r="H58" t="s">
        <v>857</v>
      </c>
      <c r="I58" t="s">
        <v>688</v>
      </c>
      <c r="J58" t="n">
        <v>-2.4</v>
      </c>
      <c r="K58" t="n">
        <v>0.701</v>
      </c>
      <c r="L58"/>
    </row>
    <row r="59">
      <c r="A59" t="n">
        <v>120</v>
      </c>
      <c r="B59" t="s">
        <v>858</v>
      </c>
      <c r="C59" t="s">
        <v>793</v>
      </c>
      <c r="D59" t="n">
        <v>30</v>
      </c>
      <c r="E59" t="n">
        <v>0.714285714285714</v>
      </c>
      <c r="F59" t="n">
        <v>1687</v>
      </c>
      <c r="G59" t="s">
        <v>859</v>
      </c>
      <c r="H59" t="s">
        <v>860</v>
      </c>
      <c r="I59" t="s">
        <v>861</v>
      </c>
      <c r="J59" t="n">
        <v>8.9</v>
      </c>
      <c r="K59" t="n">
        <v>0.778571428571429</v>
      </c>
      <c r="L59"/>
    </row>
    <row r="60">
      <c r="A60" t="n">
        <v>235</v>
      </c>
      <c r="B60" t="s">
        <v>862</v>
      </c>
      <c r="C60" t="s">
        <v>714</v>
      </c>
      <c r="D60" t="n">
        <v>52</v>
      </c>
      <c r="E60" t="n">
        <v>0.666666666666667</v>
      </c>
      <c r="F60" t="n">
        <v>1545</v>
      </c>
      <c r="G60" t="s">
        <v>863</v>
      </c>
      <c r="H60" t="s">
        <v>864</v>
      </c>
      <c r="I60" t="s">
        <v>865</v>
      </c>
      <c r="J60" t="n">
        <v>1.8</v>
      </c>
      <c r="K60" t="n">
        <v>0.564</v>
      </c>
      <c r="L60"/>
    </row>
    <row r="61">
      <c r="A61" t="n">
        <v>2390</v>
      </c>
      <c r="B61" t="s">
        <v>866</v>
      </c>
      <c r="C61" t="s">
        <v>690</v>
      </c>
      <c r="D61" t="n">
        <v>22</v>
      </c>
      <c r="E61" t="n">
        <v>0.666666666666667</v>
      </c>
      <c r="F61" t="n">
        <v>1560</v>
      </c>
      <c r="G61" t="s">
        <v>867</v>
      </c>
      <c r="H61" t="s">
        <v>868</v>
      </c>
      <c r="I61" t="s">
        <v>869</v>
      </c>
      <c r="J61" t="n">
        <v>15.1</v>
      </c>
      <c r="K61" t="n">
        <v>0.894833333333333</v>
      </c>
      <c r="L61"/>
    </row>
    <row r="62">
      <c r="A62" t="n">
        <v>193</v>
      </c>
      <c r="B62" t="s">
        <v>870</v>
      </c>
      <c r="C62" t="s">
        <v>637</v>
      </c>
      <c r="D62" t="n">
        <v>77</v>
      </c>
      <c r="E62" t="n">
        <v>0.857142857142857</v>
      </c>
      <c r="F62" t="n">
        <v>1455</v>
      </c>
      <c r="G62" t="s">
        <v>770</v>
      </c>
      <c r="H62" t="s">
        <v>871</v>
      </c>
      <c r="I62" t="s">
        <v>659</v>
      </c>
      <c r="J62" t="n">
        <v>-3.4</v>
      </c>
      <c r="K62" t="n">
        <v>0.754571428571429</v>
      </c>
      <c r="L62"/>
    </row>
    <row r="63">
      <c r="A63" t="n">
        <v>130</v>
      </c>
      <c r="B63" t="s">
        <v>872</v>
      </c>
      <c r="C63" t="s">
        <v>793</v>
      </c>
      <c r="D63" t="n">
        <v>1</v>
      </c>
      <c r="E63" t="n">
        <v>1</v>
      </c>
      <c r="F63" t="n">
        <v>2123</v>
      </c>
      <c r="G63" t="s">
        <v>873</v>
      </c>
      <c r="H63" t="s">
        <v>874</v>
      </c>
      <c r="I63" t="s">
        <v>875</v>
      </c>
      <c r="J63" t="n">
        <v>25.1</v>
      </c>
      <c r="K63" t="n">
        <v>0.998142857142857</v>
      </c>
      <c r="L63" t="n">
        <v>1</v>
      </c>
    </row>
    <row r="64">
      <c r="A64" t="n">
        <v>127</v>
      </c>
      <c r="B64" t="s">
        <v>876</v>
      </c>
      <c r="C64" t="s">
        <v>793</v>
      </c>
      <c r="D64" t="n">
        <v>72</v>
      </c>
      <c r="E64" t="n">
        <v>0.333333333333333</v>
      </c>
      <c r="F64" t="n">
        <v>1462</v>
      </c>
      <c r="G64" t="s">
        <v>877</v>
      </c>
      <c r="H64" t="s">
        <v>878</v>
      </c>
      <c r="I64" t="s">
        <v>684</v>
      </c>
      <c r="J64" t="n">
        <v>3.1</v>
      </c>
      <c r="K64" t="n">
        <v>0.516</v>
      </c>
      <c r="L64"/>
    </row>
    <row r="65">
      <c r="A65" t="n">
        <v>2393</v>
      </c>
      <c r="B65" t="s">
        <v>879</v>
      </c>
      <c r="C65" t="s">
        <v>762</v>
      </c>
      <c r="D65" t="n">
        <v>111</v>
      </c>
      <c r="E65" t="n">
        <v>0.25</v>
      </c>
      <c r="F65" t="n">
        <v>1288</v>
      </c>
      <c r="G65" t="s">
        <v>880</v>
      </c>
      <c r="H65" t="s">
        <v>881</v>
      </c>
      <c r="I65" t="s">
        <v>882</v>
      </c>
      <c r="J65" t="n">
        <v>-13.6</v>
      </c>
      <c r="K65" t="n">
        <v>0.365857142857143</v>
      </c>
      <c r="L65"/>
    </row>
    <row r="66">
      <c r="A66" t="n">
        <v>135</v>
      </c>
      <c r="B66" t="s">
        <v>883</v>
      </c>
      <c r="C66" t="s">
        <v>793</v>
      </c>
      <c r="D66" t="n">
        <v>59</v>
      </c>
      <c r="E66" t="n">
        <v>0.5</v>
      </c>
      <c r="F66" t="n">
        <v>1571</v>
      </c>
      <c r="G66" t="s">
        <v>884</v>
      </c>
      <c r="H66" t="s">
        <v>834</v>
      </c>
      <c r="I66" t="s">
        <v>885</v>
      </c>
      <c r="J66" t="n">
        <v>3.1</v>
      </c>
      <c r="K66" t="n">
        <v>0.499333333333333</v>
      </c>
      <c r="L66"/>
    </row>
    <row r="67">
      <c r="A67" t="n">
        <v>344</v>
      </c>
      <c r="B67" t="s">
        <v>886</v>
      </c>
      <c r="C67" t="s">
        <v>642</v>
      </c>
      <c r="D67" t="n">
        <v>50</v>
      </c>
      <c r="E67" t="n">
        <v>0.5</v>
      </c>
      <c r="F67" t="n">
        <v>1538</v>
      </c>
      <c r="G67" t="s">
        <v>887</v>
      </c>
      <c r="H67" t="s">
        <v>888</v>
      </c>
      <c r="I67" t="s">
        <v>885</v>
      </c>
      <c r="J67" t="n">
        <v>3.7</v>
      </c>
      <c r="K67" t="n">
        <v>0.445</v>
      </c>
      <c r="L67"/>
    </row>
    <row r="68">
      <c r="A68" t="n">
        <v>142</v>
      </c>
      <c r="B68" t="s">
        <v>889</v>
      </c>
      <c r="C68" t="s">
        <v>642</v>
      </c>
      <c r="D68" t="n">
        <v>33</v>
      </c>
      <c r="E68" t="n">
        <v>0.857142857142857</v>
      </c>
      <c r="F68" t="n">
        <v>1580</v>
      </c>
      <c r="G68" t="s">
        <v>890</v>
      </c>
      <c r="H68" t="s">
        <v>891</v>
      </c>
      <c r="I68" t="s">
        <v>892</v>
      </c>
      <c r="J68" t="n">
        <v>12</v>
      </c>
      <c r="K68" t="n">
        <v>0.81</v>
      </c>
      <c r="L68" t="n">
        <v>1</v>
      </c>
    </row>
    <row r="69">
      <c r="A69" t="n">
        <v>2426</v>
      </c>
      <c r="B69" t="s">
        <v>893</v>
      </c>
      <c r="C69" t="s">
        <v>714</v>
      </c>
      <c r="D69" t="n">
        <v>101</v>
      </c>
      <c r="E69" t="n">
        <v>0.5</v>
      </c>
      <c r="F69" t="n">
        <v>1365</v>
      </c>
      <c r="G69" t="s">
        <v>894</v>
      </c>
      <c r="H69" t="s">
        <v>711</v>
      </c>
      <c r="I69" t="s">
        <v>895</v>
      </c>
      <c r="J69" t="n">
        <v>-11.4</v>
      </c>
      <c r="K69" t="n">
        <v>0.5885</v>
      </c>
      <c r="L69"/>
    </row>
    <row r="70">
      <c r="A70" t="n">
        <v>152</v>
      </c>
      <c r="B70" t="s">
        <v>896</v>
      </c>
      <c r="C70" t="s">
        <v>690</v>
      </c>
      <c r="D70" t="n">
        <v>58</v>
      </c>
      <c r="E70" t="n">
        <v>0.571428571428571</v>
      </c>
      <c r="F70" t="n">
        <v>1502</v>
      </c>
      <c r="G70" t="s">
        <v>897</v>
      </c>
      <c r="H70" t="s">
        <v>784</v>
      </c>
      <c r="I70" t="s">
        <v>721</v>
      </c>
      <c r="J70" t="n">
        <v>3.2</v>
      </c>
      <c r="K70" t="n">
        <v>0.487714285714286</v>
      </c>
      <c r="L70"/>
    </row>
    <row r="71">
      <c r="A71" t="n">
        <v>158</v>
      </c>
      <c r="B71" t="s">
        <v>898</v>
      </c>
      <c r="C71" t="s">
        <v>793</v>
      </c>
      <c r="D71" t="n">
        <v>62</v>
      </c>
      <c r="E71" t="n">
        <v>0.5</v>
      </c>
      <c r="F71" t="n">
        <v>1470</v>
      </c>
      <c r="G71" t="s">
        <v>899</v>
      </c>
      <c r="H71" t="s">
        <v>900</v>
      </c>
      <c r="I71" t="s">
        <v>901</v>
      </c>
      <c r="J71" t="n">
        <v>3.3</v>
      </c>
      <c r="K71" t="n">
        <v>0.733833333333333</v>
      </c>
      <c r="L71"/>
    </row>
    <row r="72">
      <c r="A72" t="n">
        <v>2440</v>
      </c>
      <c r="B72" t="s">
        <v>902</v>
      </c>
      <c r="C72" t="s">
        <v>632</v>
      </c>
      <c r="D72" t="n">
        <v>130</v>
      </c>
      <c r="E72" t="n">
        <v>0</v>
      </c>
      <c r="F72" t="n">
        <v>1199</v>
      </c>
      <c r="G72" t="s">
        <v>903</v>
      </c>
      <c r="H72" t="s">
        <v>904</v>
      </c>
      <c r="I72" t="s">
        <v>905</v>
      </c>
      <c r="J72" t="n">
        <v>-20.7</v>
      </c>
      <c r="K72" t="n">
        <v>0.113333333333333</v>
      </c>
      <c r="L72"/>
    </row>
    <row r="73">
      <c r="A73" t="n">
        <v>167</v>
      </c>
      <c r="B73" t="s">
        <v>906</v>
      </c>
      <c r="C73" t="s">
        <v>632</v>
      </c>
      <c r="D73" t="n">
        <v>123</v>
      </c>
      <c r="E73" t="n">
        <v>0.333333333333333</v>
      </c>
      <c r="F73" t="n">
        <v>1065</v>
      </c>
      <c r="G73" t="s">
        <v>907</v>
      </c>
      <c r="H73" t="s">
        <v>908</v>
      </c>
      <c r="I73" t="s">
        <v>909</v>
      </c>
      <c r="J73" t="n">
        <v>-16.7</v>
      </c>
      <c r="K73" t="n">
        <v>0.339</v>
      </c>
      <c r="L73"/>
    </row>
    <row r="74">
      <c r="A74" t="n">
        <v>166</v>
      </c>
      <c r="B74" t="s">
        <v>910</v>
      </c>
      <c r="C74" t="s">
        <v>762</v>
      </c>
      <c r="D74" t="n">
        <v>106</v>
      </c>
      <c r="E74" t="n">
        <v>0.625</v>
      </c>
      <c r="F74" t="n">
        <v>1371</v>
      </c>
      <c r="G74" t="s">
        <v>911</v>
      </c>
      <c r="H74" t="s">
        <v>912</v>
      </c>
      <c r="I74" t="s">
        <v>913</v>
      </c>
      <c r="J74" t="n">
        <v>-8.5</v>
      </c>
      <c r="K74" t="n">
        <v>0.721428571428571</v>
      </c>
      <c r="L74"/>
    </row>
    <row r="75">
      <c r="A75" t="n">
        <v>153</v>
      </c>
      <c r="B75" t="s">
        <v>914</v>
      </c>
      <c r="C75" t="s">
        <v>690</v>
      </c>
      <c r="D75" t="n">
        <v>16</v>
      </c>
      <c r="E75" t="n">
        <v>1</v>
      </c>
      <c r="F75" t="n">
        <v>1756</v>
      </c>
      <c r="G75" t="s">
        <v>915</v>
      </c>
      <c r="H75" t="s">
        <v>916</v>
      </c>
      <c r="I75" t="s">
        <v>917</v>
      </c>
      <c r="J75" t="n">
        <v>15.8</v>
      </c>
      <c r="K75" t="n">
        <v>0.803833333333333</v>
      </c>
      <c r="L75" t="n">
        <v>1</v>
      </c>
    </row>
    <row r="76">
      <c r="A76" t="n">
        <v>2459</v>
      </c>
      <c r="B76" t="s">
        <v>918</v>
      </c>
      <c r="C76" t="s">
        <v>637</v>
      </c>
      <c r="D76" t="n">
        <v>92</v>
      </c>
      <c r="E76" t="n">
        <v>0.428571428571429</v>
      </c>
      <c r="F76" t="n">
        <v>1405</v>
      </c>
      <c r="G76" t="s">
        <v>919</v>
      </c>
      <c r="H76" t="s">
        <v>920</v>
      </c>
      <c r="I76" t="s">
        <v>921</v>
      </c>
      <c r="J76" t="n">
        <v>-10</v>
      </c>
      <c r="K76" t="n">
        <v>0.590428571428571</v>
      </c>
      <c r="L76"/>
    </row>
    <row r="77">
      <c r="A77" t="n">
        <v>249</v>
      </c>
      <c r="B77" t="s">
        <v>922</v>
      </c>
      <c r="C77" t="s">
        <v>714</v>
      </c>
      <c r="D77" t="n">
        <v>108</v>
      </c>
      <c r="E77" t="n">
        <v>0.5</v>
      </c>
      <c r="F77" t="n">
        <v>1384</v>
      </c>
      <c r="G77" t="s">
        <v>923</v>
      </c>
      <c r="H77" t="s">
        <v>845</v>
      </c>
      <c r="I77" t="s">
        <v>924</v>
      </c>
      <c r="J77" t="n">
        <v>-9.2</v>
      </c>
      <c r="K77" t="n">
        <v>0.446666666666667</v>
      </c>
      <c r="L77"/>
    </row>
    <row r="78">
      <c r="A78" t="n">
        <v>77</v>
      </c>
      <c r="B78" t="s">
        <v>925</v>
      </c>
      <c r="C78" t="s">
        <v>793</v>
      </c>
      <c r="D78" t="n">
        <v>93</v>
      </c>
      <c r="E78" t="n">
        <v>0.5</v>
      </c>
      <c r="F78" t="n">
        <v>1311</v>
      </c>
      <c r="G78" t="s">
        <v>926</v>
      </c>
      <c r="H78" t="s">
        <v>927</v>
      </c>
      <c r="I78" t="s">
        <v>928</v>
      </c>
      <c r="J78" t="n">
        <v>-8.1</v>
      </c>
      <c r="K78" t="n">
        <v>0.297166666666667</v>
      </c>
      <c r="L78"/>
    </row>
    <row r="79">
      <c r="A79" t="n">
        <v>87</v>
      </c>
      <c r="B79" t="s">
        <v>929</v>
      </c>
      <c r="C79" t="s">
        <v>669</v>
      </c>
      <c r="D79" t="n">
        <v>12</v>
      </c>
      <c r="E79" t="n">
        <v>0.75</v>
      </c>
      <c r="F79" t="n">
        <v>1892</v>
      </c>
      <c r="G79" t="s">
        <v>930</v>
      </c>
      <c r="H79" t="s">
        <v>931</v>
      </c>
      <c r="I79" t="s">
        <v>932</v>
      </c>
      <c r="J79" t="n">
        <v>20.1</v>
      </c>
      <c r="K79" t="n">
        <v>0.802125</v>
      </c>
      <c r="L79" t="n">
        <v>1</v>
      </c>
    </row>
    <row r="80">
      <c r="A80" t="n">
        <v>195</v>
      </c>
      <c r="B80" t="s">
        <v>933</v>
      </c>
      <c r="C80" t="s">
        <v>637</v>
      </c>
      <c r="D80" t="n">
        <v>71</v>
      </c>
      <c r="E80" t="n">
        <v>0.714285714285714</v>
      </c>
      <c r="F80" t="n">
        <v>1531</v>
      </c>
      <c r="G80" t="s">
        <v>934</v>
      </c>
      <c r="H80" t="s">
        <v>935</v>
      </c>
      <c r="I80" t="s">
        <v>721</v>
      </c>
      <c r="J80" t="n">
        <v>-4.4</v>
      </c>
      <c r="K80" t="n">
        <v>0.634</v>
      </c>
      <c r="L80"/>
    </row>
    <row r="81">
      <c r="A81" t="n">
        <v>194</v>
      </c>
      <c r="B81" t="s">
        <v>936</v>
      </c>
      <c r="C81" t="s">
        <v>793</v>
      </c>
      <c r="D81" t="n">
        <v>3</v>
      </c>
      <c r="E81" t="n">
        <v>1</v>
      </c>
      <c r="F81" t="n">
        <v>2073</v>
      </c>
      <c r="G81" t="s">
        <v>937</v>
      </c>
      <c r="H81" t="s">
        <v>938</v>
      </c>
      <c r="I81" t="s">
        <v>939</v>
      </c>
      <c r="J81" t="n">
        <v>24</v>
      </c>
      <c r="K81" t="n">
        <v>0.836</v>
      </c>
      <c r="L81" t="n">
        <v>1</v>
      </c>
    </row>
    <row r="82">
      <c r="A82" t="n">
        <v>201</v>
      </c>
      <c r="B82" t="s">
        <v>940</v>
      </c>
      <c r="C82" t="s">
        <v>681</v>
      </c>
      <c r="D82" t="n">
        <v>2</v>
      </c>
      <c r="E82" t="n">
        <v>1</v>
      </c>
      <c r="F82" t="n">
        <v>1939</v>
      </c>
      <c r="G82" t="s">
        <v>941</v>
      </c>
      <c r="H82" t="s">
        <v>942</v>
      </c>
      <c r="I82" t="s">
        <v>943</v>
      </c>
      <c r="J82" t="n">
        <v>20.9</v>
      </c>
      <c r="K82" t="n">
        <v>0.9165</v>
      </c>
      <c r="L82" t="n">
        <v>1</v>
      </c>
    </row>
    <row r="83">
      <c r="A83" t="n">
        <v>197</v>
      </c>
      <c r="B83" t="s">
        <v>944</v>
      </c>
      <c r="C83" t="s">
        <v>681</v>
      </c>
      <c r="D83" t="n">
        <v>56</v>
      </c>
      <c r="E83" t="n">
        <v>0.666666666666667</v>
      </c>
      <c r="F83" t="n">
        <v>1510</v>
      </c>
      <c r="G83" t="s">
        <v>945</v>
      </c>
      <c r="H83" t="s">
        <v>720</v>
      </c>
      <c r="I83" t="s">
        <v>946</v>
      </c>
      <c r="J83" t="n">
        <v>5.1</v>
      </c>
      <c r="K83" t="n">
        <v>0.324166666666667</v>
      </c>
      <c r="L83"/>
    </row>
    <row r="84">
      <c r="A84" t="n">
        <v>295</v>
      </c>
      <c r="B84" t="s">
        <v>947</v>
      </c>
      <c r="C84" t="s">
        <v>647</v>
      </c>
      <c r="D84" t="n">
        <v>114</v>
      </c>
      <c r="E84" t="n">
        <v>0.5</v>
      </c>
      <c r="F84" t="n">
        <v>1366</v>
      </c>
      <c r="G84" t="s">
        <v>948</v>
      </c>
      <c r="H84" t="s">
        <v>949</v>
      </c>
      <c r="I84" t="s">
        <v>950</v>
      </c>
      <c r="J84" t="n">
        <v>-10.2</v>
      </c>
      <c r="K84" t="n">
        <v>0.2985</v>
      </c>
      <c r="L84"/>
    </row>
    <row r="85">
      <c r="A85" t="n">
        <v>145</v>
      </c>
      <c r="B85" t="s">
        <v>951</v>
      </c>
      <c r="C85" t="s">
        <v>642</v>
      </c>
      <c r="D85" t="n">
        <v>13</v>
      </c>
      <c r="E85" t="n">
        <v>0.833333333333333</v>
      </c>
      <c r="F85" t="n">
        <v>1685</v>
      </c>
      <c r="G85" t="s">
        <v>952</v>
      </c>
      <c r="H85" t="s">
        <v>931</v>
      </c>
      <c r="I85" t="s">
        <v>823</v>
      </c>
      <c r="J85" t="n">
        <v>14.7</v>
      </c>
      <c r="K85" t="n">
        <v>0.625</v>
      </c>
      <c r="L85" t="n">
        <v>1</v>
      </c>
    </row>
    <row r="86">
      <c r="A86" t="n">
        <v>2483</v>
      </c>
      <c r="B86" t="s">
        <v>953</v>
      </c>
      <c r="C86" t="s">
        <v>652</v>
      </c>
      <c r="D86" t="n">
        <v>6</v>
      </c>
      <c r="E86" t="n">
        <v>0.833333333333333</v>
      </c>
      <c r="F86" t="n">
        <v>1823</v>
      </c>
      <c r="G86" t="s">
        <v>954</v>
      </c>
      <c r="H86" t="s">
        <v>955</v>
      </c>
      <c r="I86" t="s">
        <v>956</v>
      </c>
      <c r="J86" t="n">
        <v>22</v>
      </c>
      <c r="K86" t="n">
        <v>0.8845</v>
      </c>
      <c r="L86" t="n">
        <v>1</v>
      </c>
    </row>
    <row r="87">
      <c r="A87" t="n">
        <v>204</v>
      </c>
      <c r="B87" t="s">
        <v>957</v>
      </c>
      <c r="C87" t="s">
        <v>652</v>
      </c>
      <c r="D87" t="n">
        <v>21</v>
      </c>
      <c r="E87" t="n">
        <v>0.857142857142857</v>
      </c>
      <c r="F87" t="n">
        <v>1790</v>
      </c>
      <c r="G87" t="s">
        <v>958</v>
      </c>
      <c r="H87" t="s">
        <v>959</v>
      </c>
      <c r="I87" t="s">
        <v>725</v>
      </c>
      <c r="J87" t="n">
        <v>14.7</v>
      </c>
      <c r="K87" t="n">
        <v>0.841428571428571</v>
      </c>
      <c r="L87" t="n">
        <v>1</v>
      </c>
    </row>
    <row r="88">
      <c r="A88" t="n">
        <v>213</v>
      </c>
      <c r="B88" t="s">
        <v>960</v>
      </c>
      <c r="C88" t="s">
        <v>793</v>
      </c>
      <c r="D88" t="n">
        <v>4</v>
      </c>
      <c r="E88" t="n">
        <v>1</v>
      </c>
      <c r="F88" t="n">
        <v>2010</v>
      </c>
      <c r="G88" t="s">
        <v>961</v>
      </c>
      <c r="H88" t="s">
        <v>962</v>
      </c>
      <c r="I88" t="s">
        <v>956</v>
      </c>
      <c r="J88" t="n">
        <v>20.8</v>
      </c>
      <c r="K88" t="n">
        <v>0.907333333333333</v>
      </c>
      <c r="L88" t="n">
        <v>1</v>
      </c>
    </row>
    <row r="89">
      <c r="A89" t="n">
        <v>221</v>
      </c>
      <c r="B89" t="s">
        <v>963</v>
      </c>
      <c r="C89" t="s">
        <v>690</v>
      </c>
      <c r="D89" t="n">
        <v>53</v>
      </c>
      <c r="E89" t="n">
        <v>0.333333333333333</v>
      </c>
      <c r="F89" t="n">
        <v>1549</v>
      </c>
      <c r="G89" t="s">
        <v>964</v>
      </c>
      <c r="H89" t="s">
        <v>965</v>
      </c>
      <c r="I89" t="s">
        <v>966</v>
      </c>
      <c r="J89" t="n">
        <v>4.7</v>
      </c>
      <c r="K89" t="n">
        <v>0.357666666666667</v>
      </c>
      <c r="L89"/>
    </row>
    <row r="90">
      <c r="A90" t="n">
        <v>2509</v>
      </c>
      <c r="B90" t="s">
        <v>967</v>
      </c>
      <c r="C90" t="s">
        <v>793</v>
      </c>
      <c r="D90" t="n">
        <v>64</v>
      </c>
      <c r="E90" t="n">
        <v>0.285714285714286</v>
      </c>
      <c r="F90" t="n">
        <v>1482</v>
      </c>
      <c r="G90" t="s">
        <v>968</v>
      </c>
      <c r="H90" t="s">
        <v>969</v>
      </c>
      <c r="I90" t="s">
        <v>865</v>
      </c>
      <c r="J90" t="n">
        <v>-1.7</v>
      </c>
      <c r="K90" t="n">
        <v>0.373285714285714</v>
      </c>
      <c r="L90"/>
    </row>
    <row r="91">
      <c r="A91" t="n">
        <v>242</v>
      </c>
      <c r="B91" t="s">
        <v>970</v>
      </c>
      <c r="C91" t="s">
        <v>714</v>
      </c>
      <c r="D91" t="n">
        <v>99</v>
      </c>
      <c r="E91" t="n">
        <v>0.5</v>
      </c>
      <c r="F91" t="n">
        <v>1189</v>
      </c>
      <c r="G91" t="s">
        <v>971</v>
      </c>
      <c r="H91" t="s">
        <v>972</v>
      </c>
      <c r="I91" t="s">
        <v>846</v>
      </c>
      <c r="J91" t="n">
        <v>-12.1</v>
      </c>
      <c r="K91" t="n">
        <v>0.499166666666667</v>
      </c>
      <c r="L91"/>
    </row>
    <row r="92">
      <c r="A92" t="n">
        <v>164</v>
      </c>
      <c r="B92" t="s">
        <v>973</v>
      </c>
      <c r="C92" t="s">
        <v>793</v>
      </c>
      <c r="D92" t="n">
        <v>46</v>
      </c>
      <c r="E92" t="n">
        <v>0.714285714285714</v>
      </c>
      <c r="F92" t="n">
        <v>1436</v>
      </c>
      <c r="G92" t="s">
        <v>974</v>
      </c>
      <c r="H92" t="s">
        <v>975</v>
      </c>
      <c r="I92" t="s">
        <v>865</v>
      </c>
      <c r="J92" t="n">
        <v>3.3</v>
      </c>
      <c r="K92" t="n">
        <v>0.627</v>
      </c>
      <c r="L92"/>
    </row>
    <row r="93">
      <c r="A93" t="n">
        <v>2534</v>
      </c>
      <c r="B93" t="s">
        <v>976</v>
      </c>
      <c r="C93" t="s">
        <v>762</v>
      </c>
      <c r="D93" t="n">
        <v>120</v>
      </c>
      <c r="E93" t="n">
        <v>0</v>
      </c>
      <c r="F93" t="n">
        <v>1329</v>
      </c>
      <c r="G93" t="s">
        <v>977</v>
      </c>
      <c r="H93" t="s">
        <v>978</v>
      </c>
      <c r="I93" t="s">
        <v>667</v>
      </c>
      <c r="J93" t="n">
        <v>-19.3</v>
      </c>
      <c r="K93" t="n">
        <v>0.164</v>
      </c>
      <c r="L93"/>
    </row>
    <row r="94">
      <c r="A94" t="n">
        <v>21</v>
      </c>
      <c r="B94" t="s">
        <v>979</v>
      </c>
      <c r="C94" t="s">
        <v>632</v>
      </c>
      <c r="D94" t="n">
        <v>103</v>
      </c>
      <c r="E94" t="n">
        <v>0.428571428571429</v>
      </c>
      <c r="F94" t="n">
        <v>1356</v>
      </c>
      <c r="G94" t="s">
        <v>980</v>
      </c>
      <c r="H94" t="s">
        <v>981</v>
      </c>
      <c r="I94" t="s">
        <v>799</v>
      </c>
      <c r="J94" t="n">
        <v>-9.3</v>
      </c>
      <c r="K94" t="n">
        <v>0.527428571428571</v>
      </c>
      <c r="L94"/>
    </row>
    <row r="95">
      <c r="A95" t="n">
        <v>23</v>
      </c>
      <c r="B95" t="s">
        <v>982</v>
      </c>
      <c r="C95" t="s">
        <v>632</v>
      </c>
      <c r="D95" t="n">
        <v>85</v>
      </c>
      <c r="E95" t="n">
        <v>0.285714285714286</v>
      </c>
      <c r="F95" t="n">
        <v>1396</v>
      </c>
      <c r="G95" t="s">
        <v>983</v>
      </c>
      <c r="H95" t="s">
        <v>692</v>
      </c>
      <c r="I95" t="s">
        <v>950</v>
      </c>
      <c r="J95" t="n">
        <v>-5.8</v>
      </c>
      <c r="K95" t="n">
        <v>0.275571428571429</v>
      </c>
      <c r="L95"/>
    </row>
    <row r="96">
      <c r="A96" t="n">
        <v>2567</v>
      </c>
      <c r="B96" t="s">
        <v>984</v>
      </c>
      <c r="C96" t="s">
        <v>714</v>
      </c>
      <c r="D96" t="n">
        <v>31</v>
      </c>
      <c r="E96" t="n">
        <v>0.666666666666667</v>
      </c>
      <c r="F96" t="n">
        <v>1552</v>
      </c>
      <c r="G96" t="s">
        <v>985</v>
      </c>
      <c r="H96" t="s">
        <v>986</v>
      </c>
      <c r="I96" t="s">
        <v>987</v>
      </c>
      <c r="J96" t="n">
        <v>1.8</v>
      </c>
      <c r="K96" t="n">
        <v>0.638333333333333</v>
      </c>
      <c r="L96"/>
    </row>
    <row r="97">
      <c r="A97" t="n">
        <v>6</v>
      </c>
      <c r="B97" t="s">
        <v>988</v>
      </c>
      <c r="C97" t="s">
        <v>647</v>
      </c>
      <c r="D97" t="n">
        <v>39</v>
      </c>
      <c r="E97" t="n">
        <v>0.571428571428571</v>
      </c>
      <c r="F97" t="n">
        <v>1734</v>
      </c>
      <c r="G97" t="s">
        <v>989</v>
      </c>
      <c r="H97" t="s">
        <v>990</v>
      </c>
      <c r="I97" t="s">
        <v>991</v>
      </c>
      <c r="J97" t="n">
        <v>1.8</v>
      </c>
      <c r="K97" t="n">
        <v>0.611</v>
      </c>
      <c r="L97"/>
    </row>
    <row r="98">
      <c r="A98" t="n">
        <v>2579</v>
      </c>
      <c r="B98" t="s">
        <v>992</v>
      </c>
      <c r="C98" t="s">
        <v>642</v>
      </c>
      <c r="D98" t="n">
        <v>42</v>
      </c>
      <c r="E98" t="n">
        <v>0.333333333333333</v>
      </c>
      <c r="F98" t="n">
        <v>1549</v>
      </c>
      <c r="G98" t="s">
        <v>993</v>
      </c>
      <c r="H98" t="s">
        <v>994</v>
      </c>
      <c r="I98" t="s">
        <v>663</v>
      </c>
      <c r="J98" t="n">
        <v>6.7</v>
      </c>
      <c r="K98" t="n">
        <v>0.4775</v>
      </c>
      <c r="L98"/>
    </row>
    <row r="99">
      <c r="A99" t="n">
        <v>2572</v>
      </c>
      <c r="B99" t="s">
        <v>995</v>
      </c>
      <c r="C99" t="s">
        <v>647</v>
      </c>
      <c r="D99" t="n">
        <v>127</v>
      </c>
      <c r="E99" t="n">
        <v>0.142857142857143</v>
      </c>
      <c r="F99" t="n">
        <v>1097</v>
      </c>
      <c r="G99" t="s">
        <v>996</v>
      </c>
      <c r="H99" t="s">
        <v>997</v>
      </c>
      <c r="I99" t="s">
        <v>998</v>
      </c>
      <c r="J99" t="n">
        <v>-14.3</v>
      </c>
      <c r="K99" t="n">
        <v>0.3855</v>
      </c>
      <c r="L99"/>
    </row>
    <row r="100">
      <c r="A100" t="n">
        <v>58</v>
      </c>
      <c r="B100" t="s">
        <v>999</v>
      </c>
      <c r="C100" t="s">
        <v>714</v>
      </c>
      <c r="D100" t="n">
        <v>112</v>
      </c>
      <c r="E100" t="n">
        <v>0.428571428571429</v>
      </c>
      <c r="F100" t="n">
        <v>1178</v>
      </c>
      <c r="G100" t="s">
        <v>1000</v>
      </c>
      <c r="H100" t="s">
        <v>1001</v>
      </c>
      <c r="I100" t="s">
        <v>1002</v>
      </c>
      <c r="J100" t="n">
        <v>-13.2</v>
      </c>
      <c r="K100" t="n">
        <v>0.357142857142857</v>
      </c>
      <c r="L100"/>
    </row>
    <row r="101">
      <c r="A101" t="n">
        <v>24</v>
      </c>
      <c r="B101" t="s">
        <v>1003</v>
      </c>
      <c r="C101" t="s">
        <v>652</v>
      </c>
      <c r="D101" t="n">
        <v>110</v>
      </c>
      <c r="E101" t="n">
        <v>0.333333333333333</v>
      </c>
      <c r="F101" t="n">
        <v>1245</v>
      </c>
      <c r="G101" t="s">
        <v>1004</v>
      </c>
      <c r="H101" t="s">
        <v>1005</v>
      </c>
      <c r="I101" t="s">
        <v>672</v>
      </c>
      <c r="J101" t="n">
        <v>-9.3</v>
      </c>
      <c r="K101" t="n">
        <v>0.307</v>
      </c>
      <c r="L101"/>
    </row>
    <row r="102">
      <c r="A102" t="n">
        <v>183</v>
      </c>
      <c r="B102" t="s">
        <v>1006</v>
      </c>
      <c r="C102" t="s">
        <v>690</v>
      </c>
      <c r="D102" t="n">
        <v>43</v>
      </c>
      <c r="E102" t="n">
        <v>0.571428571428571</v>
      </c>
      <c r="F102" t="n">
        <v>1451</v>
      </c>
      <c r="G102" t="s">
        <v>1007</v>
      </c>
      <c r="H102" t="s">
        <v>1008</v>
      </c>
      <c r="I102" t="s">
        <v>1009</v>
      </c>
      <c r="J102" t="n">
        <v>3.7</v>
      </c>
      <c r="K102" t="n">
        <v>0.563285714285714</v>
      </c>
      <c r="L102"/>
    </row>
    <row r="103">
      <c r="A103" t="n">
        <v>2628</v>
      </c>
      <c r="B103" t="s">
        <v>1010</v>
      </c>
      <c r="C103" t="s">
        <v>681</v>
      </c>
      <c r="D103" t="n">
        <v>24</v>
      </c>
      <c r="E103" t="n">
        <v>0.571428571428571</v>
      </c>
      <c r="F103" t="n">
        <v>1713</v>
      </c>
      <c r="G103" t="s">
        <v>1011</v>
      </c>
      <c r="H103" t="s">
        <v>1012</v>
      </c>
      <c r="I103" t="s">
        <v>1013</v>
      </c>
      <c r="J103" t="n">
        <v>11.7</v>
      </c>
      <c r="K103" t="n">
        <v>0.646</v>
      </c>
      <c r="L103"/>
    </row>
    <row r="104">
      <c r="A104" t="n">
        <v>218</v>
      </c>
      <c r="B104" t="s">
        <v>1014</v>
      </c>
      <c r="C104" t="s">
        <v>714</v>
      </c>
      <c r="D104" t="n">
        <v>122</v>
      </c>
      <c r="E104" t="n">
        <v>0.285714285714286</v>
      </c>
      <c r="F104" t="n">
        <v>1049</v>
      </c>
      <c r="G104" t="s">
        <v>1015</v>
      </c>
      <c r="H104" t="s">
        <v>1016</v>
      </c>
      <c r="I104" t="s">
        <v>1017</v>
      </c>
      <c r="J104" t="n">
        <v>-15.7</v>
      </c>
      <c r="K104" t="n">
        <v>0.256428571428571</v>
      </c>
      <c r="L104"/>
    </row>
    <row r="105">
      <c r="A105" t="n">
        <v>2633</v>
      </c>
      <c r="B105" t="s">
        <v>1018</v>
      </c>
      <c r="C105" t="s">
        <v>642</v>
      </c>
      <c r="D105" t="n">
        <v>14</v>
      </c>
      <c r="E105" t="n">
        <v>0.833333333333333</v>
      </c>
      <c r="F105" t="n">
        <v>1902</v>
      </c>
      <c r="G105" t="s">
        <v>1019</v>
      </c>
      <c r="H105" t="s">
        <v>1020</v>
      </c>
      <c r="I105" t="s">
        <v>1021</v>
      </c>
      <c r="J105" t="n">
        <v>17.6</v>
      </c>
      <c r="K105" t="n">
        <v>0.811</v>
      </c>
      <c r="L105" t="n">
        <v>1</v>
      </c>
    </row>
    <row r="106">
      <c r="A106" t="n">
        <v>251</v>
      </c>
      <c r="B106" t="s">
        <v>1022</v>
      </c>
      <c r="C106" t="s">
        <v>681</v>
      </c>
      <c r="D106" t="n">
        <v>7</v>
      </c>
      <c r="E106" t="n">
        <v>0.833333333333333</v>
      </c>
      <c r="F106" t="n">
        <v>1910</v>
      </c>
      <c r="G106" t="s">
        <v>1023</v>
      </c>
      <c r="H106" t="s">
        <v>1024</v>
      </c>
      <c r="I106" t="s">
        <v>1025</v>
      </c>
      <c r="J106" t="n">
        <v>22.7</v>
      </c>
      <c r="K106" t="n">
        <v>0.824</v>
      </c>
      <c r="L106" t="n">
        <v>1</v>
      </c>
    </row>
    <row r="107">
      <c r="A107" t="n">
        <v>245</v>
      </c>
      <c r="B107" t="s">
        <v>1026</v>
      </c>
      <c r="C107" t="s">
        <v>642</v>
      </c>
      <c r="D107" t="n">
        <v>15</v>
      </c>
      <c r="E107" t="n">
        <v>0.571428571428571</v>
      </c>
      <c r="F107" t="n">
        <v>1738</v>
      </c>
      <c r="G107" t="s">
        <v>1027</v>
      </c>
      <c r="H107" t="s">
        <v>1028</v>
      </c>
      <c r="I107" t="s">
        <v>1029</v>
      </c>
      <c r="J107" t="n">
        <v>15.1</v>
      </c>
      <c r="K107" t="n">
        <v>0.626571428571429</v>
      </c>
      <c r="L107"/>
    </row>
    <row r="108">
      <c r="A108" t="n">
        <v>326</v>
      </c>
      <c r="B108" t="s">
        <v>1030</v>
      </c>
      <c r="C108" t="s">
        <v>647</v>
      </c>
      <c r="D108" t="n">
        <v>94</v>
      </c>
      <c r="E108" t="n">
        <v>0.714285714285714</v>
      </c>
      <c r="F108" t="n">
        <v>1376</v>
      </c>
      <c r="G108" t="s">
        <v>1031</v>
      </c>
      <c r="H108" t="s">
        <v>1032</v>
      </c>
      <c r="I108" t="s">
        <v>1033</v>
      </c>
      <c r="J108" t="n">
        <v>-4.7</v>
      </c>
      <c r="K108" t="n">
        <v>0.608</v>
      </c>
      <c r="L108"/>
    </row>
    <row r="109">
      <c r="A109" t="n">
        <v>2641</v>
      </c>
      <c r="B109" t="s">
        <v>1034</v>
      </c>
      <c r="C109" t="s">
        <v>681</v>
      </c>
      <c r="D109" t="n">
        <v>28</v>
      </c>
      <c r="E109" t="n">
        <v>0.428571428571429</v>
      </c>
      <c r="F109" t="n">
        <v>1637</v>
      </c>
      <c r="G109" t="s">
        <v>1035</v>
      </c>
      <c r="H109" t="s">
        <v>802</v>
      </c>
      <c r="I109" t="s">
        <v>850</v>
      </c>
      <c r="J109" t="n">
        <v>8.8</v>
      </c>
      <c r="K109" t="n">
        <v>0.520285714285714</v>
      </c>
      <c r="L109"/>
    </row>
    <row r="110">
      <c r="A110" t="n">
        <v>2649</v>
      </c>
      <c r="B110" t="s">
        <v>1036</v>
      </c>
      <c r="C110" t="s">
        <v>637</v>
      </c>
      <c r="D110" t="n">
        <v>61</v>
      </c>
      <c r="E110" t="n">
        <v>0.857142857142857</v>
      </c>
      <c r="F110" t="n">
        <v>1487</v>
      </c>
      <c r="G110" t="s">
        <v>939</v>
      </c>
      <c r="H110" t="s">
        <v>1037</v>
      </c>
      <c r="I110" t="s">
        <v>659</v>
      </c>
      <c r="J110" t="n">
        <v>0.6</v>
      </c>
      <c r="K110" t="n">
        <v>0.841714285714286</v>
      </c>
      <c r="L110"/>
    </row>
    <row r="111">
      <c r="A111" t="n">
        <v>2653</v>
      </c>
      <c r="B111" t="s">
        <v>1038</v>
      </c>
      <c r="C111" t="s">
        <v>647</v>
      </c>
      <c r="D111" t="n">
        <v>48</v>
      </c>
      <c r="E111" t="n">
        <v>0.714285714285714</v>
      </c>
      <c r="F111" t="n">
        <v>1638</v>
      </c>
      <c r="G111" t="s">
        <v>1039</v>
      </c>
      <c r="H111" t="s">
        <v>771</v>
      </c>
      <c r="I111" t="s">
        <v>831</v>
      </c>
      <c r="J111" t="n">
        <v>4.1</v>
      </c>
      <c r="K111" t="n">
        <v>0.709142857142857</v>
      </c>
      <c r="L111"/>
    </row>
    <row r="112">
      <c r="A112" t="n">
        <v>2655</v>
      </c>
      <c r="B112" t="s">
        <v>1040</v>
      </c>
      <c r="C112" t="s">
        <v>714</v>
      </c>
      <c r="D112" t="n">
        <v>34</v>
      </c>
      <c r="E112" t="n">
        <v>0.833333333333333</v>
      </c>
      <c r="F112" t="n">
        <v>1650</v>
      </c>
      <c r="G112" t="s">
        <v>1041</v>
      </c>
      <c r="H112" t="s">
        <v>1042</v>
      </c>
      <c r="I112" t="s">
        <v>850</v>
      </c>
      <c r="J112" t="n">
        <v>5.7</v>
      </c>
      <c r="K112" t="n">
        <v>0.765833333333333</v>
      </c>
      <c r="L112" t="n">
        <v>1</v>
      </c>
    </row>
    <row r="113">
      <c r="A113" t="n">
        <v>202</v>
      </c>
      <c r="B113" t="s">
        <v>1043</v>
      </c>
      <c r="C113" t="s">
        <v>714</v>
      </c>
      <c r="D113" t="n">
        <v>91</v>
      </c>
      <c r="E113" t="n">
        <v>0.5</v>
      </c>
      <c r="F113" t="n">
        <v>1330</v>
      </c>
      <c r="G113" t="s">
        <v>877</v>
      </c>
      <c r="H113" t="s">
        <v>1032</v>
      </c>
      <c r="I113" t="s">
        <v>1044</v>
      </c>
      <c r="J113" t="n">
        <v>-7.5</v>
      </c>
      <c r="K113" t="n">
        <v>0.572333333333333</v>
      </c>
      <c r="L113"/>
    </row>
    <row r="114">
      <c r="A114" t="n">
        <v>5</v>
      </c>
      <c r="B114" t="s">
        <v>1045</v>
      </c>
      <c r="C114" t="s">
        <v>714</v>
      </c>
      <c r="D114" t="n">
        <v>98</v>
      </c>
      <c r="E114" t="n">
        <v>0.285714285714286</v>
      </c>
      <c r="F114" t="n">
        <v>1413</v>
      </c>
      <c r="G114" t="s">
        <v>1046</v>
      </c>
      <c r="H114" t="s">
        <v>1047</v>
      </c>
      <c r="I114" t="s">
        <v>950</v>
      </c>
      <c r="J114" t="n">
        <v>-11.3</v>
      </c>
      <c r="K114" t="n">
        <v>0.458285714285714</v>
      </c>
      <c r="L114"/>
    </row>
    <row r="115">
      <c r="A115" t="n">
        <v>2116</v>
      </c>
      <c r="B115" t="s">
        <v>1048</v>
      </c>
      <c r="C115" t="s">
        <v>681</v>
      </c>
      <c r="D115" t="n">
        <v>51</v>
      </c>
      <c r="E115" t="n">
        <v>0.5</v>
      </c>
      <c r="F115" t="n">
        <v>1540</v>
      </c>
      <c r="G115" t="s">
        <v>1049</v>
      </c>
      <c r="H115" t="s">
        <v>1050</v>
      </c>
      <c r="I115" t="s">
        <v>865</v>
      </c>
      <c r="J115" t="n">
        <v>9.6</v>
      </c>
      <c r="K115" t="n">
        <v>0.724333333333333</v>
      </c>
      <c r="L115"/>
    </row>
    <row r="116">
      <c r="A116" t="n">
        <v>26</v>
      </c>
      <c r="B116" t="s">
        <v>1051</v>
      </c>
      <c r="C116" t="s">
        <v>652</v>
      </c>
      <c r="D116" t="n">
        <v>25</v>
      </c>
      <c r="E116" t="n">
        <v>0.666666666666667</v>
      </c>
      <c r="F116" t="n">
        <v>1671</v>
      </c>
      <c r="G116" t="s">
        <v>1052</v>
      </c>
      <c r="H116" t="s">
        <v>986</v>
      </c>
      <c r="I116" t="s">
        <v>1053</v>
      </c>
      <c r="J116" t="n">
        <v>13.7</v>
      </c>
      <c r="K116" t="n">
        <v>0.627</v>
      </c>
      <c r="L116" t="n">
        <v>1</v>
      </c>
    </row>
    <row r="117">
      <c r="A117" t="n">
        <v>113</v>
      </c>
      <c r="B117" t="s">
        <v>1054</v>
      </c>
      <c r="C117" t="s">
        <v>669</v>
      </c>
      <c r="D117" t="n">
        <v>132</v>
      </c>
      <c r="E117" t="n">
        <v>0.125</v>
      </c>
      <c r="F117" t="n">
        <v>926</v>
      </c>
      <c r="G117" t="s">
        <v>1055</v>
      </c>
      <c r="H117" t="s">
        <v>1056</v>
      </c>
      <c r="I117" t="s">
        <v>1057</v>
      </c>
      <c r="J117" t="n">
        <v>-22.7</v>
      </c>
      <c r="K117" t="n">
        <v>0.276</v>
      </c>
      <c r="L117"/>
    </row>
    <row r="118">
      <c r="A118" t="n">
        <v>2439</v>
      </c>
      <c r="B118" t="s">
        <v>1058</v>
      </c>
      <c r="C118" t="s">
        <v>632</v>
      </c>
      <c r="D118" t="n">
        <v>82</v>
      </c>
      <c r="E118" t="n">
        <v>0.833333333333333</v>
      </c>
      <c r="F118" t="n">
        <v>1432</v>
      </c>
      <c r="G118" t="s">
        <v>1059</v>
      </c>
      <c r="H118" t="s">
        <v>1060</v>
      </c>
      <c r="I118" t="s">
        <v>1061</v>
      </c>
      <c r="J118" t="n">
        <v>-5.8</v>
      </c>
      <c r="K118" t="n">
        <v>0.761</v>
      </c>
      <c r="L118"/>
    </row>
    <row r="119">
      <c r="A119" t="n">
        <v>30</v>
      </c>
      <c r="B119" t="s">
        <v>1062</v>
      </c>
      <c r="C119" t="s">
        <v>652</v>
      </c>
      <c r="D119" t="n">
        <v>18</v>
      </c>
      <c r="E119" t="n">
        <v>0.857142857142857</v>
      </c>
      <c r="F119" t="n">
        <v>1768</v>
      </c>
      <c r="G119" t="s">
        <v>1063</v>
      </c>
      <c r="H119" t="s">
        <v>1064</v>
      </c>
      <c r="I119" t="s">
        <v>1065</v>
      </c>
      <c r="J119" t="n">
        <v>16.1</v>
      </c>
      <c r="K119" t="n">
        <v>0.712714285714286</v>
      </c>
      <c r="L119" t="n">
        <v>1</v>
      </c>
    </row>
    <row r="120">
      <c r="A120" t="n">
        <v>254</v>
      </c>
      <c r="B120" t="s">
        <v>1066</v>
      </c>
      <c r="C120" t="s">
        <v>652</v>
      </c>
      <c r="D120" t="n">
        <v>23</v>
      </c>
      <c r="E120" t="n">
        <v>0.833333333333333</v>
      </c>
      <c r="F120" t="n">
        <v>1775</v>
      </c>
      <c r="G120" t="s">
        <v>1067</v>
      </c>
      <c r="H120" t="s">
        <v>1068</v>
      </c>
      <c r="I120" t="s">
        <v>1065</v>
      </c>
      <c r="J120" t="n">
        <v>12.3</v>
      </c>
      <c r="K120" t="n">
        <v>0.7595</v>
      </c>
      <c r="L120" t="n">
        <v>1</v>
      </c>
    </row>
    <row r="121">
      <c r="A121" t="n">
        <v>328</v>
      </c>
      <c r="B121" t="s">
        <v>1069</v>
      </c>
      <c r="C121" t="s">
        <v>632</v>
      </c>
      <c r="D121" t="n">
        <v>86</v>
      </c>
      <c r="E121" t="n">
        <v>0.428571428571429</v>
      </c>
      <c r="F121" t="n">
        <v>1429</v>
      </c>
      <c r="G121" t="s">
        <v>1070</v>
      </c>
      <c r="H121" t="s">
        <v>1071</v>
      </c>
      <c r="I121" t="s">
        <v>1072</v>
      </c>
      <c r="J121" t="n">
        <v>-5.7</v>
      </c>
      <c r="K121" t="n">
        <v>0.508571428571429</v>
      </c>
      <c r="L121"/>
    </row>
    <row r="122">
      <c r="A122" t="n">
        <v>2638</v>
      </c>
      <c r="B122" t="s">
        <v>1073</v>
      </c>
      <c r="C122" t="s">
        <v>762</v>
      </c>
      <c r="D122" t="n">
        <v>124</v>
      </c>
      <c r="E122" t="n">
        <v>0.25</v>
      </c>
      <c r="F122" t="n">
        <v>1145</v>
      </c>
      <c r="G122" t="s">
        <v>1074</v>
      </c>
      <c r="H122" t="s">
        <v>1075</v>
      </c>
      <c r="I122" t="s">
        <v>1076</v>
      </c>
      <c r="J122" t="n">
        <v>-14.7</v>
      </c>
      <c r="K122" t="n">
        <v>0.403714285714286</v>
      </c>
      <c r="L122"/>
    </row>
    <row r="123">
      <c r="A123" t="n">
        <v>2636</v>
      </c>
      <c r="B123" t="s">
        <v>1077</v>
      </c>
      <c r="C123" t="s">
        <v>714</v>
      </c>
      <c r="D123" t="n">
        <v>69</v>
      </c>
      <c r="E123" t="n">
        <v>0.5</v>
      </c>
      <c r="F123" t="n">
        <v>1561</v>
      </c>
      <c r="G123" t="s">
        <v>1078</v>
      </c>
      <c r="H123" t="s">
        <v>857</v>
      </c>
      <c r="I123" t="s">
        <v>1079</v>
      </c>
      <c r="J123" t="n">
        <v>-1.6</v>
      </c>
      <c r="K123" t="n">
        <v>0.553833333333333</v>
      </c>
      <c r="L123"/>
    </row>
    <row r="124">
      <c r="A124" t="n">
        <v>238</v>
      </c>
      <c r="B124" t="s">
        <v>1080</v>
      </c>
      <c r="C124" t="s">
        <v>642</v>
      </c>
      <c r="D124" t="n">
        <v>96</v>
      </c>
      <c r="E124" t="n">
        <v>0.25</v>
      </c>
      <c r="F124" t="n">
        <v>1292</v>
      </c>
      <c r="G124" t="s">
        <v>1081</v>
      </c>
      <c r="H124" t="s">
        <v>1082</v>
      </c>
      <c r="I124" t="s">
        <v>1083</v>
      </c>
      <c r="J124" t="n">
        <v>-6.3</v>
      </c>
      <c r="K124" t="n">
        <v>0.162125</v>
      </c>
      <c r="L124"/>
    </row>
    <row r="125">
      <c r="A125" t="n">
        <v>258</v>
      </c>
      <c r="B125" t="s">
        <v>1084</v>
      </c>
      <c r="C125" t="s">
        <v>690</v>
      </c>
      <c r="D125" t="n">
        <v>104</v>
      </c>
      <c r="E125" t="n">
        <v>0.166666666666667</v>
      </c>
      <c r="F125" t="n">
        <v>1311</v>
      </c>
      <c r="G125" t="s">
        <v>1085</v>
      </c>
      <c r="H125" t="s">
        <v>1032</v>
      </c>
      <c r="I125" t="s">
        <v>1086</v>
      </c>
      <c r="J125" t="n">
        <v>-5.3</v>
      </c>
      <c r="K125" t="n">
        <v>0.462333333333333</v>
      </c>
      <c r="L125"/>
    </row>
    <row r="126">
      <c r="A126" t="n">
        <v>259</v>
      </c>
      <c r="B126" t="s">
        <v>1087</v>
      </c>
      <c r="C126" t="s">
        <v>690</v>
      </c>
      <c r="D126" t="n">
        <v>63</v>
      </c>
      <c r="E126" t="n">
        <v>0.428571428571429</v>
      </c>
      <c r="F126" t="n">
        <v>1466</v>
      </c>
      <c r="G126" t="s">
        <v>1088</v>
      </c>
      <c r="H126" t="s">
        <v>1089</v>
      </c>
      <c r="I126" t="s">
        <v>1090</v>
      </c>
      <c r="J126" t="n">
        <v>0.6</v>
      </c>
      <c r="K126" t="n">
        <v>0.460714285714286</v>
      </c>
      <c r="L126"/>
    </row>
    <row r="127">
      <c r="A127" t="n">
        <v>154</v>
      </c>
      <c r="B127" t="s">
        <v>1091</v>
      </c>
      <c r="C127" t="s">
        <v>690</v>
      </c>
      <c r="D127" t="n">
        <v>78</v>
      </c>
      <c r="E127" t="n">
        <v>0.5</v>
      </c>
      <c r="F127" t="n">
        <v>1497</v>
      </c>
      <c r="G127" t="s">
        <v>686</v>
      </c>
      <c r="H127" t="s">
        <v>1092</v>
      </c>
      <c r="I127" t="s">
        <v>1093</v>
      </c>
      <c r="J127" t="n">
        <v>1.3</v>
      </c>
      <c r="K127" t="n">
        <v>0.432333333333333</v>
      </c>
      <c r="L127"/>
    </row>
    <row r="128">
      <c r="A128" t="n">
        <v>264</v>
      </c>
      <c r="B128" t="s">
        <v>1094</v>
      </c>
      <c r="C128" t="s">
        <v>652</v>
      </c>
      <c r="D128" t="n">
        <v>8</v>
      </c>
      <c r="E128" t="n">
        <v>1</v>
      </c>
      <c r="F128" t="n">
        <v>1900</v>
      </c>
      <c r="G128" t="s">
        <v>1095</v>
      </c>
      <c r="H128" t="s">
        <v>1096</v>
      </c>
      <c r="I128" t="s">
        <v>1097</v>
      </c>
      <c r="J128" t="n">
        <v>23.3</v>
      </c>
      <c r="K128" t="n">
        <v>0.891166666666667</v>
      </c>
      <c r="L128" t="n">
        <v>1</v>
      </c>
    </row>
    <row r="129">
      <c r="A129" t="n">
        <v>265</v>
      </c>
      <c r="B129" t="s">
        <v>1098</v>
      </c>
      <c r="C129" t="s">
        <v>652</v>
      </c>
      <c r="D129" t="n">
        <v>49</v>
      </c>
      <c r="E129" t="n">
        <v>0.666666666666667</v>
      </c>
      <c r="F129" t="n">
        <v>1480</v>
      </c>
      <c r="G129" t="s">
        <v>1099</v>
      </c>
      <c r="H129" t="s">
        <v>1100</v>
      </c>
      <c r="I129" t="s">
        <v>663</v>
      </c>
      <c r="J129" t="n">
        <v>8.7</v>
      </c>
      <c r="K129" t="n">
        <v>0.650666666666667</v>
      </c>
      <c r="L129"/>
    </row>
    <row r="130">
      <c r="A130" t="n">
        <v>98</v>
      </c>
      <c r="B130" t="s">
        <v>1101</v>
      </c>
      <c r="C130" t="s">
        <v>762</v>
      </c>
      <c r="D130" t="n">
        <v>79</v>
      </c>
      <c r="E130" t="n">
        <v>0.571428571428571</v>
      </c>
      <c r="F130" t="n">
        <v>1525</v>
      </c>
      <c r="G130" t="s">
        <v>1102</v>
      </c>
      <c r="H130" t="s">
        <v>1060</v>
      </c>
      <c r="I130" t="s">
        <v>733</v>
      </c>
      <c r="J130" t="n">
        <v>-7.2</v>
      </c>
      <c r="K130" t="n">
        <v>0.5195</v>
      </c>
      <c r="L130"/>
    </row>
    <row r="131">
      <c r="A131" t="n">
        <v>2711</v>
      </c>
      <c r="B131" t="s">
        <v>1103</v>
      </c>
      <c r="C131" t="s">
        <v>637</v>
      </c>
      <c r="D131" t="n">
        <v>119</v>
      </c>
      <c r="E131" t="n">
        <v>0.285714285714286</v>
      </c>
      <c r="F131" t="n">
        <v>1235</v>
      </c>
      <c r="G131" t="s">
        <v>1104</v>
      </c>
      <c r="H131" t="s">
        <v>740</v>
      </c>
      <c r="I131" t="s">
        <v>1105</v>
      </c>
      <c r="J131" t="n">
        <v>-18.7</v>
      </c>
      <c r="K131" t="n">
        <v>0.378857142857143</v>
      </c>
      <c r="L131"/>
    </row>
    <row r="132">
      <c r="A132" t="n">
        <v>277</v>
      </c>
      <c r="B132" t="s">
        <v>1106</v>
      </c>
      <c r="C132" t="s">
        <v>681</v>
      </c>
      <c r="D132" t="n">
        <v>40</v>
      </c>
      <c r="E132" t="n">
        <v>0.666666666666667</v>
      </c>
      <c r="F132" t="n">
        <v>1492</v>
      </c>
      <c r="G132" t="s">
        <v>1107</v>
      </c>
      <c r="H132" t="s">
        <v>1108</v>
      </c>
      <c r="I132" t="s">
        <v>831</v>
      </c>
      <c r="J132" t="n">
        <v>4</v>
      </c>
      <c r="K132" t="n">
        <v>0.733</v>
      </c>
      <c r="L132"/>
    </row>
    <row r="133">
      <c r="A133" t="n">
        <v>275</v>
      </c>
      <c r="B133" t="s">
        <v>1109</v>
      </c>
      <c r="C133" t="s">
        <v>793</v>
      </c>
      <c r="D133" t="n">
        <v>26</v>
      </c>
      <c r="E133" t="n">
        <v>0.666666666666667</v>
      </c>
      <c r="F133" t="n">
        <v>1683</v>
      </c>
      <c r="G133" t="s">
        <v>1110</v>
      </c>
      <c r="H133" t="s">
        <v>1111</v>
      </c>
      <c r="I133" t="s">
        <v>1112</v>
      </c>
      <c r="J133" t="n">
        <v>12</v>
      </c>
      <c r="K133" t="n">
        <v>0.681333333333333</v>
      </c>
      <c r="L133"/>
    </row>
    <row r="134">
      <c r="A134" t="n">
        <v>2751</v>
      </c>
      <c r="B134" t="s">
        <v>1113</v>
      </c>
      <c r="C134" t="s">
        <v>632</v>
      </c>
      <c r="D134" t="n">
        <v>80</v>
      </c>
      <c r="E134" t="n">
        <v>0.714285714285714</v>
      </c>
      <c r="F134" t="n">
        <v>1433</v>
      </c>
      <c r="G134" t="s">
        <v>1114</v>
      </c>
      <c r="H134" t="s">
        <v>1115</v>
      </c>
      <c r="I134" t="s">
        <v>1116</v>
      </c>
      <c r="J134" t="n">
        <v>-3</v>
      </c>
      <c r="K134" t="n">
        <v>0.480285714285714</v>
      </c>
      <c r="L134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G1" workbookViewId="0">
      <selection activeCell="B1" sqref="B1:M1"/>
    </sheetView>
    <sheetView workbookViewId="1">
      <selection activeCell="A14" sqref="A14:XFD14"/>
    </sheetView>
  </sheetViews>
  <sheetFormatPr defaultRowHeight="15.0" baseColWidth="10"/>
  <sheetData>
    <row r="1">
      <c r="A1" t="s">
        <v>4</v>
      </c>
      <c r="B1" t="s">
        <v>24</v>
      </c>
      <c r="C1" t="s">
        <v>28</v>
      </c>
      <c r="D1" t="s">
        <v>87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O1" t="s">
        <v>56</v>
      </c>
    </row>
    <row r="2">
      <c r="A2" t="n">
        <f>Coefficients!A2</f>
        <v>4.7140849091202801</v>
      </c>
      <c r="B2" t="n">
        <f>(Games!D2)*Coefficients!$B$2</f>
        <v>41.981344748880069</v>
      </c>
      <c r="C2" t="n">
        <f>(VLOOKUP(Games!B2, Data!$B$2:$L$134, 4, FALSE)-VLOOKUP(Games!C2, Data!$B$2:$L$134, 4, FALSE))*Coefficients!$C$2</f>
        <v>9.4343535187335764E-2</v>
      </c>
      <c r="D2" t="n">
        <f>(VLOOKUP(Games!B2, Data!$B$2:$L$134, 3, FALSE)-VLOOKUP(Games!C2, Data!$B$2:$L$134, 3, FALSE))*Coefficients!$D$2</f>
        <v>16.827265474582671</v>
      </c>
      <c r="E2" t="n">
        <f>(VLOOKUP(Games!B2, Data!$B$2:$L$134, 5, FALSE)-VLOOKUP(Games!C2, Data!$B$2:$L$134, 5, FALSE))*Coefficients!$E$2</f>
        <v>-42.149989379620727</v>
      </c>
      <c r="F2" t="n">
        <f>(VLOOKUP(Games!B2, Data!$B$2:$L$134, 6, FALSE)-VLOOKUP(Games!C2, Data!$B$2:$L$134, 6, FALSE))*Coefficients!$F$2</f>
        <v>-1.6307298750339971</v>
      </c>
      <c r="G2" t="n">
        <f>(VLOOKUP(Games!B2, Data!$B$2:$L$134, 7, FALSE)-VLOOKUP(Games!C2, Data!$B$2:$L$134, 7, FALSE))*Coefficients!$G$2</f>
        <v>-46.687152249156931</v>
      </c>
      <c r="H2" t="n">
        <f>(VLOOKUP(Games!B2, Data!$B$2:$L$134, 8, FALSE)-VLOOKUP(Games!C2, Data!$B$2:$L$134, 8, FALSE))*Coefficients!$H$2</f>
        <v>4.1615028053793948</v>
      </c>
      <c r="I2" t="n">
        <f>(VLOOKUP(Games!B2, Data!$B$2:$L$134, 9, FALSE)-VLOOKUP(Games!C2, Data!$B$2:$L$134, 9, FALSE))*Coefficients!$I$2</f>
        <v>-15.738767770915924</v>
      </c>
      <c r="J2" t="n">
        <f>(VLOOKUP(Games!B2, Data!$B$2:$L$134, 10, FALSE)-VLOOKUP(Games!C2, Data!$B$2:$L$134, 10, FALSE))*Coefficients!$J$2</f>
        <v>3.7735268805372555</v>
      </c>
      <c r="K2" t="n">
        <f>(IF(AND(VLOOKUP(Games!B2, Data!$B$2:$L$134, 11, FALSE)=1, VLOOKUP(Games!C2, Data!$B$2:$L$134, 11, FALSE)&lt;&gt;1), 1,0))*Coefficients!K$2</f>
        <v>0</v>
      </c>
      <c r="L2" t="n">
        <f>(IF(AND(VLOOKUP(Games!B2, Data!$B$2:$L$134, 11, FALSE)&lt;&gt;1, VLOOKUP(Games!C2, Data!$B$2:$L$134, 11, FALSE)=1), 1,0))*Coefficients!L$2</f>
        <v>3.6498065087040601</v>
      </c>
      <c r="O2" t="n">
        <f>SUM(A2:L2)</f>
        <v>-31.004764412336506</v>
      </c>
    </row>
    <row r="3">
      <c r="A3" t="n">
        <f>Coefficients!A3</f>
        <v>0</v>
      </c>
      <c r="B3" t="n">
        <f>(Games!D3)*Coefficients!$B$2</f>
        <v>-45.979568058297225</v>
      </c>
      <c r="C3" t="n">
        <f>(VLOOKUP(Games!B3, Data!$B$2:$L$134, 4, FALSE)-VLOOKUP(Games!C3, Data!$B$2:$L$134, 4, FALSE))*Coefficients!$C$2</f>
        <v>-8.3860920166520705E-2</v>
      </c>
      <c r="D3" t="n">
        <f>(VLOOKUP(Games!B3, Data!$B$2:$L$134, 3, FALSE)-VLOOKUP(Games!C3, Data!$B$2:$L$134, 3, FALSE))*Coefficients!$D$2</f>
        <v>-18.181183386330702</v>
      </c>
      <c r="E3" t="n">
        <f>(VLOOKUP(Games!B3, Data!$B$2:$L$134, 5, FALSE)-VLOOKUP(Games!C3, Data!$B$2:$L$134, 5, FALSE))*Coefficients!$E$2</f>
        <v>41.861948449919446</v>
      </c>
      <c r="F3" t="n">
        <f>(VLOOKUP(Games!B3, Data!$B$2:$L$134, 6, FALSE)-VLOOKUP(Games!C3, Data!$B$2:$L$134, 6, FALSE))*Coefficients!$F$2</f>
        <v>2.1884219146095631</v>
      </c>
      <c r="G3" t="n">
        <f>(VLOOKUP(Games!B3, Data!$B$2:$L$134, 7, FALSE)-VLOOKUP(Games!C3, Data!$B$2:$L$134, 7, FALSE))*Coefficients!$G$2</f>
        <v>46.072847614299597</v>
      </c>
      <c r="H3" t="n">
        <f>(VLOOKUP(Games!B3, Data!$B$2:$L$134, 8, FALSE)-VLOOKUP(Games!C3, Data!$B$2:$L$134, 8, FALSE))*Coefficients!$H$2</f>
        <v>-4.2415317054828447</v>
      </c>
      <c r="I3" t="n">
        <f>(VLOOKUP(Games!B3, Data!$B$2:$L$134, 9, FALSE)-VLOOKUP(Games!C3, Data!$B$2:$L$134, 9, FALSE))*Coefficients!$I$2</f>
        <v>17.487519745462137</v>
      </c>
      <c r="J3" t="n">
        <f>(VLOOKUP(Games!B3, Data!$B$2:$L$134, 10, FALSE)-VLOOKUP(Games!C3, Data!$B$2:$L$134, 10, FALSE))*Coefficients!$J$2</f>
        <v>-3.0816348210379956</v>
      </c>
      <c r="K3" t="n">
        <f>(IF(AND(VLOOKUP(Games!B3, Data!$B$2:$L$134, 11, FALSE)=1, VLOOKUP(Games!C3, Data!$B$2:$L$134, 11, FALSE)&lt;&gt;1), 1,0))*Coefficients!K$2</f>
        <v>-0.92009949508553301</v>
      </c>
      <c r="L3" t="n">
        <f>(IF(AND(VLOOKUP(Games!B3, Data!$B$2:$L$134, 11, FALSE)&lt;&gt;1, VLOOKUP(Games!C3, Data!$B$2:$L$134, 11, FALSE)=1), 1,0))*Coefficients!L$2</f>
        <v>0</v>
      </c>
      <c r="O3" t="n">
        <f t="shared" ref="O3:O65" si="0">SUM(A3:L3)</f>
        <v>35.122859337889928</v>
      </c>
    </row>
    <row r="4">
      <c r="A4" t="n">
        <f>Coefficients!A4</f>
        <v>0</v>
      </c>
      <c r="B4" t="n">
        <f>(Games!D4)*Coefficients!$B$2</f>
        <v>-25.988451511211473</v>
      </c>
      <c r="C4" t="n">
        <f>(VLOOKUP(Games!B4, Data!$B$2:$L$134, 4, FALSE)-VLOOKUP(Games!C4, Data!$B$2:$L$134, 4, FALSE))*Coefficients!$C$2</f>
        <v>-7.1880788714160523E-2</v>
      </c>
      <c r="D4" t="n">
        <f>(VLOOKUP(Games!B4, Data!$B$2:$L$134, 3, FALSE)-VLOOKUP(Games!C4, Data!$B$2:$L$134, 3, FALSE))*Coefficients!$D$2</f>
        <v>-4.2551705797795263</v>
      </c>
      <c r="E4" t="n">
        <f>(VLOOKUP(Games!B4, Data!$B$2:$L$134, 5, FALSE)-VLOOKUP(Games!C4, Data!$B$2:$L$134, 5, FALSE))*Coefficients!$E$2</f>
        <v>17.042421673992436</v>
      </c>
      <c r="F4" t="n">
        <f>(VLOOKUP(Games!B4, Data!$B$2:$L$134, 6, FALSE)-VLOOKUP(Games!C4, Data!$B$2:$L$134, 6, FALSE))*Coefficients!$F$2</f>
        <v>1.0458723206366987</v>
      </c>
      <c r="G4" t="n">
        <f>(VLOOKUP(Games!B4, Data!$B$2:$L$134, 7, FALSE)-VLOOKUP(Games!C4, Data!$B$2:$L$134, 7, FALSE))*Coefficients!$G$2</f>
        <v>22.729271489721135</v>
      </c>
      <c r="H4" t="n">
        <f>(VLOOKUP(Games!B4, Data!$B$2:$L$134, 8, FALSE)-VLOOKUP(Games!C4, Data!$B$2:$L$134, 8, FALSE))*Coefficients!$H$2</f>
        <v>-2.0807514026896974</v>
      </c>
      <c r="I4" t="n">
        <f>(VLOOKUP(Games!B4, Data!$B$2:$L$134, 9, FALSE)-VLOOKUP(Games!C4, Data!$B$2:$L$134, 9, FALSE))*Coefficients!$I$2</f>
        <v>8.7951937543353669</v>
      </c>
      <c r="J4" t="n">
        <f>(VLOOKUP(Games!B4, Data!$B$2:$L$134, 10, FALSE)-VLOOKUP(Games!C4, Data!$B$2:$L$134, 10, FALSE))*Coefficients!$J$2</f>
        <v>-1.1378440936838679</v>
      </c>
      <c r="K4" t="n">
        <f>(IF(AND(VLOOKUP(Games!B4, Data!$B$2:$L$134, 11, FALSE)=1, VLOOKUP(Games!C4, Data!$B$2:$L$134, 11, FALSE)&lt;&gt;1), 1,0))*Coefficients!K$2</f>
        <v>-0.92009949508553301</v>
      </c>
      <c r="L4" t="n">
        <f>(IF(AND(VLOOKUP(Games!B4, Data!$B$2:$L$134, 11, FALSE)&lt;&gt;1, VLOOKUP(Games!C4, Data!$B$2:$L$134, 11, FALSE)=1), 1,0))*Coefficients!L$2</f>
        <v>0</v>
      </c>
      <c r="O4" t="n">
        <f t="shared" si="0"/>
        <v>15.158561367521376</v>
      </c>
    </row>
    <row r="5">
      <c r="A5" t="n">
        <f>Coefficients!A5</f>
        <v>0</v>
      </c>
      <c r="B5" t="n">
        <f>(Games!D5)*Coefficients!$B$2</f>
        <v>-17.992004892377174</v>
      </c>
      <c r="C5" t="n">
        <f>(VLOOKUP(Games!B5, Data!$B$2:$L$134, 4, FALSE)-VLOOKUP(Games!C5, Data!$B$2:$L$134, 4, FALSE))*Coefficients!$C$2</f>
        <v>-5.0915558672530316E-2</v>
      </c>
      <c r="D5" t="n">
        <f>(VLOOKUP(Games!B5, Data!$B$2:$L$134, 3, FALSE)-VLOOKUP(Games!C5, Data!$B$2:$L$134, 3, FALSE))*Coefficients!$D$2</f>
        <v>-6.382755869669289</v>
      </c>
      <c r="E5" t="n">
        <f>(VLOOKUP(Games!B5, Data!$B$2:$L$134, 5, FALSE)-VLOOKUP(Games!C5, Data!$B$2:$L$134, 5, FALSE))*Coefficients!$E$2</f>
        <v>15.074141987700351</v>
      </c>
      <c r="F5" t="n">
        <f>(VLOOKUP(Games!B5, Data!$B$2:$L$134, 6, FALSE)-VLOOKUP(Games!C5, Data!$B$2:$L$134, 6, FALSE))*Coefficients!$F$2</f>
        <v>0.93001938977931042</v>
      </c>
      <c r="G5" t="n">
        <f>(VLOOKUP(Games!B5, Data!$B$2:$L$134, 7, FALSE)-VLOOKUP(Games!C5, Data!$B$2:$L$134, 7, FALSE))*Coefficients!$G$2</f>
        <v>12.439668855860891</v>
      </c>
      <c r="H5" t="n">
        <f>(VLOOKUP(Games!B5, Data!$B$2:$L$134, 8, FALSE)-VLOOKUP(Games!C5, Data!$B$2:$L$134, 8, FALSE))*Coefficients!$H$2</f>
        <v>-1.4138439018276148</v>
      </c>
      <c r="I5" t="n">
        <f>(VLOOKUP(Games!B5, Data!$B$2:$L$134, 9, FALSE)-VLOOKUP(Games!C5, Data!$B$2:$L$134, 9, FALSE))*Coefficients!$I$2</f>
        <v>6.6864046085590525</v>
      </c>
      <c r="J5" t="n">
        <f>(VLOOKUP(Games!B5, Data!$B$2:$L$134, 10, FALSE)-VLOOKUP(Games!C5, Data!$B$2:$L$134, 10, FALSE))*Coefficients!$J$2</f>
        <v>-1.2908699406322082</v>
      </c>
      <c r="K5" t="n">
        <f>(IF(AND(VLOOKUP(Games!B5, Data!$B$2:$L$134, 11, FALSE)=1, VLOOKUP(Games!C5, Data!$B$2:$L$134, 11, FALSE)&lt;&gt;1), 1,0))*Coefficients!K$2</f>
        <v>-0.92009949508553301</v>
      </c>
      <c r="L5" t="n">
        <f>(IF(AND(VLOOKUP(Games!B5, Data!$B$2:$L$134, 11, FALSE)&lt;&gt;1, VLOOKUP(Games!C5, Data!$B$2:$L$134, 11, FALSE)=1), 1,0))*Coefficients!L$2</f>
        <v>0</v>
      </c>
      <c r="O5" t="n">
        <f t="shared" si="0"/>
        <v>7.0797451836352536</v>
      </c>
    </row>
    <row r="6">
      <c r="A6" t="n">
        <f>Coefficients!A6</f>
        <v>0</v>
      </c>
      <c r="B6" t="n">
        <f>(Games!D6)*Coefficients!$B$2</f>
        <v>-4.6645938609866748</v>
      </c>
      <c r="C6" t="n">
        <f>(VLOOKUP(Games!B6, Data!$B$2:$L$134, 4, FALSE)-VLOOKUP(Games!C6, Data!$B$2:$L$134, 4, FALSE))*Coefficients!$C$2</f>
        <v>-2.0965230041630204E-2</v>
      </c>
      <c r="D6" t="n">
        <f>(VLOOKUP(Games!B6, Data!$B$2:$L$134, 3, FALSE)-VLOOKUP(Games!C6, Data!$B$2:$L$134, 3, FALSE))*Coefficients!$D$2</f>
        <v>0.38683368907086602</v>
      </c>
      <c r="E6" t="n">
        <f>(VLOOKUP(Games!B6, Data!$B$2:$L$134, 5, FALSE)-VLOOKUP(Games!C6, Data!$B$2:$L$134, 5, FALSE))*Coefficients!$E$2</f>
        <v>3.6965252644997677</v>
      </c>
      <c r="F6" t="n">
        <f>(VLOOKUP(Games!B6, Data!$B$2:$L$134, 6, FALSE)-VLOOKUP(Games!C6, Data!$B$2:$L$134, 6, FALSE))*Coefficients!$F$2</f>
        <v>0.54251131070459779</v>
      </c>
      <c r="G6" t="n">
        <f>(VLOOKUP(Games!B6, Data!$B$2:$L$134, 7, FALSE)-VLOOKUP(Games!C6, Data!$B$2:$L$134, 7, FALSE))*Coefficients!$G$2</f>
        <v>-3.8394039678582996</v>
      </c>
      <c r="H6" t="n">
        <f>(VLOOKUP(Games!B6, Data!$B$2:$L$134, 8, FALSE)-VLOOKUP(Games!C6, Data!$B$2:$L$134, 8, FALSE))*Coefficients!$H$2</f>
        <v>-8.0028900103449971E-2</v>
      </c>
      <c r="I6" t="n">
        <f>(VLOOKUP(Games!B6, Data!$B$2:$L$134, 9, FALSE)-VLOOKUP(Games!C6, Data!$B$2:$L$134, 9, FALSE))*Coefficients!$I$2</f>
        <v>-0.15430164481290157</v>
      </c>
      <c r="J6" t="n">
        <f>(VLOOKUP(Games!B6, Data!$B$2:$L$134, 10, FALSE)-VLOOKUP(Games!C6, Data!$B$2:$L$134, 10, FALSE))*Coefficients!$J$2</f>
        <v>0.13805421413671293</v>
      </c>
      <c r="K6" t="n">
        <f>(IF(AND(VLOOKUP(Games!B6, Data!$B$2:$L$134, 11, FALSE)=1, VLOOKUP(Games!C6, Data!$B$2:$L$134, 11, FALSE)&lt;&gt;1), 1,0))*Coefficients!K$2</f>
        <v>0</v>
      </c>
      <c r="L6" t="n">
        <f>(IF(AND(VLOOKUP(Games!B6, Data!$B$2:$L$134, 11, FALSE)&lt;&gt;1, VLOOKUP(Games!C6, Data!$B$2:$L$134, 11, FALSE)=1), 1,0))*Coefficients!L$2</f>
        <v>0</v>
      </c>
      <c r="O6" t="n">
        <f t="shared" si="0"/>
        <v>-3.9953691253910115</v>
      </c>
    </row>
    <row r="7">
      <c r="A7" t="n">
        <f>Coefficients!A7</f>
        <v>0</v>
      </c>
      <c r="B7" t="n">
        <f>(Games!D7)*Coefficients!$B$2</f>
        <v>-57.974237986548673</v>
      </c>
      <c r="C7" t="n">
        <f>(VLOOKUP(Games!B7, Data!$B$2:$L$134, 4, FALSE)-VLOOKUP(Games!C7, Data!$B$2:$L$134, 4, FALSE))*Coefficients!$C$2</f>
        <v>-0.11006745771855839</v>
      </c>
      <c r="D7" t="n">
        <f>(VLOOKUP(Games!B7, Data!$B$2:$L$134, 3, FALSE)-VLOOKUP(Games!C7, Data!$B$2:$L$134, 3, FALSE))*Coefficients!$D$2</f>
        <v>-24.757356100535425</v>
      </c>
      <c r="E7" t="n">
        <f>(VLOOKUP(Games!B7, Data!$B$2:$L$134, 5, FALSE)-VLOOKUP(Games!C7, Data!$B$2:$L$134, 5, FALSE))*Coefficients!$E$2</f>
        <v>57.4161586537886</v>
      </c>
      <c r="F7" t="n">
        <f>(VLOOKUP(Games!B7, Data!$B$2:$L$134, 6, FALSE)-VLOOKUP(Games!C7, Data!$B$2:$L$134, 6, FALSE))*Coefficients!$F$2</f>
        <v>2.672607267020441</v>
      </c>
      <c r="G7" t="n">
        <f>(VLOOKUP(Games!B7, Data!$B$2:$L$134, 7, FALSE)-VLOOKUP(Games!C7, Data!$B$2:$L$134, 7, FALSE))*Coefficients!$G$2</f>
        <v>68.955695262735063</v>
      </c>
      <c r="H7" t="n">
        <f>(VLOOKUP(Games!B7, Data!$B$2:$L$134, 8, FALSE)-VLOOKUP(Games!C7, Data!$B$2:$L$134, 8, FALSE))*Coefficients!$H$2</f>
        <v>-5.2285548067587264</v>
      </c>
      <c r="I7" t="n">
        <f>(VLOOKUP(Games!B7, Data!$B$2:$L$134, 9, FALSE)-VLOOKUP(Games!C7, Data!$B$2:$L$134, 9, FALSE))*Coefficients!$I$2</f>
        <v>18.310461851130942</v>
      </c>
      <c r="J7" t="n">
        <f>(VLOOKUP(Games!B7, Data!$B$2:$L$134, 10, FALSE)-VLOOKUP(Games!C7, Data!$B$2:$L$134, 10, FALSE))*Coefficients!$J$2</f>
        <v>-2.7124546182634024</v>
      </c>
      <c r="K7" t="n">
        <f>(IF(AND(VLOOKUP(Games!B7, Data!$B$2:$L$134, 11, FALSE)=1, VLOOKUP(Games!C7, Data!$B$2:$L$134, 11, FALSE)&lt;&gt;1), 1,0))*Coefficients!K$2</f>
        <v>-0.92009949508553301</v>
      </c>
      <c r="L7" t="n">
        <f>(IF(AND(VLOOKUP(Games!B7, Data!$B$2:$L$134, 11, FALSE)&lt;&gt;1, VLOOKUP(Games!C7, Data!$B$2:$L$134, 11, FALSE)=1), 1,0))*Coefficients!L$2</f>
        <v>0</v>
      </c>
      <c r="O7" t="n">
        <f t="shared" si="0"/>
        <v>55.652152569764723</v>
      </c>
    </row>
    <row r="8">
      <c r="A8" t="n">
        <f>Coefficients!A8</f>
        <v>0</v>
      </c>
      <c r="B8" t="n">
        <f>(Games!D8)*Coefficients!$B$2</f>
        <v>11.328299376681924</v>
      </c>
      <c r="C8" t="n">
        <f>(VLOOKUP(Games!B8, Data!$B$2:$L$134, 4, FALSE)-VLOOKUP(Games!C8, Data!$B$2:$L$134, 4, FALSE))*Coefficients!$C$2</f>
        <v>6.5890722987980543E-2</v>
      </c>
      <c r="D8" t="n">
        <f>(VLOOKUP(Games!B8, Data!$B$2:$L$134, 3, FALSE)-VLOOKUP(Games!C8, Data!$B$2:$L$134, 3, FALSE))*Coefficients!$D$2</f>
        <v>5.2222548024566908</v>
      </c>
      <c r="E8" t="n">
        <f>(VLOOKUP(Games!B8, Data!$B$2:$L$134, 5, FALSE)-VLOOKUP(Games!C8, Data!$B$2:$L$134, 5, FALSE))*Coefficients!$E$2</f>
        <v>-6.2888936318112929</v>
      </c>
      <c r="F8" t="n">
        <f>(VLOOKUP(Games!B8, Data!$B$2:$L$134, 6, FALSE)-VLOOKUP(Games!C8, Data!$B$2:$L$134, 6, FALSE))*Coefficients!$F$2</f>
        <v>-0.58485755439729825</v>
      </c>
      <c r="G8" t="n">
        <f>(VLOOKUP(Games!B8, Data!$B$2:$L$134, 7, FALSE)-VLOOKUP(Games!C8, Data!$B$2:$L$134, 7, FALSE))*Coefficients!$G$2</f>
        <v>-9.6752979990029147</v>
      </c>
      <c r="H8" t="n">
        <f>(VLOOKUP(Games!B8, Data!$B$2:$L$134, 8, FALSE)-VLOOKUP(Games!C8, Data!$B$2:$L$134, 8, FALSE))*Coefficients!$H$2</f>
        <v>1.4671965018965816</v>
      </c>
      <c r="I8" t="n">
        <f>(VLOOKUP(Games!B8, Data!$B$2:$L$134, 9, FALSE)-VLOOKUP(Games!C8, Data!$B$2:$L$134, 9, FALSE))*Coefficients!$I$2</f>
        <v>-5.7605947396816459</v>
      </c>
      <c r="J8" t="n">
        <f>(VLOOKUP(Games!B8, Data!$B$2:$L$134, 10, FALSE)-VLOOKUP(Games!C8, Data!$B$2:$L$134, 10, FALSE))*Coefficients!$J$2</f>
        <v>2.9305001277079628</v>
      </c>
      <c r="K8" t="n">
        <f>(IF(AND(VLOOKUP(Games!B8, Data!$B$2:$L$134, 11, FALSE)=1, VLOOKUP(Games!C8, Data!$B$2:$L$134, 11, FALSE)&lt;&gt;1), 1,0))*Coefficients!K$2</f>
        <v>0</v>
      </c>
      <c r="L8" t="n">
        <f>(IF(AND(VLOOKUP(Games!B8, Data!$B$2:$L$134, 11, FALSE)&lt;&gt;1, VLOOKUP(Games!C8, Data!$B$2:$L$134, 11, FALSE)=1), 1,0))*Coefficients!L$2</f>
        <v>3.6498065087040601</v>
      </c>
      <c r="O8" t="n">
        <f t="shared" si="0"/>
        <v>2.3543041155420488</v>
      </c>
    </row>
    <row r="9">
      <c r="A9" t="n">
        <f>Coefficients!A9</f>
        <v>0</v>
      </c>
      <c r="B9" t="n">
        <f>(Games!D9)*Coefficients!$B$2</f>
        <v>-12.661040479820974</v>
      </c>
      <c r="C9" t="n">
        <f>(VLOOKUP(Games!B9, Data!$B$2:$L$134, 4, FALSE)-VLOOKUP(Games!C9, Data!$B$2:$L$134, 4, FALSE))*Coefficients!$C$2</f>
        <v>-3.5940394357080331E-2</v>
      </c>
      <c r="D9" t="n">
        <f>(VLOOKUP(Games!B9, Data!$B$2:$L$134, 3, FALSE)-VLOOKUP(Games!C9, Data!$B$2:$L$134, 3, FALSE))*Coefficients!$D$2</f>
        <v>-8.897174848629918</v>
      </c>
      <c r="E9" t="n">
        <f>(VLOOKUP(Games!B9, Data!$B$2:$L$134, 5, FALSE)-VLOOKUP(Games!C9, Data!$B$2:$L$134, 5, FALSE))*Coefficients!$E$2</f>
        <v>17.714517176628757</v>
      </c>
      <c r="F9" t="n">
        <f>(VLOOKUP(Games!B9, Data!$B$2:$L$134, 6, FALSE)-VLOOKUP(Games!C9, Data!$B$2:$L$134, 6, FALSE))*Coefficients!$F$2</f>
        <v>0.59444538315790973</v>
      </c>
      <c r="G9" t="n">
        <f>(VLOOKUP(Games!B9, Data!$B$2:$L$134, 7, FALSE)-VLOOKUP(Games!C9, Data!$B$2:$L$134, 7, FALSE))*Coefficients!$G$2</f>
        <v>8.9074172054312566</v>
      </c>
      <c r="H9" t="n">
        <f>(VLOOKUP(Games!B9, Data!$B$2:$L$134, 8, FALSE)-VLOOKUP(Games!C9, Data!$B$2:$L$134, 8, FALSE))*Coefficients!$H$2</f>
        <v>-1.4671965018965816</v>
      </c>
      <c r="I9" t="n">
        <f>(VLOOKUP(Games!B9, Data!$B$2:$L$134, 9, FALSE)-VLOOKUP(Games!C9, Data!$B$2:$L$134, 9, FALSE))*Coefficients!$I$2</f>
        <v>4.3718799363655343</v>
      </c>
      <c r="J9" t="n">
        <f>(VLOOKUP(Games!B9, Data!$B$2:$L$134, 10, FALSE)-VLOOKUP(Games!C9, Data!$B$2:$L$134, 10, FALSE))*Coefficients!$J$2</f>
        <v>-2.3306892384336173</v>
      </c>
      <c r="K9" t="n">
        <f>(IF(AND(VLOOKUP(Games!B9, Data!$B$2:$L$134, 11, FALSE)=1, VLOOKUP(Games!C9, Data!$B$2:$L$134, 11, FALSE)&lt;&gt;1), 1,0))*Coefficients!K$2</f>
        <v>0</v>
      </c>
      <c r="L9" t="n">
        <f>(IF(AND(VLOOKUP(Games!B9, Data!$B$2:$L$134, 11, FALSE)&lt;&gt;1, VLOOKUP(Games!C9, Data!$B$2:$L$134, 11, FALSE)=1), 1,0))*Coefficients!L$2</f>
        <v>0</v>
      </c>
      <c r="O9" t="n">
        <f t="shared" si="0"/>
        <v>6.1962182384452866</v>
      </c>
    </row>
    <row r="10">
      <c r="A10" t="n">
        <f>Coefficients!A10</f>
        <v>0</v>
      </c>
      <c r="B10" t="n">
        <f>(Games!D10)*Coefficients!$B$2</f>
        <v>-11.328299376681924</v>
      </c>
      <c r="C10" t="n">
        <f>(VLOOKUP(Games!B10, Data!$B$2:$L$134, 4, FALSE)-VLOOKUP(Games!C10, Data!$B$2:$L$134, 4, FALSE))*Coefficients!$C$2</f>
        <v>-1.1980131452360192E-2</v>
      </c>
      <c r="D10" t="n">
        <f>(VLOOKUP(Games!B10, Data!$B$2:$L$134, 3, FALSE)-VLOOKUP(Games!C10, Data!$B$2:$L$134, 3, FALSE))*Coefficients!$D$2</f>
        <v>-10.444509604913382</v>
      </c>
      <c r="E10" t="n">
        <f>(VLOOKUP(Games!B10, Data!$B$2:$L$134, 5, FALSE)-VLOOKUP(Games!C10, Data!$B$2:$L$134, 5, FALSE))*Coefficients!$E$2</f>
        <v>-5.856832237259372</v>
      </c>
      <c r="F10" t="n">
        <f>(VLOOKUP(Games!B10, Data!$B$2:$L$134, 6, FALSE)-VLOOKUP(Games!C10, Data!$B$2:$L$134, 6, FALSE))*Coefficients!$F$2</f>
        <v>4.0748272232598637E-2</v>
      </c>
      <c r="G10" t="n">
        <f>(VLOOKUP(Games!B10, Data!$B$2:$L$134, 7, FALSE)-VLOOKUP(Games!C10, Data!$B$2:$L$134, 7, FALSE))*Coefficients!$G$2</f>
        <v>-10.136026475145911</v>
      </c>
      <c r="H10" t="n">
        <f>(VLOOKUP(Games!B10, Data!$B$2:$L$134, 8, FALSE)-VLOOKUP(Games!C10, Data!$B$2:$L$134, 8, FALSE))*Coefficients!$H$2</f>
        <v>-1.0403757013448487</v>
      </c>
      <c r="I10" t="n">
        <f>(VLOOKUP(Games!B10, Data!$B$2:$L$134, 9, FALSE)-VLOOKUP(Games!C10, Data!$B$2:$L$134, 9, FALSE))*Coefficients!$I$2</f>
        <v>2.6745618434236214</v>
      </c>
      <c r="J10" t="n">
        <f>(VLOOKUP(Games!B10, Data!$B$2:$L$134, 10, FALSE)-VLOOKUP(Games!C10, Data!$B$2:$L$134, 10, FALSE))*Coefficients!$J$2</f>
        <v>-0.48665686444539735</v>
      </c>
      <c r="K10" t="n">
        <f>(IF(AND(VLOOKUP(Games!B10, Data!$B$2:$L$134, 11, FALSE)=1, VLOOKUP(Games!C10, Data!$B$2:$L$134, 11, FALSE)&lt;&gt;1), 1,0))*Coefficients!K$2</f>
        <v>-0.92009949508553301</v>
      </c>
      <c r="L10" t="n">
        <f>(IF(AND(VLOOKUP(Games!B10, Data!$B$2:$L$134, 11, FALSE)&lt;&gt;1, VLOOKUP(Games!C10, Data!$B$2:$L$134, 11, FALSE)=1), 1,0))*Coefficients!L$2</f>
        <v>0</v>
      </c>
      <c r="O10" t="n">
        <f t="shared" si="0"/>
        <v>-37.50946977067251</v>
      </c>
    </row>
    <row r="11">
      <c r="A11" t="n">
        <f>Coefficients!A11</f>
        <v>0</v>
      </c>
      <c r="B11" t="n">
        <f>(Games!D11)*Coefficients!$B$2</f>
        <v>-15.326522686099073</v>
      </c>
      <c r="C11" t="n">
        <f>(VLOOKUP(Games!B11, Data!$B$2:$L$134, 4, FALSE)-VLOOKUP(Games!C11, Data!$B$2:$L$134, 4, FALSE))*Coefficients!$C$2</f>
        <v>-2.6955295767810177E-2</v>
      </c>
      <c r="D11" t="n">
        <f>(VLOOKUP(Games!B11, Data!$B$2:$L$134, 3, FALSE)-VLOOKUP(Games!C11, Data!$B$2:$L$134, 3, FALSE))*Coefficients!$D$2</f>
        <v>-4.8354211133858254</v>
      </c>
      <c r="E11" t="n">
        <f>(VLOOKUP(Games!B11, Data!$B$2:$L$134, 5, FALSE)-VLOOKUP(Games!C11, Data!$B$2:$L$134, 5, FALSE))*Coefficients!$E$2</f>
        <v>12.673800906856346</v>
      </c>
      <c r="F11" t="n">
        <f>(VLOOKUP(Games!B11, Data!$B$2:$L$134, 6, FALSE)-VLOOKUP(Games!C11, Data!$B$2:$L$134, 6, FALSE))*Coefficients!$F$2</f>
        <v>0.94520011865027842</v>
      </c>
      <c r="G11" t="n">
        <f>(VLOOKUP(Games!B11, Data!$B$2:$L$134, 7, FALSE)-VLOOKUP(Games!C11, Data!$B$2:$L$134, 7, FALSE))*Coefficients!$G$2</f>
        <v>18.42913904571984</v>
      </c>
      <c r="H11" t="n">
        <f>(VLOOKUP(Games!B11, Data!$B$2:$L$134, 8, FALSE)-VLOOKUP(Games!C11, Data!$B$2:$L$134, 8, FALSE))*Coefficients!$H$2</f>
        <v>-0.53352600068966605</v>
      </c>
      <c r="I11" t="n">
        <f>(VLOOKUP(Games!B11, Data!$B$2:$L$134, 9, FALSE)-VLOOKUP(Games!C11, Data!$B$2:$L$134, 9, FALSE))*Coefficients!$I$2</f>
        <v>2.9317312514451235</v>
      </c>
      <c r="J11" t="n">
        <f>(VLOOKUP(Games!B11, Data!$B$2:$L$134, 10, FALSE)-VLOOKUP(Games!C11, Data!$B$2:$L$134, 10, FALSE))*Coefficients!$J$2</f>
        <v>-0.50462282381935319</v>
      </c>
      <c r="K11" t="n">
        <f>(IF(AND(VLOOKUP(Games!B11, Data!$B$2:$L$134, 11, FALSE)=1, VLOOKUP(Games!C11, Data!$B$2:$L$134, 11, FALSE)&lt;&gt;1), 1,0))*Coefficients!K$2</f>
        <v>-0.92009949508553301</v>
      </c>
      <c r="L11" t="n">
        <f>(IF(AND(VLOOKUP(Games!B11, Data!$B$2:$L$134, 11, FALSE)&lt;&gt;1, VLOOKUP(Games!C11, Data!$B$2:$L$134, 11, FALSE)=1), 1,0))*Coefficients!L$2</f>
        <v>0</v>
      </c>
      <c r="O11" t="n">
        <f t="shared" si="0"/>
        <v>12.832723907824327</v>
      </c>
    </row>
    <row r="12">
      <c r="A12" t="n">
        <f>Coefficients!A12</f>
        <v>0</v>
      </c>
      <c r="B12" t="n">
        <f>(Games!D12)*Coefficients!$B$2</f>
        <v>-3.99822330941715</v>
      </c>
      <c r="C12" t="n">
        <f>(VLOOKUP(Games!B12, Data!$B$2:$L$134, 4, FALSE)-VLOOKUP(Games!C12, Data!$B$2:$L$134, 4, FALSE))*Coefficients!$C$2</f>
        <v>2.0965230041630204E-2</v>
      </c>
      <c r="D12" t="n">
        <f>(VLOOKUP(Games!B12, Data!$B$2:$L$134, 3, FALSE)-VLOOKUP(Games!C12, Data!$B$2:$L$134, 3, FALSE))*Coefficients!$D$2</f>
        <v>7.1564232478110217</v>
      </c>
      <c r="E12" t="n">
        <f>(VLOOKUP(Games!B12, Data!$B$2:$L$134, 5, FALSE)-VLOOKUP(Games!C12, Data!$B$2:$L$134, 5, FALSE))*Coefficients!$E$2</f>
        <v>2.4483479024608852</v>
      </c>
      <c r="F12" t="n">
        <f>(VLOOKUP(Games!B12, Data!$B$2:$L$134, 6, FALSE)-VLOOKUP(Games!C12, Data!$B$2:$L$134, 6, FALSE))*Coefficients!$F$2</f>
        <v>-0.58885248304755311</v>
      </c>
      <c r="G12" t="n">
        <f>(VLOOKUP(Games!B12, Data!$B$2:$L$134, 7, FALSE)-VLOOKUP(Games!C12, Data!$B$2:$L$134, 7, FALSE))*Coefficients!$G$2</f>
        <v>-7.6788079357165993</v>
      </c>
      <c r="H12" t="n">
        <f>(VLOOKUP(Games!B12, Data!$B$2:$L$134, 8, FALSE)-VLOOKUP(Games!C12, Data!$B$2:$L$134, 8, FALSE))*Coefficients!$H$2</f>
        <v>1.0403757013448487</v>
      </c>
      <c r="I12" t="n">
        <f>(VLOOKUP(Games!B12, Data!$B$2:$L$134, 9, FALSE)-VLOOKUP(Games!C12, Data!$B$2:$L$134, 9, FALSE))*Coefficients!$I$2</f>
        <v>-2.1087891457763162</v>
      </c>
      <c r="J12" t="n">
        <f>(VLOOKUP(Games!B12, Data!$B$2:$L$134, 10, FALSE)-VLOOKUP(Games!C12, Data!$B$2:$L$134, 10, FALSE))*Coefficients!$J$2</f>
        <v>2.0755410960964715</v>
      </c>
      <c r="K12" t="n">
        <f>(IF(AND(VLOOKUP(Games!B12, Data!$B$2:$L$134, 11, FALSE)=1, VLOOKUP(Games!C12, Data!$B$2:$L$134, 11, FALSE)&lt;&gt;1), 1,0))*Coefficients!K$2</f>
        <v>0</v>
      </c>
      <c r="L12" t="n">
        <f>(IF(AND(VLOOKUP(Games!B12, Data!$B$2:$L$134, 11, FALSE)&lt;&gt;1, VLOOKUP(Games!C12, Data!$B$2:$L$134, 11, FALSE)=1), 1,0))*Coefficients!L$2</f>
        <v>0</v>
      </c>
      <c r="O12" t="n">
        <f t="shared" si="0"/>
        <v>-1.6330196962027612</v>
      </c>
    </row>
    <row r="13">
      <c r="A13" t="n">
        <f>Coefficients!A13</f>
        <v>0</v>
      </c>
      <c r="B13" t="n">
        <f>(Games!D13)*Coefficients!$B$2</f>
        <v>-23.322969304933373</v>
      </c>
      <c r="C13" t="n">
        <f>(VLOOKUP(Games!B13, Data!$B$2:$L$134, 4, FALSE)-VLOOKUP(Games!C13, Data!$B$2:$L$134, 4, FALSE))*Coefficients!$C$2</f>
        <v>-5.3910591535620493E-2</v>
      </c>
      <c r="D13" t="n">
        <f>(VLOOKUP(Games!B13, Data!$B$2:$L$134, 3, FALSE)-VLOOKUP(Games!C13, Data!$B$2:$L$134, 3, FALSE))*Coefficients!$D$2</f>
        <v>-7.1564232478110217</v>
      </c>
      <c r="E13" t="n">
        <f>(VLOOKUP(Games!B13, Data!$B$2:$L$134, 5, FALSE)-VLOOKUP(Games!C13, Data!$B$2:$L$134, 5, FALSE))*Coefficients!$E$2</f>
        <v>22.947260732868688</v>
      </c>
      <c r="F13" t="n">
        <f>(VLOOKUP(Games!B13, Data!$B$2:$L$134, 6, FALSE)-VLOOKUP(Games!C13, Data!$B$2:$L$134, 6, FALSE))*Coefficients!$F$2</f>
        <v>1.3319092119949401</v>
      </c>
      <c r="G13" t="n">
        <f>(VLOOKUP(Games!B13, Data!$B$2:$L$134, 7, FALSE)-VLOOKUP(Games!C13, Data!$B$2:$L$134, 7, FALSE))*Coefficients!$G$2</f>
        <v>23.497152283292792</v>
      </c>
      <c r="H13" t="n">
        <f>(VLOOKUP(Games!B13, Data!$B$2:$L$134, 8, FALSE)-VLOOKUP(Games!C13, Data!$B$2:$L$134, 8, FALSE))*Coefficients!$H$2</f>
        <v>-1.4671965018965816</v>
      </c>
      <c r="I13" t="n">
        <f>(VLOOKUP(Games!B13, Data!$B$2:$L$134, 9, FALSE)-VLOOKUP(Games!C13, Data!$B$2:$L$134, 9, FALSE))*Coefficients!$I$2</f>
        <v>4.9376526340128395</v>
      </c>
      <c r="J13" t="n">
        <f>(VLOOKUP(Games!B13, Data!$B$2:$L$134, 10, FALSE)-VLOOKUP(Games!C13, Data!$B$2:$L$134, 10, FALSE))*Coefficients!$J$2</f>
        <v>-0.79980038441075285</v>
      </c>
      <c r="K13" t="n">
        <f>(IF(AND(VLOOKUP(Games!B13, Data!$B$2:$L$134, 11, FALSE)=1, VLOOKUP(Games!C13, Data!$B$2:$L$134, 11, FALSE)&lt;&gt;1), 1,0))*Coefficients!K$2</f>
        <v>-0.92009949508553301</v>
      </c>
      <c r="L13" t="n">
        <f>(IF(AND(VLOOKUP(Games!B13, Data!$B$2:$L$134, 11, FALSE)&lt;&gt;1, VLOOKUP(Games!C13, Data!$B$2:$L$134, 11, FALSE)=1), 1,0))*Coefficients!L$2</f>
        <v>0</v>
      </c>
      <c r="O13" t="n">
        <f t="shared" si="0"/>
        <v>18.993575336496381</v>
      </c>
    </row>
    <row r="14">
      <c r="A14" t="n">
        <f>Coefficients!A15</f>
        <v>0</v>
      </c>
      <c r="B14" t="n">
        <f>(Games!D14)*Coefficients!$B$2</f>
        <v>-7.9964466188343</v>
      </c>
      <c r="C14" t="n">
        <f>(VLOOKUP(Games!B14, Data!$B$2:$L$134, 4, FALSE)-VLOOKUP(Games!C14, Data!$B$2:$L$134, 4, FALSE))*Coefficients!$C$2</f>
        <v>-4.1930460083260297E-2</v>
      </c>
      <c r="D14" t="n">
        <f>(VLOOKUP(Games!B14, Data!$B$2:$L$134, 3, FALSE)-VLOOKUP(Games!C14, Data!$B$2:$L$134, 3, FALSE))*Coefficients!$D$2</f>
        <v>-6.9630064032755881</v>
      </c>
      <c r="E14" t="n">
        <f>(VLOOKUP(Games!B14, Data!$B$2:$L$134, 5, FALSE)-VLOOKUP(Games!C14, Data!$B$2:$L$134, 5, FALSE))*Coefficients!$E$2</f>
        <v>9.7933916098435407</v>
      </c>
      <c r="F14" t="n">
        <f>(VLOOKUP(Games!B14, Data!$B$2:$L$134, 6, FALSE)-VLOOKUP(Games!C14, Data!$B$2:$L$134, 6, FALSE))*Coefficients!$F$2</f>
        <v>0.72787600007641906</v>
      </c>
      <c r="G14" t="n">
        <f>(VLOOKUP(Games!B14, Data!$B$2:$L$134, 7, FALSE)-VLOOKUP(Games!C14, Data!$B$2:$L$134, 7, FALSE))*Coefficients!$G$2</f>
        <v>6.9109271421449394</v>
      </c>
      <c r="H14" t="n">
        <f>(VLOOKUP(Games!B14, Data!$B$2:$L$134, 8, FALSE)-VLOOKUP(Games!C14, Data!$B$2:$L$134, 8, FALSE))*Coefficients!$H$2</f>
        <v>-0.32011560041379961</v>
      </c>
      <c r="I14" t="n">
        <f>(VLOOKUP(Games!B14, Data!$B$2:$L$134, 9, FALSE)-VLOOKUP(Games!C14, Data!$B$2:$L$134, 9, FALSE))*Coefficients!$I$2</f>
        <v>3.3432023042795262</v>
      </c>
      <c r="J14" t="n">
        <f>(VLOOKUP(Games!B14, Data!$B$2:$L$134, 10, FALSE)-VLOOKUP(Games!C14, Data!$B$2:$L$134, 10, FALSE))*Coefficients!$J$2</f>
        <v>-1.1413112086507708</v>
      </c>
      <c r="K14" t="n">
        <f>(IF(AND(VLOOKUP(Games!B14, Data!$B$2:$L$134, 11, FALSE)=1, VLOOKUP(Games!C14, Data!$B$2:$L$134, 11, FALSE)&lt;&gt;1), 1,0))*Coefficients!K$2</f>
        <v>0</v>
      </c>
      <c r="L14" t="n">
        <f>(IF(AND(VLOOKUP(Games!B14, Data!$B$2:$L$134, 11, FALSE)&lt;&gt;1, VLOOKUP(Games!C14, Data!$B$2:$L$134, 11, FALSE)=1), 1,0))*Coefficients!L$2</f>
        <v>0</v>
      </c>
      <c r="O14" t="n">
        <f t="shared" si="0"/>
        <v>4.3125867650867065</v>
      </c>
    </row>
    <row r="15">
      <c r="A15" t="n">
        <f>Coefficients!A16</f>
        <v>0</v>
      </c>
      <c r="B15" t="n">
        <f>(Games!D15)*Coefficients!$B$2</f>
        <v>-3.99822330941715</v>
      </c>
      <c r="C15" t="n">
        <f>(VLOOKUP(Games!B15, Data!$B$2:$L$134, 4, FALSE)-VLOOKUP(Games!C15, Data!$B$2:$L$134, 4, FALSE))*Coefficients!$C$2</f>
        <v>-3.2945361493990286E-2</v>
      </c>
      <c r="D15" t="n">
        <f>(VLOOKUP(Games!B15, Data!$B$2:$L$134, 3, FALSE)-VLOOKUP(Games!C15, Data!$B$2:$L$134, 3, FALSE))*Coefficients!$D$2</f>
        <v>-0.19341684453543301</v>
      </c>
      <c r="E15" t="n">
        <f>(VLOOKUP(Games!B15, Data!$B$2:$L$134, 5, FALSE)-VLOOKUP(Games!C15, Data!$B$2:$L$134, 5, FALSE))*Coefficients!$E$2</f>
        <v>8.4492006045708976</v>
      </c>
      <c r="F15" t="n">
        <f>(VLOOKUP(Games!B15, Data!$B$2:$L$134, 6, FALSE)-VLOOKUP(Games!C15, Data!$B$2:$L$134, 6, FALSE))*Coefficients!$F$2</f>
        <v>-2.3969571901528109E-3</v>
      </c>
      <c r="G15" t="n">
        <f>(VLOOKUP(Games!B15, Data!$B$2:$L$134, 7, FALSE)-VLOOKUP(Games!C15, Data!$B$2:$L$134, 7, FALSE))*Coefficients!$G$2</f>
        <v>0.15357615871433145</v>
      </c>
      <c r="H15" t="n">
        <f>(VLOOKUP(Games!B15, Data!$B$2:$L$134, 8, FALSE)-VLOOKUP(Games!C15, Data!$B$2:$L$134, 8, FALSE))*Coefficients!$H$2</f>
        <v>-0.24008670031034962</v>
      </c>
      <c r="I15" t="n">
        <f>(VLOOKUP(Games!B15, Data!$B$2:$L$134, 9, FALSE)-VLOOKUP(Games!C15, Data!$B$2:$L$134, 9, FALSE))*Coefficients!$I$2</f>
        <v>-0.15430164481289974</v>
      </c>
      <c r="J15" t="n">
        <f>(VLOOKUP(Games!B15, Data!$B$2:$L$134, 10, FALSE)-VLOOKUP(Games!C15, Data!$B$2:$L$134, 10, FALSE))*Coefficients!$J$2</f>
        <v>-0.45608321428270349</v>
      </c>
      <c r="K15" t="n">
        <f>(IF(AND(VLOOKUP(Games!B15, Data!$B$2:$L$134, 11, FALSE)=1, VLOOKUP(Games!C15, Data!$B$2:$L$134, 11, FALSE)&lt;&gt;1), 1,0))*Coefficients!K$2</f>
        <v>-0.92009949508553301</v>
      </c>
      <c r="L15" t="n">
        <f>(IF(AND(VLOOKUP(Games!B15, Data!$B$2:$L$134, 11, FALSE)&lt;&gt;1, VLOOKUP(Games!C15, Data!$B$2:$L$134, 11, FALSE)=1), 1,0))*Coefficients!L$2</f>
        <v>0</v>
      </c>
      <c r="O15" t="n">
        <f t="shared" si="0"/>
        <v>2.6052232361570171</v>
      </c>
    </row>
    <row r="16">
      <c r="A16" t="n">
        <f>Coefficients!A17</f>
        <v>0</v>
      </c>
      <c r="B16" t="n">
        <f>(Games!D16)*Coefficients!$B$2</f>
        <v>3.99822330941715</v>
      </c>
      <c r="C16" t="n">
        <f>(VLOOKUP(Games!B16, Data!$B$2:$L$134, 4, FALSE)-VLOOKUP(Games!C16, Data!$B$2:$L$134, 4, FALSE))*Coefficients!$C$2</f>
        <v>5.9900657261799713E-3</v>
      </c>
      <c r="D16" t="n">
        <f>(VLOOKUP(Games!B16, Data!$B$2:$L$134, 3, FALSE)-VLOOKUP(Games!C16, Data!$B$2:$L$134, 3, FALSE))*Coefficients!$D$2</f>
        <v>2.901252668031495</v>
      </c>
      <c r="E16" t="n">
        <f>(VLOOKUP(Games!B16, Data!$B$2:$L$134, 5, FALSE)-VLOOKUP(Games!C16, Data!$B$2:$L$134, 5, FALSE))*Coefficients!$E$2</f>
        <v>-1.7762523998245636</v>
      </c>
      <c r="F16" t="n">
        <f>(VLOOKUP(Games!B16, Data!$B$2:$L$134, 6, FALSE)-VLOOKUP(Games!C16, Data!$B$2:$L$134, 6, FALSE))*Coefficients!$F$2</f>
        <v>-0.28523790562819057</v>
      </c>
      <c r="G16" t="n">
        <f>(VLOOKUP(Games!B16, Data!$B$2:$L$134, 7, FALSE)-VLOOKUP(Games!C16, Data!$B$2:$L$134, 7, FALSE))*Coefficients!$G$2</f>
        <v>-1.5357615871433192</v>
      </c>
      <c r="H16" t="n">
        <f>(VLOOKUP(Games!B16, Data!$B$2:$L$134, 8, FALSE)-VLOOKUP(Games!C16, Data!$B$2:$L$134, 8, FALSE))*Coefficients!$H$2</f>
        <v>0.10670520013793322</v>
      </c>
      <c r="I16" t="n">
        <f>(VLOOKUP(Games!B16, Data!$B$2:$L$134, 9, FALSE)-VLOOKUP(Games!C16, Data!$B$2:$L$134, 9, FALSE))*Coefficients!$I$2</f>
        <v>-1.5430164481290121</v>
      </c>
      <c r="J16" t="n">
        <f>(VLOOKUP(Games!B16, Data!$B$2:$L$134, 10, FALSE)-VLOOKUP(Games!C16, Data!$B$2:$L$134, 10, FALSE))*Coefficients!$J$2</f>
        <v>2.3229670278255106</v>
      </c>
      <c r="K16" t="n">
        <f>(IF(AND(VLOOKUP(Games!B16, Data!$B$2:$L$134, 11, FALSE)=1, VLOOKUP(Games!C16, Data!$B$2:$L$134, 11, FALSE)&lt;&gt;1), 1,0))*Coefficients!K$2</f>
        <v>0</v>
      </c>
      <c r="L16" t="n">
        <f>(IF(AND(VLOOKUP(Games!B16, Data!$B$2:$L$134, 11, FALSE)&lt;&gt;1, VLOOKUP(Games!C16, Data!$B$2:$L$134, 11, FALSE)=1), 1,0))*Coefficients!L$2</f>
        <v>3.6498065087040601</v>
      </c>
      <c r="O16" t="n">
        <f t="shared" si="0"/>
        <v>7.8446764391172419</v>
      </c>
    </row>
    <row r="17">
      <c r="A17" t="n">
        <f>Coefficients!A18</f>
        <v>0</v>
      </c>
      <c r="B17" t="n">
        <f>(Games!D17)*Coefficients!$B$2</f>
        <v>-1.3327411031390499</v>
      </c>
      <c r="C17" t="n">
        <f>(VLOOKUP(Games!B17, Data!$B$2:$L$134, 4, FALSE)-VLOOKUP(Games!C17, Data!$B$2:$L$134, 4, FALSE))*Coefficients!$C$2</f>
        <v>-2.0965230041630093E-2</v>
      </c>
      <c r="D17" t="n">
        <f>(VLOOKUP(Games!B17, Data!$B$2:$L$134, 3, FALSE)-VLOOKUP(Games!C17, Data!$B$2:$L$134, 3, FALSE))*Coefficients!$D$2</f>
        <v>-1.1605010672125982</v>
      </c>
      <c r="E17" t="n">
        <f>(VLOOKUP(Games!B17, Data!$B$2:$L$134, 5, FALSE)-VLOOKUP(Games!C17, Data!$B$2:$L$134, 5, FALSE))*Coefficients!$E$2</f>
        <v>-0.1920272864675204</v>
      </c>
      <c r="F17" t="n">
        <f>(VLOOKUP(Games!B17, Data!$B$2:$L$134, 6, FALSE)-VLOOKUP(Games!C17, Data!$B$2:$L$134, 6, FALSE))*Coefficients!$F$2</f>
        <v>0.4690046235399099</v>
      </c>
      <c r="G17" t="n">
        <f>(VLOOKUP(Games!B17, Data!$B$2:$L$134, 7, FALSE)-VLOOKUP(Games!C17, Data!$B$2:$L$134, 7, FALSE))*Coefficients!$G$2</f>
        <v>-1.228609269714656</v>
      </c>
      <c r="H17" t="n">
        <f>(VLOOKUP(Games!B17, Data!$B$2:$L$134, 8, FALSE)-VLOOKUP(Games!C17, Data!$B$2:$L$134, 8, FALSE))*Coefficients!$H$2</f>
        <v>0.53352600068966605</v>
      </c>
      <c r="I17" t="n">
        <f>(VLOOKUP(Games!B17, Data!$B$2:$L$134, 9, FALSE)-VLOOKUP(Games!C17, Data!$B$2:$L$134, 9, FALSE))*Coefficients!$I$2</f>
        <v>-1.3372809217118105</v>
      </c>
      <c r="J17" t="n">
        <f>(VLOOKUP(Games!B17, Data!$B$2:$L$134, 10, FALSE)-VLOOKUP(Games!C17, Data!$B$2:$L$134, 10, FALSE))*Coefficients!$J$2</f>
        <v>0.1125236402895128</v>
      </c>
      <c r="K17" t="n">
        <f>(IF(AND(VLOOKUP(Games!B17, Data!$B$2:$L$134, 11, FALSE)=1, VLOOKUP(Games!C17, Data!$B$2:$L$134, 11, FALSE)&lt;&gt;1), 1,0))*Coefficients!K$2</f>
        <v>0</v>
      </c>
      <c r="L17" t="n">
        <f>(IF(AND(VLOOKUP(Games!B17, Data!$B$2:$L$134, 11, FALSE)&lt;&gt;1, VLOOKUP(Games!C17, Data!$B$2:$L$134, 11, FALSE)=1), 1,0))*Coefficients!L$2</f>
        <v>0</v>
      </c>
      <c r="O17" t="n">
        <f t="shared" si="0"/>
        <v>-4.1570706137681768</v>
      </c>
    </row>
    <row r="18">
      <c r="A18" t="n">
        <f>Coefficients!A19</f>
        <v>0</v>
      </c>
      <c r="B18" t="n">
        <f>(Games!D18)*Coefficients!$B$2</f>
        <v>-3.3318527578476247</v>
      </c>
      <c r="C18" t="n">
        <f>(VLOOKUP(Games!B18, Data!$B$2:$L$134, 4, FALSE)-VLOOKUP(Games!C18, Data!$B$2:$L$134, 4, FALSE))*Coefficients!$C$2</f>
        <v>1.3477647883905089E-2</v>
      </c>
      <c r="D18" t="n">
        <f>(VLOOKUP(Games!B18, Data!$B$2:$L$134, 3, FALSE)-VLOOKUP(Games!C18, Data!$B$2:$L$134, 3, FALSE))*Coefficients!$D$2</f>
        <v>-1.1605010672125982</v>
      </c>
      <c r="E18" t="n">
        <f>(VLOOKUP(Games!B18, Data!$B$2:$L$134, 5, FALSE)-VLOOKUP(Games!C18, Data!$B$2:$L$134, 5, FALSE))*Coefficients!$E$2</f>
        <v>6.0488595237268923</v>
      </c>
      <c r="F18" t="n">
        <f>(VLOOKUP(Games!B18, Data!$B$2:$L$134, 6, FALSE)-VLOOKUP(Games!C18, Data!$B$2:$L$134, 6, FALSE))*Coefficients!$F$2</f>
        <v>0.51934072453312008</v>
      </c>
      <c r="G18" t="n">
        <f>(VLOOKUP(Games!B18, Data!$B$2:$L$134, 7, FALSE)-VLOOKUP(Games!C18, Data!$B$2:$L$134, 7, FALSE))*Coefficients!$G$2</f>
        <v>3.6858278091439711</v>
      </c>
      <c r="H18" t="n">
        <f>(VLOOKUP(Games!B18, Data!$B$2:$L$134, 8, FALSE)-VLOOKUP(Games!C18, Data!$B$2:$L$134, 8, FALSE))*Coefficients!$H$2</f>
        <v>-0.18673410024138298</v>
      </c>
      <c r="I18" t="n">
        <f>(VLOOKUP(Games!B18, Data!$B$2:$L$134, 9, FALSE)-VLOOKUP(Games!C18, Data!$B$2:$L$134, 9, FALSE))*Coefficients!$I$2</f>
        <v>-1.1315453952946084</v>
      </c>
      <c r="J18" t="n">
        <f>(VLOOKUP(Games!B18, Data!$B$2:$L$134, 10, FALSE)-VLOOKUP(Games!C18, Data!$B$2:$L$134, 10, FALSE))*Coefficients!$J$2</f>
        <v>5.8873413236709957E-2</v>
      </c>
      <c r="K18" t="n">
        <f>(IF(AND(VLOOKUP(Games!B18, Data!$B$2:$L$134, 11, FALSE)=1, VLOOKUP(Games!C18, Data!$B$2:$L$134, 11, FALSE)&lt;&gt;1), 1,0))*Coefficients!K$2</f>
        <v>0</v>
      </c>
      <c r="L18" t="n">
        <f>(IF(AND(VLOOKUP(Games!B18, Data!$B$2:$L$134, 11, FALSE)&lt;&gt;1, VLOOKUP(Games!C18, Data!$B$2:$L$134, 11, FALSE)=1), 1,0))*Coefficients!L$2</f>
        <v>0</v>
      </c>
      <c r="O18" t="n">
        <f t="shared" si="0"/>
        <v>4.5157457979283846</v>
      </c>
    </row>
    <row r="19">
      <c r="A19" t="n">
        <f>Coefficients!A20</f>
        <v>0</v>
      </c>
      <c r="B19" t="n">
        <f>(Games!D19)*Coefficients!$B$2</f>
        <v>-3.99822330941715</v>
      </c>
      <c r="C19" t="n">
        <f>(VLOOKUP(Games!B19, Data!$B$2:$L$134, 4, FALSE)-VLOOKUP(Games!C19, Data!$B$2:$L$134, 4, FALSE))*Coefficients!$C$2</f>
        <v>-4.1930460083260297E-2</v>
      </c>
      <c r="D19" t="n">
        <f>(VLOOKUP(Games!B19, Data!$B$2:$L$134, 3, FALSE)-VLOOKUP(Games!C19, Data!$B$2:$L$134, 3, FALSE))*Coefficients!$D$2</f>
        <v>-1.1605010672125982</v>
      </c>
      <c r="E19" t="n">
        <f>(VLOOKUP(Games!B19, Data!$B$2:$L$134, 5, FALSE)-VLOOKUP(Games!C19, Data!$B$2:$L$134, 5, FALSE))*Coefficients!$E$2</f>
        <v>9.5533575017591392</v>
      </c>
      <c r="F19" t="n">
        <f>(VLOOKUP(Games!B19, Data!$B$2:$L$134, 6, FALSE)-VLOOKUP(Games!C19, Data!$B$2:$L$134, 6, FALSE))*Coefficients!$F$2</f>
        <v>0.55929001103566767</v>
      </c>
      <c r="G19" t="n">
        <f>(VLOOKUP(Games!B19, Data!$B$2:$L$134, 7, FALSE)-VLOOKUP(Games!C19, Data!$B$2:$L$134, 7, FALSE))*Coefficients!$G$2</f>
        <v>4.1465562852869651</v>
      </c>
      <c r="H19" t="n">
        <f>(VLOOKUP(Games!B19, Data!$B$2:$L$134, 8, FALSE)-VLOOKUP(Games!C19, Data!$B$2:$L$134, 8, FALSE))*Coefficients!$H$2</f>
        <v>-0.58687860075863252</v>
      </c>
      <c r="I19" t="n">
        <f>(VLOOKUP(Games!B19, Data!$B$2:$L$134, 9, FALSE)-VLOOKUP(Games!C19, Data!$B$2:$L$134, 9, FALSE))*Coefficients!$I$2</f>
        <v>-0.25716940802150201</v>
      </c>
      <c r="J19" t="n">
        <f>(VLOOKUP(Games!B19, Data!$B$2:$L$134, 10, FALSE)-VLOOKUP(Games!C19, Data!$B$2:$L$134, 10, FALSE))*Coefficients!$J$2</f>
        <v>0.49926455523413998</v>
      </c>
      <c r="K19" t="n">
        <f>(IF(AND(VLOOKUP(Games!B19, Data!$B$2:$L$134, 11, FALSE)=1, VLOOKUP(Games!C19, Data!$B$2:$L$134, 11, FALSE)&lt;&gt;1), 1,0))*Coefficients!K$2</f>
        <v>0</v>
      </c>
      <c r="L19" t="n">
        <f>(IF(AND(VLOOKUP(Games!B19, Data!$B$2:$L$134, 11, FALSE)&lt;&gt;1, VLOOKUP(Games!C19, Data!$B$2:$L$134, 11, FALSE)=1), 1,0))*Coefficients!L$2</f>
        <v>0</v>
      </c>
      <c r="O19" t="n">
        <f t="shared" si="0"/>
        <v>8.7137655078227692</v>
      </c>
    </row>
    <row r="20">
      <c r="A20" t="n">
        <f>Coefficients!A21</f>
        <v>0</v>
      </c>
      <c r="B20" t="n">
        <f>(Games!D20)*Coefficients!$B$2</f>
        <v>-3.3318527578476247</v>
      </c>
      <c r="C20" t="n">
        <f>(VLOOKUP(Games!B20, Data!$B$2:$L$134, 4, FALSE)-VLOOKUP(Games!C20, Data!$B$2:$L$134, 4, FALSE))*Coefficients!$C$2</f>
        <v>1.7970197178540166E-2</v>
      </c>
      <c r="D20" t="n">
        <f>(VLOOKUP(Games!B20, Data!$B$2:$L$134, 3, FALSE)-VLOOKUP(Games!C20, Data!$B$2:$L$134, 3, FALSE))*Coefficients!$D$2</f>
        <v>2.514418978960629</v>
      </c>
      <c r="E20" t="n">
        <f>(VLOOKUP(Games!B20, Data!$B$2:$L$134, 5, FALSE)-VLOOKUP(Games!C20, Data!$B$2:$L$134, 5, FALSE))*Coefficients!$E$2</f>
        <v>0.67209550263632145</v>
      </c>
      <c r="F20" t="n">
        <f>(VLOOKUP(Games!B20, Data!$B$2:$L$134, 6, FALSE)-VLOOKUP(Games!C20, Data!$B$2:$L$134, 6, FALSE))*Coefficients!$F$2</f>
        <v>-0.55289812519526016</v>
      </c>
      <c r="G20" t="n">
        <f>(VLOOKUP(Games!B20, Data!$B$2:$L$134, 7, FALSE)-VLOOKUP(Games!C20, Data!$B$2:$L$134, 7, FALSE))*Coefficients!$G$2</f>
        <v>-6.2966225072876121</v>
      </c>
      <c r="H20" t="n">
        <f>(VLOOKUP(Games!B20, Data!$B$2:$L$134, 8, FALSE)-VLOOKUP(Games!C20, Data!$B$2:$L$134, 8, FALSE))*Coefficients!$H$2</f>
        <v>-0.1600578002068998</v>
      </c>
      <c r="I20" t="n">
        <f>(VLOOKUP(Games!B20, Data!$B$2:$L$134, 9, FALSE)-VLOOKUP(Games!C20, Data!$B$2:$L$134, 9, FALSE))*Coefficients!$I$2</f>
        <v>5.1433881604300222E-2</v>
      </c>
      <c r="J20" t="n">
        <f>(VLOOKUP(Games!B20, Data!$B$2:$L$134, 10, FALSE)-VLOOKUP(Games!C20, Data!$B$2:$L$134, 10, FALSE))*Coefficients!$J$2</f>
        <v>0.34986341938756044</v>
      </c>
      <c r="K20" t="n">
        <f>(IF(AND(VLOOKUP(Games!B20, Data!$B$2:$L$134, 11, FALSE)=1, VLOOKUP(Games!C20, Data!$B$2:$L$134, 11, FALSE)&lt;&gt;1), 1,0))*Coefficients!K$2</f>
        <v>-0.92009949508553301</v>
      </c>
      <c r="L20" t="n">
        <f>(IF(AND(VLOOKUP(Games!B20, Data!$B$2:$L$134, 11, FALSE)&lt;&gt;1, VLOOKUP(Games!C20, Data!$B$2:$L$134, 11, FALSE)=1), 1,0))*Coefficients!L$2</f>
        <v>0</v>
      </c>
      <c r="O20" t="n">
        <f t="shared" si="0"/>
        <v>-7.6557487058555784</v>
      </c>
    </row>
    <row r="21">
      <c r="A21" t="n">
        <f>Coefficients!A22</f>
        <v>0</v>
      </c>
      <c r="B21" t="n">
        <f>(Games!D21)*Coefficients!$B$2</f>
        <v>-4.6645938609866748</v>
      </c>
      <c r="C21" t="n">
        <f>(VLOOKUP(Games!B21, Data!$B$2:$L$134, 4, FALSE)-VLOOKUP(Games!C21, Data!$B$2:$L$134, 4, FALSE))*Coefficients!$C$2</f>
        <v>-3.2945361493990286E-2</v>
      </c>
      <c r="D21" t="n">
        <f>(VLOOKUP(Games!B21, Data!$B$2:$L$134, 3, FALSE)-VLOOKUP(Games!C21, Data!$B$2:$L$134, 3, FALSE))*Coefficients!$D$2</f>
        <v>-7.1564232478110217</v>
      </c>
      <c r="E21" t="n">
        <f>(VLOOKUP(Games!B21, Data!$B$2:$L$134, 5, FALSE)-VLOOKUP(Games!C21, Data!$B$2:$L$134, 5, FALSE))*Coefficients!$E$2</f>
        <v>10.513493934096742</v>
      </c>
      <c r="F21" t="n">
        <f>(VLOOKUP(Games!B21, Data!$B$2:$L$134, 6, FALSE)-VLOOKUP(Games!C21, Data!$B$2:$L$134, 6, FALSE))*Coefficients!$F$2</f>
        <v>1.3638686411969783</v>
      </c>
      <c r="G21" t="n">
        <f>(VLOOKUP(Games!B21, Data!$B$2:$L$134, 7, FALSE)-VLOOKUP(Games!C21, Data!$B$2:$L$134, 7, FALSE))*Coefficients!$G$2</f>
        <v>16.739801299862187</v>
      </c>
      <c r="H21" t="n">
        <f>(VLOOKUP(Games!B21, Data!$B$2:$L$134, 8, FALSE)-VLOOKUP(Games!C21, Data!$B$2:$L$134, 8, FALSE))*Coefficients!$H$2</f>
        <v>-1.2271098015862318</v>
      </c>
      <c r="I21" t="n">
        <f>(VLOOKUP(Games!B21, Data!$B$2:$L$134, 9, FALSE)-VLOOKUP(Games!C21, Data!$B$2:$L$134, 9, FALSE))*Coefficients!$I$2</f>
        <v>3.6518055939053284</v>
      </c>
      <c r="J21" t="n">
        <f>(VLOOKUP(Games!B21, Data!$B$2:$L$134, 10, FALSE)-VLOOKUP(Games!C21, Data!$B$2:$L$134, 10, FALSE))*Coefficients!$J$2</f>
        <v>-1.1425719777296464</v>
      </c>
      <c r="K21" t="n">
        <f>(IF(AND(VLOOKUP(Games!B21, Data!$B$2:$L$134, 11, FALSE)=1, VLOOKUP(Games!C21, Data!$B$2:$L$134, 11, FALSE)&lt;&gt;1), 1,0))*Coefficients!K$2</f>
        <v>-0.92009949508553301</v>
      </c>
      <c r="L21" t="n">
        <f>(IF(AND(VLOOKUP(Games!B21, Data!$B$2:$L$134, 11, FALSE)&lt;&gt;1, VLOOKUP(Games!C21, Data!$B$2:$L$134, 11, FALSE)=1), 1,0))*Coefficients!L$2</f>
        <v>0</v>
      </c>
      <c r="O21" t="n">
        <f t="shared" si="0"/>
        <v>17.125225724368136</v>
      </c>
    </row>
    <row r="22">
      <c r="A22" t="n">
        <f>Coefficients!A23</f>
        <v>0</v>
      </c>
      <c r="B22" t="n">
        <f>(Games!D22)*Coefficients!$B$2</f>
        <v>-4.6645938609866748</v>
      </c>
      <c r="C22" t="n">
        <f>(VLOOKUP(Games!B22, Data!$B$2:$L$134, 4, FALSE)-VLOOKUP(Games!C22, Data!$B$2:$L$134, 4, FALSE))*Coefficients!$C$2</f>
        <v>-2.3960262904720135E-2</v>
      </c>
      <c r="D22" t="n">
        <f>(VLOOKUP(Games!B22, Data!$B$2:$L$134, 3, FALSE)-VLOOKUP(Games!C22, Data!$B$2:$L$134, 3, FALSE))*Coefficients!$D$2</f>
        <v>-0.77366737814173203</v>
      </c>
      <c r="E22" t="n">
        <f>(VLOOKUP(Games!B22, Data!$B$2:$L$134, 5, FALSE)-VLOOKUP(Games!C22, Data!$B$2:$L$134, 5, FALSE))*Coefficients!$E$2</f>
        <v>6.4329140966619338</v>
      </c>
      <c r="F22" t="n">
        <f>(VLOOKUP(Games!B22, Data!$B$2:$L$134, 6, FALSE)-VLOOKUP(Games!C22, Data!$B$2:$L$134, 6, FALSE))*Coefficients!$F$2</f>
        <v>0.28044399124788483</v>
      </c>
      <c r="G22" t="n">
        <f>(VLOOKUP(Games!B22, Data!$B$2:$L$134, 7, FALSE)-VLOOKUP(Games!C22, Data!$B$2:$L$134, 7, FALSE))*Coefficients!$G$2</f>
        <v>7.8323840944309309</v>
      </c>
      <c r="H22" t="n">
        <f>(VLOOKUP(Games!B22, Data!$B$2:$L$134, 8, FALSE)-VLOOKUP(Games!C22, Data!$B$2:$L$134, 8, FALSE))*Coefficients!$H$2</f>
        <v>-0.45349710058621606</v>
      </c>
      <c r="I22" t="n">
        <f>(VLOOKUP(Games!B22, Data!$B$2:$L$134, 9, FALSE)-VLOOKUP(Games!C22, Data!$B$2:$L$134, 9, FALSE))*Coefficients!$I$2</f>
        <v>-0.61720657925160449</v>
      </c>
      <c r="J22" t="n">
        <f>(VLOOKUP(Games!B22, Data!$B$2:$L$134, 10, FALSE)-VLOOKUP(Games!C22, Data!$B$2:$L$134, 10, FALSE))*Coefficients!$J$2</f>
        <v>-0.31156755861675944</v>
      </c>
      <c r="K22" t="n">
        <f>(IF(AND(VLOOKUP(Games!B22, Data!$B$2:$L$134, 11, FALSE)=1, VLOOKUP(Games!C22, Data!$B$2:$L$134, 11, FALSE)&lt;&gt;1), 1,0))*Coefficients!K$2</f>
        <v>0</v>
      </c>
      <c r="L22" t="n">
        <f>(IF(AND(VLOOKUP(Games!B22, Data!$B$2:$L$134, 11, FALSE)&lt;&gt;1, VLOOKUP(Games!C22, Data!$B$2:$L$134, 11, FALSE)=1), 1,0))*Coefficients!L$2</f>
        <v>0</v>
      </c>
      <c r="O22" t="n">
        <f t="shared" si="0"/>
        <v>7.7012494418530446</v>
      </c>
    </row>
    <row r="23">
      <c r="A23" t="n">
        <f>Coefficients!A24</f>
        <v>0</v>
      </c>
      <c r="B23" t="n">
        <f>(Games!D23)*Coefficients!$B$2</f>
        <v>0</v>
      </c>
      <c r="C23" t="e">
        <f>(VLOOKUP(Games!B23, Data!$B$2:$L$134, 4, FALSE)-VLOOKUP(Games!C23, Data!$B$2:$L$134, 4, FALSE))*Coefficients!$C$2</f>
        <v>#N/A</v>
      </c>
      <c r="D23" t="e">
        <f>(VLOOKUP(Games!B23, Data!$B$2:$L$134, 3, FALSE)-VLOOKUP(Games!C23, Data!$B$2:$L$134, 3, FALSE))*Coefficients!$D$2</f>
        <v>#N/A</v>
      </c>
      <c r="E23" t="e">
        <f>(VLOOKUP(Games!B23, Data!$B$2:$L$134, 5, FALSE)-VLOOKUP(Games!C23, Data!$B$2:$L$134, 5, FALSE))*Coefficients!$E$2</f>
        <v>#N/A</v>
      </c>
      <c r="F23" t="e">
        <f>(VLOOKUP(Games!B23, Data!$B$2:$L$134, 6, FALSE)-VLOOKUP(Games!C23, Data!$B$2:$L$134, 6, FALSE))*Coefficients!$F$2</f>
        <v>#N/A</v>
      </c>
      <c r="G23" t="e">
        <f>(VLOOKUP(Games!B23, Data!$B$2:$L$134, 7, FALSE)-VLOOKUP(Games!C23, Data!$B$2:$L$134, 7, FALSE))*Coefficients!$G$2</f>
        <v>#N/A</v>
      </c>
      <c r="H23" t="e">
        <f>(VLOOKUP(Games!B23, Data!$B$2:$L$134, 8, FALSE)-VLOOKUP(Games!C23, Data!$B$2:$L$134, 8, FALSE))*Coefficients!$H$2</f>
        <v>#N/A</v>
      </c>
      <c r="I23" t="e">
        <f>(VLOOKUP(Games!B23, Data!$B$2:$L$134, 9, FALSE)-VLOOKUP(Games!C23, Data!$B$2:$L$134, 9, FALSE))*Coefficients!$I$2</f>
        <v>#N/A</v>
      </c>
      <c r="J23" t="e">
        <f>(VLOOKUP(Games!B23, Data!$B$2:$L$134, 10, FALSE)-VLOOKUP(Games!C23, Data!$B$2:$L$134, 10, FALSE))*Coefficients!$J$2</f>
        <v>#N/A</v>
      </c>
      <c r="K23" t="e">
        <f>(IF(AND(VLOOKUP(Games!B23, Data!$B$2:$L$134, 11, FALSE)=1, VLOOKUP(Games!C23, Data!$B$2:$L$134, 11, FALSE)&lt;&gt;1), 1,0))*Coefficients!K$2</f>
        <v>#N/A</v>
      </c>
      <c r="L23" t="e">
        <f>(IF(AND(VLOOKUP(Games!B23, Data!$B$2:$L$134, 11, FALSE)&lt;&gt;1, VLOOKUP(Games!C23, Data!$B$2:$L$134, 11, FALSE)=1), 1,0))*Coefficients!L$2</f>
        <v>#N/A</v>
      </c>
      <c r="O23" t="e">
        <f t="shared" si="0"/>
        <v>#N/A</v>
      </c>
    </row>
    <row r="24">
      <c r="A24" t="n">
        <f>Coefficients!A25</f>
        <v>0</v>
      </c>
      <c r="B24" t="n">
        <f>(Games!D24)*Coefficients!$B$2</f>
        <v>0</v>
      </c>
      <c r="C24" t="e">
        <f>(VLOOKUP(Games!B24, Data!$B$2:$L$134, 4, FALSE)-VLOOKUP(Games!C24, Data!$B$2:$L$134, 4, FALSE))*Coefficients!$C$2</f>
        <v>#N/A</v>
      </c>
      <c r="D24" t="e">
        <f>(VLOOKUP(Games!B24, Data!$B$2:$L$134, 3, FALSE)-VLOOKUP(Games!C24, Data!$B$2:$L$134, 3, FALSE))*Coefficients!$D$2</f>
        <v>#N/A</v>
      </c>
      <c r="E24" t="e">
        <f>(VLOOKUP(Games!B24, Data!$B$2:$L$134, 5, FALSE)-VLOOKUP(Games!C24, Data!$B$2:$L$134, 5, FALSE))*Coefficients!$E$2</f>
        <v>#N/A</v>
      </c>
      <c r="F24" t="e">
        <f>(VLOOKUP(Games!B24, Data!$B$2:$L$134, 6, FALSE)-VLOOKUP(Games!C24, Data!$B$2:$L$134, 6, FALSE))*Coefficients!$F$2</f>
        <v>#N/A</v>
      </c>
      <c r="G24" t="e">
        <f>(VLOOKUP(Games!B24, Data!$B$2:$L$134, 7, FALSE)-VLOOKUP(Games!C24, Data!$B$2:$L$134, 7, FALSE))*Coefficients!$G$2</f>
        <v>#N/A</v>
      </c>
      <c r="H24" t="e">
        <f>(VLOOKUP(Games!B24, Data!$B$2:$L$134, 8, FALSE)-VLOOKUP(Games!C24, Data!$B$2:$L$134, 8, FALSE))*Coefficients!$H$2</f>
        <v>#N/A</v>
      </c>
      <c r="I24" t="e">
        <f>(VLOOKUP(Games!B24, Data!$B$2:$L$134, 9, FALSE)-VLOOKUP(Games!C24, Data!$B$2:$L$134, 9, FALSE))*Coefficients!$I$2</f>
        <v>#N/A</v>
      </c>
      <c r="J24" t="e">
        <f>(VLOOKUP(Games!B24, Data!$B$2:$L$134, 10, FALSE)-VLOOKUP(Games!C24, Data!$B$2:$L$134, 10, FALSE))*Coefficients!$J$2</f>
        <v>#N/A</v>
      </c>
      <c r="K24" t="e">
        <f>(IF(AND(VLOOKUP(Games!B24, Data!$B$2:$L$134, 11, FALSE)=1, VLOOKUP(Games!C24, Data!$B$2:$L$134, 11, FALSE)&lt;&gt;1), 1,0))*Coefficients!K$2</f>
        <v>#N/A</v>
      </c>
      <c r="L24" t="e">
        <f>(IF(AND(VLOOKUP(Games!B24, Data!$B$2:$L$134, 11, FALSE)&lt;&gt;1, VLOOKUP(Games!C24, Data!$B$2:$L$134, 11, FALSE)=1), 1,0))*Coefficients!L$2</f>
        <v>#N/A</v>
      </c>
      <c r="O24" t="e">
        <f t="shared" si="0"/>
        <v>#N/A</v>
      </c>
    </row>
    <row r="25">
      <c r="A25" t="n">
        <f>Coefficients!A26</f>
        <v>0</v>
      </c>
      <c r="B25" t="n">
        <f>(Games!D25)*Coefficients!$B$2</f>
        <v>0</v>
      </c>
      <c r="C25" t="e">
        <f>(VLOOKUP(Games!B25, Data!$B$2:$L$134, 4, FALSE)-VLOOKUP(Games!C25, Data!$B$2:$L$134, 4, FALSE))*Coefficients!$C$2</f>
        <v>#N/A</v>
      </c>
      <c r="D25" t="e">
        <f>(VLOOKUP(Games!B25, Data!$B$2:$L$134, 3, FALSE)-VLOOKUP(Games!C25, Data!$B$2:$L$134, 3, FALSE))*Coefficients!$D$2</f>
        <v>#N/A</v>
      </c>
      <c r="E25" t="e">
        <f>(VLOOKUP(Games!B25, Data!$B$2:$L$134, 5, FALSE)-VLOOKUP(Games!C25, Data!$B$2:$L$134, 5, FALSE))*Coefficients!$E$2</f>
        <v>#N/A</v>
      </c>
      <c r="F25" t="e">
        <f>(VLOOKUP(Games!B25, Data!$B$2:$L$134, 6, FALSE)-VLOOKUP(Games!C25, Data!$B$2:$L$134, 6, FALSE))*Coefficients!$F$2</f>
        <v>#N/A</v>
      </c>
      <c r="G25" t="e">
        <f>(VLOOKUP(Games!B25, Data!$B$2:$L$134, 7, FALSE)-VLOOKUP(Games!C25, Data!$B$2:$L$134, 7, FALSE))*Coefficients!$G$2</f>
        <v>#N/A</v>
      </c>
      <c r="H25" t="e">
        <f>(VLOOKUP(Games!B25, Data!$B$2:$L$134, 8, FALSE)-VLOOKUP(Games!C25, Data!$B$2:$L$134, 8, FALSE))*Coefficients!$H$2</f>
        <v>#N/A</v>
      </c>
      <c r="I25" t="e">
        <f>(VLOOKUP(Games!B25, Data!$B$2:$L$134, 9, FALSE)-VLOOKUP(Games!C25, Data!$B$2:$L$134, 9, FALSE))*Coefficients!$I$2</f>
        <v>#N/A</v>
      </c>
      <c r="J25" t="e">
        <f>(VLOOKUP(Games!B25, Data!$B$2:$L$134, 10, FALSE)-VLOOKUP(Games!C25, Data!$B$2:$L$134, 10, FALSE))*Coefficients!$J$2</f>
        <v>#N/A</v>
      </c>
      <c r="K25" t="e">
        <f>(IF(AND(VLOOKUP(Games!B25, Data!$B$2:$L$134, 11, FALSE)=1, VLOOKUP(Games!C25, Data!$B$2:$L$134, 11, FALSE)&lt;&gt;1), 1,0))*Coefficients!K$2</f>
        <v>#N/A</v>
      </c>
      <c r="L25" t="e">
        <f>(IF(AND(VLOOKUP(Games!B25, Data!$B$2:$L$134, 11, FALSE)&lt;&gt;1, VLOOKUP(Games!C25, Data!$B$2:$L$134, 11, FALSE)=1), 1,0))*Coefficients!L$2</f>
        <v>#N/A</v>
      </c>
      <c r="O25" t="e">
        <f t="shared" si="0"/>
        <v>#N/A</v>
      </c>
    </row>
    <row r="26">
      <c r="A26" t="n">
        <f>Coefficients!A27</f>
        <v>0</v>
      </c>
      <c r="B26" t="n">
        <f>(Games!D26)*Coefficients!$B$2</f>
        <v>0</v>
      </c>
      <c r="C26" t="e">
        <f>(VLOOKUP(Games!B26, Data!$B$2:$L$134, 4, FALSE)-VLOOKUP(Games!C26, Data!$B$2:$L$134, 4, FALSE))*Coefficients!$C$2</f>
        <v>#N/A</v>
      </c>
      <c r="D26" t="e">
        <f>(VLOOKUP(Games!B26, Data!$B$2:$L$134, 3, FALSE)-VLOOKUP(Games!C26, Data!$B$2:$L$134, 3, FALSE))*Coefficients!$D$2</f>
        <v>#N/A</v>
      </c>
      <c r="E26" t="e">
        <f>(VLOOKUP(Games!B26, Data!$B$2:$L$134, 5, FALSE)-VLOOKUP(Games!C26, Data!$B$2:$L$134, 5, FALSE))*Coefficients!$E$2</f>
        <v>#N/A</v>
      </c>
      <c r="F26" t="e">
        <f>(VLOOKUP(Games!B26, Data!$B$2:$L$134, 6, FALSE)-VLOOKUP(Games!C26, Data!$B$2:$L$134, 6, FALSE))*Coefficients!$F$2</f>
        <v>#N/A</v>
      </c>
      <c r="G26" t="e">
        <f>(VLOOKUP(Games!B26, Data!$B$2:$L$134, 7, FALSE)-VLOOKUP(Games!C26, Data!$B$2:$L$134, 7, FALSE))*Coefficients!$G$2</f>
        <v>#N/A</v>
      </c>
      <c r="H26" t="e">
        <f>(VLOOKUP(Games!B26, Data!$B$2:$L$134, 8, FALSE)-VLOOKUP(Games!C26, Data!$B$2:$L$134, 8, FALSE))*Coefficients!$H$2</f>
        <v>#N/A</v>
      </c>
      <c r="I26" t="e">
        <f>(VLOOKUP(Games!B26, Data!$B$2:$L$134, 9, FALSE)-VLOOKUP(Games!C26, Data!$B$2:$L$134, 9, FALSE))*Coefficients!$I$2</f>
        <v>#N/A</v>
      </c>
      <c r="J26" t="e">
        <f>(VLOOKUP(Games!B26, Data!$B$2:$L$134, 10, FALSE)-VLOOKUP(Games!C26, Data!$B$2:$L$134, 10, FALSE))*Coefficients!$J$2</f>
        <v>#N/A</v>
      </c>
      <c r="K26" t="e">
        <f>(IF(AND(VLOOKUP(Games!B26, Data!$B$2:$L$134, 11, FALSE)=1, VLOOKUP(Games!C26, Data!$B$2:$L$134, 11, FALSE)&lt;&gt;1), 1,0))*Coefficients!K$2</f>
        <v>#N/A</v>
      </c>
      <c r="L26" t="e">
        <f>(IF(AND(VLOOKUP(Games!B26, Data!$B$2:$L$134, 11, FALSE)&lt;&gt;1, VLOOKUP(Games!C26, Data!$B$2:$L$134, 11, FALSE)=1), 1,0))*Coefficients!L$2</f>
        <v>#N/A</v>
      </c>
      <c r="O26" t="e">
        <f t="shared" si="0"/>
        <v>#N/A</v>
      </c>
    </row>
    <row r="27">
      <c r="A27" t="n">
        <f>Coefficients!A28</f>
        <v>0</v>
      </c>
      <c r="B27" t="n">
        <f>(Games!D27)*Coefficients!$B$2</f>
        <v>0</v>
      </c>
      <c r="C27" t="e">
        <f>(VLOOKUP(Games!B27, Data!$B$2:$L$134, 4, FALSE)-VLOOKUP(Games!C27, Data!$B$2:$L$134, 4, FALSE))*Coefficients!$C$2</f>
        <v>#N/A</v>
      </c>
      <c r="D27" t="e">
        <f>(VLOOKUP(Games!B27, Data!$B$2:$L$134, 3, FALSE)-VLOOKUP(Games!C27, Data!$B$2:$L$134, 3, FALSE))*Coefficients!$D$2</f>
        <v>#N/A</v>
      </c>
      <c r="E27" t="e">
        <f>(VLOOKUP(Games!B27, Data!$B$2:$L$134, 5, FALSE)-VLOOKUP(Games!C27, Data!$B$2:$L$134, 5, FALSE))*Coefficients!$E$2</f>
        <v>#N/A</v>
      </c>
      <c r="F27" t="e">
        <f>(VLOOKUP(Games!B27, Data!$B$2:$L$134, 6, FALSE)-VLOOKUP(Games!C27, Data!$B$2:$L$134, 6, FALSE))*Coefficients!$F$2</f>
        <v>#N/A</v>
      </c>
      <c r="G27" t="e">
        <f>(VLOOKUP(Games!B27, Data!$B$2:$L$134, 7, FALSE)-VLOOKUP(Games!C27, Data!$B$2:$L$134, 7, FALSE))*Coefficients!$G$2</f>
        <v>#N/A</v>
      </c>
      <c r="H27" t="e">
        <f>(VLOOKUP(Games!B27, Data!$B$2:$L$134, 8, FALSE)-VLOOKUP(Games!C27, Data!$B$2:$L$134, 8, FALSE))*Coefficients!$H$2</f>
        <v>#N/A</v>
      </c>
      <c r="I27" t="e">
        <f>(VLOOKUP(Games!B27, Data!$B$2:$L$134, 9, FALSE)-VLOOKUP(Games!C27, Data!$B$2:$L$134, 9, FALSE))*Coefficients!$I$2</f>
        <v>#N/A</v>
      </c>
      <c r="J27" t="e">
        <f>(VLOOKUP(Games!B27, Data!$B$2:$L$134, 10, FALSE)-VLOOKUP(Games!C27, Data!$B$2:$L$134, 10, FALSE))*Coefficients!$J$2</f>
        <v>#N/A</v>
      </c>
      <c r="K27" t="e">
        <f>(IF(AND(VLOOKUP(Games!B27, Data!$B$2:$L$134, 11, FALSE)=1, VLOOKUP(Games!C27, Data!$B$2:$L$134, 11, FALSE)&lt;&gt;1), 1,0))*Coefficients!K$2</f>
        <v>#N/A</v>
      </c>
      <c r="L27" t="e">
        <f>(IF(AND(VLOOKUP(Games!B27, Data!$B$2:$L$134, 11, FALSE)&lt;&gt;1, VLOOKUP(Games!C27, Data!$B$2:$L$134, 11, FALSE)=1), 1,0))*Coefficients!L$2</f>
        <v>#N/A</v>
      </c>
      <c r="O27" t="e">
        <f t="shared" si="0"/>
        <v>#N/A</v>
      </c>
    </row>
    <row r="28">
      <c r="A28" t="n">
        <f>Coefficients!A29</f>
        <v>0</v>
      </c>
      <c r="B28" t="n">
        <f>(Games!D28)*Coefficients!$B$2</f>
        <v>0</v>
      </c>
      <c r="C28" t="e">
        <f>(VLOOKUP(Games!B28, Data!$B$2:$L$134, 4, FALSE)-VLOOKUP(Games!C28, Data!$B$2:$L$134, 4, FALSE))*Coefficients!$C$2</f>
        <v>#N/A</v>
      </c>
      <c r="D28" t="e">
        <f>(VLOOKUP(Games!B28, Data!$B$2:$L$134, 3, FALSE)-VLOOKUP(Games!C28, Data!$B$2:$L$134, 3, FALSE))*Coefficients!$D$2</f>
        <v>#N/A</v>
      </c>
      <c r="E28" t="e">
        <f>(VLOOKUP(Games!B28, Data!$B$2:$L$134, 5, FALSE)-VLOOKUP(Games!C28, Data!$B$2:$L$134, 5, FALSE))*Coefficients!$E$2</f>
        <v>#N/A</v>
      </c>
      <c r="F28" t="e">
        <f>(VLOOKUP(Games!B28, Data!$B$2:$L$134, 6, FALSE)-VLOOKUP(Games!C28, Data!$B$2:$L$134, 6, FALSE))*Coefficients!$F$2</f>
        <v>#N/A</v>
      </c>
      <c r="G28" t="e">
        <f>(VLOOKUP(Games!B28, Data!$B$2:$L$134, 7, FALSE)-VLOOKUP(Games!C28, Data!$B$2:$L$134, 7, FALSE))*Coefficients!$G$2</f>
        <v>#N/A</v>
      </c>
      <c r="H28" t="e">
        <f>(VLOOKUP(Games!B28, Data!$B$2:$L$134, 8, FALSE)-VLOOKUP(Games!C28, Data!$B$2:$L$134, 8, FALSE))*Coefficients!$H$2</f>
        <v>#N/A</v>
      </c>
      <c r="I28" t="e">
        <f>(VLOOKUP(Games!B28, Data!$B$2:$L$134, 9, FALSE)-VLOOKUP(Games!C28, Data!$B$2:$L$134, 9, FALSE))*Coefficients!$I$2</f>
        <v>#N/A</v>
      </c>
      <c r="J28" t="e">
        <f>(VLOOKUP(Games!B28, Data!$B$2:$L$134, 10, FALSE)-VLOOKUP(Games!C28, Data!$B$2:$L$134, 10, FALSE))*Coefficients!$J$2</f>
        <v>#N/A</v>
      </c>
      <c r="K28" t="e">
        <f>(IF(AND(VLOOKUP(Games!B28, Data!$B$2:$L$134, 11, FALSE)=1, VLOOKUP(Games!C28, Data!$B$2:$L$134, 11, FALSE)&lt;&gt;1), 1,0))*Coefficients!K$2</f>
        <v>#N/A</v>
      </c>
      <c r="L28" t="e">
        <f>(IF(AND(VLOOKUP(Games!B28, Data!$B$2:$L$134, 11, FALSE)&lt;&gt;1, VLOOKUP(Games!C28, Data!$B$2:$L$134, 11, FALSE)=1), 1,0))*Coefficients!L$2</f>
        <v>#N/A</v>
      </c>
      <c r="O28" t="e">
        <f t="shared" si="0"/>
        <v>#N/A</v>
      </c>
    </row>
    <row r="29">
      <c r="A29" t="n">
        <f>Coefficients!A30</f>
        <v>0</v>
      </c>
      <c r="B29" t="n">
        <f>(Games!D29)*Coefficients!$B$2</f>
        <v>0</v>
      </c>
      <c r="C29" t="e">
        <f>(VLOOKUP(Games!B29, Data!$B$2:$L$134, 4, FALSE)-VLOOKUP(Games!C29, Data!$B$2:$L$134, 4, FALSE))*Coefficients!$C$2</f>
        <v>#N/A</v>
      </c>
      <c r="D29" t="e">
        <f>(VLOOKUP(Games!B29, Data!$B$2:$L$134, 3, FALSE)-VLOOKUP(Games!C29, Data!$B$2:$L$134, 3, FALSE))*Coefficients!$D$2</f>
        <v>#N/A</v>
      </c>
      <c r="E29" t="e">
        <f>(VLOOKUP(Games!B29, Data!$B$2:$L$134, 5, FALSE)-VLOOKUP(Games!C29, Data!$B$2:$L$134, 5, FALSE))*Coefficients!$E$2</f>
        <v>#N/A</v>
      </c>
      <c r="F29" t="e">
        <f>(VLOOKUP(Games!B29, Data!$B$2:$L$134, 6, FALSE)-VLOOKUP(Games!C29, Data!$B$2:$L$134, 6, FALSE))*Coefficients!$F$2</f>
        <v>#N/A</v>
      </c>
      <c r="G29" t="e">
        <f>(VLOOKUP(Games!B29, Data!$B$2:$L$134, 7, FALSE)-VLOOKUP(Games!C29, Data!$B$2:$L$134, 7, FALSE))*Coefficients!$G$2</f>
        <v>#N/A</v>
      </c>
      <c r="H29" t="e">
        <f>(VLOOKUP(Games!B29, Data!$B$2:$L$134, 8, FALSE)-VLOOKUP(Games!C29, Data!$B$2:$L$134, 8, FALSE))*Coefficients!$H$2</f>
        <v>#N/A</v>
      </c>
      <c r="I29" t="e">
        <f>(VLOOKUP(Games!B29, Data!$B$2:$L$134, 9, FALSE)-VLOOKUP(Games!C29, Data!$B$2:$L$134, 9, FALSE))*Coefficients!$I$2</f>
        <v>#N/A</v>
      </c>
      <c r="J29" t="e">
        <f>(VLOOKUP(Games!B29, Data!$B$2:$L$134, 10, FALSE)-VLOOKUP(Games!C29, Data!$B$2:$L$134, 10, FALSE))*Coefficients!$J$2</f>
        <v>#N/A</v>
      </c>
      <c r="K29" t="e">
        <f>(IF(AND(VLOOKUP(Games!B29, Data!$B$2:$L$134, 11, FALSE)=1, VLOOKUP(Games!C29, Data!$B$2:$L$134, 11, FALSE)&lt;&gt;1), 1,0))*Coefficients!K$2</f>
        <v>#N/A</v>
      </c>
      <c r="L29" t="e">
        <f>(IF(AND(VLOOKUP(Games!B29, Data!$B$2:$L$134, 11, FALSE)&lt;&gt;1, VLOOKUP(Games!C29, Data!$B$2:$L$134, 11, FALSE)=1), 1,0))*Coefficients!L$2</f>
        <v>#N/A</v>
      </c>
      <c r="O29" t="e">
        <f t="shared" si="0"/>
        <v>#N/A</v>
      </c>
    </row>
    <row r="30">
      <c r="A30" t="n">
        <f>Coefficients!A31</f>
        <v>0</v>
      </c>
      <c r="B30" t="n">
        <f>(Games!D30)*Coefficients!$B$2</f>
        <v>0</v>
      </c>
      <c r="C30" t="e">
        <f>(VLOOKUP(Games!B30, Data!$B$2:$L$134, 4, FALSE)-VLOOKUP(Games!C30, Data!$B$2:$L$134, 4, FALSE))*Coefficients!$C$2</f>
        <v>#N/A</v>
      </c>
      <c r="D30" t="e">
        <f>(VLOOKUP(Games!B30, Data!$B$2:$L$134, 3, FALSE)-VLOOKUP(Games!C30, Data!$B$2:$L$134, 3, FALSE))*Coefficients!$D$2</f>
        <v>#N/A</v>
      </c>
      <c r="E30" t="e">
        <f>(VLOOKUP(Games!B30, Data!$B$2:$L$134, 5, FALSE)-VLOOKUP(Games!C30, Data!$B$2:$L$134, 5, FALSE))*Coefficients!$E$2</f>
        <v>#N/A</v>
      </c>
      <c r="F30" t="e">
        <f>(VLOOKUP(Games!B30, Data!$B$2:$L$134, 6, FALSE)-VLOOKUP(Games!C30, Data!$B$2:$L$134, 6, FALSE))*Coefficients!$F$2</f>
        <v>#N/A</v>
      </c>
      <c r="G30" t="e">
        <f>(VLOOKUP(Games!B30, Data!$B$2:$L$134, 7, FALSE)-VLOOKUP(Games!C30, Data!$B$2:$L$134, 7, FALSE))*Coefficients!$G$2</f>
        <v>#N/A</v>
      </c>
      <c r="H30" t="e">
        <f>(VLOOKUP(Games!B30, Data!$B$2:$L$134, 8, FALSE)-VLOOKUP(Games!C30, Data!$B$2:$L$134, 8, FALSE))*Coefficients!$H$2</f>
        <v>#N/A</v>
      </c>
      <c r="I30" t="e">
        <f>(VLOOKUP(Games!B30, Data!$B$2:$L$134, 9, FALSE)-VLOOKUP(Games!C30, Data!$B$2:$L$134, 9, FALSE))*Coefficients!$I$2</f>
        <v>#N/A</v>
      </c>
      <c r="J30" t="e">
        <f>(VLOOKUP(Games!B30, Data!$B$2:$L$134, 10, FALSE)-VLOOKUP(Games!C30, Data!$B$2:$L$134, 10, FALSE))*Coefficients!$J$2</f>
        <v>#N/A</v>
      </c>
      <c r="K30" t="e">
        <f>(IF(AND(VLOOKUP(Games!B30, Data!$B$2:$L$134, 11, FALSE)=1, VLOOKUP(Games!C30, Data!$B$2:$L$134, 11, FALSE)&lt;&gt;1), 1,0))*Coefficients!K$2</f>
        <v>#N/A</v>
      </c>
      <c r="L30" t="e">
        <f>(IF(AND(VLOOKUP(Games!B30, Data!$B$2:$L$134, 11, FALSE)&lt;&gt;1, VLOOKUP(Games!C30, Data!$B$2:$L$134, 11, FALSE)=1), 1,0))*Coefficients!L$2</f>
        <v>#N/A</v>
      </c>
      <c r="O30" t="e">
        <f t="shared" si="0"/>
        <v>#N/A</v>
      </c>
    </row>
    <row r="31">
      <c r="A31" t="n">
        <f>Coefficients!A32</f>
        <v>0</v>
      </c>
      <c r="B31" t="n">
        <f>(Games!D31)*Coefficients!$B$2</f>
        <v>0</v>
      </c>
      <c r="C31" t="e">
        <f>(VLOOKUP(Games!B31, Data!$B$2:$L$134, 4, FALSE)-VLOOKUP(Games!C31, Data!$B$2:$L$134, 4, FALSE))*Coefficients!$C$2</f>
        <v>#N/A</v>
      </c>
      <c r="D31" t="e">
        <f>(VLOOKUP(Games!B31, Data!$B$2:$L$134, 3, FALSE)-VLOOKUP(Games!C31, Data!$B$2:$L$134, 3, FALSE))*Coefficients!$D$2</f>
        <v>#N/A</v>
      </c>
      <c r="E31" t="e">
        <f>(VLOOKUP(Games!B31, Data!$B$2:$L$134, 5, FALSE)-VLOOKUP(Games!C31, Data!$B$2:$L$134, 5, FALSE))*Coefficients!$E$2</f>
        <v>#N/A</v>
      </c>
      <c r="F31" t="e">
        <f>(VLOOKUP(Games!B31, Data!$B$2:$L$134, 6, FALSE)-VLOOKUP(Games!C31, Data!$B$2:$L$134, 6, FALSE))*Coefficients!$F$2</f>
        <v>#N/A</v>
      </c>
      <c r="G31" t="e">
        <f>(VLOOKUP(Games!B31, Data!$B$2:$L$134, 7, FALSE)-VLOOKUP(Games!C31, Data!$B$2:$L$134, 7, FALSE))*Coefficients!$G$2</f>
        <v>#N/A</v>
      </c>
      <c r="H31" t="e">
        <f>(VLOOKUP(Games!B31, Data!$B$2:$L$134, 8, FALSE)-VLOOKUP(Games!C31, Data!$B$2:$L$134, 8, FALSE))*Coefficients!$H$2</f>
        <v>#N/A</v>
      </c>
      <c r="I31" t="e">
        <f>(VLOOKUP(Games!B31, Data!$B$2:$L$134, 9, FALSE)-VLOOKUP(Games!C31, Data!$B$2:$L$134, 9, FALSE))*Coefficients!$I$2</f>
        <v>#N/A</v>
      </c>
      <c r="J31" t="e">
        <f>(VLOOKUP(Games!B31, Data!$B$2:$L$134, 10, FALSE)-VLOOKUP(Games!C31, Data!$B$2:$L$134, 10, FALSE))*Coefficients!$J$2</f>
        <v>#N/A</v>
      </c>
      <c r="K31" t="e">
        <f>(IF(AND(VLOOKUP(Games!B31, Data!$B$2:$L$134, 11, FALSE)=1, VLOOKUP(Games!C31, Data!$B$2:$L$134, 11, FALSE)&lt;&gt;1), 1,0))*Coefficients!K$2</f>
        <v>#N/A</v>
      </c>
      <c r="L31" t="e">
        <f>(IF(AND(VLOOKUP(Games!B31, Data!$B$2:$L$134, 11, FALSE)&lt;&gt;1, VLOOKUP(Games!C31, Data!$B$2:$L$134, 11, FALSE)=1), 1,0))*Coefficients!L$2</f>
        <v>#N/A</v>
      </c>
      <c r="O31" t="e">
        <f t="shared" si="0"/>
        <v>#N/A</v>
      </c>
    </row>
    <row r="32">
      <c r="A32" t="n">
        <f>Coefficients!A33</f>
        <v>0</v>
      </c>
      <c r="B32" t="n">
        <f>(Games!D32)*Coefficients!$B$2</f>
        <v>0</v>
      </c>
      <c r="C32" t="e">
        <f>(VLOOKUP(Games!B32, Data!$B$2:$L$134, 4, FALSE)-VLOOKUP(Games!C32, Data!$B$2:$L$134, 4, FALSE))*Coefficients!$C$2</f>
        <v>#N/A</v>
      </c>
      <c r="D32" t="e">
        <f>(VLOOKUP(Games!B32, Data!$B$2:$L$134, 3, FALSE)-VLOOKUP(Games!C32, Data!$B$2:$L$134, 3, FALSE))*Coefficients!$D$2</f>
        <v>#N/A</v>
      </c>
      <c r="E32" t="e">
        <f>(VLOOKUP(Games!B32, Data!$B$2:$L$134, 5, FALSE)-VLOOKUP(Games!C32, Data!$B$2:$L$134, 5, FALSE))*Coefficients!$E$2</f>
        <v>#N/A</v>
      </c>
      <c r="F32" t="e">
        <f>(VLOOKUP(Games!B32, Data!$B$2:$L$134, 6, FALSE)-VLOOKUP(Games!C32, Data!$B$2:$L$134, 6, FALSE))*Coefficients!$F$2</f>
        <v>#N/A</v>
      </c>
      <c r="G32" t="e">
        <f>(VLOOKUP(Games!B32, Data!$B$2:$L$134, 7, FALSE)-VLOOKUP(Games!C32, Data!$B$2:$L$134, 7, FALSE))*Coefficients!$G$2</f>
        <v>#N/A</v>
      </c>
      <c r="H32" t="e">
        <f>(VLOOKUP(Games!B32, Data!$B$2:$L$134, 8, FALSE)-VLOOKUP(Games!C32, Data!$B$2:$L$134, 8, FALSE))*Coefficients!$H$2</f>
        <v>#N/A</v>
      </c>
      <c r="I32" t="e">
        <f>(VLOOKUP(Games!B32, Data!$B$2:$L$134, 9, FALSE)-VLOOKUP(Games!C32, Data!$B$2:$L$134, 9, FALSE))*Coefficients!$I$2</f>
        <v>#N/A</v>
      </c>
      <c r="J32" t="e">
        <f>(VLOOKUP(Games!B32, Data!$B$2:$L$134, 10, FALSE)-VLOOKUP(Games!C32, Data!$B$2:$L$134, 10, FALSE))*Coefficients!$J$2</f>
        <v>#N/A</v>
      </c>
      <c r="K32" t="e">
        <f>(IF(AND(VLOOKUP(Games!B32, Data!$B$2:$L$134, 11, FALSE)=1, VLOOKUP(Games!C32, Data!$B$2:$L$134, 11, FALSE)&lt;&gt;1), 1,0))*Coefficients!K$2</f>
        <v>#N/A</v>
      </c>
      <c r="L32" t="e">
        <f>(IF(AND(VLOOKUP(Games!B32, Data!$B$2:$L$134, 11, FALSE)&lt;&gt;1, VLOOKUP(Games!C32, Data!$B$2:$L$134, 11, FALSE)=1), 1,0))*Coefficients!L$2</f>
        <v>#N/A</v>
      </c>
      <c r="O32" t="e">
        <f t="shared" si="0"/>
        <v>#N/A</v>
      </c>
    </row>
    <row r="33">
      <c r="A33" t="n">
        <f>Coefficients!A34</f>
        <v>0</v>
      </c>
      <c r="B33" t="n">
        <f>(Games!D33)*Coefficients!$B$2</f>
        <v>0</v>
      </c>
      <c r="C33" t="e">
        <f>(VLOOKUP(Games!B33, Data!$B$2:$L$134, 4, FALSE)-VLOOKUP(Games!C33, Data!$B$2:$L$134, 4, FALSE))*Coefficients!$C$2</f>
        <v>#N/A</v>
      </c>
      <c r="D33" t="e">
        <f>(VLOOKUP(Games!B33, Data!$B$2:$L$134, 3, FALSE)-VLOOKUP(Games!C33, Data!$B$2:$L$134, 3, FALSE))*Coefficients!$D$2</f>
        <v>#N/A</v>
      </c>
      <c r="E33" t="e">
        <f>(VLOOKUP(Games!B33, Data!$B$2:$L$134, 5, FALSE)-VLOOKUP(Games!C33, Data!$B$2:$L$134, 5, FALSE))*Coefficients!$E$2</f>
        <v>#N/A</v>
      </c>
      <c r="F33" t="e">
        <f>(VLOOKUP(Games!B33, Data!$B$2:$L$134, 6, FALSE)-VLOOKUP(Games!C33, Data!$B$2:$L$134, 6, FALSE))*Coefficients!$F$2</f>
        <v>#N/A</v>
      </c>
      <c r="G33" t="e">
        <f>(VLOOKUP(Games!B33, Data!$B$2:$L$134, 7, FALSE)-VLOOKUP(Games!C33, Data!$B$2:$L$134, 7, FALSE))*Coefficients!$G$2</f>
        <v>#N/A</v>
      </c>
      <c r="H33" t="e">
        <f>(VLOOKUP(Games!B33, Data!$B$2:$L$134, 8, FALSE)-VLOOKUP(Games!C33, Data!$B$2:$L$134, 8, FALSE))*Coefficients!$H$2</f>
        <v>#N/A</v>
      </c>
      <c r="I33" t="e">
        <f>(VLOOKUP(Games!B33, Data!$B$2:$L$134, 9, FALSE)-VLOOKUP(Games!C33, Data!$B$2:$L$134, 9, FALSE))*Coefficients!$I$2</f>
        <v>#N/A</v>
      </c>
      <c r="J33" t="e">
        <f>(VLOOKUP(Games!B33, Data!$B$2:$L$134, 10, FALSE)-VLOOKUP(Games!C33, Data!$B$2:$L$134, 10, FALSE))*Coefficients!$J$2</f>
        <v>#N/A</v>
      </c>
      <c r="K33" t="e">
        <f>(IF(AND(VLOOKUP(Games!B33, Data!$B$2:$L$134, 11, FALSE)=1, VLOOKUP(Games!C33, Data!$B$2:$L$134, 11, FALSE)&lt;&gt;1), 1,0))*Coefficients!K$2</f>
        <v>#N/A</v>
      </c>
      <c r="L33" t="e">
        <f>(IF(AND(VLOOKUP(Games!B33, Data!$B$2:$L$134, 11, FALSE)&lt;&gt;1, VLOOKUP(Games!C33, Data!$B$2:$L$134, 11, FALSE)=1), 1,0))*Coefficients!L$2</f>
        <v>#N/A</v>
      </c>
      <c r="O33" t="e">
        <f t="shared" si="0"/>
        <v>#N/A</v>
      </c>
    </row>
    <row r="34">
      <c r="A34" t="n">
        <f>Coefficients!A35</f>
        <v>0</v>
      </c>
      <c r="B34" t="n">
        <f>(Games!D34)*Coefficients!$B$2</f>
        <v>0</v>
      </c>
      <c r="C34" t="e">
        <f>(VLOOKUP(Games!B34, Data!$B$2:$L$134, 4, FALSE)-VLOOKUP(Games!C34, Data!$B$2:$L$134, 4, FALSE))*Coefficients!$C$2</f>
        <v>#N/A</v>
      </c>
      <c r="D34" t="e">
        <f>(VLOOKUP(Games!B34, Data!$B$2:$L$134, 3, FALSE)-VLOOKUP(Games!C34, Data!$B$2:$L$134, 3, FALSE))*Coefficients!$D$2</f>
        <v>#N/A</v>
      </c>
      <c r="E34" t="e">
        <f>(VLOOKUP(Games!B34, Data!$B$2:$L$134, 5, FALSE)-VLOOKUP(Games!C34, Data!$B$2:$L$134, 5, FALSE))*Coefficients!$E$2</f>
        <v>#N/A</v>
      </c>
      <c r="F34" t="e">
        <f>(VLOOKUP(Games!B34, Data!$B$2:$L$134, 6, FALSE)-VLOOKUP(Games!C34, Data!$B$2:$L$134, 6, FALSE))*Coefficients!$F$2</f>
        <v>#N/A</v>
      </c>
      <c r="G34" t="e">
        <f>(VLOOKUP(Games!B34, Data!$B$2:$L$134, 7, FALSE)-VLOOKUP(Games!C34, Data!$B$2:$L$134, 7, FALSE))*Coefficients!$G$2</f>
        <v>#N/A</v>
      </c>
      <c r="H34" t="e">
        <f>(VLOOKUP(Games!B34, Data!$B$2:$L$134, 8, FALSE)-VLOOKUP(Games!C34, Data!$B$2:$L$134, 8, FALSE))*Coefficients!$H$2</f>
        <v>#N/A</v>
      </c>
      <c r="I34" t="e">
        <f>(VLOOKUP(Games!B34, Data!$B$2:$L$134, 9, FALSE)-VLOOKUP(Games!C34, Data!$B$2:$L$134, 9, FALSE))*Coefficients!$I$2</f>
        <v>#N/A</v>
      </c>
      <c r="J34" t="e">
        <f>(VLOOKUP(Games!B34, Data!$B$2:$L$134, 10, FALSE)-VLOOKUP(Games!C34, Data!$B$2:$L$134, 10, FALSE))*Coefficients!$J$2</f>
        <v>#N/A</v>
      </c>
      <c r="K34" t="e">
        <f>(IF(AND(VLOOKUP(Games!B34, Data!$B$2:$L$134, 11, FALSE)=1, VLOOKUP(Games!C34, Data!$B$2:$L$134, 11, FALSE)&lt;&gt;1), 1,0))*Coefficients!K$2</f>
        <v>#N/A</v>
      </c>
      <c r="L34" t="e">
        <f>(IF(AND(VLOOKUP(Games!B34, Data!$B$2:$L$134, 11, FALSE)&lt;&gt;1, VLOOKUP(Games!C34, Data!$B$2:$L$134, 11, FALSE)=1), 1,0))*Coefficients!L$2</f>
        <v>#N/A</v>
      </c>
      <c r="O34" t="e">
        <f t="shared" si="0"/>
        <v>#N/A</v>
      </c>
    </row>
    <row r="35">
      <c r="A35" t="n">
        <f>Coefficients!A36</f>
        <v>0</v>
      </c>
      <c r="B35" t="n">
        <f>(Games!D35)*Coefficients!$B$2</f>
        <v>0</v>
      </c>
      <c r="C35" t="e">
        <f>(VLOOKUP(Games!B35, Data!$B$2:$L$134, 4, FALSE)-VLOOKUP(Games!C35, Data!$B$2:$L$134, 4, FALSE))*Coefficients!$C$2</f>
        <v>#N/A</v>
      </c>
      <c r="D35" t="e">
        <f>(VLOOKUP(Games!B35, Data!$B$2:$L$134, 3, FALSE)-VLOOKUP(Games!C35, Data!$B$2:$L$134, 3, FALSE))*Coefficients!$D$2</f>
        <v>#N/A</v>
      </c>
      <c r="E35" t="e">
        <f>(VLOOKUP(Games!B35, Data!$B$2:$L$134, 5, FALSE)-VLOOKUP(Games!C35, Data!$B$2:$L$134, 5, FALSE))*Coefficients!$E$2</f>
        <v>#N/A</v>
      </c>
      <c r="F35" t="e">
        <f>(VLOOKUP(Games!B35, Data!$B$2:$L$134, 6, FALSE)-VLOOKUP(Games!C35, Data!$B$2:$L$134, 6, FALSE))*Coefficients!$F$2</f>
        <v>#N/A</v>
      </c>
      <c r="G35" t="e">
        <f>(VLOOKUP(Games!B35, Data!$B$2:$L$134, 7, FALSE)-VLOOKUP(Games!C35, Data!$B$2:$L$134, 7, FALSE))*Coefficients!$G$2</f>
        <v>#N/A</v>
      </c>
      <c r="H35" t="e">
        <f>(VLOOKUP(Games!B35, Data!$B$2:$L$134, 8, FALSE)-VLOOKUP(Games!C35, Data!$B$2:$L$134, 8, FALSE))*Coefficients!$H$2</f>
        <v>#N/A</v>
      </c>
      <c r="I35" t="e">
        <f>(VLOOKUP(Games!B35, Data!$B$2:$L$134, 9, FALSE)-VLOOKUP(Games!C35, Data!$B$2:$L$134, 9, FALSE))*Coefficients!$I$2</f>
        <v>#N/A</v>
      </c>
      <c r="J35" t="e">
        <f>(VLOOKUP(Games!B35, Data!$B$2:$L$134, 10, FALSE)-VLOOKUP(Games!C35, Data!$B$2:$L$134, 10, FALSE))*Coefficients!$J$2</f>
        <v>#N/A</v>
      </c>
      <c r="K35" t="e">
        <f>(IF(AND(VLOOKUP(Games!B35, Data!$B$2:$L$134, 11, FALSE)=1, VLOOKUP(Games!C35, Data!$B$2:$L$134, 11, FALSE)&lt;&gt;1), 1,0))*Coefficients!K$2</f>
        <v>#N/A</v>
      </c>
      <c r="L35" t="e">
        <f>(IF(AND(VLOOKUP(Games!B35, Data!$B$2:$L$134, 11, FALSE)&lt;&gt;1, VLOOKUP(Games!C35, Data!$B$2:$L$134, 11, FALSE)=1), 1,0))*Coefficients!L$2</f>
        <v>#N/A</v>
      </c>
      <c r="O35" t="e">
        <f t="shared" si="0"/>
        <v>#N/A</v>
      </c>
    </row>
    <row r="36">
      <c r="A36" t="n">
        <f>Coefficients!A37</f>
        <v>0</v>
      </c>
      <c r="B36" t="n">
        <f>(Games!D36)*Coefficients!$B$2</f>
        <v>0</v>
      </c>
      <c r="C36" t="e">
        <f>(VLOOKUP(Games!B36, Data!$B$2:$L$134, 4, FALSE)-VLOOKUP(Games!C36, Data!$B$2:$L$134, 4, FALSE))*Coefficients!$C$2</f>
        <v>#N/A</v>
      </c>
      <c r="D36" t="e">
        <f>(VLOOKUP(Games!B36, Data!$B$2:$L$134, 3, FALSE)-VLOOKUP(Games!C36, Data!$B$2:$L$134, 3, FALSE))*Coefficients!$D$2</f>
        <v>#N/A</v>
      </c>
      <c r="E36" t="e">
        <f>(VLOOKUP(Games!B36, Data!$B$2:$L$134, 5, FALSE)-VLOOKUP(Games!C36, Data!$B$2:$L$134, 5, FALSE))*Coefficients!$E$2</f>
        <v>#N/A</v>
      </c>
      <c r="F36" t="e">
        <f>(VLOOKUP(Games!B36, Data!$B$2:$L$134, 6, FALSE)-VLOOKUP(Games!C36, Data!$B$2:$L$134, 6, FALSE))*Coefficients!$F$2</f>
        <v>#N/A</v>
      </c>
      <c r="G36" t="e">
        <f>(VLOOKUP(Games!B36, Data!$B$2:$L$134, 7, FALSE)-VLOOKUP(Games!C36, Data!$B$2:$L$134, 7, FALSE))*Coefficients!$G$2</f>
        <v>#N/A</v>
      </c>
      <c r="H36" t="e">
        <f>(VLOOKUP(Games!B36, Data!$B$2:$L$134, 8, FALSE)-VLOOKUP(Games!C36, Data!$B$2:$L$134, 8, FALSE))*Coefficients!$H$2</f>
        <v>#N/A</v>
      </c>
      <c r="I36" t="e">
        <f>(VLOOKUP(Games!B36, Data!$B$2:$L$134, 9, FALSE)-VLOOKUP(Games!C36, Data!$B$2:$L$134, 9, FALSE))*Coefficients!$I$2</f>
        <v>#N/A</v>
      </c>
      <c r="J36" t="e">
        <f>(VLOOKUP(Games!B36, Data!$B$2:$L$134, 10, FALSE)-VLOOKUP(Games!C36, Data!$B$2:$L$134, 10, FALSE))*Coefficients!$J$2</f>
        <v>#N/A</v>
      </c>
      <c r="K36" t="e">
        <f>(IF(AND(VLOOKUP(Games!B36, Data!$B$2:$L$134, 11, FALSE)=1, VLOOKUP(Games!C36, Data!$B$2:$L$134, 11, FALSE)&lt;&gt;1), 1,0))*Coefficients!K$2</f>
        <v>#N/A</v>
      </c>
      <c r="L36" t="e">
        <f>(IF(AND(VLOOKUP(Games!B36, Data!$B$2:$L$134, 11, FALSE)&lt;&gt;1, VLOOKUP(Games!C36, Data!$B$2:$L$134, 11, FALSE)=1), 1,0))*Coefficients!L$2</f>
        <v>#N/A</v>
      </c>
      <c r="O36" t="e">
        <f t="shared" si="0"/>
        <v>#N/A</v>
      </c>
    </row>
    <row r="37">
      <c r="A37" t="n">
        <f>Coefficients!A38</f>
        <v>0</v>
      </c>
      <c r="B37" t="n">
        <f>(Games!D37)*Coefficients!$B$2</f>
        <v>0</v>
      </c>
      <c r="C37" t="e">
        <f>(VLOOKUP(Games!B37, Data!$B$2:$L$134, 4, FALSE)-VLOOKUP(Games!C37, Data!$B$2:$L$134, 4, FALSE))*Coefficients!$C$2</f>
        <v>#N/A</v>
      </c>
      <c r="D37" t="e">
        <f>(VLOOKUP(Games!B37, Data!$B$2:$L$134, 3, FALSE)-VLOOKUP(Games!C37, Data!$B$2:$L$134, 3, FALSE))*Coefficients!$D$2</f>
        <v>#N/A</v>
      </c>
      <c r="E37" t="e">
        <f>(VLOOKUP(Games!B37, Data!$B$2:$L$134, 5, FALSE)-VLOOKUP(Games!C37, Data!$B$2:$L$134, 5, FALSE))*Coefficients!$E$2</f>
        <v>#N/A</v>
      </c>
      <c r="F37" t="e">
        <f>(VLOOKUP(Games!B37, Data!$B$2:$L$134, 6, FALSE)-VLOOKUP(Games!C37, Data!$B$2:$L$134, 6, FALSE))*Coefficients!$F$2</f>
        <v>#N/A</v>
      </c>
      <c r="G37" t="e">
        <f>(VLOOKUP(Games!B37, Data!$B$2:$L$134, 7, FALSE)-VLOOKUP(Games!C37, Data!$B$2:$L$134, 7, FALSE))*Coefficients!$G$2</f>
        <v>#N/A</v>
      </c>
      <c r="H37" t="e">
        <f>(VLOOKUP(Games!B37, Data!$B$2:$L$134, 8, FALSE)-VLOOKUP(Games!C37, Data!$B$2:$L$134, 8, FALSE))*Coefficients!$H$2</f>
        <v>#N/A</v>
      </c>
      <c r="I37" t="e">
        <f>(VLOOKUP(Games!B37, Data!$B$2:$L$134, 9, FALSE)-VLOOKUP(Games!C37, Data!$B$2:$L$134, 9, FALSE))*Coefficients!$I$2</f>
        <v>#N/A</v>
      </c>
      <c r="J37" t="e">
        <f>(VLOOKUP(Games!B37, Data!$B$2:$L$134, 10, FALSE)-VLOOKUP(Games!C37, Data!$B$2:$L$134, 10, FALSE))*Coefficients!$J$2</f>
        <v>#N/A</v>
      </c>
      <c r="K37" t="e">
        <f>(IF(AND(VLOOKUP(Games!B37, Data!$B$2:$L$134, 11, FALSE)=1, VLOOKUP(Games!C37, Data!$B$2:$L$134, 11, FALSE)&lt;&gt;1), 1,0))*Coefficients!K$2</f>
        <v>#N/A</v>
      </c>
      <c r="L37" t="e">
        <f>(IF(AND(VLOOKUP(Games!B37, Data!$B$2:$L$134, 11, FALSE)&lt;&gt;1, VLOOKUP(Games!C37, Data!$B$2:$L$134, 11, FALSE)=1), 1,0))*Coefficients!L$2</f>
        <v>#N/A</v>
      </c>
      <c r="O37" t="e">
        <f t="shared" si="0"/>
        <v>#N/A</v>
      </c>
    </row>
    <row r="38">
      <c r="A38" t="n">
        <f>Coefficients!A39</f>
        <v>0</v>
      </c>
      <c r="B38" t="n">
        <f>(Games!D38)*Coefficients!$B$2</f>
        <v>0</v>
      </c>
      <c r="C38" t="e">
        <f>(VLOOKUP(Games!B38, Data!$B$2:$L$134, 4, FALSE)-VLOOKUP(Games!C38, Data!$B$2:$L$134, 4, FALSE))*Coefficients!$C$2</f>
        <v>#N/A</v>
      </c>
      <c r="D38" t="e">
        <f>(VLOOKUP(Games!B38, Data!$B$2:$L$134, 3, FALSE)-VLOOKUP(Games!C38, Data!$B$2:$L$134, 3, FALSE))*Coefficients!$D$2</f>
        <v>#N/A</v>
      </c>
      <c r="E38" t="e">
        <f>(VLOOKUP(Games!B38, Data!$B$2:$L$134, 5, FALSE)-VLOOKUP(Games!C38, Data!$B$2:$L$134, 5, FALSE))*Coefficients!$E$2</f>
        <v>#N/A</v>
      </c>
      <c r="F38" t="e">
        <f>(VLOOKUP(Games!B38, Data!$B$2:$L$134, 6, FALSE)-VLOOKUP(Games!C38, Data!$B$2:$L$134, 6, FALSE))*Coefficients!$F$2</f>
        <v>#N/A</v>
      </c>
      <c r="G38" t="e">
        <f>(VLOOKUP(Games!B38, Data!$B$2:$L$134, 7, FALSE)-VLOOKUP(Games!C38, Data!$B$2:$L$134, 7, FALSE))*Coefficients!$G$2</f>
        <v>#N/A</v>
      </c>
      <c r="H38" t="e">
        <f>(VLOOKUP(Games!B38, Data!$B$2:$L$134, 8, FALSE)-VLOOKUP(Games!C38, Data!$B$2:$L$134, 8, FALSE))*Coefficients!$H$2</f>
        <v>#N/A</v>
      </c>
      <c r="I38" t="e">
        <f>(VLOOKUP(Games!B38, Data!$B$2:$L$134, 9, FALSE)-VLOOKUP(Games!C38, Data!$B$2:$L$134, 9, FALSE))*Coefficients!$I$2</f>
        <v>#N/A</v>
      </c>
      <c r="J38" t="e">
        <f>(VLOOKUP(Games!B38, Data!$B$2:$L$134, 10, FALSE)-VLOOKUP(Games!C38, Data!$B$2:$L$134, 10, FALSE))*Coefficients!$J$2</f>
        <v>#N/A</v>
      </c>
      <c r="K38" t="e">
        <f>(IF(AND(VLOOKUP(Games!B38, Data!$B$2:$L$134, 11, FALSE)=1, VLOOKUP(Games!C38, Data!$B$2:$L$134, 11, FALSE)&lt;&gt;1), 1,0))*Coefficients!K$2</f>
        <v>#N/A</v>
      </c>
      <c r="L38" t="e">
        <f>(IF(AND(VLOOKUP(Games!B38, Data!$B$2:$L$134, 11, FALSE)&lt;&gt;1, VLOOKUP(Games!C38, Data!$B$2:$L$134, 11, FALSE)=1), 1,0))*Coefficients!L$2</f>
        <v>#N/A</v>
      </c>
      <c r="O38" t="e">
        <f t="shared" si="0"/>
        <v>#N/A</v>
      </c>
    </row>
    <row r="39">
      <c r="A39" t="n">
        <f>Coefficients!A40</f>
        <v>0</v>
      </c>
      <c r="B39" t="n">
        <f>(Games!D39)*Coefficients!$B$2</f>
        <v>0</v>
      </c>
      <c r="C39" t="e">
        <f>(VLOOKUP(Games!B39, Data!$B$2:$L$134, 4, FALSE)-VLOOKUP(Games!C39, Data!$B$2:$L$134, 4, FALSE))*Coefficients!$C$2</f>
        <v>#N/A</v>
      </c>
      <c r="D39" t="e">
        <f>(VLOOKUP(Games!B39, Data!$B$2:$L$134, 3, FALSE)-VLOOKUP(Games!C39, Data!$B$2:$L$134, 3, FALSE))*Coefficients!$D$2</f>
        <v>#N/A</v>
      </c>
      <c r="E39" t="e">
        <f>(VLOOKUP(Games!B39, Data!$B$2:$L$134, 5, FALSE)-VLOOKUP(Games!C39, Data!$B$2:$L$134, 5, FALSE))*Coefficients!$E$2</f>
        <v>#N/A</v>
      </c>
      <c r="F39" t="e">
        <f>(VLOOKUP(Games!B39, Data!$B$2:$L$134, 6, FALSE)-VLOOKUP(Games!C39, Data!$B$2:$L$134, 6, FALSE))*Coefficients!$F$2</f>
        <v>#N/A</v>
      </c>
      <c r="G39" t="e">
        <f>(VLOOKUP(Games!B39, Data!$B$2:$L$134, 7, FALSE)-VLOOKUP(Games!C39, Data!$B$2:$L$134, 7, FALSE))*Coefficients!$G$2</f>
        <v>#N/A</v>
      </c>
      <c r="H39" t="e">
        <f>(VLOOKUP(Games!B39, Data!$B$2:$L$134, 8, FALSE)-VLOOKUP(Games!C39, Data!$B$2:$L$134, 8, FALSE))*Coefficients!$H$2</f>
        <v>#N/A</v>
      </c>
      <c r="I39" t="e">
        <f>(VLOOKUP(Games!B39, Data!$B$2:$L$134, 9, FALSE)-VLOOKUP(Games!C39, Data!$B$2:$L$134, 9, FALSE))*Coefficients!$I$2</f>
        <v>#N/A</v>
      </c>
      <c r="J39" t="e">
        <f>(VLOOKUP(Games!B39, Data!$B$2:$L$134, 10, FALSE)-VLOOKUP(Games!C39, Data!$B$2:$L$134, 10, FALSE))*Coefficients!$J$2</f>
        <v>#N/A</v>
      </c>
      <c r="K39" t="e">
        <f>(IF(AND(VLOOKUP(Games!B39, Data!$B$2:$L$134, 11, FALSE)=1, VLOOKUP(Games!C39, Data!$B$2:$L$134, 11, FALSE)&lt;&gt;1), 1,0))*Coefficients!K$2</f>
        <v>#N/A</v>
      </c>
      <c r="L39" t="e">
        <f>(IF(AND(VLOOKUP(Games!B39, Data!$B$2:$L$134, 11, FALSE)&lt;&gt;1, VLOOKUP(Games!C39, Data!$B$2:$L$134, 11, FALSE)=1), 1,0))*Coefficients!L$2</f>
        <v>#N/A</v>
      </c>
      <c r="O39" t="e">
        <f t="shared" si="0"/>
        <v>#N/A</v>
      </c>
    </row>
    <row r="40">
      <c r="A40" t="n">
        <f>Coefficients!A41</f>
        <v>0</v>
      </c>
      <c r="B40" t="n">
        <f>(Games!D40)*Coefficients!$B$2</f>
        <v>0</v>
      </c>
      <c r="C40" t="e">
        <f>(VLOOKUP(Games!B40, Data!$B$2:$L$134, 4, FALSE)-VLOOKUP(Games!C40, Data!$B$2:$L$134, 4, FALSE))*Coefficients!$C$2</f>
        <v>#N/A</v>
      </c>
      <c r="D40" t="e">
        <f>(VLOOKUP(Games!B40, Data!$B$2:$L$134, 3, FALSE)-VLOOKUP(Games!C40, Data!$B$2:$L$134, 3, FALSE))*Coefficients!$D$2</f>
        <v>#N/A</v>
      </c>
      <c r="E40" t="e">
        <f>(VLOOKUP(Games!B40, Data!$B$2:$L$134, 5, FALSE)-VLOOKUP(Games!C40, Data!$B$2:$L$134, 5, FALSE))*Coefficients!$E$2</f>
        <v>#N/A</v>
      </c>
      <c r="F40" t="e">
        <f>(VLOOKUP(Games!B40, Data!$B$2:$L$134, 6, FALSE)-VLOOKUP(Games!C40, Data!$B$2:$L$134, 6, FALSE))*Coefficients!$F$2</f>
        <v>#N/A</v>
      </c>
      <c r="G40" t="e">
        <f>(VLOOKUP(Games!B40, Data!$B$2:$L$134, 7, FALSE)-VLOOKUP(Games!C40, Data!$B$2:$L$134, 7, FALSE))*Coefficients!$G$2</f>
        <v>#N/A</v>
      </c>
      <c r="H40" t="e">
        <f>(VLOOKUP(Games!B40, Data!$B$2:$L$134, 8, FALSE)-VLOOKUP(Games!C40, Data!$B$2:$L$134, 8, FALSE))*Coefficients!$H$2</f>
        <v>#N/A</v>
      </c>
      <c r="I40" t="e">
        <f>(VLOOKUP(Games!B40, Data!$B$2:$L$134, 9, FALSE)-VLOOKUP(Games!C40, Data!$B$2:$L$134, 9, FALSE))*Coefficients!$I$2</f>
        <v>#N/A</v>
      </c>
      <c r="J40" t="e">
        <f>(VLOOKUP(Games!B40, Data!$B$2:$L$134, 10, FALSE)-VLOOKUP(Games!C40, Data!$B$2:$L$134, 10, FALSE))*Coefficients!$J$2</f>
        <v>#N/A</v>
      </c>
      <c r="K40" t="e">
        <f>(IF(AND(VLOOKUP(Games!B40, Data!$B$2:$L$134, 11, FALSE)=1, VLOOKUP(Games!C40, Data!$B$2:$L$134, 11, FALSE)&lt;&gt;1), 1,0))*Coefficients!K$2</f>
        <v>#N/A</v>
      </c>
      <c r="L40" t="e">
        <f>(IF(AND(VLOOKUP(Games!B40, Data!$B$2:$L$134, 11, FALSE)&lt;&gt;1, VLOOKUP(Games!C40, Data!$B$2:$L$134, 11, FALSE)=1), 1,0))*Coefficients!L$2</f>
        <v>#N/A</v>
      </c>
      <c r="O40" t="e">
        <f t="shared" si="0"/>
        <v>#N/A</v>
      </c>
    </row>
    <row r="41">
      <c r="A41" t="n">
        <f>Coefficients!A42</f>
        <v>0</v>
      </c>
      <c r="B41" t="n">
        <f>(Games!D41)*Coefficients!$B$2</f>
        <v>0</v>
      </c>
      <c r="C41" t="e">
        <f>(VLOOKUP(Games!B41, Data!$B$2:$L$134, 4, FALSE)-VLOOKUP(Games!C41, Data!$B$2:$L$134, 4, FALSE))*Coefficients!$C$2</f>
        <v>#N/A</v>
      </c>
      <c r="D41" t="e">
        <f>(VLOOKUP(Games!B41, Data!$B$2:$L$134, 3, FALSE)-VLOOKUP(Games!C41, Data!$B$2:$L$134, 3, FALSE))*Coefficients!$D$2</f>
        <v>#N/A</v>
      </c>
      <c r="E41" t="e">
        <f>(VLOOKUP(Games!B41, Data!$B$2:$L$134, 5, FALSE)-VLOOKUP(Games!C41, Data!$B$2:$L$134, 5, FALSE))*Coefficients!$E$2</f>
        <v>#N/A</v>
      </c>
      <c r="F41" t="e">
        <f>(VLOOKUP(Games!B41, Data!$B$2:$L$134, 6, FALSE)-VLOOKUP(Games!C41, Data!$B$2:$L$134, 6, FALSE))*Coefficients!$F$2</f>
        <v>#N/A</v>
      </c>
      <c r="G41" t="e">
        <f>(VLOOKUP(Games!B41, Data!$B$2:$L$134, 7, FALSE)-VLOOKUP(Games!C41, Data!$B$2:$L$134, 7, FALSE))*Coefficients!$G$2</f>
        <v>#N/A</v>
      </c>
      <c r="H41" t="e">
        <f>(VLOOKUP(Games!B41, Data!$B$2:$L$134, 8, FALSE)-VLOOKUP(Games!C41, Data!$B$2:$L$134, 8, FALSE))*Coefficients!$H$2</f>
        <v>#N/A</v>
      </c>
      <c r="I41" t="e">
        <f>(VLOOKUP(Games!B41, Data!$B$2:$L$134, 9, FALSE)-VLOOKUP(Games!C41, Data!$B$2:$L$134, 9, FALSE))*Coefficients!$I$2</f>
        <v>#N/A</v>
      </c>
      <c r="J41" t="e">
        <f>(VLOOKUP(Games!B41, Data!$B$2:$L$134, 10, FALSE)-VLOOKUP(Games!C41, Data!$B$2:$L$134, 10, FALSE))*Coefficients!$J$2</f>
        <v>#N/A</v>
      </c>
      <c r="K41" t="e">
        <f>(IF(AND(VLOOKUP(Games!B41, Data!$B$2:$L$134, 11, FALSE)=1, VLOOKUP(Games!C41, Data!$B$2:$L$134, 11, FALSE)&lt;&gt;1), 1,0))*Coefficients!K$2</f>
        <v>#N/A</v>
      </c>
      <c r="L41" t="e">
        <f>(IF(AND(VLOOKUP(Games!B41, Data!$B$2:$L$134, 11, FALSE)&lt;&gt;1, VLOOKUP(Games!C41, Data!$B$2:$L$134, 11, FALSE)=1), 1,0))*Coefficients!L$2</f>
        <v>#N/A</v>
      </c>
      <c r="O41" t="e">
        <f t="shared" si="0"/>
        <v>#N/A</v>
      </c>
    </row>
    <row r="42">
      <c r="A42" t="n">
        <f>Coefficients!A43</f>
        <v>0</v>
      </c>
      <c r="B42" t="n">
        <f>(Games!D42)*Coefficients!$B$2</f>
        <v>0</v>
      </c>
      <c r="C42" t="e">
        <f>(VLOOKUP(Games!B42, Data!$B$2:$L$134, 4, FALSE)-VLOOKUP(Games!C42, Data!$B$2:$L$134, 4, FALSE))*Coefficients!$C$2</f>
        <v>#N/A</v>
      </c>
      <c r="D42" t="e">
        <f>(VLOOKUP(Games!B42, Data!$B$2:$L$134, 3, FALSE)-VLOOKUP(Games!C42, Data!$B$2:$L$134, 3, FALSE))*Coefficients!$D$2</f>
        <v>#N/A</v>
      </c>
      <c r="E42" t="e">
        <f>(VLOOKUP(Games!B42, Data!$B$2:$L$134, 5, FALSE)-VLOOKUP(Games!C42, Data!$B$2:$L$134, 5, FALSE))*Coefficients!$E$2</f>
        <v>#N/A</v>
      </c>
      <c r="F42" t="e">
        <f>(VLOOKUP(Games!B42, Data!$B$2:$L$134, 6, FALSE)-VLOOKUP(Games!C42, Data!$B$2:$L$134, 6, FALSE))*Coefficients!$F$2</f>
        <v>#N/A</v>
      </c>
      <c r="G42" t="e">
        <f>(VLOOKUP(Games!B42, Data!$B$2:$L$134, 7, FALSE)-VLOOKUP(Games!C42, Data!$B$2:$L$134, 7, FALSE))*Coefficients!$G$2</f>
        <v>#N/A</v>
      </c>
      <c r="H42" t="e">
        <f>(VLOOKUP(Games!B42, Data!$B$2:$L$134, 8, FALSE)-VLOOKUP(Games!C42, Data!$B$2:$L$134, 8, FALSE))*Coefficients!$H$2</f>
        <v>#N/A</v>
      </c>
      <c r="I42" t="e">
        <f>(VLOOKUP(Games!B42, Data!$B$2:$L$134, 9, FALSE)-VLOOKUP(Games!C42, Data!$B$2:$L$134, 9, FALSE))*Coefficients!$I$2</f>
        <v>#N/A</v>
      </c>
      <c r="J42" t="e">
        <f>(VLOOKUP(Games!B42, Data!$B$2:$L$134, 10, FALSE)-VLOOKUP(Games!C42, Data!$B$2:$L$134, 10, FALSE))*Coefficients!$J$2</f>
        <v>#N/A</v>
      </c>
      <c r="K42" t="e">
        <f>(IF(AND(VLOOKUP(Games!B42, Data!$B$2:$L$134, 11, FALSE)=1, VLOOKUP(Games!C42, Data!$B$2:$L$134, 11, FALSE)&lt;&gt;1), 1,0))*Coefficients!K$2</f>
        <v>#N/A</v>
      </c>
      <c r="L42" t="e">
        <f>(IF(AND(VLOOKUP(Games!B42, Data!$B$2:$L$134, 11, FALSE)&lt;&gt;1, VLOOKUP(Games!C42, Data!$B$2:$L$134, 11, FALSE)=1), 1,0))*Coefficients!L$2</f>
        <v>#N/A</v>
      </c>
      <c r="O42" t="e">
        <f t="shared" si="0"/>
        <v>#N/A</v>
      </c>
    </row>
    <row r="43">
      <c r="A43" t="n">
        <f>Coefficients!A44</f>
        <v>0</v>
      </c>
      <c r="B43" t="n">
        <f>(Games!D43)*Coefficients!$B$2</f>
        <v>0</v>
      </c>
      <c r="C43" t="e">
        <f>(VLOOKUP(Games!B43, Data!$B$2:$L$134, 4, FALSE)-VLOOKUP(Games!C43, Data!$B$2:$L$134, 4, FALSE))*Coefficients!$C$2</f>
        <v>#N/A</v>
      </c>
      <c r="D43" t="e">
        <f>(VLOOKUP(Games!B43, Data!$B$2:$L$134, 3, FALSE)-VLOOKUP(Games!C43, Data!$B$2:$L$134, 3, FALSE))*Coefficients!$D$2</f>
        <v>#N/A</v>
      </c>
      <c r="E43" t="e">
        <f>(VLOOKUP(Games!B43, Data!$B$2:$L$134, 5, FALSE)-VLOOKUP(Games!C43, Data!$B$2:$L$134, 5, FALSE))*Coefficients!$E$2</f>
        <v>#N/A</v>
      </c>
      <c r="F43" t="e">
        <f>(VLOOKUP(Games!B43, Data!$B$2:$L$134, 6, FALSE)-VLOOKUP(Games!C43, Data!$B$2:$L$134, 6, FALSE))*Coefficients!$F$2</f>
        <v>#N/A</v>
      </c>
      <c r="G43" t="e">
        <f>(VLOOKUP(Games!B43, Data!$B$2:$L$134, 7, FALSE)-VLOOKUP(Games!C43, Data!$B$2:$L$134, 7, FALSE))*Coefficients!$G$2</f>
        <v>#N/A</v>
      </c>
      <c r="H43" t="e">
        <f>(VLOOKUP(Games!B43, Data!$B$2:$L$134, 8, FALSE)-VLOOKUP(Games!C43, Data!$B$2:$L$134, 8, FALSE))*Coefficients!$H$2</f>
        <v>#N/A</v>
      </c>
      <c r="I43" t="e">
        <f>(VLOOKUP(Games!B43, Data!$B$2:$L$134, 9, FALSE)-VLOOKUP(Games!C43, Data!$B$2:$L$134, 9, FALSE))*Coefficients!$I$2</f>
        <v>#N/A</v>
      </c>
      <c r="J43" t="e">
        <f>(VLOOKUP(Games!B43, Data!$B$2:$L$134, 10, FALSE)-VLOOKUP(Games!C43, Data!$B$2:$L$134, 10, FALSE))*Coefficients!$J$2</f>
        <v>#N/A</v>
      </c>
      <c r="K43" t="e">
        <f>(IF(AND(VLOOKUP(Games!B43, Data!$B$2:$L$134, 11, FALSE)=1, VLOOKUP(Games!C43, Data!$B$2:$L$134, 11, FALSE)&lt;&gt;1), 1,0))*Coefficients!K$2</f>
        <v>#N/A</v>
      </c>
      <c r="L43" t="e">
        <f>(IF(AND(VLOOKUP(Games!B43, Data!$B$2:$L$134, 11, FALSE)&lt;&gt;1, VLOOKUP(Games!C43, Data!$B$2:$L$134, 11, FALSE)=1), 1,0))*Coefficients!L$2</f>
        <v>#N/A</v>
      </c>
      <c r="O43" t="e">
        <f t="shared" si="0"/>
        <v>#N/A</v>
      </c>
    </row>
    <row r="44">
      <c r="A44" t="n">
        <f>Coefficients!A45</f>
        <v>0</v>
      </c>
      <c r="B44" t="n">
        <f>(Games!D44)*Coefficients!$B$2</f>
        <v>0</v>
      </c>
      <c r="C44" t="e">
        <f>(VLOOKUP(Games!B44, Data!$B$2:$L$134, 4, FALSE)-VLOOKUP(Games!C44, Data!$B$2:$L$134, 4, FALSE))*Coefficients!$C$2</f>
        <v>#N/A</v>
      </c>
      <c r="D44" t="e">
        <f>(VLOOKUP(Games!B44, Data!$B$2:$L$134, 3, FALSE)-VLOOKUP(Games!C44, Data!$B$2:$L$134, 3, FALSE))*Coefficients!$D$2</f>
        <v>#N/A</v>
      </c>
      <c r="E44" t="e">
        <f>(VLOOKUP(Games!B44, Data!$B$2:$L$134, 5, FALSE)-VLOOKUP(Games!C44, Data!$B$2:$L$134, 5, FALSE))*Coefficients!$E$2</f>
        <v>#N/A</v>
      </c>
      <c r="F44" t="e">
        <f>(VLOOKUP(Games!B44, Data!$B$2:$L$134, 6, FALSE)-VLOOKUP(Games!C44, Data!$B$2:$L$134, 6, FALSE))*Coefficients!$F$2</f>
        <v>#N/A</v>
      </c>
      <c r="G44" t="e">
        <f>(VLOOKUP(Games!B44, Data!$B$2:$L$134, 7, FALSE)-VLOOKUP(Games!C44, Data!$B$2:$L$134, 7, FALSE))*Coefficients!$G$2</f>
        <v>#N/A</v>
      </c>
      <c r="H44" t="e">
        <f>(VLOOKUP(Games!B44, Data!$B$2:$L$134, 8, FALSE)-VLOOKUP(Games!C44, Data!$B$2:$L$134, 8, FALSE))*Coefficients!$H$2</f>
        <v>#N/A</v>
      </c>
      <c r="I44" t="e">
        <f>(VLOOKUP(Games!B44, Data!$B$2:$L$134, 9, FALSE)-VLOOKUP(Games!C44, Data!$B$2:$L$134, 9, FALSE))*Coefficients!$I$2</f>
        <v>#N/A</v>
      </c>
      <c r="J44" t="e">
        <f>(VLOOKUP(Games!B44, Data!$B$2:$L$134, 10, FALSE)-VLOOKUP(Games!C44, Data!$B$2:$L$134, 10, FALSE))*Coefficients!$J$2</f>
        <v>#N/A</v>
      </c>
      <c r="K44" t="e">
        <f>(IF(AND(VLOOKUP(Games!B44, Data!$B$2:$L$134, 11, FALSE)=1, VLOOKUP(Games!C44, Data!$B$2:$L$134, 11, FALSE)&lt;&gt;1), 1,0))*Coefficients!K$2</f>
        <v>#N/A</v>
      </c>
      <c r="L44" t="e">
        <f>(IF(AND(VLOOKUP(Games!B44, Data!$B$2:$L$134, 11, FALSE)&lt;&gt;1, VLOOKUP(Games!C44, Data!$B$2:$L$134, 11, FALSE)=1), 1,0))*Coefficients!L$2</f>
        <v>#N/A</v>
      </c>
      <c r="O44" t="e">
        <f t="shared" si="0"/>
        <v>#N/A</v>
      </c>
    </row>
    <row r="45">
      <c r="A45" t="n">
        <f>Coefficients!A46</f>
        <v>0</v>
      </c>
      <c r="B45" t="n">
        <f>(Games!D45)*Coefficients!$B$2</f>
        <v>0</v>
      </c>
      <c r="C45" t="e">
        <f>(VLOOKUP(Games!B45, Data!$B$2:$L$134, 4, FALSE)-VLOOKUP(Games!C45, Data!$B$2:$L$134, 4, FALSE))*Coefficients!$C$2</f>
        <v>#N/A</v>
      </c>
      <c r="D45" t="e">
        <f>(VLOOKUP(Games!B45, Data!$B$2:$L$134, 3, FALSE)-VLOOKUP(Games!C45, Data!$B$2:$L$134, 3, FALSE))*Coefficients!$D$2</f>
        <v>#N/A</v>
      </c>
      <c r="E45" t="e">
        <f>(VLOOKUP(Games!B45, Data!$B$2:$L$134, 5, FALSE)-VLOOKUP(Games!C45, Data!$B$2:$L$134, 5, FALSE))*Coefficients!$E$2</f>
        <v>#N/A</v>
      </c>
      <c r="F45" t="e">
        <f>(VLOOKUP(Games!B45, Data!$B$2:$L$134, 6, FALSE)-VLOOKUP(Games!C45, Data!$B$2:$L$134, 6, FALSE))*Coefficients!$F$2</f>
        <v>#N/A</v>
      </c>
      <c r="G45" t="e">
        <f>(VLOOKUP(Games!B45, Data!$B$2:$L$134, 7, FALSE)-VLOOKUP(Games!C45, Data!$B$2:$L$134, 7, FALSE))*Coefficients!$G$2</f>
        <v>#N/A</v>
      </c>
      <c r="H45" t="e">
        <f>(VLOOKUP(Games!B45, Data!$B$2:$L$134, 8, FALSE)-VLOOKUP(Games!C45, Data!$B$2:$L$134, 8, FALSE))*Coefficients!$H$2</f>
        <v>#N/A</v>
      </c>
      <c r="I45" t="e">
        <f>(VLOOKUP(Games!B45, Data!$B$2:$L$134, 9, FALSE)-VLOOKUP(Games!C45, Data!$B$2:$L$134, 9, FALSE))*Coefficients!$I$2</f>
        <v>#N/A</v>
      </c>
      <c r="J45" t="e">
        <f>(VLOOKUP(Games!B45, Data!$B$2:$L$134, 10, FALSE)-VLOOKUP(Games!C45, Data!$B$2:$L$134, 10, FALSE))*Coefficients!$J$2</f>
        <v>#N/A</v>
      </c>
      <c r="K45" t="e">
        <f>(IF(AND(VLOOKUP(Games!B45, Data!$B$2:$L$134, 11, FALSE)=1, VLOOKUP(Games!C45, Data!$B$2:$L$134, 11, FALSE)&lt;&gt;1), 1,0))*Coefficients!K$2</f>
        <v>#N/A</v>
      </c>
      <c r="L45" t="e">
        <f>(IF(AND(VLOOKUP(Games!B45, Data!$B$2:$L$134, 11, FALSE)&lt;&gt;1, VLOOKUP(Games!C45, Data!$B$2:$L$134, 11, FALSE)=1), 1,0))*Coefficients!L$2</f>
        <v>#N/A</v>
      </c>
      <c r="O45" t="e">
        <f t="shared" si="0"/>
        <v>#N/A</v>
      </c>
    </row>
    <row r="46">
      <c r="A46" t="n">
        <f>Coefficients!A47</f>
        <v>0</v>
      </c>
      <c r="B46" t="n">
        <f>(Games!D46)*Coefficients!$B$2</f>
        <v>0</v>
      </c>
      <c r="C46" t="e">
        <f>(VLOOKUP(Games!B46, Data!$B$2:$L$134, 4, FALSE)-VLOOKUP(Games!C46, Data!$B$2:$L$134, 4, FALSE))*Coefficients!$C$2</f>
        <v>#N/A</v>
      </c>
      <c r="D46" t="e">
        <f>(VLOOKUP(Games!B46, Data!$B$2:$L$134, 3, FALSE)-VLOOKUP(Games!C46, Data!$B$2:$L$134, 3, FALSE))*Coefficients!$D$2</f>
        <v>#N/A</v>
      </c>
      <c r="E46" t="e">
        <f>(VLOOKUP(Games!B46, Data!$B$2:$L$134, 5, FALSE)-VLOOKUP(Games!C46, Data!$B$2:$L$134, 5, FALSE))*Coefficients!$E$2</f>
        <v>#N/A</v>
      </c>
      <c r="F46" t="e">
        <f>(VLOOKUP(Games!B46, Data!$B$2:$L$134, 6, FALSE)-VLOOKUP(Games!C46, Data!$B$2:$L$134, 6, FALSE))*Coefficients!$F$2</f>
        <v>#N/A</v>
      </c>
      <c r="G46" t="e">
        <f>(VLOOKUP(Games!B46, Data!$B$2:$L$134, 7, FALSE)-VLOOKUP(Games!C46, Data!$B$2:$L$134, 7, FALSE))*Coefficients!$G$2</f>
        <v>#N/A</v>
      </c>
      <c r="H46" t="e">
        <f>(VLOOKUP(Games!B46, Data!$B$2:$L$134, 8, FALSE)-VLOOKUP(Games!C46, Data!$B$2:$L$134, 8, FALSE))*Coefficients!$H$2</f>
        <v>#N/A</v>
      </c>
      <c r="I46" t="e">
        <f>(VLOOKUP(Games!B46, Data!$B$2:$L$134, 9, FALSE)-VLOOKUP(Games!C46, Data!$B$2:$L$134, 9, FALSE))*Coefficients!$I$2</f>
        <v>#N/A</v>
      </c>
      <c r="J46" t="e">
        <f>(VLOOKUP(Games!B46, Data!$B$2:$L$134, 10, FALSE)-VLOOKUP(Games!C46, Data!$B$2:$L$134, 10, FALSE))*Coefficients!$J$2</f>
        <v>#N/A</v>
      </c>
      <c r="K46" t="e">
        <f>(IF(AND(VLOOKUP(Games!B46, Data!$B$2:$L$134, 11, FALSE)=1, VLOOKUP(Games!C46, Data!$B$2:$L$134, 11, FALSE)&lt;&gt;1), 1,0))*Coefficients!K$2</f>
        <v>#N/A</v>
      </c>
      <c r="L46" t="e">
        <f>(IF(AND(VLOOKUP(Games!B46, Data!$B$2:$L$134, 11, FALSE)&lt;&gt;1, VLOOKUP(Games!C46, Data!$B$2:$L$134, 11, FALSE)=1), 1,0))*Coefficients!L$2</f>
        <v>#N/A</v>
      </c>
      <c r="O46" t="e">
        <f t="shared" si="0"/>
        <v>#N/A</v>
      </c>
    </row>
    <row r="47">
      <c r="A47" t="n">
        <f>Coefficients!A48</f>
        <v>0</v>
      </c>
      <c r="B47" t="n">
        <f>(Games!D47)*Coefficients!$B$2</f>
        <v>0</v>
      </c>
      <c r="C47" t="e">
        <f>(VLOOKUP(Games!B47, Data!$B$2:$L$134, 4, FALSE)-VLOOKUP(Games!C47, Data!$B$2:$L$134, 4, FALSE))*Coefficients!$C$2</f>
        <v>#N/A</v>
      </c>
      <c r="D47" t="e">
        <f>(VLOOKUP(Games!B47, Data!$B$2:$L$134, 3, FALSE)-VLOOKUP(Games!C47, Data!$B$2:$L$134, 3, FALSE))*Coefficients!$D$2</f>
        <v>#N/A</v>
      </c>
      <c r="E47" t="e">
        <f>(VLOOKUP(Games!B47, Data!$B$2:$L$134, 5, FALSE)-VLOOKUP(Games!C47, Data!$B$2:$L$134, 5, FALSE))*Coefficients!$E$2</f>
        <v>#N/A</v>
      </c>
      <c r="F47" t="e">
        <f>(VLOOKUP(Games!B47, Data!$B$2:$L$134, 6, FALSE)-VLOOKUP(Games!C47, Data!$B$2:$L$134, 6, FALSE))*Coefficients!$F$2</f>
        <v>#N/A</v>
      </c>
      <c r="G47" t="e">
        <f>(VLOOKUP(Games!B47, Data!$B$2:$L$134, 7, FALSE)-VLOOKUP(Games!C47, Data!$B$2:$L$134, 7, FALSE))*Coefficients!$G$2</f>
        <v>#N/A</v>
      </c>
      <c r="H47" t="e">
        <f>(VLOOKUP(Games!B47, Data!$B$2:$L$134, 8, FALSE)-VLOOKUP(Games!C47, Data!$B$2:$L$134, 8, FALSE))*Coefficients!$H$2</f>
        <v>#N/A</v>
      </c>
      <c r="I47" t="e">
        <f>(VLOOKUP(Games!B47, Data!$B$2:$L$134, 9, FALSE)-VLOOKUP(Games!C47, Data!$B$2:$L$134, 9, FALSE))*Coefficients!$I$2</f>
        <v>#N/A</v>
      </c>
      <c r="J47" t="e">
        <f>(VLOOKUP(Games!B47, Data!$B$2:$L$134, 10, FALSE)-VLOOKUP(Games!C47, Data!$B$2:$L$134, 10, FALSE))*Coefficients!$J$2</f>
        <v>#N/A</v>
      </c>
      <c r="K47" t="e">
        <f>(IF(AND(VLOOKUP(Games!B47, Data!$B$2:$L$134, 11, FALSE)=1, VLOOKUP(Games!C47, Data!$B$2:$L$134, 11, FALSE)&lt;&gt;1), 1,0))*Coefficients!K$2</f>
        <v>#N/A</v>
      </c>
      <c r="L47" t="e">
        <f>(IF(AND(VLOOKUP(Games!B47, Data!$B$2:$L$134, 11, FALSE)&lt;&gt;1, VLOOKUP(Games!C47, Data!$B$2:$L$134, 11, FALSE)=1), 1,0))*Coefficients!L$2</f>
        <v>#N/A</v>
      </c>
      <c r="O47" t="e">
        <f t="shared" si="0"/>
        <v>#N/A</v>
      </c>
    </row>
    <row r="48">
      <c r="A48" t="n">
        <f>Coefficients!A49</f>
        <v>0</v>
      </c>
      <c r="B48" t="n">
        <f>(Games!D48)*Coefficients!$B$2</f>
        <v>0</v>
      </c>
      <c r="C48" t="e">
        <f>(VLOOKUP(Games!B48, Data!$B$2:$L$134, 4, FALSE)-VLOOKUP(Games!C48, Data!$B$2:$L$134, 4, FALSE))*Coefficients!$C$2</f>
        <v>#N/A</v>
      </c>
      <c r="D48" t="e">
        <f>(VLOOKUP(Games!B48, Data!$B$2:$L$134, 3, FALSE)-VLOOKUP(Games!C48, Data!$B$2:$L$134, 3, FALSE))*Coefficients!$D$2</f>
        <v>#N/A</v>
      </c>
      <c r="E48" t="e">
        <f>(VLOOKUP(Games!B48, Data!$B$2:$L$134, 5, FALSE)-VLOOKUP(Games!C48, Data!$B$2:$L$134, 5, FALSE))*Coefficients!$E$2</f>
        <v>#N/A</v>
      </c>
      <c r="F48" t="e">
        <f>(VLOOKUP(Games!B48, Data!$B$2:$L$134, 6, FALSE)-VLOOKUP(Games!C48, Data!$B$2:$L$134, 6, FALSE))*Coefficients!$F$2</f>
        <v>#N/A</v>
      </c>
      <c r="G48" t="e">
        <f>(VLOOKUP(Games!B48, Data!$B$2:$L$134, 7, FALSE)-VLOOKUP(Games!C48, Data!$B$2:$L$134, 7, FALSE))*Coefficients!$G$2</f>
        <v>#N/A</v>
      </c>
      <c r="H48" t="e">
        <f>(VLOOKUP(Games!B48, Data!$B$2:$L$134, 8, FALSE)-VLOOKUP(Games!C48, Data!$B$2:$L$134, 8, FALSE))*Coefficients!$H$2</f>
        <v>#N/A</v>
      </c>
      <c r="I48" t="e">
        <f>(VLOOKUP(Games!B48, Data!$B$2:$L$134, 9, FALSE)-VLOOKUP(Games!C48, Data!$B$2:$L$134, 9, FALSE))*Coefficients!$I$2</f>
        <v>#N/A</v>
      </c>
      <c r="J48" t="e">
        <f>(VLOOKUP(Games!B48, Data!$B$2:$L$134, 10, FALSE)-VLOOKUP(Games!C48, Data!$B$2:$L$134, 10, FALSE))*Coefficients!$J$2</f>
        <v>#N/A</v>
      </c>
      <c r="K48" t="e">
        <f>(IF(AND(VLOOKUP(Games!B48, Data!$B$2:$L$134, 11, FALSE)=1, VLOOKUP(Games!C48, Data!$B$2:$L$134, 11, FALSE)&lt;&gt;1), 1,0))*Coefficients!K$2</f>
        <v>#N/A</v>
      </c>
      <c r="L48" t="e">
        <f>(IF(AND(VLOOKUP(Games!B48, Data!$B$2:$L$134, 11, FALSE)&lt;&gt;1, VLOOKUP(Games!C48, Data!$B$2:$L$134, 11, FALSE)=1), 1,0))*Coefficients!L$2</f>
        <v>#N/A</v>
      </c>
      <c r="O48" t="e">
        <f t="shared" si="0"/>
        <v>#N/A</v>
      </c>
    </row>
    <row r="49">
      <c r="A49" t="n">
        <f>Coefficients!A50</f>
        <v>0</v>
      </c>
      <c r="B49" t="n">
        <f>(Games!D49)*Coefficients!$B$2</f>
        <v>0</v>
      </c>
      <c r="C49" t="e">
        <f>(VLOOKUP(Games!B49, Data!$B$2:$L$134, 4, FALSE)-VLOOKUP(Games!C49, Data!$B$2:$L$134, 4, FALSE))*Coefficients!$C$2</f>
        <v>#N/A</v>
      </c>
      <c r="D49" t="e">
        <f>(VLOOKUP(Games!B49, Data!$B$2:$L$134, 3, FALSE)-VLOOKUP(Games!C49, Data!$B$2:$L$134, 3, FALSE))*Coefficients!$D$2</f>
        <v>#N/A</v>
      </c>
      <c r="E49" t="e">
        <f>(VLOOKUP(Games!B49, Data!$B$2:$L$134, 5, FALSE)-VLOOKUP(Games!C49, Data!$B$2:$L$134, 5, FALSE))*Coefficients!$E$2</f>
        <v>#N/A</v>
      </c>
      <c r="F49" t="e">
        <f>(VLOOKUP(Games!B49, Data!$B$2:$L$134, 6, FALSE)-VLOOKUP(Games!C49, Data!$B$2:$L$134, 6, FALSE))*Coefficients!$F$2</f>
        <v>#N/A</v>
      </c>
      <c r="G49" t="e">
        <f>(VLOOKUP(Games!B49, Data!$B$2:$L$134, 7, FALSE)-VLOOKUP(Games!C49, Data!$B$2:$L$134, 7, FALSE))*Coefficients!$G$2</f>
        <v>#N/A</v>
      </c>
      <c r="H49" t="e">
        <f>(VLOOKUP(Games!B49, Data!$B$2:$L$134, 8, FALSE)-VLOOKUP(Games!C49, Data!$B$2:$L$134, 8, FALSE))*Coefficients!$H$2</f>
        <v>#N/A</v>
      </c>
      <c r="I49" t="e">
        <f>(VLOOKUP(Games!B49, Data!$B$2:$L$134, 9, FALSE)-VLOOKUP(Games!C49, Data!$B$2:$L$134, 9, FALSE))*Coefficients!$I$2</f>
        <v>#N/A</v>
      </c>
      <c r="J49" t="e">
        <f>(VLOOKUP(Games!B49, Data!$B$2:$L$134, 10, FALSE)-VLOOKUP(Games!C49, Data!$B$2:$L$134, 10, FALSE))*Coefficients!$J$2</f>
        <v>#N/A</v>
      </c>
      <c r="K49" t="e">
        <f>(IF(AND(VLOOKUP(Games!B49, Data!$B$2:$L$134, 11, FALSE)=1, VLOOKUP(Games!C49, Data!$B$2:$L$134, 11, FALSE)&lt;&gt;1), 1,0))*Coefficients!K$2</f>
        <v>#N/A</v>
      </c>
      <c r="L49" t="e">
        <f>(IF(AND(VLOOKUP(Games!B49, Data!$B$2:$L$134, 11, FALSE)&lt;&gt;1, VLOOKUP(Games!C49, Data!$B$2:$L$134, 11, FALSE)=1), 1,0))*Coefficients!L$2</f>
        <v>#N/A</v>
      </c>
      <c r="O49" t="e">
        <f t="shared" si="0"/>
        <v>#N/A</v>
      </c>
    </row>
    <row r="50">
      <c r="A50" t="n">
        <f>Coefficients!A51</f>
        <v>0</v>
      </c>
      <c r="B50" t="n">
        <f>(Games!D50)*Coefficients!$B$2</f>
        <v>0</v>
      </c>
      <c r="C50" t="e">
        <f>(VLOOKUP(Games!B50, Data!$B$2:$L$134, 4, FALSE)-VLOOKUP(Games!C50, Data!$B$2:$L$134, 4, FALSE))*Coefficients!$C$2</f>
        <v>#N/A</v>
      </c>
      <c r="D50" t="e">
        <f>(VLOOKUP(Games!B50, Data!$B$2:$L$134, 3, FALSE)-VLOOKUP(Games!C50, Data!$B$2:$L$134, 3, FALSE))*Coefficients!$D$2</f>
        <v>#N/A</v>
      </c>
      <c r="E50" t="e">
        <f>(VLOOKUP(Games!B50, Data!$B$2:$L$134, 5, FALSE)-VLOOKUP(Games!C50, Data!$B$2:$L$134, 5, FALSE))*Coefficients!$E$2</f>
        <v>#N/A</v>
      </c>
      <c r="F50" t="e">
        <f>(VLOOKUP(Games!B50, Data!$B$2:$L$134, 6, FALSE)-VLOOKUP(Games!C50, Data!$B$2:$L$134, 6, FALSE))*Coefficients!$F$2</f>
        <v>#N/A</v>
      </c>
      <c r="G50" t="e">
        <f>(VLOOKUP(Games!B50, Data!$B$2:$L$134, 7, FALSE)-VLOOKUP(Games!C50, Data!$B$2:$L$134, 7, FALSE))*Coefficients!$G$2</f>
        <v>#N/A</v>
      </c>
      <c r="H50" t="e">
        <f>(VLOOKUP(Games!B50, Data!$B$2:$L$134, 8, FALSE)-VLOOKUP(Games!C50, Data!$B$2:$L$134, 8, FALSE))*Coefficients!$H$2</f>
        <v>#N/A</v>
      </c>
      <c r="I50" t="e">
        <f>(VLOOKUP(Games!B50, Data!$B$2:$L$134, 9, FALSE)-VLOOKUP(Games!C50, Data!$B$2:$L$134, 9, FALSE))*Coefficients!$I$2</f>
        <v>#N/A</v>
      </c>
      <c r="J50" t="e">
        <f>(VLOOKUP(Games!B50, Data!$B$2:$L$134, 10, FALSE)-VLOOKUP(Games!C50, Data!$B$2:$L$134, 10, FALSE))*Coefficients!$J$2</f>
        <v>#N/A</v>
      </c>
      <c r="K50" t="e">
        <f>(IF(AND(VLOOKUP(Games!B50, Data!$B$2:$L$134, 11, FALSE)=1, VLOOKUP(Games!C50, Data!$B$2:$L$134, 11, FALSE)&lt;&gt;1), 1,0))*Coefficients!K$2</f>
        <v>#N/A</v>
      </c>
      <c r="L50" t="e">
        <f>(IF(AND(VLOOKUP(Games!B50, Data!$B$2:$L$134, 11, FALSE)&lt;&gt;1, VLOOKUP(Games!C50, Data!$B$2:$L$134, 11, FALSE)=1), 1,0))*Coefficients!L$2</f>
        <v>#N/A</v>
      </c>
      <c r="O50" t="e">
        <f t="shared" si="0"/>
        <v>#N/A</v>
      </c>
    </row>
    <row r="51">
      <c r="A51" t="n">
        <f>Coefficients!A52</f>
        <v>0</v>
      </c>
      <c r="B51" t="n">
        <f>(Games!D51)*Coefficients!$B$2</f>
        <v>0</v>
      </c>
      <c r="C51" t="e">
        <f>(VLOOKUP(Games!B51, Data!$B$2:$L$134, 4, FALSE)-VLOOKUP(Games!C51, Data!$B$2:$L$134, 4, FALSE))*Coefficients!$C$2</f>
        <v>#N/A</v>
      </c>
      <c r="D51" t="e">
        <f>(VLOOKUP(Games!B51, Data!$B$2:$L$134, 3, FALSE)-VLOOKUP(Games!C51, Data!$B$2:$L$134, 3, FALSE))*Coefficients!$D$2</f>
        <v>#N/A</v>
      </c>
      <c r="E51" t="e">
        <f>(VLOOKUP(Games!B51, Data!$B$2:$L$134, 5, FALSE)-VLOOKUP(Games!C51, Data!$B$2:$L$134, 5, FALSE))*Coefficients!$E$2</f>
        <v>#N/A</v>
      </c>
      <c r="F51" t="e">
        <f>(VLOOKUP(Games!B51, Data!$B$2:$L$134, 6, FALSE)-VLOOKUP(Games!C51, Data!$B$2:$L$134, 6, FALSE))*Coefficients!$F$2</f>
        <v>#N/A</v>
      </c>
      <c r="G51" t="e">
        <f>(VLOOKUP(Games!B51, Data!$B$2:$L$134, 7, FALSE)-VLOOKUP(Games!C51, Data!$B$2:$L$134, 7, FALSE))*Coefficients!$G$2</f>
        <v>#N/A</v>
      </c>
      <c r="H51" t="e">
        <f>(VLOOKUP(Games!B51, Data!$B$2:$L$134, 8, FALSE)-VLOOKUP(Games!C51, Data!$B$2:$L$134, 8, FALSE))*Coefficients!$H$2</f>
        <v>#N/A</v>
      </c>
      <c r="I51" t="e">
        <f>(VLOOKUP(Games!B51, Data!$B$2:$L$134, 9, FALSE)-VLOOKUP(Games!C51, Data!$B$2:$L$134, 9, FALSE))*Coefficients!$I$2</f>
        <v>#N/A</v>
      </c>
      <c r="J51" t="e">
        <f>(VLOOKUP(Games!B51, Data!$B$2:$L$134, 10, FALSE)-VLOOKUP(Games!C51, Data!$B$2:$L$134, 10, FALSE))*Coefficients!$J$2</f>
        <v>#N/A</v>
      </c>
      <c r="K51" t="e">
        <f>(IF(AND(VLOOKUP(Games!B51, Data!$B$2:$L$134, 11, FALSE)=1, VLOOKUP(Games!C51, Data!$B$2:$L$134, 11, FALSE)&lt;&gt;1), 1,0))*Coefficients!K$2</f>
        <v>#N/A</v>
      </c>
      <c r="L51" t="e">
        <f>(IF(AND(VLOOKUP(Games!B51, Data!$B$2:$L$134, 11, FALSE)&lt;&gt;1, VLOOKUP(Games!C51, Data!$B$2:$L$134, 11, FALSE)=1), 1,0))*Coefficients!L$2</f>
        <v>#N/A</v>
      </c>
      <c r="O51" t="e">
        <f t="shared" si="0"/>
        <v>#N/A</v>
      </c>
    </row>
    <row r="52">
      <c r="A52" t="n">
        <f>Coefficients!A53</f>
        <v>0</v>
      </c>
      <c r="B52" t="n">
        <f>(Games!D52)*Coefficients!$B$2</f>
        <v>0</v>
      </c>
      <c r="C52" t="e">
        <f>(VLOOKUP(Games!B52, Data!$B$2:$L$134, 4, FALSE)-VLOOKUP(Games!C52, Data!$B$2:$L$134, 4, FALSE))*Coefficients!$C$2</f>
        <v>#N/A</v>
      </c>
      <c r="D52" t="e">
        <f>(VLOOKUP(Games!B52, Data!$B$2:$L$134, 3, FALSE)-VLOOKUP(Games!C52, Data!$B$2:$L$134, 3, FALSE))*Coefficients!$D$2</f>
        <v>#N/A</v>
      </c>
      <c r="E52" t="e">
        <f>(VLOOKUP(Games!B52, Data!$B$2:$L$134, 5, FALSE)-VLOOKUP(Games!C52, Data!$B$2:$L$134, 5, FALSE))*Coefficients!$E$2</f>
        <v>#N/A</v>
      </c>
      <c r="F52" t="e">
        <f>(VLOOKUP(Games!B52, Data!$B$2:$L$134, 6, FALSE)-VLOOKUP(Games!C52, Data!$B$2:$L$134, 6, FALSE))*Coefficients!$F$2</f>
        <v>#N/A</v>
      </c>
      <c r="G52" t="e">
        <f>(VLOOKUP(Games!B52, Data!$B$2:$L$134, 7, FALSE)-VLOOKUP(Games!C52, Data!$B$2:$L$134, 7, FALSE))*Coefficients!$G$2</f>
        <v>#N/A</v>
      </c>
      <c r="H52" t="e">
        <f>(VLOOKUP(Games!B52, Data!$B$2:$L$134, 8, FALSE)-VLOOKUP(Games!C52, Data!$B$2:$L$134, 8, FALSE))*Coefficients!$H$2</f>
        <v>#N/A</v>
      </c>
      <c r="I52" t="e">
        <f>(VLOOKUP(Games!B52, Data!$B$2:$L$134, 9, FALSE)-VLOOKUP(Games!C52, Data!$B$2:$L$134, 9, FALSE))*Coefficients!$I$2</f>
        <v>#N/A</v>
      </c>
      <c r="J52" t="e">
        <f>(VLOOKUP(Games!B52, Data!$B$2:$L$134, 10, FALSE)-VLOOKUP(Games!C52, Data!$B$2:$L$134, 10, FALSE))*Coefficients!$J$2</f>
        <v>#N/A</v>
      </c>
      <c r="K52" t="e">
        <f>(IF(AND(VLOOKUP(Games!B52, Data!$B$2:$L$134, 11, FALSE)=1, VLOOKUP(Games!C52, Data!$B$2:$L$134, 11, FALSE)&lt;&gt;1), 1,0))*Coefficients!K$2</f>
        <v>#N/A</v>
      </c>
      <c r="L52" t="e">
        <f>(IF(AND(VLOOKUP(Games!B52, Data!$B$2:$L$134, 11, FALSE)&lt;&gt;1, VLOOKUP(Games!C52, Data!$B$2:$L$134, 11, FALSE)=1), 1,0))*Coefficients!L$2</f>
        <v>#N/A</v>
      </c>
      <c r="O52" t="e">
        <f t="shared" si="0"/>
        <v>#N/A</v>
      </c>
    </row>
    <row r="53">
      <c r="A53" t="n">
        <f>Coefficients!A54</f>
        <v>0</v>
      </c>
      <c r="B53" t="n">
        <f>(Games!D53)*Coefficients!$B$2</f>
        <v>0</v>
      </c>
      <c r="C53" t="e">
        <f>(VLOOKUP(Games!B53, Data!$B$2:$L$134, 4, FALSE)-VLOOKUP(Games!C53, Data!$B$2:$L$134, 4, FALSE))*Coefficients!$C$2</f>
        <v>#N/A</v>
      </c>
      <c r="D53" t="e">
        <f>(VLOOKUP(Games!B53, Data!$B$2:$L$134, 3, FALSE)-VLOOKUP(Games!C53, Data!$B$2:$L$134, 3, FALSE))*Coefficients!$D$2</f>
        <v>#N/A</v>
      </c>
      <c r="E53" t="e">
        <f>(VLOOKUP(Games!B53, Data!$B$2:$L$134, 5, FALSE)-VLOOKUP(Games!C53, Data!$B$2:$L$134, 5, FALSE))*Coefficients!$E$2</f>
        <v>#N/A</v>
      </c>
      <c r="F53" t="e">
        <f>(VLOOKUP(Games!B53, Data!$B$2:$L$134, 6, FALSE)-VLOOKUP(Games!C53, Data!$B$2:$L$134, 6, FALSE))*Coefficients!$F$2</f>
        <v>#N/A</v>
      </c>
      <c r="G53" t="e">
        <f>(VLOOKUP(Games!B53, Data!$B$2:$L$134, 7, FALSE)-VLOOKUP(Games!C53, Data!$B$2:$L$134, 7, FALSE))*Coefficients!$G$2</f>
        <v>#N/A</v>
      </c>
      <c r="H53" t="e">
        <f>(VLOOKUP(Games!B53, Data!$B$2:$L$134, 8, FALSE)-VLOOKUP(Games!C53, Data!$B$2:$L$134, 8, FALSE))*Coefficients!$H$2</f>
        <v>#N/A</v>
      </c>
      <c r="I53" t="e">
        <f>(VLOOKUP(Games!B53, Data!$B$2:$L$134, 9, FALSE)-VLOOKUP(Games!C53, Data!$B$2:$L$134, 9, FALSE))*Coefficients!$I$2</f>
        <v>#N/A</v>
      </c>
      <c r="J53" t="e">
        <f>(VLOOKUP(Games!B53, Data!$B$2:$L$134, 10, FALSE)-VLOOKUP(Games!C53, Data!$B$2:$L$134, 10, FALSE))*Coefficients!$J$2</f>
        <v>#N/A</v>
      </c>
      <c r="K53" t="e">
        <f>(IF(AND(VLOOKUP(Games!B53, Data!$B$2:$L$134, 11, FALSE)=1, VLOOKUP(Games!C53, Data!$B$2:$L$134, 11, FALSE)&lt;&gt;1), 1,0))*Coefficients!K$2</f>
        <v>#N/A</v>
      </c>
      <c r="L53" t="e">
        <f>(IF(AND(VLOOKUP(Games!B53, Data!$B$2:$L$134, 11, FALSE)&lt;&gt;1, VLOOKUP(Games!C53, Data!$B$2:$L$134, 11, FALSE)=1), 1,0))*Coefficients!L$2</f>
        <v>#N/A</v>
      </c>
      <c r="O53" t="e">
        <f t="shared" si="0"/>
        <v>#N/A</v>
      </c>
    </row>
    <row r="54">
      <c r="A54" t="n">
        <f>Coefficients!A55</f>
        <v>0</v>
      </c>
      <c r="B54" t="n">
        <f>(Games!D54)*Coefficients!$B$2</f>
        <v>0</v>
      </c>
      <c r="C54" t="e">
        <f>(VLOOKUP(Games!B54, Data!$B$2:$L$134, 4, FALSE)-VLOOKUP(Games!C54, Data!$B$2:$L$134, 4, FALSE))*Coefficients!$C$2</f>
        <v>#N/A</v>
      </c>
      <c r="D54" t="e">
        <f>(VLOOKUP(Games!B54, Data!$B$2:$L$134, 3, FALSE)-VLOOKUP(Games!C54, Data!$B$2:$L$134, 3, FALSE))*Coefficients!$D$2</f>
        <v>#N/A</v>
      </c>
      <c r="E54" t="e">
        <f>(VLOOKUP(Games!B54, Data!$B$2:$L$134, 5, FALSE)-VLOOKUP(Games!C54, Data!$B$2:$L$134, 5, FALSE))*Coefficients!$E$2</f>
        <v>#N/A</v>
      </c>
      <c r="F54" t="e">
        <f>(VLOOKUP(Games!B54, Data!$B$2:$L$134, 6, FALSE)-VLOOKUP(Games!C54, Data!$B$2:$L$134, 6, FALSE))*Coefficients!$F$2</f>
        <v>#N/A</v>
      </c>
      <c r="G54" t="e">
        <f>(VLOOKUP(Games!B54, Data!$B$2:$L$134, 7, FALSE)-VLOOKUP(Games!C54, Data!$B$2:$L$134, 7, FALSE))*Coefficients!$G$2</f>
        <v>#N/A</v>
      </c>
      <c r="H54" t="e">
        <f>(VLOOKUP(Games!B54, Data!$B$2:$L$134, 8, FALSE)-VLOOKUP(Games!C54, Data!$B$2:$L$134, 8, FALSE))*Coefficients!$H$2</f>
        <v>#N/A</v>
      </c>
      <c r="I54" t="e">
        <f>(VLOOKUP(Games!B54, Data!$B$2:$L$134, 9, FALSE)-VLOOKUP(Games!C54, Data!$B$2:$L$134, 9, FALSE))*Coefficients!$I$2</f>
        <v>#N/A</v>
      </c>
      <c r="J54" t="e">
        <f>(VLOOKUP(Games!B54, Data!$B$2:$L$134, 10, FALSE)-VLOOKUP(Games!C54, Data!$B$2:$L$134, 10, FALSE))*Coefficients!$J$2</f>
        <v>#N/A</v>
      </c>
      <c r="K54" t="e">
        <f>(IF(AND(VLOOKUP(Games!B54, Data!$B$2:$L$134, 11, FALSE)=1, VLOOKUP(Games!C54, Data!$B$2:$L$134, 11, FALSE)&lt;&gt;1), 1,0))*Coefficients!K$2</f>
        <v>#N/A</v>
      </c>
      <c r="L54" t="e">
        <f>(IF(AND(VLOOKUP(Games!B54, Data!$B$2:$L$134, 11, FALSE)&lt;&gt;1, VLOOKUP(Games!C54, Data!$B$2:$L$134, 11, FALSE)=1), 1,0))*Coefficients!L$2</f>
        <v>#N/A</v>
      </c>
      <c r="O54" t="e">
        <f t="shared" si="0"/>
        <v>#N/A</v>
      </c>
    </row>
    <row r="55">
      <c r="A55" t="n">
        <f>Coefficients!A56</f>
        <v>0</v>
      </c>
      <c r="B55" t="n">
        <f>(Games!D55)*Coefficients!$B$2</f>
        <v>0</v>
      </c>
      <c r="C55" t="e">
        <f>(VLOOKUP(Games!B55, Data!$B$2:$L$134, 4, FALSE)-VLOOKUP(Games!C55, Data!$B$2:$L$134, 4, FALSE))*Coefficients!$C$2</f>
        <v>#N/A</v>
      </c>
      <c r="D55" t="e">
        <f>(VLOOKUP(Games!B55, Data!$B$2:$L$134, 3, FALSE)-VLOOKUP(Games!C55, Data!$B$2:$L$134, 3, FALSE))*Coefficients!$D$2</f>
        <v>#N/A</v>
      </c>
      <c r="E55" t="e">
        <f>(VLOOKUP(Games!B55, Data!$B$2:$L$134, 5, FALSE)-VLOOKUP(Games!C55, Data!$B$2:$L$134, 5, FALSE))*Coefficients!$E$2</f>
        <v>#N/A</v>
      </c>
      <c r="F55" t="e">
        <f>(VLOOKUP(Games!B55, Data!$B$2:$L$134, 6, FALSE)-VLOOKUP(Games!C55, Data!$B$2:$L$134, 6, FALSE))*Coefficients!$F$2</f>
        <v>#N/A</v>
      </c>
      <c r="G55" t="e">
        <f>(VLOOKUP(Games!B55, Data!$B$2:$L$134, 7, FALSE)-VLOOKUP(Games!C55, Data!$B$2:$L$134, 7, FALSE))*Coefficients!$G$2</f>
        <v>#N/A</v>
      </c>
      <c r="H55" t="e">
        <f>(VLOOKUP(Games!B55, Data!$B$2:$L$134, 8, FALSE)-VLOOKUP(Games!C55, Data!$B$2:$L$134, 8, FALSE))*Coefficients!$H$2</f>
        <v>#N/A</v>
      </c>
      <c r="I55" t="e">
        <f>(VLOOKUP(Games!B55, Data!$B$2:$L$134, 9, FALSE)-VLOOKUP(Games!C55, Data!$B$2:$L$134, 9, FALSE))*Coefficients!$I$2</f>
        <v>#N/A</v>
      </c>
      <c r="J55" t="e">
        <f>(VLOOKUP(Games!B55, Data!$B$2:$L$134, 10, FALSE)-VLOOKUP(Games!C55, Data!$B$2:$L$134, 10, FALSE))*Coefficients!$J$2</f>
        <v>#N/A</v>
      </c>
      <c r="K55" t="e">
        <f>(IF(AND(VLOOKUP(Games!B55, Data!$B$2:$L$134, 11, FALSE)=1, VLOOKUP(Games!C55, Data!$B$2:$L$134, 11, FALSE)&lt;&gt;1), 1,0))*Coefficients!K$2</f>
        <v>#N/A</v>
      </c>
      <c r="L55" t="e">
        <f>(IF(AND(VLOOKUP(Games!B55, Data!$B$2:$L$134, 11, FALSE)&lt;&gt;1, VLOOKUP(Games!C55, Data!$B$2:$L$134, 11, FALSE)=1), 1,0))*Coefficients!L$2</f>
        <v>#N/A</v>
      </c>
      <c r="O55" t="e">
        <f t="shared" si="0"/>
        <v>#N/A</v>
      </c>
    </row>
    <row r="56">
      <c r="A56" t="n">
        <f>Coefficients!A57</f>
        <v>0</v>
      </c>
      <c r="B56" t="n">
        <f>(Games!D56)*Coefficients!$B$2</f>
        <v>0</v>
      </c>
      <c r="C56" t="e">
        <f>(VLOOKUP(Games!B56, Data!$B$2:$L$134, 4, FALSE)-VLOOKUP(Games!C56, Data!$B$2:$L$134, 4, FALSE))*Coefficients!$C$2</f>
        <v>#N/A</v>
      </c>
      <c r="D56" t="e">
        <f>(VLOOKUP(Games!B56, Data!$B$2:$L$134, 3, FALSE)-VLOOKUP(Games!C56, Data!$B$2:$L$134, 3, FALSE))*Coefficients!$D$2</f>
        <v>#N/A</v>
      </c>
      <c r="E56" t="e">
        <f>(VLOOKUP(Games!B56, Data!$B$2:$L$134, 5, FALSE)-VLOOKUP(Games!C56, Data!$B$2:$L$134, 5, FALSE))*Coefficients!$E$2</f>
        <v>#N/A</v>
      </c>
      <c r="F56" t="e">
        <f>(VLOOKUP(Games!B56, Data!$B$2:$L$134, 6, FALSE)-VLOOKUP(Games!C56, Data!$B$2:$L$134, 6, FALSE))*Coefficients!$F$2</f>
        <v>#N/A</v>
      </c>
      <c r="G56" t="e">
        <f>(VLOOKUP(Games!B56, Data!$B$2:$L$134, 7, FALSE)-VLOOKUP(Games!C56, Data!$B$2:$L$134, 7, FALSE))*Coefficients!$G$2</f>
        <v>#N/A</v>
      </c>
      <c r="H56" t="e">
        <f>(VLOOKUP(Games!B56, Data!$B$2:$L$134, 8, FALSE)-VLOOKUP(Games!C56, Data!$B$2:$L$134, 8, FALSE))*Coefficients!$H$2</f>
        <v>#N/A</v>
      </c>
      <c r="I56" t="e">
        <f>(VLOOKUP(Games!B56, Data!$B$2:$L$134, 9, FALSE)-VLOOKUP(Games!C56, Data!$B$2:$L$134, 9, FALSE))*Coefficients!$I$2</f>
        <v>#N/A</v>
      </c>
      <c r="J56" t="e">
        <f>(VLOOKUP(Games!B56, Data!$B$2:$L$134, 10, FALSE)-VLOOKUP(Games!C56, Data!$B$2:$L$134, 10, FALSE))*Coefficients!$J$2</f>
        <v>#N/A</v>
      </c>
      <c r="K56" t="e">
        <f>(IF(AND(VLOOKUP(Games!B56, Data!$B$2:$L$134, 11, FALSE)=1, VLOOKUP(Games!C56, Data!$B$2:$L$134, 11, FALSE)&lt;&gt;1), 1,0))*Coefficients!K$2</f>
        <v>#N/A</v>
      </c>
      <c r="L56" t="e">
        <f>(IF(AND(VLOOKUP(Games!B56, Data!$B$2:$L$134, 11, FALSE)&lt;&gt;1, VLOOKUP(Games!C56, Data!$B$2:$L$134, 11, FALSE)=1), 1,0))*Coefficients!L$2</f>
        <v>#N/A</v>
      </c>
      <c r="O56" t="e">
        <f t="shared" si="0"/>
        <v>#N/A</v>
      </c>
    </row>
    <row r="57">
      <c r="A57" t="n">
        <f>Coefficients!A58</f>
        <v>0</v>
      </c>
      <c r="B57" t="n">
        <f>(Games!D57)*Coefficients!$B$2</f>
        <v>0</v>
      </c>
      <c r="C57" t="e">
        <f>(VLOOKUP(Games!B57, Data!$B$2:$L$134, 4, FALSE)-VLOOKUP(Games!C57, Data!$B$2:$L$134, 4, FALSE))*Coefficients!$C$2</f>
        <v>#N/A</v>
      </c>
      <c r="D57" t="e">
        <f>(VLOOKUP(Games!B57, Data!$B$2:$L$134, 3, FALSE)-VLOOKUP(Games!C57, Data!$B$2:$L$134, 3, FALSE))*Coefficients!$D$2</f>
        <v>#N/A</v>
      </c>
      <c r="E57" t="e">
        <f>(VLOOKUP(Games!B57, Data!$B$2:$L$134, 5, FALSE)-VLOOKUP(Games!C57, Data!$B$2:$L$134, 5, FALSE))*Coefficients!$E$2</f>
        <v>#N/A</v>
      </c>
      <c r="F57" t="e">
        <f>(VLOOKUP(Games!B57, Data!$B$2:$L$134, 6, FALSE)-VLOOKUP(Games!C57, Data!$B$2:$L$134, 6, FALSE))*Coefficients!$F$2</f>
        <v>#N/A</v>
      </c>
      <c r="G57" t="e">
        <f>(VLOOKUP(Games!B57, Data!$B$2:$L$134, 7, FALSE)-VLOOKUP(Games!C57, Data!$B$2:$L$134, 7, FALSE))*Coefficients!$G$2</f>
        <v>#N/A</v>
      </c>
      <c r="H57" t="e">
        <f>(VLOOKUP(Games!B57, Data!$B$2:$L$134, 8, FALSE)-VLOOKUP(Games!C57, Data!$B$2:$L$134, 8, FALSE))*Coefficients!$H$2</f>
        <v>#N/A</v>
      </c>
      <c r="I57" t="e">
        <f>(VLOOKUP(Games!B57, Data!$B$2:$L$134, 9, FALSE)-VLOOKUP(Games!C57, Data!$B$2:$L$134, 9, FALSE))*Coefficients!$I$2</f>
        <v>#N/A</v>
      </c>
      <c r="J57" t="e">
        <f>(VLOOKUP(Games!B57, Data!$B$2:$L$134, 10, FALSE)-VLOOKUP(Games!C57, Data!$B$2:$L$134, 10, FALSE))*Coefficients!$J$2</f>
        <v>#N/A</v>
      </c>
      <c r="K57" t="e">
        <f>(IF(AND(VLOOKUP(Games!B57, Data!$B$2:$L$134, 11, FALSE)=1, VLOOKUP(Games!C57, Data!$B$2:$L$134, 11, FALSE)&lt;&gt;1), 1,0))*Coefficients!K$2</f>
        <v>#N/A</v>
      </c>
      <c r="L57" t="e">
        <f>(IF(AND(VLOOKUP(Games!B57, Data!$B$2:$L$134, 11, FALSE)&lt;&gt;1, VLOOKUP(Games!C57, Data!$B$2:$L$134, 11, FALSE)=1), 1,0))*Coefficients!L$2</f>
        <v>#N/A</v>
      </c>
      <c r="O57" t="e">
        <f t="shared" si="0"/>
        <v>#N/A</v>
      </c>
    </row>
    <row r="58">
      <c r="A58" t="n">
        <f>Coefficients!A59</f>
        <v>0</v>
      </c>
      <c r="B58" t="n">
        <f>(Games!D58)*Coefficients!$B$2</f>
        <v>0</v>
      </c>
      <c r="C58" t="e">
        <f>(VLOOKUP(Games!B58, Data!$B$2:$L$134, 4, FALSE)-VLOOKUP(Games!C58, Data!$B$2:$L$134, 4, FALSE))*Coefficients!$C$2</f>
        <v>#N/A</v>
      </c>
      <c r="D58" t="e">
        <f>(VLOOKUP(Games!B58, Data!$B$2:$L$134, 3, FALSE)-VLOOKUP(Games!C58, Data!$B$2:$L$134, 3, FALSE))*Coefficients!$D$2</f>
        <v>#N/A</v>
      </c>
      <c r="E58" t="e">
        <f>(VLOOKUP(Games!B58, Data!$B$2:$L$134, 5, FALSE)-VLOOKUP(Games!C58, Data!$B$2:$L$134, 5, FALSE))*Coefficients!$E$2</f>
        <v>#N/A</v>
      </c>
      <c r="F58" t="e">
        <f>(VLOOKUP(Games!B58, Data!$B$2:$L$134, 6, FALSE)-VLOOKUP(Games!C58, Data!$B$2:$L$134, 6, FALSE))*Coefficients!$F$2</f>
        <v>#N/A</v>
      </c>
      <c r="G58" t="e">
        <f>(VLOOKUP(Games!B58, Data!$B$2:$L$134, 7, FALSE)-VLOOKUP(Games!C58, Data!$B$2:$L$134, 7, FALSE))*Coefficients!$G$2</f>
        <v>#N/A</v>
      </c>
      <c r="H58" t="e">
        <f>(VLOOKUP(Games!B58, Data!$B$2:$L$134, 8, FALSE)-VLOOKUP(Games!C58, Data!$B$2:$L$134, 8, FALSE))*Coefficients!$H$2</f>
        <v>#N/A</v>
      </c>
      <c r="I58" t="e">
        <f>(VLOOKUP(Games!B58, Data!$B$2:$L$134, 9, FALSE)-VLOOKUP(Games!C58, Data!$B$2:$L$134, 9, FALSE))*Coefficients!$I$2</f>
        <v>#N/A</v>
      </c>
      <c r="J58" t="e">
        <f>(VLOOKUP(Games!B58, Data!$B$2:$L$134, 10, FALSE)-VLOOKUP(Games!C58, Data!$B$2:$L$134, 10, FALSE))*Coefficients!$J$2</f>
        <v>#N/A</v>
      </c>
      <c r="K58" t="e">
        <f>(IF(AND(VLOOKUP(Games!B58, Data!$B$2:$L$134, 11, FALSE)=1, VLOOKUP(Games!C58, Data!$B$2:$L$134, 11, FALSE)&lt;&gt;1), 1,0))*Coefficients!K$2</f>
        <v>#N/A</v>
      </c>
      <c r="L58" t="e">
        <f>(IF(AND(VLOOKUP(Games!B58, Data!$B$2:$L$134, 11, FALSE)&lt;&gt;1, VLOOKUP(Games!C58, Data!$B$2:$L$134, 11, FALSE)=1), 1,0))*Coefficients!L$2</f>
        <v>#N/A</v>
      </c>
      <c r="O58" t="e">
        <f t="shared" si="0"/>
        <v>#N/A</v>
      </c>
    </row>
    <row r="59">
      <c r="A59" t="n">
        <f>Coefficients!A60</f>
        <v>0</v>
      </c>
      <c r="B59" t="n">
        <f>(Games!D59)*Coefficients!$B$2</f>
        <v>0</v>
      </c>
      <c r="C59" t="e">
        <f>(VLOOKUP(Games!B59, Data!$B$2:$L$134, 4, FALSE)-VLOOKUP(Games!C59, Data!$B$2:$L$134, 4, FALSE))*Coefficients!$C$2</f>
        <v>#N/A</v>
      </c>
      <c r="D59" t="e">
        <f>(VLOOKUP(Games!B59, Data!$B$2:$L$134, 3, FALSE)-VLOOKUP(Games!C59, Data!$B$2:$L$134, 3, FALSE))*Coefficients!$D$2</f>
        <v>#N/A</v>
      </c>
      <c r="E59" t="e">
        <f>(VLOOKUP(Games!B59, Data!$B$2:$L$134, 5, FALSE)-VLOOKUP(Games!C59, Data!$B$2:$L$134, 5, FALSE))*Coefficients!$E$2</f>
        <v>#N/A</v>
      </c>
      <c r="F59" t="e">
        <f>(VLOOKUP(Games!B59, Data!$B$2:$L$134, 6, FALSE)-VLOOKUP(Games!C59, Data!$B$2:$L$134, 6, FALSE))*Coefficients!$F$2</f>
        <v>#N/A</v>
      </c>
      <c r="G59" t="e">
        <f>(VLOOKUP(Games!B59, Data!$B$2:$L$134, 7, FALSE)-VLOOKUP(Games!C59, Data!$B$2:$L$134, 7, FALSE))*Coefficients!$G$2</f>
        <v>#N/A</v>
      </c>
      <c r="H59" t="e">
        <f>(VLOOKUP(Games!B59, Data!$B$2:$L$134, 8, FALSE)-VLOOKUP(Games!C59, Data!$B$2:$L$134, 8, FALSE))*Coefficients!$H$2</f>
        <v>#N/A</v>
      </c>
      <c r="I59" t="e">
        <f>(VLOOKUP(Games!B59, Data!$B$2:$L$134, 9, FALSE)-VLOOKUP(Games!C59, Data!$B$2:$L$134, 9, FALSE))*Coefficients!$I$2</f>
        <v>#N/A</v>
      </c>
      <c r="J59" t="e">
        <f>(VLOOKUP(Games!B59, Data!$B$2:$L$134, 10, FALSE)-VLOOKUP(Games!C59, Data!$B$2:$L$134, 10, FALSE))*Coefficients!$J$2</f>
        <v>#N/A</v>
      </c>
      <c r="K59" t="e">
        <f>(IF(AND(VLOOKUP(Games!B59, Data!$B$2:$L$134, 11, FALSE)=1, VLOOKUP(Games!C59, Data!$B$2:$L$134, 11, FALSE)&lt;&gt;1), 1,0))*Coefficients!K$2</f>
        <v>#N/A</v>
      </c>
      <c r="L59" t="e">
        <f>(IF(AND(VLOOKUP(Games!B59, Data!$B$2:$L$134, 11, FALSE)&lt;&gt;1, VLOOKUP(Games!C59, Data!$B$2:$L$134, 11, FALSE)=1), 1,0))*Coefficients!L$2</f>
        <v>#N/A</v>
      </c>
      <c r="O59" t="e">
        <f t="shared" si="0"/>
        <v>#N/A</v>
      </c>
    </row>
    <row r="60">
      <c r="A60" t="n">
        <f>Coefficients!A61</f>
        <v>0</v>
      </c>
      <c r="B60" t="n">
        <f>(Games!D60)*Coefficients!$B$2</f>
        <v>0</v>
      </c>
      <c r="C60" t="e">
        <f>(VLOOKUP(Games!B60, Data!$B$2:$L$134, 4, FALSE)-VLOOKUP(Games!C60, Data!$B$2:$L$134, 4, FALSE))*Coefficients!$C$2</f>
        <v>#N/A</v>
      </c>
      <c r="D60" t="e">
        <f>(VLOOKUP(Games!B60, Data!$B$2:$L$134, 3, FALSE)-VLOOKUP(Games!C60, Data!$B$2:$L$134, 3, FALSE))*Coefficients!$D$2</f>
        <v>#N/A</v>
      </c>
      <c r="E60" t="e">
        <f>(VLOOKUP(Games!B60, Data!$B$2:$L$134, 5, FALSE)-VLOOKUP(Games!C60, Data!$B$2:$L$134, 5, FALSE))*Coefficients!$E$2</f>
        <v>#N/A</v>
      </c>
      <c r="F60" t="e">
        <f>(VLOOKUP(Games!B60, Data!$B$2:$L$134, 6, FALSE)-VLOOKUP(Games!C60, Data!$B$2:$L$134, 6, FALSE))*Coefficients!$F$2</f>
        <v>#N/A</v>
      </c>
      <c r="G60" t="e">
        <f>(VLOOKUP(Games!B60, Data!$B$2:$L$134, 7, FALSE)-VLOOKUP(Games!C60, Data!$B$2:$L$134, 7, FALSE))*Coefficients!$G$2</f>
        <v>#N/A</v>
      </c>
      <c r="H60" t="e">
        <f>(VLOOKUP(Games!B60, Data!$B$2:$L$134, 8, FALSE)-VLOOKUP(Games!C60, Data!$B$2:$L$134, 8, FALSE))*Coefficients!$H$2</f>
        <v>#N/A</v>
      </c>
      <c r="I60" t="e">
        <f>(VLOOKUP(Games!B60, Data!$B$2:$L$134, 9, FALSE)-VLOOKUP(Games!C60, Data!$B$2:$L$134, 9, FALSE))*Coefficients!$I$2</f>
        <v>#N/A</v>
      </c>
      <c r="J60" t="e">
        <f>(VLOOKUP(Games!B60, Data!$B$2:$L$134, 10, FALSE)-VLOOKUP(Games!C60, Data!$B$2:$L$134, 10, FALSE))*Coefficients!$J$2</f>
        <v>#N/A</v>
      </c>
      <c r="K60" t="e">
        <f>(IF(AND(VLOOKUP(Games!B60, Data!$B$2:$L$134, 11, FALSE)=1, VLOOKUP(Games!C60, Data!$B$2:$L$134, 11, FALSE)&lt;&gt;1), 1,0))*Coefficients!K$2</f>
        <v>#N/A</v>
      </c>
      <c r="L60" t="e">
        <f>(IF(AND(VLOOKUP(Games!B60, Data!$B$2:$L$134, 11, FALSE)&lt;&gt;1, VLOOKUP(Games!C60, Data!$B$2:$L$134, 11, FALSE)=1), 1,0))*Coefficients!L$2</f>
        <v>#N/A</v>
      </c>
      <c r="O60" t="e">
        <f t="shared" si="0"/>
        <v>#N/A</v>
      </c>
    </row>
    <row r="61">
      <c r="A61" t="n">
        <f>Coefficients!A62</f>
        <v>0</v>
      </c>
      <c r="B61" t="n">
        <f>(Games!D61)*Coefficients!$B$2</f>
        <v>0</v>
      </c>
      <c r="C61" t="e">
        <f>(VLOOKUP(Games!B61, Data!$B$2:$L$134, 4, FALSE)-VLOOKUP(Games!C61, Data!$B$2:$L$134, 4, FALSE))*Coefficients!$C$2</f>
        <v>#N/A</v>
      </c>
      <c r="D61" t="e">
        <f>(VLOOKUP(Games!B61, Data!$B$2:$L$134, 3, FALSE)-VLOOKUP(Games!C61, Data!$B$2:$L$134, 3, FALSE))*Coefficients!$D$2</f>
        <v>#N/A</v>
      </c>
      <c r="E61" t="e">
        <f>(VLOOKUP(Games!B61, Data!$B$2:$L$134, 5, FALSE)-VLOOKUP(Games!C61, Data!$B$2:$L$134, 5, FALSE))*Coefficients!$E$2</f>
        <v>#N/A</v>
      </c>
      <c r="F61" t="e">
        <f>(VLOOKUP(Games!B61, Data!$B$2:$L$134, 6, FALSE)-VLOOKUP(Games!C61, Data!$B$2:$L$134, 6, FALSE))*Coefficients!$F$2</f>
        <v>#N/A</v>
      </c>
      <c r="G61" t="e">
        <f>(VLOOKUP(Games!B61, Data!$B$2:$L$134, 7, FALSE)-VLOOKUP(Games!C61, Data!$B$2:$L$134, 7, FALSE))*Coefficients!$G$2</f>
        <v>#N/A</v>
      </c>
      <c r="H61" t="e">
        <f>(VLOOKUP(Games!B61, Data!$B$2:$L$134, 8, FALSE)-VLOOKUP(Games!C61, Data!$B$2:$L$134, 8, FALSE))*Coefficients!$H$2</f>
        <v>#N/A</v>
      </c>
      <c r="I61" t="e">
        <f>(VLOOKUP(Games!B61, Data!$B$2:$L$134, 9, FALSE)-VLOOKUP(Games!C61, Data!$B$2:$L$134, 9, FALSE))*Coefficients!$I$2</f>
        <v>#N/A</v>
      </c>
      <c r="J61" t="e">
        <f>(VLOOKUP(Games!B61, Data!$B$2:$L$134, 10, FALSE)-VLOOKUP(Games!C61, Data!$B$2:$L$134, 10, FALSE))*Coefficients!$J$2</f>
        <v>#N/A</v>
      </c>
      <c r="K61" t="e">
        <f>(IF(AND(VLOOKUP(Games!B61, Data!$B$2:$L$134, 11, FALSE)=1, VLOOKUP(Games!C61, Data!$B$2:$L$134, 11, FALSE)&lt;&gt;1), 1,0))*Coefficients!K$2</f>
        <v>#N/A</v>
      </c>
      <c r="L61" t="e">
        <f>(IF(AND(VLOOKUP(Games!B61, Data!$B$2:$L$134, 11, FALSE)&lt;&gt;1, VLOOKUP(Games!C61, Data!$B$2:$L$134, 11, FALSE)=1), 1,0))*Coefficients!L$2</f>
        <v>#N/A</v>
      </c>
      <c r="O61" t="e">
        <f t="shared" si="0"/>
        <v>#N/A</v>
      </c>
    </row>
    <row r="62">
      <c r="A62" t="n">
        <f>Coefficients!A63</f>
        <v>0</v>
      </c>
      <c r="B62" t="n">
        <f>(Games!D62)*Coefficients!$B$2</f>
        <v>0</v>
      </c>
      <c r="C62" t="e">
        <f>(VLOOKUP(Games!B62, Data!$B$2:$L$134, 4, FALSE)-VLOOKUP(Games!C62, Data!$B$2:$L$134, 4, FALSE))*Coefficients!$C$2</f>
        <v>#N/A</v>
      </c>
      <c r="D62" t="e">
        <f>(VLOOKUP(Games!B62, Data!$B$2:$L$134, 3, FALSE)-VLOOKUP(Games!C62, Data!$B$2:$L$134, 3, FALSE))*Coefficients!$D$2</f>
        <v>#N/A</v>
      </c>
      <c r="E62" t="e">
        <f>(VLOOKUP(Games!B62, Data!$B$2:$L$134, 5, FALSE)-VLOOKUP(Games!C62, Data!$B$2:$L$134, 5, FALSE))*Coefficients!$E$2</f>
        <v>#N/A</v>
      </c>
      <c r="F62" t="e">
        <f>(VLOOKUP(Games!B62, Data!$B$2:$L$134, 6, FALSE)-VLOOKUP(Games!C62, Data!$B$2:$L$134, 6, FALSE))*Coefficients!$F$2</f>
        <v>#N/A</v>
      </c>
      <c r="G62" t="e">
        <f>(VLOOKUP(Games!B62, Data!$B$2:$L$134, 7, FALSE)-VLOOKUP(Games!C62, Data!$B$2:$L$134, 7, FALSE))*Coefficients!$G$2</f>
        <v>#N/A</v>
      </c>
      <c r="H62" t="e">
        <f>(VLOOKUP(Games!B62, Data!$B$2:$L$134, 8, FALSE)-VLOOKUP(Games!C62, Data!$B$2:$L$134, 8, FALSE))*Coefficients!$H$2</f>
        <v>#N/A</v>
      </c>
      <c r="I62" t="e">
        <f>(VLOOKUP(Games!B62, Data!$B$2:$L$134, 9, FALSE)-VLOOKUP(Games!C62, Data!$B$2:$L$134, 9, FALSE))*Coefficients!$I$2</f>
        <v>#N/A</v>
      </c>
      <c r="J62" t="e">
        <f>(VLOOKUP(Games!B62, Data!$B$2:$L$134, 10, FALSE)-VLOOKUP(Games!C62, Data!$B$2:$L$134, 10, FALSE))*Coefficients!$J$2</f>
        <v>#N/A</v>
      </c>
      <c r="K62" t="e">
        <f>(IF(AND(VLOOKUP(Games!B62, Data!$B$2:$L$134, 11, FALSE)=1, VLOOKUP(Games!C62, Data!$B$2:$L$134, 11, FALSE)&lt;&gt;1), 1,0))*Coefficients!K$2</f>
        <v>#N/A</v>
      </c>
      <c r="L62" t="e">
        <f>(IF(AND(VLOOKUP(Games!B62, Data!$B$2:$L$134, 11, FALSE)&lt;&gt;1, VLOOKUP(Games!C62, Data!$B$2:$L$134, 11, FALSE)=1), 1,0))*Coefficients!L$2</f>
        <v>#N/A</v>
      </c>
      <c r="O62" t="e">
        <f t="shared" si="0"/>
        <v>#N/A</v>
      </c>
    </row>
    <row r="63">
      <c r="A63" t="n">
        <f>Coefficients!A64</f>
        <v>0</v>
      </c>
      <c r="B63" t="n">
        <f>(Games!D63)*Coefficients!$B$2</f>
        <v>0</v>
      </c>
      <c r="C63" t="e">
        <f>(VLOOKUP(Games!B63, Data!$B$2:$L$134, 4, FALSE)-VLOOKUP(Games!C63, Data!$B$2:$L$134, 4, FALSE))*Coefficients!$C$2</f>
        <v>#N/A</v>
      </c>
      <c r="D63" t="e">
        <f>(VLOOKUP(Games!B63, Data!$B$2:$L$134, 3, FALSE)-VLOOKUP(Games!C63, Data!$B$2:$L$134, 3, FALSE))*Coefficients!$D$2</f>
        <v>#N/A</v>
      </c>
      <c r="E63" t="e">
        <f>(VLOOKUP(Games!B63, Data!$B$2:$L$134, 5, FALSE)-VLOOKUP(Games!C63, Data!$B$2:$L$134, 5, FALSE))*Coefficients!$E$2</f>
        <v>#N/A</v>
      </c>
      <c r="F63" t="e">
        <f>(VLOOKUP(Games!B63, Data!$B$2:$L$134, 6, FALSE)-VLOOKUP(Games!C63, Data!$B$2:$L$134, 6, FALSE))*Coefficients!$F$2</f>
        <v>#N/A</v>
      </c>
      <c r="G63" t="e">
        <f>(VLOOKUP(Games!B63, Data!$B$2:$L$134, 7, FALSE)-VLOOKUP(Games!C63, Data!$B$2:$L$134, 7, FALSE))*Coefficients!$G$2</f>
        <v>#N/A</v>
      </c>
      <c r="H63" t="e">
        <f>(VLOOKUP(Games!B63, Data!$B$2:$L$134, 8, FALSE)-VLOOKUP(Games!C63, Data!$B$2:$L$134, 8, FALSE))*Coefficients!$H$2</f>
        <v>#N/A</v>
      </c>
      <c r="I63" t="e">
        <f>(VLOOKUP(Games!B63, Data!$B$2:$L$134, 9, FALSE)-VLOOKUP(Games!C63, Data!$B$2:$L$134, 9, FALSE))*Coefficients!$I$2</f>
        <v>#N/A</v>
      </c>
      <c r="J63" t="e">
        <f>(VLOOKUP(Games!B63, Data!$B$2:$L$134, 10, FALSE)-VLOOKUP(Games!C63, Data!$B$2:$L$134, 10, FALSE))*Coefficients!$J$2</f>
        <v>#N/A</v>
      </c>
      <c r="K63" t="e">
        <f>(IF(AND(VLOOKUP(Games!B63, Data!$B$2:$L$134, 11, FALSE)=1, VLOOKUP(Games!C63, Data!$B$2:$L$134, 11, FALSE)&lt;&gt;1), 1,0))*Coefficients!K$2</f>
        <v>#N/A</v>
      </c>
      <c r="L63" t="e">
        <f>(IF(AND(VLOOKUP(Games!B63, Data!$B$2:$L$134, 11, FALSE)&lt;&gt;1, VLOOKUP(Games!C63, Data!$B$2:$L$134, 11, FALSE)=1), 1,0))*Coefficients!L$2</f>
        <v>#N/A</v>
      </c>
      <c r="O63" t="e">
        <f t="shared" si="0"/>
        <v>#N/A</v>
      </c>
    </row>
    <row r="64">
      <c r="A64" t="n">
        <f>Coefficients!A65</f>
        <v>0</v>
      </c>
      <c r="B64" t="n">
        <f>(Games!D64)*Coefficients!$B$2</f>
        <v>0</v>
      </c>
      <c r="C64" t="e">
        <f>(VLOOKUP(Games!B64, Data!$B$2:$L$134, 4, FALSE)-VLOOKUP(Games!C64, Data!$B$2:$L$134, 4, FALSE))*Coefficients!$C$2</f>
        <v>#N/A</v>
      </c>
      <c r="D64" t="e">
        <f>(VLOOKUP(Games!B64, Data!$B$2:$L$134, 3, FALSE)-VLOOKUP(Games!C64, Data!$B$2:$L$134, 3, FALSE))*Coefficients!$D$2</f>
        <v>#N/A</v>
      </c>
      <c r="E64" t="e">
        <f>(VLOOKUP(Games!B64, Data!$B$2:$L$134, 5, FALSE)-VLOOKUP(Games!C64, Data!$B$2:$L$134, 5, FALSE))*Coefficients!$E$2</f>
        <v>#N/A</v>
      </c>
      <c r="F64" t="e">
        <f>(VLOOKUP(Games!B64, Data!$B$2:$L$134, 6, FALSE)-VLOOKUP(Games!C64, Data!$B$2:$L$134, 6, FALSE))*Coefficients!$F$2</f>
        <v>#N/A</v>
      </c>
      <c r="G64" t="e">
        <f>(VLOOKUP(Games!B64, Data!$B$2:$L$134, 7, FALSE)-VLOOKUP(Games!C64, Data!$B$2:$L$134, 7, FALSE))*Coefficients!$G$2</f>
        <v>#N/A</v>
      </c>
      <c r="H64" t="e">
        <f>(VLOOKUP(Games!B64, Data!$B$2:$L$134, 8, FALSE)-VLOOKUP(Games!C64, Data!$B$2:$L$134, 8, FALSE))*Coefficients!$H$2</f>
        <v>#N/A</v>
      </c>
      <c r="I64" t="e">
        <f>(VLOOKUP(Games!B64, Data!$B$2:$L$134, 9, FALSE)-VLOOKUP(Games!C64, Data!$B$2:$L$134, 9, FALSE))*Coefficients!$I$2</f>
        <v>#N/A</v>
      </c>
      <c r="J64" t="e">
        <f>(VLOOKUP(Games!B64, Data!$B$2:$L$134, 10, FALSE)-VLOOKUP(Games!C64, Data!$B$2:$L$134, 10, FALSE))*Coefficients!$J$2</f>
        <v>#N/A</v>
      </c>
      <c r="K64" t="e">
        <f>(IF(AND(VLOOKUP(Games!B64, Data!$B$2:$L$134, 11, FALSE)=1, VLOOKUP(Games!C64, Data!$B$2:$L$134, 11, FALSE)&lt;&gt;1), 1,0))*Coefficients!K$2</f>
        <v>#N/A</v>
      </c>
      <c r="L64" t="e">
        <f>(IF(AND(VLOOKUP(Games!B64, Data!$B$2:$L$134, 11, FALSE)&lt;&gt;1, VLOOKUP(Games!C64, Data!$B$2:$L$134, 11, FALSE)=1), 1,0))*Coefficients!L$2</f>
        <v>#N/A</v>
      </c>
      <c r="O64" t="e">
        <f t="shared" si="0"/>
        <v>#N/A</v>
      </c>
    </row>
    <row r="65">
      <c r="A65" t="n">
        <f>Coefficients!A66</f>
        <v>0</v>
      </c>
      <c r="B65" t="n">
        <f>(Games!D65)*Coefficients!$B$2</f>
        <v>0</v>
      </c>
      <c r="C65" t="e">
        <f>(VLOOKUP(Games!B65, Data!$B$2:$L$134, 4, FALSE)-VLOOKUP(Games!C65, Data!$B$2:$L$134, 4, FALSE))*Coefficients!$C$2</f>
        <v>#N/A</v>
      </c>
      <c r="D65" t="e">
        <f>(VLOOKUP(Games!B65, Data!$B$2:$L$134, 3, FALSE)-VLOOKUP(Games!C65, Data!$B$2:$L$134, 3, FALSE))*Coefficients!$D$2</f>
        <v>#N/A</v>
      </c>
      <c r="E65" t="e">
        <f>(VLOOKUP(Games!B65, Data!$B$2:$L$134, 5, FALSE)-VLOOKUP(Games!C65, Data!$B$2:$L$134, 5, FALSE))*Coefficients!$E$2</f>
        <v>#N/A</v>
      </c>
      <c r="F65" t="e">
        <f>(VLOOKUP(Games!B65, Data!$B$2:$L$134, 6, FALSE)-VLOOKUP(Games!C65, Data!$B$2:$L$134, 6, FALSE))*Coefficients!$F$2</f>
        <v>#N/A</v>
      </c>
      <c r="G65" t="e">
        <f>(VLOOKUP(Games!B65, Data!$B$2:$L$134, 7, FALSE)-VLOOKUP(Games!C65, Data!$B$2:$L$134, 7, FALSE))*Coefficients!$G$2</f>
        <v>#N/A</v>
      </c>
      <c r="H65" t="e">
        <f>(VLOOKUP(Games!B65, Data!$B$2:$L$134, 8, FALSE)-VLOOKUP(Games!C65, Data!$B$2:$L$134, 8, FALSE))*Coefficients!$H$2</f>
        <v>#N/A</v>
      </c>
      <c r="I65" t="e">
        <f>(VLOOKUP(Games!B65, Data!$B$2:$L$134, 9, FALSE)-VLOOKUP(Games!C65, Data!$B$2:$L$134, 9, FALSE))*Coefficients!$I$2</f>
        <v>#N/A</v>
      </c>
      <c r="J65" t="e">
        <f>(VLOOKUP(Games!B65, Data!$B$2:$L$134, 10, FALSE)-VLOOKUP(Games!C65, Data!$B$2:$L$134, 10, FALSE))*Coefficients!$J$2</f>
        <v>#N/A</v>
      </c>
      <c r="K65" t="e">
        <f>(IF(AND(VLOOKUP(Games!B65, Data!$B$2:$L$134, 11, FALSE)=1, VLOOKUP(Games!C65, Data!$B$2:$L$134, 11, FALSE)&lt;&gt;1), 1,0))*Coefficients!K$2</f>
        <v>#N/A</v>
      </c>
      <c r="L65" t="e">
        <f>(IF(AND(VLOOKUP(Games!B65, Data!$B$2:$L$134, 11, FALSE)&lt;&gt;1, VLOOKUP(Games!C65, Data!$B$2:$L$134, 11, FALSE)=1), 1,0))*Coefficients!L$2</f>
        <v>#N/A</v>
      </c>
      <c r="O65" t="e">
        <f t="shared" si="0"/>
        <v>#N/A</v>
      </c>
    </row>
    <row r="66">
      <c r="A66" t="n">
        <f>Coefficients!A67</f>
        <v>0</v>
      </c>
      <c r="B66" t="n">
        <f>(Games!D66)*Coefficients!$B$2</f>
        <v>0</v>
      </c>
      <c r="C66" t="e">
        <f>(VLOOKUP(Games!B66, Data!$B$2:$L$134, 4, FALSE)-VLOOKUP(Games!C66, Data!$B$2:$L$134, 4, FALSE))*Coefficients!$C$2</f>
        <v>#N/A</v>
      </c>
      <c r="D66" t="e">
        <f>(VLOOKUP(Games!B66, Data!$B$2:$L$134, 3, FALSE)-VLOOKUP(Games!C66, Data!$B$2:$L$134, 3, FALSE))*Coefficients!$D$2</f>
        <v>#N/A</v>
      </c>
      <c r="E66" t="e">
        <f>(VLOOKUP(Games!B66, Data!$B$2:$L$134, 5, FALSE)-VLOOKUP(Games!C66, Data!$B$2:$L$134, 5, FALSE))*Coefficients!$E$2</f>
        <v>#N/A</v>
      </c>
      <c r="F66" t="e">
        <f>(VLOOKUP(Games!B66, Data!$B$2:$L$134, 6, FALSE)-VLOOKUP(Games!C66, Data!$B$2:$L$134, 6, FALSE))*Coefficients!$F$2</f>
        <v>#N/A</v>
      </c>
      <c r="G66" t="e">
        <f>(VLOOKUP(Games!B66, Data!$B$2:$L$134, 7, FALSE)-VLOOKUP(Games!C66, Data!$B$2:$L$134, 7, FALSE))*Coefficients!$G$2</f>
        <v>#N/A</v>
      </c>
      <c r="H66" t="e">
        <f>(VLOOKUP(Games!B66, Data!$B$2:$L$134, 8, FALSE)-VLOOKUP(Games!C66, Data!$B$2:$L$134, 8, FALSE))*Coefficients!$H$2</f>
        <v>#N/A</v>
      </c>
      <c r="I66" t="e">
        <f>(VLOOKUP(Games!B66, Data!$B$2:$L$134, 9, FALSE)-VLOOKUP(Games!C66, Data!$B$2:$L$134, 9, FALSE))*Coefficients!$I$2</f>
        <v>#N/A</v>
      </c>
      <c r="J66" t="e">
        <f>(VLOOKUP(Games!B66, Data!$B$2:$L$134, 10, FALSE)-VLOOKUP(Games!C66, Data!$B$2:$L$134, 10, FALSE))*Coefficients!$J$2</f>
        <v>#N/A</v>
      </c>
      <c r="K66" t="e">
        <f>(IF(AND(VLOOKUP(Games!B66, Data!$B$2:$L$134, 11, FALSE)=1, VLOOKUP(Games!C66, Data!$B$2:$L$134, 11, FALSE)&lt;&gt;1), 1,0))*Coefficients!K$2</f>
        <v>#N/A</v>
      </c>
      <c r="L66" t="e">
        <f>(IF(AND(VLOOKUP(Games!B66, Data!$B$2:$L$134, 11, FALSE)&lt;&gt;1, VLOOKUP(Games!C66, Data!$B$2:$L$134, 11, FALSE)=1), 1,0))*Coefficients!L$2</f>
        <v>#N/A</v>
      </c>
      <c r="O66" t="e">
        <f t="shared" ref="O66:O129" si="1">SUM(A66:L66)</f>
        <v>#N/A</v>
      </c>
    </row>
    <row r="67">
      <c r="A67" t="n">
        <f>Coefficients!A68</f>
        <v>0</v>
      </c>
      <c r="B67" t="n">
        <f>(Games!D67)*Coefficients!$B$2</f>
        <v>0</v>
      </c>
      <c r="C67" t="e">
        <f>(VLOOKUP(Games!B67, Data!$B$2:$L$134, 4, FALSE)-VLOOKUP(Games!C67, Data!$B$2:$L$134, 4, FALSE))*Coefficients!$C$2</f>
        <v>#N/A</v>
      </c>
      <c r="D67" t="e">
        <f>(VLOOKUP(Games!B67, Data!$B$2:$L$134, 3, FALSE)-VLOOKUP(Games!C67, Data!$B$2:$L$134, 3, FALSE))*Coefficients!$D$2</f>
        <v>#N/A</v>
      </c>
      <c r="E67" t="e">
        <f>(VLOOKUP(Games!B67, Data!$B$2:$L$134, 5, FALSE)-VLOOKUP(Games!C67, Data!$B$2:$L$134, 5, FALSE))*Coefficients!$E$2</f>
        <v>#N/A</v>
      </c>
      <c r="F67" t="e">
        <f>(VLOOKUP(Games!B67, Data!$B$2:$L$134, 6, FALSE)-VLOOKUP(Games!C67, Data!$B$2:$L$134, 6, FALSE))*Coefficients!$F$2</f>
        <v>#N/A</v>
      </c>
      <c r="G67" t="e">
        <f>(VLOOKUP(Games!B67, Data!$B$2:$L$134, 7, FALSE)-VLOOKUP(Games!C67, Data!$B$2:$L$134, 7, FALSE))*Coefficients!$G$2</f>
        <v>#N/A</v>
      </c>
      <c r="H67" t="e">
        <f>(VLOOKUP(Games!B67, Data!$B$2:$L$134, 8, FALSE)-VLOOKUP(Games!C67, Data!$B$2:$L$134, 8, FALSE))*Coefficients!$H$2</f>
        <v>#N/A</v>
      </c>
      <c r="I67" t="e">
        <f>(VLOOKUP(Games!B67, Data!$B$2:$L$134, 9, FALSE)-VLOOKUP(Games!C67, Data!$B$2:$L$134, 9, FALSE))*Coefficients!$I$2</f>
        <v>#N/A</v>
      </c>
      <c r="J67" t="e">
        <f>(VLOOKUP(Games!B67, Data!$B$2:$L$134, 10, FALSE)-VLOOKUP(Games!C67, Data!$B$2:$L$134, 10, FALSE))*Coefficients!$J$2</f>
        <v>#N/A</v>
      </c>
      <c r="K67" t="e">
        <f>(IF(AND(VLOOKUP(Games!B67, Data!$B$2:$L$134, 11, FALSE)=1, VLOOKUP(Games!C67, Data!$B$2:$L$134, 11, FALSE)&lt;&gt;1), 1,0))*Coefficients!K$2</f>
        <v>#N/A</v>
      </c>
      <c r="L67" t="e">
        <f>(IF(AND(VLOOKUP(Games!B67, Data!$B$2:$L$134, 11, FALSE)&lt;&gt;1, VLOOKUP(Games!C67, Data!$B$2:$L$134, 11, FALSE)=1), 1,0))*Coefficients!L$2</f>
        <v>#N/A</v>
      </c>
      <c r="O67" t="e">
        <f t="shared" si="1"/>
        <v>#N/A</v>
      </c>
    </row>
    <row r="68">
      <c r="A68" t="n">
        <f>Coefficients!A69</f>
        <v>0</v>
      </c>
      <c r="B68" t="n">
        <f>(Games!D68)*Coefficients!$B$2</f>
        <v>0</v>
      </c>
      <c r="C68" t="e">
        <f>(VLOOKUP(Games!B68, Data!$B$2:$L$134, 4, FALSE)-VLOOKUP(Games!C68, Data!$B$2:$L$134, 4, FALSE))*Coefficients!$C$2</f>
        <v>#N/A</v>
      </c>
      <c r="D68" t="e">
        <f>(VLOOKUP(Games!B68, Data!$B$2:$L$134, 3, FALSE)-VLOOKUP(Games!C68, Data!$B$2:$L$134, 3, FALSE))*Coefficients!$D$2</f>
        <v>#N/A</v>
      </c>
      <c r="E68" t="e">
        <f>(VLOOKUP(Games!B68, Data!$B$2:$L$134, 5, FALSE)-VLOOKUP(Games!C68, Data!$B$2:$L$134, 5, FALSE))*Coefficients!$E$2</f>
        <v>#N/A</v>
      </c>
      <c r="F68" t="e">
        <f>(VLOOKUP(Games!B68, Data!$B$2:$L$134, 6, FALSE)-VLOOKUP(Games!C68, Data!$B$2:$L$134, 6, FALSE))*Coefficients!$F$2</f>
        <v>#N/A</v>
      </c>
      <c r="G68" t="e">
        <f>(VLOOKUP(Games!B68, Data!$B$2:$L$134, 7, FALSE)-VLOOKUP(Games!C68, Data!$B$2:$L$134, 7, FALSE))*Coefficients!$G$2</f>
        <v>#N/A</v>
      </c>
      <c r="H68" t="e">
        <f>(VLOOKUP(Games!B68, Data!$B$2:$L$134, 8, FALSE)-VLOOKUP(Games!C68, Data!$B$2:$L$134, 8, FALSE))*Coefficients!$H$2</f>
        <v>#N/A</v>
      </c>
      <c r="I68" t="e">
        <f>(VLOOKUP(Games!B68, Data!$B$2:$L$134, 9, FALSE)-VLOOKUP(Games!C68, Data!$B$2:$L$134, 9, FALSE))*Coefficients!$I$2</f>
        <v>#N/A</v>
      </c>
      <c r="J68" t="e">
        <f>(VLOOKUP(Games!B68, Data!$B$2:$L$134, 10, FALSE)-VLOOKUP(Games!C68, Data!$B$2:$L$134, 10, FALSE))*Coefficients!$J$2</f>
        <v>#N/A</v>
      </c>
      <c r="K68" t="e">
        <f>(IF(AND(VLOOKUP(Games!B68, Data!$B$2:$L$134, 11, FALSE)=1, VLOOKUP(Games!C68, Data!$B$2:$L$134, 11, FALSE)&lt;&gt;1), 1,0))*Coefficients!K$2</f>
        <v>#N/A</v>
      </c>
      <c r="L68" t="e">
        <f>(IF(AND(VLOOKUP(Games!B68, Data!$B$2:$L$134, 11, FALSE)&lt;&gt;1, VLOOKUP(Games!C68, Data!$B$2:$L$134, 11, FALSE)=1), 1,0))*Coefficients!L$2</f>
        <v>#N/A</v>
      </c>
      <c r="O68" t="e">
        <f t="shared" si="1"/>
        <v>#N/A</v>
      </c>
    </row>
    <row r="69">
      <c r="A69" t="n">
        <f>Coefficients!A70</f>
        <v>0</v>
      </c>
      <c r="B69" t="n">
        <f>(Games!D69)*Coefficients!$B$2</f>
        <v>0</v>
      </c>
      <c r="C69" t="e">
        <f>(VLOOKUP(Games!B69, Data!$B$2:$L$134, 4, FALSE)-VLOOKUP(Games!C69, Data!$B$2:$L$134, 4, FALSE))*Coefficients!$C$2</f>
        <v>#N/A</v>
      </c>
      <c r="D69" t="e">
        <f>(VLOOKUP(Games!B69, Data!$B$2:$L$134, 3, FALSE)-VLOOKUP(Games!C69, Data!$B$2:$L$134, 3, FALSE))*Coefficients!$D$2</f>
        <v>#N/A</v>
      </c>
      <c r="E69" t="e">
        <f>(VLOOKUP(Games!B69, Data!$B$2:$L$134, 5, FALSE)-VLOOKUP(Games!C69, Data!$B$2:$L$134, 5, FALSE))*Coefficients!$E$2</f>
        <v>#N/A</v>
      </c>
      <c r="F69" t="e">
        <f>(VLOOKUP(Games!B69, Data!$B$2:$L$134, 6, FALSE)-VLOOKUP(Games!C69, Data!$B$2:$L$134, 6, FALSE))*Coefficients!$F$2</f>
        <v>#N/A</v>
      </c>
      <c r="G69" t="e">
        <f>(VLOOKUP(Games!B69, Data!$B$2:$L$134, 7, FALSE)-VLOOKUP(Games!C69, Data!$B$2:$L$134, 7, FALSE))*Coefficients!$G$2</f>
        <v>#N/A</v>
      </c>
      <c r="H69" t="e">
        <f>(VLOOKUP(Games!B69, Data!$B$2:$L$134, 8, FALSE)-VLOOKUP(Games!C69, Data!$B$2:$L$134, 8, FALSE))*Coefficients!$H$2</f>
        <v>#N/A</v>
      </c>
      <c r="I69" t="e">
        <f>(VLOOKUP(Games!B69, Data!$B$2:$L$134, 9, FALSE)-VLOOKUP(Games!C69, Data!$B$2:$L$134, 9, FALSE))*Coefficients!$I$2</f>
        <v>#N/A</v>
      </c>
      <c r="J69" t="e">
        <f>(VLOOKUP(Games!B69, Data!$B$2:$L$134, 10, FALSE)-VLOOKUP(Games!C69, Data!$B$2:$L$134, 10, FALSE))*Coefficients!$J$2</f>
        <v>#N/A</v>
      </c>
      <c r="K69" t="e">
        <f>(IF(AND(VLOOKUP(Games!B69, Data!$B$2:$L$134, 11, FALSE)=1, VLOOKUP(Games!C69, Data!$B$2:$L$134, 11, FALSE)&lt;&gt;1), 1,0))*Coefficients!K$2</f>
        <v>#N/A</v>
      </c>
      <c r="L69" t="e">
        <f>(IF(AND(VLOOKUP(Games!B69, Data!$B$2:$L$134, 11, FALSE)&lt;&gt;1, VLOOKUP(Games!C69, Data!$B$2:$L$134, 11, FALSE)=1), 1,0))*Coefficients!L$2</f>
        <v>#N/A</v>
      </c>
      <c r="O69" t="e">
        <f t="shared" si="1"/>
        <v>#N/A</v>
      </c>
    </row>
    <row r="70">
      <c r="A70" t="n">
        <f>Coefficients!A71</f>
        <v>0</v>
      </c>
      <c r="B70" t="n">
        <f>(Games!D70)*Coefficients!$B$2</f>
        <v>0</v>
      </c>
      <c r="C70" t="e">
        <f>(VLOOKUP(Games!B70, Data!$B$2:$L$134, 4, FALSE)-VLOOKUP(Games!C70, Data!$B$2:$L$134, 4, FALSE))*Coefficients!$C$2</f>
        <v>#N/A</v>
      </c>
      <c r="D70" t="e">
        <f>(VLOOKUP(Games!B70, Data!$B$2:$L$134, 3, FALSE)-VLOOKUP(Games!C70, Data!$B$2:$L$134, 3, FALSE))*Coefficients!$D$2</f>
        <v>#N/A</v>
      </c>
      <c r="E70" t="e">
        <f>(VLOOKUP(Games!B70, Data!$B$2:$L$134, 5, FALSE)-VLOOKUP(Games!C70, Data!$B$2:$L$134, 5, FALSE))*Coefficients!$E$2</f>
        <v>#N/A</v>
      </c>
      <c r="F70" t="e">
        <f>(VLOOKUP(Games!B70, Data!$B$2:$L$134, 6, FALSE)-VLOOKUP(Games!C70, Data!$B$2:$L$134, 6, FALSE))*Coefficients!$F$2</f>
        <v>#N/A</v>
      </c>
      <c r="G70" t="e">
        <f>(VLOOKUP(Games!B70, Data!$B$2:$L$134, 7, FALSE)-VLOOKUP(Games!C70, Data!$B$2:$L$134, 7, FALSE))*Coefficients!$G$2</f>
        <v>#N/A</v>
      </c>
      <c r="H70" t="e">
        <f>(VLOOKUP(Games!B70, Data!$B$2:$L$134, 8, FALSE)-VLOOKUP(Games!C70, Data!$B$2:$L$134, 8, FALSE))*Coefficients!$H$2</f>
        <v>#N/A</v>
      </c>
      <c r="I70" t="e">
        <f>(VLOOKUP(Games!B70, Data!$B$2:$L$134, 9, FALSE)-VLOOKUP(Games!C70, Data!$B$2:$L$134, 9, FALSE))*Coefficients!$I$2</f>
        <v>#N/A</v>
      </c>
      <c r="J70" t="e">
        <f>(VLOOKUP(Games!B70, Data!$B$2:$L$134, 10, FALSE)-VLOOKUP(Games!C70, Data!$B$2:$L$134, 10, FALSE))*Coefficients!$J$2</f>
        <v>#N/A</v>
      </c>
      <c r="K70" t="e">
        <f>(IF(AND(VLOOKUP(Games!B70, Data!$B$2:$L$134, 11, FALSE)=1, VLOOKUP(Games!C70, Data!$B$2:$L$134, 11, FALSE)&lt;&gt;1), 1,0))*Coefficients!K$2</f>
        <v>#N/A</v>
      </c>
      <c r="L70" t="e">
        <f>(IF(AND(VLOOKUP(Games!B70, Data!$B$2:$L$134, 11, FALSE)&lt;&gt;1, VLOOKUP(Games!C70, Data!$B$2:$L$134, 11, FALSE)=1), 1,0))*Coefficients!L$2</f>
        <v>#N/A</v>
      </c>
      <c r="O70" t="e">
        <f t="shared" si="1"/>
        <v>#N/A</v>
      </c>
    </row>
    <row r="71">
      <c r="A71" t="n">
        <f>Coefficients!A72</f>
        <v>0</v>
      </c>
      <c r="B71" t="n">
        <f>(Games!D71)*Coefficients!$B$2</f>
        <v>0</v>
      </c>
      <c r="C71" t="e">
        <f>(VLOOKUP(Games!B71, Data!$B$2:$L$134, 4, FALSE)-VLOOKUP(Games!C71, Data!$B$2:$L$134, 4, FALSE))*Coefficients!$C$2</f>
        <v>#N/A</v>
      </c>
      <c r="D71" t="e">
        <f>(VLOOKUP(Games!B71, Data!$B$2:$L$134, 3, FALSE)-VLOOKUP(Games!C71, Data!$B$2:$L$134, 3, FALSE))*Coefficients!$D$2</f>
        <v>#N/A</v>
      </c>
      <c r="E71" t="e">
        <f>(VLOOKUP(Games!B71, Data!$B$2:$L$134, 5, FALSE)-VLOOKUP(Games!C71, Data!$B$2:$L$134, 5, FALSE))*Coefficients!$E$2</f>
        <v>#N/A</v>
      </c>
      <c r="F71" t="e">
        <f>(VLOOKUP(Games!B71, Data!$B$2:$L$134, 6, FALSE)-VLOOKUP(Games!C71, Data!$B$2:$L$134, 6, FALSE))*Coefficients!$F$2</f>
        <v>#N/A</v>
      </c>
      <c r="G71" t="e">
        <f>(VLOOKUP(Games!B71, Data!$B$2:$L$134, 7, FALSE)-VLOOKUP(Games!C71, Data!$B$2:$L$134, 7, FALSE))*Coefficients!$G$2</f>
        <v>#N/A</v>
      </c>
      <c r="H71" t="e">
        <f>(VLOOKUP(Games!B71, Data!$B$2:$L$134, 8, FALSE)-VLOOKUP(Games!C71, Data!$B$2:$L$134, 8, FALSE))*Coefficients!$H$2</f>
        <v>#N/A</v>
      </c>
      <c r="I71" t="e">
        <f>(VLOOKUP(Games!B71, Data!$B$2:$L$134, 9, FALSE)-VLOOKUP(Games!C71, Data!$B$2:$L$134, 9, FALSE))*Coefficients!$I$2</f>
        <v>#N/A</v>
      </c>
      <c r="J71" t="e">
        <f>(VLOOKUP(Games!B71, Data!$B$2:$L$134, 10, FALSE)-VLOOKUP(Games!C71, Data!$B$2:$L$134, 10, FALSE))*Coefficients!$J$2</f>
        <v>#N/A</v>
      </c>
      <c r="K71" t="e">
        <f>(IF(AND(VLOOKUP(Games!B71, Data!$B$2:$L$134, 11, FALSE)=1, VLOOKUP(Games!C71, Data!$B$2:$L$134, 11, FALSE)&lt;&gt;1), 1,0))*Coefficients!K$2</f>
        <v>#N/A</v>
      </c>
      <c r="L71" t="e">
        <f>(IF(AND(VLOOKUP(Games!B71, Data!$B$2:$L$134, 11, FALSE)&lt;&gt;1, VLOOKUP(Games!C71, Data!$B$2:$L$134, 11, FALSE)=1), 1,0))*Coefficients!L$2</f>
        <v>#N/A</v>
      </c>
      <c r="O71" t="e">
        <f t="shared" si="1"/>
        <v>#N/A</v>
      </c>
    </row>
    <row r="72">
      <c r="A72" t="n">
        <f>Coefficients!A73</f>
        <v>0</v>
      </c>
      <c r="B72" t="n">
        <f>(Games!D72)*Coefficients!$B$2</f>
        <v>0</v>
      </c>
      <c r="C72" t="e">
        <f>(VLOOKUP(Games!B72, Data!$B$2:$L$134, 4, FALSE)-VLOOKUP(Games!C72, Data!$B$2:$L$134, 4, FALSE))*Coefficients!$C$2</f>
        <v>#N/A</v>
      </c>
      <c r="D72" t="e">
        <f>(VLOOKUP(Games!B72, Data!$B$2:$L$134, 3, FALSE)-VLOOKUP(Games!C72, Data!$B$2:$L$134, 3, FALSE))*Coefficients!$D$2</f>
        <v>#N/A</v>
      </c>
      <c r="E72" t="e">
        <f>(VLOOKUP(Games!B72, Data!$B$2:$L$134, 5, FALSE)-VLOOKUP(Games!C72, Data!$B$2:$L$134, 5, FALSE))*Coefficients!$E$2</f>
        <v>#N/A</v>
      </c>
      <c r="F72" t="e">
        <f>(VLOOKUP(Games!B72, Data!$B$2:$L$134, 6, FALSE)-VLOOKUP(Games!C72, Data!$B$2:$L$134, 6, FALSE))*Coefficients!$F$2</f>
        <v>#N/A</v>
      </c>
      <c r="G72" t="e">
        <f>(VLOOKUP(Games!B72, Data!$B$2:$L$134, 7, FALSE)-VLOOKUP(Games!C72, Data!$B$2:$L$134, 7, FALSE))*Coefficients!$G$2</f>
        <v>#N/A</v>
      </c>
      <c r="H72" t="e">
        <f>(VLOOKUP(Games!B72, Data!$B$2:$L$134, 8, FALSE)-VLOOKUP(Games!C72, Data!$B$2:$L$134, 8, FALSE))*Coefficients!$H$2</f>
        <v>#N/A</v>
      </c>
      <c r="I72" t="e">
        <f>(VLOOKUP(Games!B72, Data!$B$2:$L$134, 9, FALSE)-VLOOKUP(Games!C72, Data!$B$2:$L$134, 9, FALSE))*Coefficients!$I$2</f>
        <v>#N/A</v>
      </c>
      <c r="J72" t="e">
        <f>(VLOOKUP(Games!B72, Data!$B$2:$L$134, 10, FALSE)-VLOOKUP(Games!C72, Data!$B$2:$L$134, 10, FALSE))*Coefficients!$J$2</f>
        <v>#N/A</v>
      </c>
      <c r="K72" t="e">
        <f>(IF(AND(VLOOKUP(Games!B72, Data!$B$2:$L$134, 11, FALSE)=1, VLOOKUP(Games!C72, Data!$B$2:$L$134, 11, FALSE)&lt;&gt;1), 1,0))*Coefficients!K$2</f>
        <v>#N/A</v>
      </c>
      <c r="L72" t="e">
        <f>(IF(AND(VLOOKUP(Games!B72, Data!$B$2:$L$134, 11, FALSE)&lt;&gt;1, VLOOKUP(Games!C72, Data!$B$2:$L$134, 11, FALSE)=1), 1,0))*Coefficients!L$2</f>
        <v>#N/A</v>
      </c>
      <c r="O72" t="e">
        <f t="shared" si="1"/>
        <v>#N/A</v>
      </c>
    </row>
    <row r="73">
      <c r="A73" t="n">
        <f>Coefficients!A74</f>
        <v>0</v>
      </c>
      <c r="B73" t="n">
        <f>(Games!D73)*Coefficients!$B$2</f>
        <v>0</v>
      </c>
      <c r="C73" t="e">
        <f>(VLOOKUP(Games!B73, Data!$B$2:$L$134, 4, FALSE)-VLOOKUP(Games!C73, Data!$B$2:$L$134, 4, FALSE))*Coefficients!$C$2</f>
        <v>#N/A</v>
      </c>
      <c r="D73" t="e">
        <f>(VLOOKUP(Games!B73, Data!$B$2:$L$134, 3, FALSE)-VLOOKUP(Games!C73, Data!$B$2:$L$134, 3, FALSE))*Coefficients!$D$2</f>
        <v>#N/A</v>
      </c>
      <c r="E73" t="e">
        <f>(VLOOKUP(Games!B73, Data!$B$2:$L$134, 5, FALSE)-VLOOKUP(Games!C73, Data!$B$2:$L$134, 5, FALSE))*Coefficients!$E$2</f>
        <v>#N/A</v>
      </c>
      <c r="F73" t="e">
        <f>(VLOOKUP(Games!B73, Data!$B$2:$L$134, 6, FALSE)-VLOOKUP(Games!C73, Data!$B$2:$L$134, 6, FALSE))*Coefficients!$F$2</f>
        <v>#N/A</v>
      </c>
      <c r="G73" t="e">
        <f>(VLOOKUP(Games!B73, Data!$B$2:$L$134, 7, FALSE)-VLOOKUP(Games!C73, Data!$B$2:$L$134, 7, FALSE))*Coefficients!$G$2</f>
        <v>#N/A</v>
      </c>
      <c r="H73" t="e">
        <f>(VLOOKUP(Games!B73, Data!$B$2:$L$134, 8, FALSE)-VLOOKUP(Games!C73, Data!$B$2:$L$134, 8, FALSE))*Coefficients!$H$2</f>
        <v>#N/A</v>
      </c>
      <c r="I73" t="e">
        <f>(VLOOKUP(Games!B73, Data!$B$2:$L$134, 9, FALSE)-VLOOKUP(Games!C73, Data!$B$2:$L$134, 9, FALSE))*Coefficients!$I$2</f>
        <v>#N/A</v>
      </c>
      <c r="J73" t="e">
        <f>(VLOOKUP(Games!B73, Data!$B$2:$L$134, 10, FALSE)-VLOOKUP(Games!C73, Data!$B$2:$L$134, 10, FALSE))*Coefficients!$J$2</f>
        <v>#N/A</v>
      </c>
      <c r="K73" t="e">
        <f>(IF(AND(VLOOKUP(Games!B73, Data!$B$2:$L$134, 11, FALSE)=1, VLOOKUP(Games!C73, Data!$B$2:$L$134, 11, FALSE)&lt;&gt;1), 1,0))*Coefficients!K$2</f>
        <v>#N/A</v>
      </c>
      <c r="L73" t="e">
        <f>(IF(AND(VLOOKUP(Games!B73, Data!$B$2:$L$134, 11, FALSE)&lt;&gt;1, VLOOKUP(Games!C73, Data!$B$2:$L$134, 11, FALSE)=1), 1,0))*Coefficients!L$2</f>
        <v>#N/A</v>
      </c>
      <c r="O73" t="e">
        <f t="shared" si="1"/>
        <v>#N/A</v>
      </c>
    </row>
    <row r="74">
      <c r="A74" t="n">
        <f>Coefficients!A75</f>
        <v>0</v>
      </c>
      <c r="B74" t="n">
        <f>(Games!D74)*Coefficients!$B$2</f>
        <v>0</v>
      </c>
      <c r="C74" t="e">
        <f>(VLOOKUP(Games!B74, Data!$B$2:$L$134, 4, FALSE)-VLOOKUP(Games!C74, Data!$B$2:$L$134, 4, FALSE))*Coefficients!$C$2</f>
        <v>#N/A</v>
      </c>
      <c r="D74" t="e">
        <f>(VLOOKUP(Games!B74, Data!$B$2:$L$134, 3, FALSE)-VLOOKUP(Games!C74, Data!$B$2:$L$134, 3, FALSE))*Coefficients!$D$2</f>
        <v>#N/A</v>
      </c>
      <c r="E74" t="e">
        <f>(VLOOKUP(Games!B74, Data!$B$2:$L$134, 5, FALSE)-VLOOKUP(Games!C74, Data!$B$2:$L$134, 5, FALSE))*Coefficients!$E$2</f>
        <v>#N/A</v>
      </c>
      <c r="F74" t="e">
        <f>(VLOOKUP(Games!B74, Data!$B$2:$L$134, 6, FALSE)-VLOOKUP(Games!C74, Data!$B$2:$L$134, 6, FALSE))*Coefficients!$F$2</f>
        <v>#N/A</v>
      </c>
      <c r="G74" t="e">
        <f>(VLOOKUP(Games!B74, Data!$B$2:$L$134, 7, FALSE)-VLOOKUP(Games!C74, Data!$B$2:$L$134, 7, FALSE))*Coefficients!$G$2</f>
        <v>#N/A</v>
      </c>
      <c r="H74" t="e">
        <f>(VLOOKUP(Games!B74, Data!$B$2:$L$134, 8, FALSE)-VLOOKUP(Games!C74, Data!$B$2:$L$134, 8, FALSE))*Coefficients!$H$2</f>
        <v>#N/A</v>
      </c>
      <c r="I74" t="e">
        <f>(VLOOKUP(Games!B74, Data!$B$2:$L$134, 9, FALSE)-VLOOKUP(Games!C74, Data!$B$2:$L$134, 9, FALSE))*Coefficients!$I$2</f>
        <v>#N/A</v>
      </c>
      <c r="J74" t="e">
        <f>(VLOOKUP(Games!B74, Data!$B$2:$L$134, 10, FALSE)-VLOOKUP(Games!C74, Data!$B$2:$L$134, 10, FALSE))*Coefficients!$J$2</f>
        <v>#N/A</v>
      </c>
      <c r="K74" t="e">
        <f>(IF(AND(VLOOKUP(Games!B74, Data!$B$2:$L$134, 11, FALSE)=1, VLOOKUP(Games!C74, Data!$B$2:$L$134, 11, FALSE)&lt;&gt;1), 1,0))*Coefficients!K$2</f>
        <v>#N/A</v>
      </c>
      <c r="L74" t="e">
        <f>(IF(AND(VLOOKUP(Games!B74, Data!$B$2:$L$134, 11, FALSE)&lt;&gt;1, VLOOKUP(Games!C74, Data!$B$2:$L$134, 11, FALSE)=1), 1,0))*Coefficients!L$2</f>
        <v>#N/A</v>
      </c>
      <c r="O74" t="e">
        <f t="shared" si="1"/>
        <v>#N/A</v>
      </c>
    </row>
    <row r="75">
      <c r="A75" t="n">
        <f>Coefficients!A76</f>
        <v>0</v>
      </c>
      <c r="B75" t="n">
        <f>(Games!D75)*Coefficients!$B$2</f>
        <v>0</v>
      </c>
      <c r="C75" t="e">
        <f>(VLOOKUP(Games!B75, Data!$B$2:$L$134, 4, FALSE)-VLOOKUP(Games!C75, Data!$B$2:$L$134, 4, FALSE))*Coefficients!$C$2</f>
        <v>#N/A</v>
      </c>
      <c r="D75" t="e">
        <f>(VLOOKUP(Games!B75, Data!$B$2:$L$134, 3, FALSE)-VLOOKUP(Games!C75, Data!$B$2:$L$134, 3, FALSE))*Coefficients!$D$2</f>
        <v>#N/A</v>
      </c>
      <c r="E75" t="e">
        <f>(VLOOKUP(Games!B75, Data!$B$2:$L$134, 5, FALSE)-VLOOKUP(Games!C75, Data!$B$2:$L$134, 5, FALSE))*Coefficients!$E$2</f>
        <v>#N/A</v>
      </c>
      <c r="F75" t="e">
        <f>(VLOOKUP(Games!B75, Data!$B$2:$L$134, 6, FALSE)-VLOOKUP(Games!C75, Data!$B$2:$L$134, 6, FALSE))*Coefficients!$F$2</f>
        <v>#N/A</v>
      </c>
      <c r="G75" t="e">
        <f>(VLOOKUP(Games!B75, Data!$B$2:$L$134, 7, FALSE)-VLOOKUP(Games!C75, Data!$B$2:$L$134, 7, FALSE))*Coefficients!$G$2</f>
        <v>#N/A</v>
      </c>
      <c r="H75" t="e">
        <f>(VLOOKUP(Games!B75, Data!$B$2:$L$134, 8, FALSE)-VLOOKUP(Games!C75, Data!$B$2:$L$134, 8, FALSE))*Coefficients!$H$2</f>
        <v>#N/A</v>
      </c>
      <c r="I75" t="e">
        <f>(VLOOKUP(Games!B75, Data!$B$2:$L$134, 9, FALSE)-VLOOKUP(Games!C75, Data!$B$2:$L$134, 9, FALSE))*Coefficients!$I$2</f>
        <v>#N/A</v>
      </c>
      <c r="J75" t="e">
        <f>(VLOOKUP(Games!B75, Data!$B$2:$L$134, 10, FALSE)-VLOOKUP(Games!C75, Data!$B$2:$L$134, 10, FALSE))*Coefficients!$J$2</f>
        <v>#N/A</v>
      </c>
      <c r="K75" t="e">
        <f>(IF(AND(VLOOKUP(Games!B75, Data!$B$2:$L$134, 11, FALSE)=1, VLOOKUP(Games!C75, Data!$B$2:$L$134, 11, FALSE)&lt;&gt;1), 1,0))*Coefficients!K$2</f>
        <v>#N/A</v>
      </c>
      <c r="L75" t="e">
        <f>(IF(AND(VLOOKUP(Games!B75, Data!$B$2:$L$134, 11, FALSE)&lt;&gt;1, VLOOKUP(Games!C75, Data!$B$2:$L$134, 11, FALSE)=1), 1,0))*Coefficients!L$2</f>
        <v>#N/A</v>
      </c>
      <c r="O75" t="e">
        <f t="shared" si="1"/>
        <v>#N/A</v>
      </c>
    </row>
    <row r="76">
      <c r="A76" t="n">
        <f>Coefficients!A77</f>
        <v>0</v>
      </c>
      <c r="B76" t="n">
        <f>(Games!D76)*Coefficients!$B$2</f>
        <v>0</v>
      </c>
      <c r="C76" t="e">
        <f>(VLOOKUP(Games!B76, Data!$B$2:$L$134, 4, FALSE)-VLOOKUP(Games!C76, Data!$B$2:$L$134, 4, FALSE))*Coefficients!$C$2</f>
        <v>#N/A</v>
      </c>
      <c r="D76" t="e">
        <f>(VLOOKUP(Games!B76, Data!$B$2:$L$134, 3, FALSE)-VLOOKUP(Games!C76, Data!$B$2:$L$134, 3, FALSE))*Coefficients!$D$2</f>
        <v>#N/A</v>
      </c>
      <c r="E76" t="e">
        <f>(VLOOKUP(Games!B76, Data!$B$2:$L$134, 5, FALSE)-VLOOKUP(Games!C76, Data!$B$2:$L$134, 5, FALSE))*Coefficients!$E$2</f>
        <v>#N/A</v>
      </c>
      <c r="F76" t="e">
        <f>(VLOOKUP(Games!B76, Data!$B$2:$L$134, 6, FALSE)-VLOOKUP(Games!C76, Data!$B$2:$L$134, 6, FALSE))*Coefficients!$F$2</f>
        <v>#N/A</v>
      </c>
      <c r="G76" t="e">
        <f>(VLOOKUP(Games!B76, Data!$B$2:$L$134, 7, FALSE)-VLOOKUP(Games!C76, Data!$B$2:$L$134, 7, FALSE))*Coefficients!$G$2</f>
        <v>#N/A</v>
      </c>
      <c r="H76" t="e">
        <f>(VLOOKUP(Games!B76, Data!$B$2:$L$134, 8, FALSE)-VLOOKUP(Games!C76, Data!$B$2:$L$134, 8, FALSE))*Coefficients!$H$2</f>
        <v>#N/A</v>
      </c>
      <c r="I76" t="e">
        <f>(VLOOKUP(Games!B76, Data!$B$2:$L$134, 9, FALSE)-VLOOKUP(Games!C76, Data!$B$2:$L$134, 9, FALSE))*Coefficients!$I$2</f>
        <v>#N/A</v>
      </c>
      <c r="J76" t="e">
        <f>(VLOOKUP(Games!B76, Data!$B$2:$L$134, 10, FALSE)-VLOOKUP(Games!C76, Data!$B$2:$L$134, 10, FALSE))*Coefficients!$J$2</f>
        <v>#N/A</v>
      </c>
      <c r="K76" t="e">
        <f>(IF(AND(VLOOKUP(Games!B76, Data!$B$2:$L$134, 11, FALSE)=1, VLOOKUP(Games!C76, Data!$B$2:$L$134, 11, FALSE)&lt;&gt;1), 1,0))*Coefficients!K$2</f>
        <v>#N/A</v>
      </c>
      <c r="L76" t="e">
        <f>(IF(AND(VLOOKUP(Games!B76, Data!$B$2:$L$134, 11, FALSE)&lt;&gt;1, VLOOKUP(Games!C76, Data!$B$2:$L$134, 11, FALSE)=1), 1,0))*Coefficients!L$2</f>
        <v>#N/A</v>
      </c>
      <c r="O76" t="e">
        <f t="shared" si="1"/>
        <v>#N/A</v>
      </c>
    </row>
    <row r="77">
      <c r="A77" t="n">
        <f>Coefficients!A78</f>
        <v>0</v>
      </c>
      <c r="B77" t="n">
        <f>(Games!D77)*Coefficients!$B$2</f>
        <v>0</v>
      </c>
      <c r="C77" t="e">
        <f>(VLOOKUP(Games!B77, Data!$B$2:$L$134, 4, FALSE)-VLOOKUP(Games!C77, Data!$B$2:$L$134, 4, FALSE))*Coefficients!$C$2</f>
        <v>#N/A</v>
      </c>
      <c r="D77" t="e">
        <f>(VLOOKUP(Games!B77, Data!$B$2:$L$134, 3, FALSE)-VLOOKUP(Games!C77, Data!$B$2:$L$134, 3, FALSE))*Coefficients!$D$2</f>
        <v>#N/A</v>
      </c>
      <c r="E77" t="e">
        <f>(VLOOKUP(Games!B77, Data!$B$2:$L$134, 5, FALSE)-VLOOKUP(Games!C77, Data!$B$2:$L$134, 5, FALSE))*Coefficients!$E$2</f>
        <v>#N/A</v>
      </c>
      <c r="F77" t="e">
        <f>(VLOOKUP(Games!B77, Data!$B$2:$L$134, 6, FALSE)-VLOOKUP(Games!C77, Data!$B$2:$L$134, 6, FALSE))*Coefficients!$F$2</f>
        <v>#N/A</v>
      </c>
      <c r="G77" t="e">
        <f>(VLOOKUP(Games!B77, Data!$B$2:$L$134, 7, FALSE)-VLOOKUP(Games!C77, Data!$B$2:$L$134, 7, FALSE))*Coefficients!$G$2</f>
        <v>#N/A</v>
      </c>
      <c r="H77" t="e">
        <f>(VLOOKUP(Games!B77, Data!$B$2:$L$134, 8, FALSE)-VLOOKUP(Games!C77, Data!$B$2:$L$134, 8, FALSE))*Coefficients!$H$2</f>
        <v>#N/A</v>
      </c>
      <c r="I77" t="e">
        <f>(VLOOKUP(Games!B77, Data!$B$2:$L$134, 9, FALSE)-VLOOKUP(Games!C77, Data!$B$2:$L$134, 9, FALSE))*Coefficients!$I$2</f>
        <v>#N/A</v>
      </c>
      <c r="J77" t="e">
        <f>(VLOOKUP(Games!B77, Data!$B$2:$L$134, 10, FALSE)-VLOOKUP(Games!C77, Data!$B$2:$L$134, 10, FALSE))*Coefficients!$J$2</f>
        <v>#N/A</v>
      </c>
      <c r="K77" t="e">
        <f>(IF(AND(VLOOKUP(Games!B77, Data!$B$2:$L$134, 11, FALSE)=1, VLOOKUP(Games!C77, Data!$B$2:$L$134, 11, FALSE)&lt;&gt;1), 1,0))*Coefficients!K$2</f>
        <v>#N/A</v>
      </c>
      <c r="L77" t="e">
        <f>(IF(AND(VLOOKUP(Games!B77, Data!$B$2:$L$134, 11, FALSE)&lt;&gt;1, VLOOKUP(Games!C77, Data!$B$2:$L$134, 11, FALSE)=1), 1,0))*Coefficients!L$2</f>
        <v>#N/A</v>
      </c>
      <c r="O77" t="e">
        <f t="shared" si="1"/>
        <v>#N/A</v>
      </c>
    </row>
    <row r="78">
      <c r="A78" t="n">
        <f>Coefficients!A79</f>
        <v>0</v>
      </c>
      <c r="B78" t="n">
        <f>(Games!D78)*Coefficients!$B$2</f>
        <v>0</v>
      </c>
      <c r="C78" t="e">
        <f>(VLOOKUP(Games!B78, Data!$B$2:$L$134, 4, FALSE)-VLOOKUP(Games!C78, Data!$B$2:$L$134, 4, FALSE))*Coefficients!$C$2</f>
        <v>#N/A</v>
      </c>
      <c r="D78" t="e">
        <f>(VLOOKUP(Games!B78, Data!$B$2:$L$134, 3, FALSE)-VLOOKUP(Games!C78, Data!$B$2:$L$134, 3, FALSE))*Coefficients!$D$2</f>
        <v>#N/A</v>
      </c>
      <c r="E78" t="e">
        <f>(VLOOKUP(Games!B78, Data!$B$2:$L$134, 5, FALSE)-VLOOKUP(Games!C78, Data!$B$2:$L$134, 5, FALSE))*Coefficients!$E$2</f>
        <v>#N/A</v>
      </c>
      <c r="F78" t="e">
        <f>(VLOOKUP(Games!B78, Data!$B$2:$L$134, 6, FALSE)-VLOOKUP(Games!C78, Data!$B$2:$L$134, 6, FALSE))*Coefficients!$F$2</f>
        <v>#N/A</v>
      </c>
      <c r="G78" t="e">
        <f>(VLOOKUP(Games!B78, Data!$B$2:$L$134, 7, FALSE)-VLOOKUP(Games!C78, Data!$B$2:$L$134, 7, FALSE))*Coefficients!$G$2</f>
        <v>#N/A</v>
      </c>
      <c r="H78" t="e">
        <f>(VLOOKUP(Games!B78, Data!$B$2:$L$134, 8, FALSE)-VLOOKUP(Games!C78, Data!$B$2:$L$134, 8, FALSE))*Coefficients!$H$2</f>
        <v>#N/A</v>
      </c>
      <c r="I78" t="e">
        <f>(VLOOKUP(Games!B78, Data!$B$2:$L$134, 9, FALSE)-VLOOKUP(Games!C78, Data!$B$2:$L$134, 9, FALSE))*Coefficients!$I$2</f>
        <v>#N/A</v>
      </c>
      <c r="J78" t="e">
        <f>(VLOOKUP(Games!B78, Data!$B$2:$L$134, 10, FALSE)-VLOOKUP(Games!C78, Data!$B$2:$L$134, 10, FALSE))*Coefficients!$J$2</f>
        <v>#N/A</v>
      </c>
      <c r="K78" t="e">
        <f>(IF(AND(VLOOKUP(Games!B78, Data!$B$2:$L$134, 11, FALSE)=1, VLOOKUP(Games!C78, Data!$B$2:$L$134, 11, FALSE)&lt;&gt;1), 1,0))*Coefficients!K$2</f>
        <v>#N/A</v>
      </c>
      <c r="L78" t="e">
        <f>(IF(AND(VLOOKUP(Games!B78, Data!$B$2:$L$134, 11, FALSE)&lt;&gt;1, VLOOKUP(Games!C78, Data!$B$2:$L$134, 11, FALSE)=1), 1,0))*Coefficients!L$2</f>
        <v>#N/A</v>
      </c>
      <c r="O78" t="e">
        <f t="shared" si="1"/>
        <v>#N/A</v>
      </c>
    </row>
    <row r="79">
      <c r="A79" t="n">
        <f>Coefficients!A80</f>
        <v>0</v>
      </c>
      <c r="B79" t="n">
        <f>(Games!D79)*Coefficients!$B$2</f>
        <v>0</v>
      </c>
      <c r="C79" t="e">
        <f>(VLOOKUP(Games!B79, Data!$B$2:$L$134, 4, FALSE)-VLOOKUP(Games!C79, Data!$B$2:$L$134, 4, FALSE))*Coefficients!$C$2</f>
        <v>#N/A</v>
      </c>
      <c r="D79" t="e">
        <f>(VLOOKUP(Games!B79, Data!$B$2:$L$134, 3, FALSE)-VLOOKUP(Games!C79, Data!$B$2:$L$134, 3, FALSE))*Coefficients!$D$2</f>
        <v>#N/A</v>
      </c>
      <c r="E79" t="e">
        <f>(VLOOKUP(Games!B79, Data!$B$2:$L$134, 5, FALSE)-VLOOKUP(Games!C79, Data!$B$2:$L$134, 5, FALSE))*Coefficients!$E$2</f>
        <v>#N/A</v>
      </c>
      <c r="F79" t="e">
        <f>(VLOOKUP(Games!B79, Data!$B$2:$L$134, 6, FALSE)-VLOOKUP(Games!C79, Data!$B$2:$L$134, 6, FALSE))*Coefficients!$F$2</f>
        <v>#N/A</v>
      </c>
      <c r="G79" t="e">
        <f>(VLOOKUP(Games!B79, Data!$B$2:$L$134, 7, FALSE)-VLOOKUP(Games!C79, Data!$B$2:$L$134, 7, FALSE))*Coefficients!$G$2</f>
        <v>#N/A</v>
      </c>
      <c r="H79" t="e">
        <f>(VLOOKUP(Games!B79, Data!$B$2:$L$134, 8, FALSE)-VLOOKUP(Games!C79, Data!$B$2:$L$134, 8, FALSE))*Coefficients!$H$2</f>
        <v>#N/A</v>
      </c>
      <c r="I79" t="e">
        <f>(VLOOKUP(Games!B79, Data!$B$2:$L$134, 9, FALSE)-VLOOKUP(Games!C79, Data!$B$2:$L$134, 9, FALSE))*Coefficients!$I$2</f>
        <v>#N/A</v>
      </c>
      <c r="J79" t="e">
        <f>(VLOOKUP(Games!B79, Data!$B$2:$L$134, 10, FALSE)-VLOOKUP(Games!C79, Data!$B$2:$L$134, 10, FALSE))*Coefficients!$J$2</f>
        <v>#N/A</v>
      </c>
      <c r="K79" t="e">
        <f>(IF(AND(VLOOKUP(Games!B79, Data!$B$2:$L$134, 11, FALSE)=1, VLOOKUP(Games!C79, Data!$B$2:$L$134, 11, FALSE)&lt;&gt;1), 1,0))*Coefficients!K$2</f>
        <v>#N/A</v>
      </c>
      <c r="L79" t="e">
        <f>(IF(AND(VLOOKUP(Games!B79, Data!$B$2:$L$134, 11, FALSE)&lt;&gt;1, VLOOKUP(Games!C79, Data!$B$2:$L$134, 11, FALSE)=1), 1,0))*Coefficients!L$2</f>
        <v>#N/A</v>
      </c>
      <c r="O79" t="e">
        <f t="shared" si="1"/>
        <v>#N/A</v>
      </c>
    </row>
    <row r="80">
      <c r="A80" t="n">
        <f>Coefficients!A81</f>
        <v>0</v>
      </c>
      <c r="B80" t="n">
        <f>(Games!D80)*Coefficients!$B$2</f>
        <v>0</v>
      </c>
      <c r="C80" t="e">
        <f>(VLOOKUP(Games!B80, Data!$B$2:$L$134, 4, FALSE)-VLOOKUP(Games!C80, Data!$B$2:$L$134, 4, FALSE))*Coefficients!$C$2</f>
        <v>#N/A</v>
      </c>
      <c r="D80" t="e">
        <f>(VLOOKUP(Games!B80, Data!$B$2:$L$134, 3, FALSE)-VLOOKUP(Games!C80, Data!$B$2:$L$134, 3, FALSE))*Coefficients!$D$2</f>
        <v>#N/A</v>
      </c>
      <c r="E80" t="e">
        <f>(VLOOKUP(Games!B80, Data!$B$2:$L$134, 5, FALSE)-VLOOKUP(Games!C80, Data!$B$2:$L$134, 5, FALSE))*Coefficients!$E$2</f>
        <v>#N/A</v>
      </c>
      <c r="F80" t="e">
        <f>(VLOOKUP(Games!B80, Data!$B$2:$L$134, 6, FALSE)-VLOOKUP(Games!C80, Data!$B$2:$L$134, 6, FALSE))*Coefficients!$F$2</f>
        <v>#N/A</v>
      </c>
      <c r="G80" t="e">
        <f>(VLOOKUP(Games!B80, Data!$B$2:$L$134, 7, FALSE)-VLOOKUP(Games!C80, Data!$B$2:$L$134, 7, FALSE))*Coefficients!$G$2</f>
        <v>#N/A</v>
      </c>
      <c r="H80" t="e">
        <f>(VLOOKUP(Games!B80, Data!$B$2:$L$134, 8, FALSE)-VLOOKUP(Games!C80, Data!$B$2:$L$134, 8, FALSE))*Coefficients!$H$2</f>
        <v>#N/A</v>
      </c>
      <c r="I80" t="e">
        <f>(VLOOKUP(Games!B80, Data!$B$2:$L$134, 9, FALSE)-VLOOKUP(Games!C80, Data!$B$2:$L$134, 9, FALSE))*Coefficients!$I$2</f>
        <v>#N/A</v>
      </c>
      <c r="J80" t="e">
        <f>(VLOOKUP(Games!B80, Data!$B$2:$L$134, 10, FALSE)-VLOOKUP(Games!C80, Data!$B$2:$L$134, 10, FALSE))*Coefficients!$J$2</f>
        <v>#N/A</v>
      </c>
      <c r="K80" t="e">
        <f>(IF(AND(VLOOKUP(Games!B80, Data!$B$2:$L$134, 11, FALSE)=1, VLOOKUP(Games!C80, Data!$B$2:$L$134, 11, FALSE)&lt;&gt;1), 1,0))*Coefficients!K$2</f>
        <v>#N/A</v>
      </c>
      <c r="L80" t="e">
        <f>(IF(AND(VLOOKUP(Games!B80, Data!$B$2:$L$134, 11, FALSE)&lt;&gt;1, VLOOKUP(Games!C80, Data!$B$2:$L$134, 11, FALSE)=1), 1,0))*Coefficients!L$2</f>
        <v>#N/A</v>
      </c>
      <c r="O80" t="e">
        <f t="shared" si="1"/>
        <v>#N/A</v>
      </c>
    </row>
    <row r="81">
      <c r="A81" t="n">
        <f>Coefficients!A82</f>
        <v>0</v>
      </c>
      <c r="B81" t="n">
        <f>(Games!D81)*Coefficients!$B$2</f>
        <v>0</v>
      </c>
      <c r="C81" t="e">
        <f>(VLOOKUP(Games!B81, Data!$B$2:$L$134, 4, FALSE)-VLOOKUP(Games!C81, Data!$B$2:$L$134, 4, FALSE))*Coefficients!$C$2</f>
        <v>#N/A</v>
      </c>
      <c r="D81" t="e">
        <f>(VLOOKUP(Games!B81, Data!$B$2:$L$134, 3, FALSE)-VLOOKUP(Games!C81, Data!$B$2:$L$134, 3, FALSE))*Coefficients!$D$2</f>
        <v>#N/A</v>
      </c>
      <c r="E81" t="e">
        <f>(VLOOKUP(Games!B81, Data!$B$2:$L$134, 5, FALSE)-VLOOKUP(Games!C81, Data!$B$2:$L$134, 5, FALSE))*Coefficients!$E$2</f>
        <v>#N/A</v>
      </c>
      <c r="F81" t="e">
        <f>(VLOOKUP(Games!B81, Data!$B$2:$L$134, 6, FALSE)-VLOOKUP(Games!C81, Data!$B$2:$L$134, 6, FALSE))*Coefficients!$F$2</f>
        <v>#N/A</v>
      </c>
      <c r="G81" t="e">
        <f>(VLOOKUP(Games!B81, Data!$B$2:$L$134, 7, FALSE)-VLOOKUP(Games!C81, Data!$B$2:$L$134, 7, FALSE))*Coefficients!$G$2</f>
        <v>#N/A</v>
      </c>
      <c r="H81" t="e">
        <f>(VLOOKUP(Games!B81, Data!$B$2:$L$134, 8, FALSE)-VLOOKUP(Games!C81, Data!$B$2:$L$134, 8, FALSE))*Coefficients!$H$2</f>
        <v>#N/A</v>
      </c>
      <c r="I81" t="e">
        <f>(VLOOKUP(Games!B81, Data!$B$2:$L$134, 9, FALSE)-VLOOKUP(Games!C81, Data!$B$2:$L$134, 9, FALSE))*Coefficients!$I$2</f>
        <v>#N/A</v>
      </c>
      <c r="J81" t="e">
        <f>(VLOOKUP(Games!B81, Data!$B$2:$L$134, 10, FALSE)-VLOOKUP(Games!C81, Data!$B$2:$L$134, 10, FALSE))*Coefficients!$J$2</f>
        <v>#N/A</v>
      </c>
      <c r="K81" t="e">
        <f>(IF(AND(VLOOKUP(Games!B81, Data!$B$2:$L$134, 11, FALSE)=1, VLOOKUP(Games!C81, Data!$B$2:$L$134, 11, FALSE)&lt;&gt;1), 1,0))*Coefficients!K$2</f>
        <v>#N/A</v>
      </c>
      <c r="L81" t="e">
        <f>(IF(AND(VLOOKUP(Games!B81, Data!$B$2:$L$134, 11, FALSE)&lt;&gt;1, VLOOKUP(Games!C81, Data!$B$2:$L$134, 11, FALSE)=1), 1,0))*Coefficients!L$2</f>
        <v>#N/A</v>
      </c>
      <c r="O81" t="e">
        <f t="shared" si="1"/>
        <v>#N/A</v>
      </c>
    </row>
    <row r="82">
      <c r="A82" t="n">
        <f>Coefficients!A83</f>
        <v>0</v>
      </c>
      <c r="B82" t="n">
        <f>(Games!D82)*Coefficients!$B$2</f>
        <v>0</v>
      </c>
      <c r="C82" t="e">
        <f>(VLOOKUP(Games!B82, Data!$B$2:$L$134, 4, FALSE)-VLOOKUP(Games!C82, Data!$B$2:$L$134, 4, FALSE))*Coefficients!$C$2</f>
        <v>#N/A</v>
      </c>
      <c r="D82" t="e">
        <f>(VLOOKUP(Games!B82, Data!$B$2:$L$134, 3, FALSE)-VLOOKUP(Games!C82, Data!$B$2:$L$134, 3, FALSE))*Coefficients!$D$2</f>
        <v>#N/A</v>
      </c>
      <c r="E82" t="e">
        <f>(VLOOKUP(Games!B82, Data!$B$2:$L$134, 5, FALSE)-VLOOKUP(Games!C82, Data!$B$2:$L$134, 5, FALSE))*Coefficients!$E$2</f>
        <v>#N/A</v>
      </c>
      <c r="F82" t="e">
        <f>(VLOOKUP(Games!B82, Data!$B$2:$L$134, 6, FALSE)-VLOOKUP(Games!C82, Data!$B$2:$L$134, 6, FALSE))*Coefficients!$F$2</f>
        <v>#N/A</v>
      </c>
      <c r="G82" t="e">
        <f>(VLOOKUP(Games!B82, Data!$B$2:$L$134, 7, FALSE)-VLOOKUP(Games!C82, Data!$B$2:$L$134, 7, FALSE))*Coefficients!$G$2</f>
        <v>#N/A</v>
      </c>
      <c r="H82" t="e">
        <f>(VLOOKUP(Games!B82, Data!$B$2:$L$134, 8, FALSE)-VLOOKUP(Games!C82, Data!$B$2:$L$134, 8, FALSE))*Coefficients!$H$2</f>
        <v>#N/A</v>
      </c>
      <c r="I82" t="e">
        <f>(VLOOKUP(Games!B82, Data!$B$2:$L$134, 9, FALSE)-VLOOKUP(Games!C82, Data!$B$2:$L$134, 9, FALSE))*Coefficients!$I$2</f>
        <v>#N/A</v>
      </c>
      <c r="J82" t="e">
        <f>(VLOOKUP(Games!B82, Data!$B$2:$L$134, 10, FALSE)-VLOOKUP(Games!C82, Data!$B$2:$L$134, 10, FALSE))*Coefficients!$J$2</f>
        <v>#N/A</v>
      </c>
      <c r="K82" t="e">
        <f>(IF(AND(VLOOKUP(Games!B82, Data!$B$2:$L$134, 11, FALSE)=1, VLOOKUP(Games!C82, Data!$B$2:$L$134, 11, FALSE)&lt;&gt;1), 1,0))*Coefficients!K$2</f>
        <v>#N/A</v>
      </c>
      <c r="L82" t="e">
        <f>(IF(AND(VLOOKUP(Games!B82, Data!$B$2:$L$134, 11, FALSE)&lt;&gt;1, VLOOKUP(Games!C82, Data!$B$2:$L$134, 11, FALSE)=1), 1,0))*Coefficients!L$2</f>
        <v>#N/A</v>
      </c>
      <c r="O82" t="e">
        <f t="shared" si="1"/>
        <v>#N/A</v>
      </c>
    </row>
    <row r="83">
      <c r="A83" t="n">
        <f>Coefficients!A84</f>
        <v>0</v>
      </c>
      <c r="B83" t="n">
        <f>(Games!D83)*Coefficients!$B$2</f>
        <v>0</v>
      </c>
      <c r="C83" t="e">
        <f>(VLOOKUP(Games!B83, Data!$B$2:$L$134, 4, FALSE)-VLOOKUP(Games!C83, Data!$B$2:$L$134, 4, FALSE))*Coefficients!$C$2</f>
        <v>#N/A</v>
      </c>
      <c r="D83" t="e">
        <f>(VLOOKUP(Games!B83, Data!$B$2:$L$134, 3, FALSE)-VLOOKUP(Games!C83, Data!$B$2:$L$134, 3, FALSE))*Coefficients!$D$2</f>
        <v>#N/A</v>
      </c>
      <c r="E83" t="e">
        <f>(VLOOKUP(Games!B83, Data!$B$2:$L$134, 5, FALSE)-VLOOKUP(Games!C83, Data!$B$2:$L$134, 5, FALSE))*Coefficients!$E$2</f>
        <v>#N/A</v>
      </c>
      <c r="F83" t="e">
        <f>(VLOOKUP(Games!B83, Data!$B$2:$L$134, 6, FALSE)-VLOOKUP(Games!C83, Data!$B$2:$L$134, 6, FALSE))*Coefficients!$F$2</f>
        <v>#N/A</v>
      </c>
      <c r="G83" t="e">
        <f>(VLOOKUP(Games!B83, Data!$B$2:$L$134, 7, FALSE)-VLOOKUP(Games!C83, Data!$B$2:$L$134, 7, FALSE))*Coefficients!$G$2</f>
        <v>#N/A</v>
      </c>
      <c r="H83" t="e">
        <f>(VLOOKUP(Games!B83, Data!$B$2:$L$134, 8, FALSE)-VLOOKUP(Games!C83, Data!$B$2:$L$134, 8, FALSE))*Coefficients!$H$2</f>
        <v>#N/A</v>
      </c>
      <c r="I83" t="e">
        <f>(VLOOKUP(Games!B83, Data!$B$2:$L$134, 9, FALSE)-VLOOKUP(Games!C83, Data!$B$2:$L$134, 9, FALSE))*Coefficients!$I$2</f>
        <v>#N/A</v>
      </c>
      <c r="J83" t="e">
        <f>(VLOOKUP(Games!B83, Data!$B$2:$L$134, 10, FALSE)-VLOOKUP(Games!C83, Data!$B$2:$L$134, 10, FALSE))*Coefficients!$J$2</f>
        <v>#N/A</v>
      </c>
      <c r="K83" t="e">
        <f>(IF(AND(VLOOKUP(Games!B83, Data!$B$2:$L$134, 11, FALSE)=1, VLOOKUP(Games!C83, Data!$B$2:$L$134, 11, FALSE)&lt;&gt;1), 1,0))*Coefficients!K$2</f>
        <v>#N/A</v>
      </c>
      <c r="L83" t="e">
        <f>(IF(AND(VLOOKUP(Games!B83, Data!$B$2:$L$134, 11, FALSE)&lt;&gt;1, VLOOKUP(Games!C83, Data!$B$2:$L$134, 11, FALSE)=1), 1,0))*Coefficients!L$2</f>
        <v>#N/A</v>
      </c>
      <c r="O83" t="e">
        <f t="shared" si="1"/>
        <v>#N/A</v>
      </c>
    </row>
    <row r="84">
      <c r="A84" t="n">
        <f>Coefficients!A85</f>
        <v>0</v>
      </c>
      <c r="B84" t="n">
        <f>(Games!D84)*Coefficients!$B$2</f>
        <v>0</v>
      </c>
      <c r="C84" t="e">
        <f>(VLOOKUP(Games!B84, Data!$B$2:$L$134, 4, FALSE)-VLOOKUP(Games!C84, Data!$B$2:$L$134, 4, FALSE))*Coefficients!$C$2</f>
        <v>#N/A</v>
      </c>
      <c r="D84" t="e">
        <f>(VLOOKUP(Games!B84, Data!$B$2:$L$134, 3, FALSE)-VLOOKUP(Games!C84, Data!$B$2:$L$134, 3, FALSE))*Coefficients!$D$2</f>
        <v>#N/A</v>
      </c>
      <c r="E84" t="e">
        <f>(VLOOKUP(Games!B84, Data!$B$2:$L$134, 5, FALSE)-VLOOKUP(Games!C84, Data!$B$2:$L$134, 5, FALSE))*Coefficients!$E$2</f>
        <v>#N/A</v>
      </c>
      <c r="F84" t="e">
        <f>(VLOOKUP(Games!B84, Data!$B$2:$L$134, 6, FALSE)-VLOOKUP(Games!C84, Data!$B$2:$L$134, 6, FALSE))*Coefficients!$F$2</f>
        <v>#N/A</v>
      </c>
      <c r="G84" t="e">
        <f>(VLOOKUP(Games!B84, Data!$B$2:$L$134, 7, FALSE)-VLOOKUP(Games!C84, Data!$B$2:$L$134, 7, FALSE))*Coefficients!$G$2</f>
        <v>#N/A</v>
      </c>
      <c r="H84" t="e">
        <f>(VLOOKUP(Games!B84, Data!$B$2:$L$134, 8, FALSE)-VLOOKUP(Games!C84, Data!$B$2:$L$134, 8, FALSE))*Coefficients!$H$2</f>
        <v>#N/A</v>
      </c>
      <c r="I84" t="e">
        <f>(VLOOKUP(Games!B84, Data!$B$2:$L$134, 9, FALSE)-VLOOKUP(Games!C84, Data!$B$2:$L$134, 9, FALSE))*Coefficients!$I$2</f>
        <v>#N/A</v>
      </c>
      <c r="J84" t="e">
        <f>(VLOOKUP(Games!B84, Data!$B$2:$L$134, 10, FALSE)-VLOOKUP(Games!C84, Data!$B$2:$L$134, 10, FALSE))*Coefficients!$J$2</f>
        <v>#N/A</v>
      </c>
      <c r="K84" t="e">
        <f>(IF(AND(VLOOKUP(Games!B84, Data!$B$2:$L$134, 11, FALSE)=1, VLOOKUP(Games!C84, Data!$B$2:$L$134, 11, FALSE)&lt;&gt;1), 1,0))*Coefficients!K$2</f>
        <v>#N/A</v>
      </c>
      <c r="L84" t="e">
        <f>(IF(AND(VLOOKUP(Games!B84, Data!$B$2:$L$134, 11, FALSE)&lt;&gt;1, VLOOKUP(Games!C84, Data!$B$2:$L$134, 11, FALSE)=1), 1,0))*Coefficients!L$2</f>
        <v>#N/A</v>
      </c>
      <c r="O84" t="e">
        <f t="shared" si="1"/>
        <v>#N/A</v>
      </c>
    </row>
    <row r="85">
      <c r="A85" t="n">
        <f>Coefficients!A86</f>
        <v>0</v>
      </c>
      <c r="B85" t="n">
        <f>(Games!D85)*Coefficients!$B$2</f>
        <v>0</v>
      </c>
      <c r="C85" t="e">
        <f>(VLOOKUP(Games!B85, Data!$B$2:$L$134, 4, FALSE)-VLOOKUP(Games!C85, Data!$B$2:$L$134, 4, FALSE))*Coefficients!$C$2</f>
        <v>#N/A</v>
      </c>
      <c r="D85" t="e">
        <f>(VLOOKUP(Games!B85, Data!$B$2:$L$134, 3, FALSE)-VLOOKUP(Games!C85, Data!$B$2:$L$134, 3, FALSE))*Coefficients!$D$2</f>
        <v>#N/A</v>
      </c>
      <c r="E85" t="e">
        <f>(VLOOKUP(Games!B85, Data!$B$2:$L$134, 5, FALSE)-VLOOKUP(Games!C85, Data!$B$2:$L$134, 5, FALSE))*Coefficients!$E$2</f>
        <v>#N/A</v>
      </c>
      <c r="F85" t="e">
        <f>(VLOOKUP(Games!B85, Data!$B$2:$L$134, 6, FALSE)-VLOOKUP(Games!C85, Data!$B$2:$L$134, 6, FALSE))*Coefficients!$F$2</f>
        <v>#N/A</v>
      </c>
      <c r="G85" t="e">
        <f>(VLOOKUP(Games!B85, Data!$B$2:$L$134, 7, FALSE)-VLOOKUP(Games!C85, Data!$B$2:$L$134, 7, FALSE))*Coefficients!$G$2</f>
        <v>#N/A</v>
      </c>
      <c r="H85" t="e">
        <f>(VLOOKUP(Games!B85, Data!$B$2:$L$134, 8, FALSE)-VLOOKUP(Games!C85, Data!$B$2:$L$134, 8, FALSE))*Coefficients!$H$2</f>
        <v>#N/A</v>
      </c>
      <c r="I85" t="e">
        <f>(VLOOKUP(Games!B85, Data!$B$2:$L$134, 9, FALSE)-VLOOKUP(Games!C85, Data!$B$2:$L$134, 9, FALSE))*Coefficients!$I$2</f>
        <v>#N/A</v>
      </c>
      <c r="J85" t="e">
        <f>(VLOOKUP(Games!B85, Data!$B$2:$L$134, 10, FALSE)-VLOOKUP(Games!C85, Data!$B$2:$L$134, 10, FALSE))*Coefficients!$J$2</f>
        <v>#N/A</v>
      </c>
      <c r="K85" t="e">
        <f>(IF(AND(VLOOKUP(Games!B85, Data!$B$2:$L$134, 11, FALSE)=1, VLOOKUP(Games!C85, Data!$B$2:$L$134, 11, FALSE)&lt;&gt;1), 1,0))*Coefficients!K$2</f>
        <v>#N/A</v>
      </c>
      <c r="L85" t="e">
        <f>(IF(AND(VLOOKUP(Games!B85, Data!$B$2:$L$134, 11, FALSE)&lt;&gt;1, VLOOKUP(Games!C85, Data!$B$2:$L$134, 11, FALSE)=1), 1,0))*Coefficients!L$2</f>
        <v>#N/A</v>
      </c>
      <c r="O85" t="e">
        <f t="shared" si="1"/>
        <v>#N/A</v>
      </c>
    </row>
    <row r="86">
      <c r="A86" t="n">
        <f>Coefficients!A87</f>
        <v>0</v>
      </c>
      <c r="B86" t="n">
        <f>(Games!D86)*Coefficients!$B$2</f>
        <v>0</v>
      </c>
      <c r="C86" t="e">
        <f>(VLOOKUP(Games!B86, Data!$B$2:$L$134, 4, FALSE)-VLOOKUP(Games!C86, Data!$B$2:$L$134, 4, FALSE))*Coefficients!$C$2</f>
        <v>#N/A</v>
      </c>
      <c r="D86" t="e">
        <f>(VLOOKUP(Games!B86, Data!$B$2:$L$134, 3, FALSE)-VLOOKUP(Games!C86, Data!$B$2:$L$134, 3, FALSE))*Coefficients!$D$2</f>
        <v>#N/A</v>
      </c>
      <c r="E86" t="e">
        <f>(VLOOKUP(Games!B86, Data!$B$2:$L$134, 5, FALSE)-VLOOKUP(Games!C86, Data!$B$2:$L$134, 5, FALSE))*Coefficients!$E$2</f>
        <v>#N/A</v>
      </c>
      <c r="F86" t="e">
        <f>(VLOOKUP(Games!B86, Data!$B$2:$L$134, 6, FALSE)-VLOOKUP(Games!C86, Data!$B$2:$L$134, 6, FALSE))*Coefficients!$F$2</f>
        <v>#N/A</v>
      </c>
      <c r="G86" t="e">
        <f>(VLOOKUP(Games!B86, Data!$B$2:$L$134, 7, FALSE)-VLOOKUP(Games!C86, Data!$B$2:$L$134, 7, FALSE))*Coefficients!$G$2</f>
        <v>#N/A</v>
      </c>
      <c r="H86" t="e">
        <f>(VLOOKUP(Games!B86, Data!$B$2:$L$134, 8, FALSE)-VLOOKUP(Games!C86, Data!$B$2:$L$134, 8, FALSE))*Coefficients!$H$2</f>
        <v>#N/A</v>
      </c>
      <c r="I86" t="e">
        <f>(VLOOKUP(Games!B86, Data!$B$2:$L$134, 9, FALSE)-VLOOKUP(Games!C86, Data!$B$2:$L$134, 9, FALSE))*Coefficients!$I$2</f>
        <v>#N/A</v>
      </c>
      <c r="J86" t="e">
        <f>(VLOOKUP(Games!B86, Data!$B$2:$L$134, 10, FALSE)-VLOOKUP(Games!C86, Data!$B$2:$L$134, 10, FALSE))*Coefficients!$J$2</f>
        <v>#N/A</v>
      </c>
      <c r="K86" t="e">
        <f>(IF(AND(VLOOKUP(Games!B86, Data!$B$2:$L$134, 11, FALSE)=1, VLOOKUP(Games!C86, Data!$B$2:$L$134, 11, FALSE)&lt;&gt;1), 1,0))*Coefficients!K$2</f>
        <v>#N/A</v>
      </c>
      <c r="L86" t="e">
        <f>(IF(AND(VLOOKUP(Games!B86, Data!$B$2:$L$134, 11, FALSE)&lt;&gt;1, VLOOKUP(Games!C86, Data!$B$2:$L$134, 11, FALSE)=1), 1,0))*Coefficients!L$2</f>
        <v>#N/A</v>
      </c>
      <c r="O86" t="e">
        <f t="shared" si="1"/>
        <v>#N/A</v>
      </c>
    </row>
    <row r="87">
      <c r="A87" t="n">
        <f>Coefficients!A88</f>
        <v>0</v>
      </c>
      <c r="B87" t="n">
        <f>(Games!D87)*Coefficients!$B$2</f>
        <v>0</v>
      </c>
      <c r="C87" t="e">
        <f>(VLOOKUP(Games!B87, Data!$B$2:$L$134, 4, FALSE)-VLOOKUP(Games!C87, Data!$B$2:$L$134, 4, FALSE))*Coefficients!$C$2</f>
        <v>#N/A</v>
      </c>
      <c r="D87" t="e">
        <f>(VLOOKUP(Games!B87, Data!$B$2:$L$134, 3, FALSE)-VLOOKUP(Games!C87, Data!$B$2:$L$134, 3, FALSE))*Coefficients!$D$2</f>
        <v>#N/A</v>
      </c>
      <c r="E87" t="e">
        <f>(VLOOKUP(Games!B87, Data!$B$2:$L$134, 5, FALSE)-VLOOKUP(Games!C87, Data!$B$2:$L$134, 5, FALSE))*Coefficients!$E$2</f>
        <v>#N/A</v>
      </c>
      <c r="F87" t="e">
        <f>(VLOOKUP(Games!B87, Data!$B$2:$L$134, 6, FALSE)-VLOOKUP(Games!C87, Data!$B$2:$L$134, 6, FALSE))*Coefficients!$F$2</f>
        <v>#N/A</v>
      </c>
      <c r="G87" t="e">
        <f>(VLOOKUP(Games!B87, Data!$B$2:$L$134, 7, FALSE)-VLOOKUP(Games!C87, Data!$B$2:$L$134, 7, FALSE))*Coefficients!$G$2</f>
        <v>#N/A</v>
      </c>
      <c r="H87" t="e">
        <f>(VLOOKUP(Games!B87, Data!$B$2:$L$134, 8, FALSE)-VLOOKUP(Games!C87, Data!$B$2:$L$134, 8, FALSE))*Coefficients!$H$2</f>
        <v>#N/A</v>
      </c>
      <c r="I87" t="e">
        <f>(VLOOKUP(Games!B87, Data!$B$2:$L$134, 9, FALSE)-VLOOKUP(Games!C87, Data!$B$2:$L$134, 9, FALSE))*Coefficients!$I$2</f>
        <v>#N/A</v>
      </c>
      <c r="J87" t="e">
        <f>(VLOOKUP(Games!B87, Data!$B$2:$L$134, 10, FALSE)-VLOOKUP(Games!C87, Data!$B$2:$L$134, 10, FALSE))*Coefficients!$J$2</f>
        <v>#N/A</v>
      </c>
      <c r="K87" t="e">
        <f>(IF(AND(VLOOKUP(Games!B87, Data!$B$2:$L$134, 11, FALSE)=1, VLOOKUP(Games!C87, Data!$B$2:$L$134, 11, FALSE)&lt;&gt;1), 1,0))*Coefficients!K$2</f>
        <v>#N/A</v>
      </c>
      <c r="L87" t="e">
        <f>(IF(AND(VLOOKUP(Games!B87, Data!$B$2:$L$134, 11, FALSE)&lt;&gt;1, VLOOKUP(Games!C87, Data!$B$2:$L$134, 11, FALSE)=1), 1,0))*Coefficients!L$2</f>
        <v>#N/A</v>
      </c>
      <c r="O87" t="e">
        <f t="shared" si="1"/>
        <v>#N/A</v>
      </c>
    </row>
    <row r="88">
      <c r="A88" t="n">
        <f>Coefficients!A89</f>
        <v>0</v>
      </c>
      <c r="B88" t="n">
        <f>(Games!D88)*Coefficients!$B$2</f>
        <v>0</v>
      </c>
      <c r="C88" t="e">
        <f>(VLOOKUP(Games!B88, Data!$B$2:$L$134, 4, FALSE)-VLOOKUP(Games!C88, Data!$B$2:$L$134, 4, FALSE))*Coefficients!$C$2</f>
        <v>#N/A</v>
      </c>
      <c r="D88" t="e">
        <f>(VLOOKUP(Games!B88, Data!$B$2:$L$134, 3, FALSE)-VLOOKUP(Games!C88, Data!$B$2:$L$134, 3, FALSE))*Coefficients!$D$2</f>
        <v>#N/A</v>
      </c>
      <c r="E88" t="e">
        <f>(VLOOKUP(Games!B88, Data!$B$2:$L$134, 5, FALSE)-VLOOKUP(Games!C88, Data!$B$2:$L$134, 5, FALSE))*Coefficients!$E$2</f>
        <v>#N/A</v>
      </c>
      <c r="F88" t="e">
        <f>(VLOOKUP(Games!B88, Data!$B$2:$L$134, 6, FALSE)-VLOOKUP(Games!C88, Data!$B$2:$L$134, 6, FALSE))*Coefficients!$F$2</f>
        <v>#N/A</v>
      </c>
      <c r="G88" t="e">
        <f>(VLOOKUP(Games!B88, Data!$B$2:$L$134, 7, FALSE)-VLOOKUP(Games!C88, Data!$B$2:$L$134, 7, FALSE))*Coefficients!$G$2</f>
        <v>#N/A</v>
      </c>
      <c r="H88" t="e">
        <f>(VLOOKUP(Games!B88, Data!$B$2:$L$134, 8, FALSE)-VLOOKUP(Games!C88, Data!$B$2:$L$134, 8, FALSE))*Coefficients!$H$2</f>
        <v>#N/A</v>
      </c>
      <c r="I88" t="e">
        <f>(VLOOKUP(Games!B88, Data!$B$2:$L$134, 9, FALSE)-VLOOKUP(Games!C88, Data!$B$2:$L$134, 9, FALSE))*Coefficients!$I$2</f>
        <v>#N/A</v>
      </c>
      <c r="J88" t="e">
        <f>(VLOOKUP(Games!B88, Data!$B$2:$L$134, 10, FALSE)-VLOOKUP(Games!C88, Data!$B$2:$L$134, 10, FALSE))*Coefficients!$J$2</f>
        <v>#N/A</v>
      </c>
      <c r="K88" t="e">
        <f>(IF(AND(VLOOKUP(Games!B88, Data!$B$2:$L$134, 11, FALSE)=1, VLOOKUP(Games!C88, Data!$B$2:$L$134, 11, FALSE)&lt;&gt;1), 1,0))*Coefficients!K$2</f>
        <v>#N/A</v>
      </c>
      <c r="L88" t="e">
        <f>(IF(AND(VLOOKUP(Games!B88, Data!$B$2:$L$134, 11, FALSE)&lt;&gt;1, VLOOKUP(Games!C88, Data!$B$2:$L$134, 11, FALSE)=1), 1,0))*Coefficients!L$2</f>
        <v>#N/A</v>
      </c>
      <c r="O88" t="e">
        <f t="shared" si="1"/>
        <v>#N/A</v>
      </c>
    </row>
    <row r="89">
      <c r="A89" t="n">
        <f>Coefficients!A90</f>
        <v>0</v>
      </c>
      <c r="B89" t="n">
        <f>(Games!D89)*Coefficients!$B$2</f>
        <v>0</v>
      </c>
      <c r="C89" t="e">
        <f>(VLOOKUP(Games!B89, Data!$B$2:$L$134, 4, FALSE)-VLOOKUP(Games!C89, Data!$B$2:$L$134, 4, FALSE))*Coefficients!$C$2</f>
        <v>#N/A</v>
      </c>
      <c r="D89" t="e">
        <f>(VLOOKUP(Games!B89, Data!$B$2:$L$134, 3, FALSE)-VLOOKUP(Games!C89, Data!$B$2:$L$134, 3, FALSE))*Coefficients!$D$2</f>
        <v>#N/A</v>
      </c>
      <c r="E89" t="e">
        <f>(VLOOKUP(Games!B89, Data!$B$2:$L$134, 5, FALSE)-VLOOKUP(Games!C89, Data!$B$2:$L$134, 5, FALSE))*Coefficients!$E$2</f>
        <v>#N/A</v>
      </c>
      <c r="F89" t="e">
        <f>(VLOOKUP(Games!B89, Data!$B$2:$L$134, 6, FALSE)-VLOOKUP(Games!C89, Data!$B$2:$L$134, 6, FALSE))*Coefficients!$F$2</f>
        <v>#N/A</v>
      </c>
      <c r="G89" t="e">
        <f>(VLOOKUP(Games!B89, Data!$B$2:$L$134, 7, FALSE)-VLOOKUP(Games!C89, Data!$B$2:$L$134, 7, FALSE))*Coefficients!$G$2</f>
        <v>#N/A</v>
      </c>
      <c r="H89" t="e">
        <f>(VLOOKUP(Games!B89, Data!$B$2:$L$134, 8, FALSE)-VLOOKUP(Games!C89, Data!$B$2:$L$134, 8, FALSE))*Coefficients!$H$2</f>
        <v>#N/A</v>
      </c>
      <c r="I89" t="e">
        <f>(VLOOKUP(Games!B89, Data!$B$2:$L$134, 9, FALSE)-VLOOKUP(Games!C89, Data!$B$2:$L$134, 9, FALSE))*Coefficients!$I$2</f>
        <v>#N/A</v>
      </c>
      <c r="J89" t="e">
        <f>(VLOOKUP(Games!B89, Data!$B$2:$L$134, 10, FALSE)-VLOOKUP(Games!C89, Data!$B$2:$L$134, 10, FALSE))*Coefficients!$J$2</f>
        <v>#N/A</v>
      </c>
      <c r="K89" t="e">
        <f>(IF(AND(VLOOKUP(Games!B89, Data!$B$2:$L$134, 11, FALSE)=1, VLOOKUP(Games!C89, Data!$B$2:$L$134, 11, FALSE)&lt;&gt;1), 1,0))*Coefficients!K$2</f>
        <v>#N/A</v>
      </c>
      <c r="L89" t="e">
        <f>(IF(AND(VLOOKUP(Games!B89, Data!$B$2:$L$134, 11, FALSE)&lt;&gt;1, VLOOKUP(Games!C89, Data!$B$2:$L$134, 11, FALSE)=1), 1,0))*Coefficients!L$2</f>
        <v>#N/A</v>
      </c>
      <c r="O89" t="e">
        <f t="shared" si="1"/>
        <v>#N/A</v>
      </c>
    </row>
    <row r="90">
      <c r="A90" t="n">
        <f>Coefficients!A91</f>
        <v>0</v>
      </c>
      <c r="B90" t="n">
        <f>(Games!D90)*Coefficients!$B$2</f>
        <v>0</v>
      </c>
      <c r="C90" t="e">
        <f>(VLOOKUP(Games!B90, Data!$B$2:$L$134, 4, FALSE)-VLOOKUP(Games!C90, Data!$B$2:$L$134, 4, FALSE))*Coefficients!$C$2</f>
        <v>#N/A</v>
      </c>
      <c r="D90" t="e">
        <f>(VLOOKUP(Games!B90, Data!$B$2:$L$134, 3, FALSE)-VLOOKUP(Games!C90, Data!$B$2:$L$134, 3, FALSE))*Coefficients!$D$2</f>
        <v>#N/A</v>
      </c>
      <c r="E90" t="e">
        <f>(VLOOKUP(Games!B90, Data!$B$2:$L$134, 5, FALSE)-VLOOKUP(Games!C90, Data!$B$2:$L$134, 5, FALSE))*Coefficients!$E$2</f>
        <v>#N/A</v>
      </c>
      <c r="F90" t="e">
        <f>(VLOOKUP(Games!B90, Data!$B$2:$L$134, 6, FALSE)-VLOOKUP(Games!C90, Data!$B$2:$L$134, 6, FALSE))*Coefficients!$F$2</f>
        <v>#N/A</v>
      </c>
      <c r="G90" t="e">
        <f>(VLOOKUP(Games!B90, Data!$B$2:$L$134, 7, FALSE)-VLOOKUP(Games!C90, Data!$B$2:$L$134, 7, FALSE))*Coefficients!$G$2</f>
        <v>#N/A</v>
      </c>
      <c r="H90" t="e">
        <f>(VLOOKUP(Games!B90, Data!$B$2:$L$134, 8, FALSE)-VLOOKUP(Games!C90, Data!$B$2:$L$134, 8, FALSE))*Coefficients!$H$2</f>
        <v>#N/A</v>
      </c>
      <c r="I90" t="e">
        <f>(VLOOKUP(Games!B90, Data!$B$2:$L$134, 9, FALSE)-VLOOKUP(Games!C90, Data!$B$2:$L$134, 9, FALSE))*Coefficients!$I$2</f>
        <v>#N/A</v>
      </c>
      <c r="J90" t="e">
        <f>(VLOOKUP(Games!B90, Data!$B$2:$L$134, 10, FALSE)-VLOOKUP(Games!C90, Data!$B$2:$L$134, 10, FALSE))*Coefficients!$J$2</f>
        <v>#N/A</v>
      </c>
      <c r="K90" t="e">
        <f>(IF(AND(VLOOKUP(Games!B90, Data!$B$2:$L$134, 11, FALSE)=1, VLOOKUP(Games!C90, Data!$B$2:$L$134, 11, FALSE)&lt;&gt;1), 1,0))*Coefficients!K$2</f>
        <v>#N/A</v>
      </c>
      <c r="L90" t="e">
        <f>(IF(AND(VLOOKUP(Games!B90, Data!$B$2:$L$134, 11, FALSE)&lt;&gt;1, VLOOKUP(Games!C90, Data!$B$2:$L$134, 11, FALSE)=1), 1,0))*Coefficients!L$2</f>
        <v>#N/A</v>
      </c>
      <c r="O90" t="e">
        <f t="shared" si="1"/>
        <v>#N/A</v>
      </c>
    </row>
    <row r="91">
      <c r="A91" t="n">
        <f>Coefficients!A92</f>
        <v>0</v>
      </c>
      <c r="B91" t="n">
        <f>(Games!D91)*Coefficients!$B$2</f>
        <v>0</v>
      </c>
      <c r="C91" t="e">
        <f>(VLOOKUP(Games!B91, Data!$B$2:$L$134, 4, FALSE)-VLOOKUP(Games!C91, Data!$B$2:$L$134, 4, FALSE))*Coefficients!$C$2</f>
        <v>#N/A</v>
      </c>
      <c r="D91" t="e">
        <f>(VLOOKUP(Games!B91, Data!$B$2:$L$134, 3, FALSE)-VLOOKUP(Games!C91, Data!$B$2:$L$134, 3, FALSE))*Coefficients!$D$2</f>
        <v>#N/A</v>
      </c>
      <c r="E91" t="e">
        <f>(VLOOKUP(Games!B91, Data!$B$2:$L$134, 5, FALSE)-VLOOKUP(Games!C91, Data!$B$2:$L$134, 5, FALSE))*Coefficients!$E$2</f>
        <v>#N/A</v>
      </c>
      <c r="F91" t="e">
        <f>(VLOOKUP(Games!B91, Data!$B$2:$L$134, 6, FALSE)-VLOOKUP(Games!C91, Data!$B$2:$L$134, 6, FALSE))*Coefficients!$F$2</f>
        <v>#N/A</v>
      </c>
      <c r="G91" t="e">
        <f>(VLOOKUP(Games!B91, Data!$B$2:$L$134, 7, FALSE)-VLOOKUP(Games!C91, Data!$B$2:$L$134, 7, FALSE))*Coefficients!$G$2</f>
        <v>#N/A</v>
      </c>
      <c r="H91" t="e">
        <f>(VLOOKUP(Games!B91, Data!$B$2:$L$134, 8, FALSE)-VLOOKUP(Games!C91, Data!$B$2:$L$134, 8, FALSE))*Coefficients!$H$2</f>
        <v>#N/A</v>
      </c>
      <c r="I91" t="e">
        <f>(VLOOKUP(Games!B91, Data!$B$2:$L$134, 9, FALSE)-VLOOKUP(Games!C91, Data!$B$2:$L$134, 9, FALSE))*Coefficients!$I$2</f>
        <v>#N/A</v>
      </c>
      <c r="J91" t="e">
        <f>(VLOOKUP(Games!B91, Data!$B$2:$L$134, 10, FALSE)-VLOOKUP(Games!C91, Data!$B$2:$L$134, 10, FALSE))*Coefficients!$J$2</f>
        <v>#N/A</v>
      </c>
      <c r="K91" t="e">
        <f>(IF(AND(VLOOKUP(Games!B91, Data!$B$2:$L$134, 11, FALSE)=1, VLOOKUP(Games!C91, Data!$B$2:$L$134, 11, FALSE)&lt;&gt;1), 1,0))*Coefficients!K$2</f>
        <v>#N/A</v>
      </c>
      <c r="L91" t="e">
        <f>(IF(AND(VLOOKUP(Games!B91, Data!$B$2:$L$134, 11, FALSE)&lt;&gt;1, VLOOKUP(Games!C91, Data!$B$2:$L$134, 11, FALSE)=1), 1,0))*Coefficients!L$2</f>
        <v>#N/A</v>
      </c>
      <c r="O91" t="e">
        <f t="shared" si="1"/>
        <v>#N/A</v>
      </c>
    </row>
    <row r="92">
      <c r="A92" t="n">
        <f>Coefficients!A93</f>
        <v>0</v>
      </c>
      <c r="B92" t="n">
        <f>(Games!D92)*Coefficients!$B$2</f>
        <v>0</v>
      </c>
      <c r="C92" t="e">
        <f>(VLOOKUP(Games!B92, Data!$B$2:$L$134, 4, FALSE)-VLOOKUP(Games!C92, Data!$B$2:$L$134, 4, FALSE))*Coefficients!$C$2</f>
        <v>#N/A</v>
      </c>
      <c r="D92" t="e">
        <f>(VLOOKUP(Games!B92, Data!$B$2:$L$134, 3, FALSE)-VLOOKUP(Games!C92, Data!$B$2:$L$134, 3, FALSE))*Coefficients!$D$2</f>
        <v>#N/A</v>
      </c>
      <c r="E92" t="e">
        <f>(VLOOKUP(Games!B92, Data!$B$2:$L$134, 5, FALSE)-VLOOKUP(Games!C92, Data!$B$2:$L$134, 5, FALSE))*Coefficients!$E$2</f>
        <v>#N/A</v>
      </c>
      <c r="F92" t="e">
        <f>(VLOOKUP(Games!B92, Data!$B$2:$L$134, 6, FALSE)-VLOOKUP(Games!C92, Data!$B$2:$L$134, 6, FALSE))*Coefficients!$F$2</f>
        <v>#N/A</v>
      </c>
      <c r="G92" t="e">
        <f>(VLOOKUP(Games!B92, Data!$B$2:$L$134, 7, FALSE)-VLOOKUP(Games!C92, Data!$B$2:$L$134, 7, FALSE))*Coefficients!$G$2</f>
        <v>#N/A</v>
      </c>
      <c r="H92" t="e">
        <f>(VLOOKUP(Games!B92, Data!$B$2:$L$134, 8, FALSE)-VLOOKUP(Games!C92, Data!$B$2:$L$134, 8, FALSE))*Coefficients!$H$2</f>
        <v>#N/A</v>
      </c>
      <c r="I92" t="e">
        <f>(VLOOKUP(Games!B92, Data!$B$2:$L$134, 9, FALSE)-VLOOKUP(Games!C92, Data!$B$2:$L$134, 9, FALSE))*Coefficients!$I$2</f>
        <v>#N/A</v>
      </c>
      <c r="J92" t="e">
        <f>(VLOOKUP(Games!B92, Data!$B$2:$L$134, 10, FALSE)-VLOOKUP(Games!C92, Data!$B$2:$L$134, 10, FALSE))*Coefficients!$J$2</f>
        <v>#N/A</v>
      </c>
      <c r="K92" t="e">
        <f>(IF(AND(VLOOKUP(Games!B92, Data!$B$2:$L$134, 11, FALSE)=1, VLOOKUP(Games!C92, Data!$B$2:$L$134, 11, FALSE)&lt;&gt;1), 1,0))*Coefficients!K$2</f>
        <v>#N/A</v>
      </c>
      <c r="L92" t="e">
        <f>(IF(AND(VLOOKUP(Games!B92, Data!$B$2:$L$134, 11, FALSE)&lt;&gt;1, VLOOKUP(Games!C92, Data!$B$2:$L$134, 11, FALSE)=1), 1,0))*Coefficients!L$2</f>
        <v>#N/A</v>
      </c>
      <c r="O92" t="e">
        <f t="shared" si="1"/>
        <v>#N/A</v>
      </c>
    </row>
    <row r="93">
      <c r="A93" t="n">
        <f>Coefficients!A94</f>
        <v>0</v>
      </c>
      <c r="B93" t="n">
        <f>(Games!D93)*Coefficients!$B$2</f>
        <v>0</v>
      </c>
      <c r="C93" t="e">
        <f>(VLOOKUP(Games!B93, Data!$B$2:$L$134, 4, FALSE)-VLOOKUP(Games!C93, Data!$B$2:$L$134, 4, FALSE))*Coefficients!$C$2</f>
        <v>#N/A</v>
      </c>
      <c r="D93" t="e">
        <f>(VLOOKUP(Games!B93, Data!$B$2:$L$134, 3, FALSE)-VLOOKUP(Games!C93, Data!$B$2:$L$134, 3, FALSE))*Coefficients!$D$2</f>
        <v>#N/A</v>
      </c>
      <c r="E93" t="e">
        <f>(VLOOKUP(Games!B93, Data!$B$2:$L$134, 5, FALSE)-VLOOKUP(Games!C93, Data!$B$2:$L$134, 5, FALSE))*Coefficients!$E$2</f>
        <v>#N/A</v>
      </c>
      <c r="F93" t="e">
        <f>(VLOOKUP(Games!B93, Data!$B$2:$L$134, 6, FALSE)-VLOOKUP(Games!C93, Data!$B$2:$L$134, 6, FALSE))*Coefficients!$F$2</f>
        <v>#N/A</v>
      </c>
      <c r="G93" t="e">
        <f>(VLOOKUP(Games!B93, Data!$B$2:$L$134, 7, FALSE)-VLOOKUP(Games!C93, Data!$B$2:$L$134, 7, FALSE))*Coefficients!$G$2</f>
        <v>#N/A</v>
      </c>
      <c r="H93" t="e">
        <f>(VLOOKUP(Games!B93, Data!$B$2:$L$134, 8, FALSE)-VLOOKUP(Games!C93, Data!$B$2:$L$134, 8, FALSE))*Coefficients!$H$2</f>
        <v>#N/A</v>
      </c>
      <c r="I93" t="e">
        <f>(VLOOKUP(Games!B93, Data!$B$2:$L$134, 9, FALSE)-VLOOKUP(Games!C93, Data!$B$2:$L$134, 9, FALSE))*Coefficients!$I$2</f>
        <v>#N/A</v>
      </c>
      <c r="J93" t="e">
        <f>(VLOOKUP(Games!B93, Data!$B$2:$L$134, 10, FALSE)-VLOOKUP(Games!C93, Data!$B$2:$L$134, 10, FALSE))*Coefficients!$J$2</f>
        <v>#N/A</v>
      </c>
      <c r="K93" t="e">
        <f>(IF(AND(VLOOKUP(Games!B93, Data!$B$2:$L$134, 11, FALSE)=1, VLOOKUP(Games!C93, Data!$B$2:$L$134, 11, FALSE)&lt;&gt;1), 1,0))*Coefficients!K$2</f>
        <v>#N/A</v>
      </c>
      <c r="L93" t="e">
        <f>(IF(AND(VLOOKUP(Games!B93, Data!$B$2:$L$134, 11, FALSE)&lt;&gt;1, VLOOKUP(Games!C93, Data!$B$2:$L$134, 11, FALSE)=1), 1,0))*Coefficients!L$2</f>
        <v>#N/A</v>
      </c>
      <c r="O93" t="e">
        <f t="shared" si="1"/>
        <v>#N/A</v>
      </c>
    </row>
    <row r="94">
      <c r="A94" t="n">
        <f>Coefficients!A95</f>
        <v>0</v>
      </c>
      <c r="B94" t="n">
        <f>(Games!D94)*Coefficients!$B$2</f>
        <v>0</v>
      </c>
      <c r="C94" t="e">
        <f>(VLOOKUP(Games!B94, Data!$B$2:$L$134, 4, FALSE)-VLOOKUP(Games!C94, Data!$B$2:$L$134, 4, FALSE))*Coefficients!$C$2</f>
        <v>#N/A</v>
      </c>
      <c r="D94" t="e">
        <f>(VLOOKUP(Games!B94, Data!$B$2:$L$134, 3, FALSE)-VLOOKUP(Games!C94, Data!$B$2:$L$134, 3, FALSE))*Coefficients!$D$2</f>
        <v>#N/A</v>
      </c>
      <c r="E94" t="e">
        <f>(VLOOKUP(Games!B94, Data!$B$2:$L$134, 5, FALSE)-VLOOKUP(Games!C94, Data!$B$2:$L$134, 5, FALSE))*Coefficients!$E$2</f>
        <v>#N/A</v>
      </c>
      <c r="F94" t="e">
        <f>(VLOOKUP(Games!B94, Data!$B$2:$L$134, 6, FALSE)-VLOOKUP(Games!C94, Data!$B$2:$L$134, 6, FALSE))*Coefficients!$F$2</f>
        <v>#N/A</v>
      </c>
      <c r="G94" t="e">
        <f>(VLOOKUP(Games!B94, Data!$B$2:$L$134, 7, FALSE)-VLOOKUP(Games!C94, Data!$B$2:$L$134, 7, FALSE))*Coefficients!$G$2</f>
        <v>#N/A</v>
      </c>
      <c r="H94" t="e">
        <f>(VLOOKUP(Games!B94, Data!$B$2:$L$134, 8, FALSE)-VLOOKUP(Games!C94, Data!$B$2:$L$134, 8, FALSE))*Coefficients!$H$2</f>
        <v>#N/A</v>
      </c>
      <c r="I94" t="e">
        <f>(VLOOKUP(Games!B94, Data!$B$2:$L$134, 9, FALSE)-VLOOKUP(Games!C94, Data!$B$2:$L$134, 9, FALSE))*Coefficients!$I$2</f>
        <v>#N/A</v>
      </c>
      <c r="J94" t="e">
        <f>(VLOOKUP(Games!B94, Data!$B$2:$L$134, 10, FALSE)-VLOOKUP(Games!C94, Data!$B$2:$L$134, 10, FALSE))*Coefficients!$J$2</f>
        <v>#N/A</v>
      </c>
      <c r="K94" t="e">
        <f>(IF(AND(VLOOKUP(Games!B94, Data!$B$2:$L$134, 11, FALSE)=1, VLOOKUP(Games!C94, Data!$B$2:$L$134, 11, FALSE)&lt;&gt;1), 1,0))*Coefficients!K$2</f>
        <v>#N/A</v>
      </c>
      <c r="L94" t="e">
        <f>(IF(AND(VLOOKUP(Games!B94, Data!$B$2:$L$134, 11, FALSE)&lt;&gt;1, VLOOKUP(Games!C94, Data!$B$2:$L$134, 11, FALSE)=1), 1,0))*Coefficients!L$2</f>
        <v>#N/A</v>
      </c>
      <c r="O94" t="e">
        <f t="shared" si="1"/>
        <v>#N/A</v>
      </c>
    </row>
    <row r="95">
      <c r="A95" t="n">
        <f>Coefficients!A96</f>
        <v>0</v>
      </c>
      <c r="B95" t="n">
        <f>(Games!D95)*Coefficients!$B$2</f>
        <v>0</v>
      </c>
      <c r="C95" t="e">
        <f>(VLOOKUP(Games!B95, Data!$B$2:$L$134, 4, FALSE)-VLOOKUP(Games!C95, Data!$B$2:$L$134, 4, FALSE))*Coefficients!$C$2</f>
        <v>#N/A</v>
      </c>
      <c r="D95" t="e">
        <f>(VLOOKUP(Games!B95, Data!$B$2:$L$134, 3, FALSE)-VLOOKUP(Games!C95, Data!$B$2:$L$134, 3, FALSE))*Coefficients!$D$2</f>
        <v>#N/A</v>
      </c>
      <c r="E95" t="e">
        <f>(VLOOKUP(Games!B95, Data!$B$2:$L$134, 5, FALSE)-VLOOKUP(Games!C95, Data!$B$2:$L$134, 5, FALSE))*Coefficients!$E$2</f>
        <v>#N/A</v>
      </c>
      <c r="F95" t="e">
        <f>(VLOOKUP(Games!B95, Data!$B$2:$L$134, 6, FALSE)-VLOOKUP(Games!C95, Data!$B$2:$L$134, 6, FALSE))*Coefficients!$F$2</f>
        <v>#N/A</v>
      </c>
      <c r="G95" t="e">
        <f>(VLOOKUP(Games!B95, Data!$B$2:$L$134, 7, FALSE)-VLOOKUP(Games!C95, Data!$B$2:$L$134, 7, FALSE))*Coefficients!$G$2</f>
        <v>#N/A</v>
      </c>
      <c r="H95" t="e">
        <f>(VLOOKUP(Games!B95, Data!$B$2:$L$134, 8, FALSE)-VLOOKUP(Games!C95, Data!$B$2:$L$134, 8, FALSE))*Coefficients!$H$2</f>
        <v>#N/A</v>
      </c>
      <c r="I95" t="e">
        <f>(VLOOKUP(Games!B95, Data!$B$2:$L$134, 9, FALSE)-VLOOKUP(Games!C95, Data!$B$2:$L$134, 9, FALSE))*Coefficients!$I$2</f>
        <v>#N/A</v>
      </c>
      <c r="J95" t="e">
        <f>(VLOOKUP(Games!B95, Data!$B$2:$L$134, 10, FALSE)-VLOOKUP(Games!C95, Data!$B$2:$L$134, 10, FALSE))*Coefficients!$J$2</f>
        <v>#N/A</v>
      </c>
      <c r="K95" t="e">
        <f>(IF(AND(VLOOKUP(Games!B95, Data!$B$2:$L$134, 11, FALSE)=1, VLOOKUP(Games!C95, Data!$B$2:$L$134, 11, FALSE)&lt;&gt;1), 1,0))*Coefficients!K$2</f>
        <v>#N/A</v>
      </c>
      <c r="L95" t="e">
        <f>(IF(AND(VLOOKUP(Games!B95, Data!$B$2:$L$134, 11, FALSE)&lt;&gt;1, VLOOKUP(Games!C95, Data!$B$2:$L$134, 11, FALSE)=1), 1,0))*Coefficients!L$2</f>
        <v>#N/A</v>
      </c>
      <c r="O95" t="e">
        <f t="shared" si="1"/>
        <v>#N/A</v>
      </c>
    </row>
    <row r="96">
      <c r="A96" t="n">
        <f>Coefficients!A97</f>
        <v>0</v>
      </c>
      <c r="B96" t="n">
        <f>(Games!D96)*Coefficients!$B$2</f>
        <v>0</v>
      </c>
      <c r="C96" t="e">
        <f>(VLOOKUP(Games!B96, Data!$B$2:$L$134, 4, FALSE)-VLOOKUP(Games!C96, Data!$B$2:$L$134, 4, FALSE))*Coefficients!$C$2</f>
        <v>#N/A</v>
      </c>
      <c r="D96" t="e">
        <f>(VLOOKUP(Games!B96, Data!$B$2:$L$134, 3, FALSE)-VLOOKUP(Games!C96, Data!$B$2:$L$134, 3, FALSE))*Coefficients!$D$2</f>
        <v>#N/A</v>
      </c>
      <c r="E96" t="e">
        <f>(VLOOKUP(Games!B96, Data!$B$2:$L$134, 5, FALSE)-VLOOKUP(Games!C96, Data!$B$2:$L$134, 5, FALSE))*Coefficients!$E$2</f>
        <v>#N/A</v>
      </c>
      <c r="F96" t="e">
        <f>(VLOOKUP(Games!B96, Data!$B$2:$L$134, 6, FALSE)-VLOOKUP(Games!C96, Data!$B$2:$L$134, 6, FALSE))*Coefficients!$F$2</f>
        <v>#N/A</v>
      </c>
      <c r="G96" t="e">
        <f>(VLOOKUP(Games!B96, Data!$B$2:$L$134, 7, FALSE)-VLOOKUP(Games!C96, Data!$B$2:$L$134, 7, FALSE))*Coefficients!$G$2</f>
        <v>#N/A</v>
      </c>
      <c r="H96" t="e">
        <f>(VLOOKUP(Games!B96, Data!$B$2:$L$134, 8, FALSE)-VLOOKUP(Games!C96, Data!$B$2:$L$134, 8, FALSE))*Coefficients!$H$2</f>
        <v>#N/A</v>
      </c>
      <c r="I96" t="e">
        <f>(VLOOKUP(Games!B96, Data!$B$2:$L$134, 9, FALSE)-VLOOKUP(Games!C96, Data!$B$2:$L$134, 9, FALSE))*Coefficients!$I$2</f>
        <v>#N/A</v>
      </c>
      <c r="J96" t="e">
        <f>(VLOOKUP(Games!B96, Data!$B$2:$L$134, 10, FALSE)-VLOOKUP(Games!C96, Data!$B$2:$L$134, 10, FALSE))*Coefficients!$J$2</f>
        <v>#N/A</v>
      </c>
      <c r="K96" t="e">
        <f>(IF(AND(VLOOKUP(Games!B96, Data!$B$2:$L$134, 11, FALSE)=1, VLOOKUP(Games!C96, Data!$B$2:$L$134, 11, FALSE)&lt;&gt;1), 1,0))*Coefficients!K$2</f>
        <v>#N/A</v>
      </c>
      <c r="L96" t="e">
        <f>(IF(AND(VLOOKUP(Games!B96, Data!$B$2:$L$134, 11, FALSE)&lt;&gt;1, VLOOKUP(Games!C96, Data!$B$2:$L$134, 11, FALSE)=1), 1,0))*Coefficients!L$2</f>
        <v>#N/A</v>
      </c>
      <c r="O96" t="e">
        <f t="shared" si="1"/>
        <v>#N/A</v>
      </c>
    </row>
    <row r="97">
      <c r="A97" t="n">
        <f>Coefficients!A98</f>
        <v>0</v>
      </c>
      <c r="B97" t="n">
        <f>(Games!D97)*Coefficients!$B$2</f>
        <v>0</v>
      </c>
      <c r="C97" t="e">
        <f>(VLOOKUP(Games!B97, Data!$B$2:$L$134, 4, FALSE)-VLOOKUP(Games!C97, Data!$B$2:$L$134, 4, FALSE))*Coefficients!$C$2</f>
        <v>#N/A</v>
      </c>
      <c r="D97" t="e">
        <f>(VLOOKUP(Games!B97, Data!$B$2:$L$134, 3, FALSE)-VLOOKUP(Games!C97, Data!$B$2:$L$134, 3, FALSE))*Coefficients!$D$2</f>
        <v>#N/A</v>
      </c>
      <c r="E97" t="e">
        <f>(VLOOKUP(Games!B97, Data!$B$2:$L$134, 5, FALSE)-VLOOKUP(Games!C97, Data!$B$2:$L$134, 5, FALSE))*Coefficients!$E$2</f>
        <v>#N/A</v>
      </c>
      <c r="F97" t="e">
        <f>(VLOOKUP(Games!B97, Data!$B$2:$L$134, 6, FALSE)-VLOOKUP(Games!C97, Data!$B$2:$L$134, 6, FALSE))*Coefficients!$F$2</f>
        <v>#N/A</v>
      </c>
      <c r="G97" t="e">
        <f>(VLOOKUP(Games!B97, Data!$B$2:$L$134, 7, FALSE)-VLOOKUP(Games!C97, Data!$B$2:$L$134, 7, FALSE))*Coefficients!$G$2</f>
        <v>#N/A</v>
      </c>
      <c r="H97" t="e">
        <f>(VLOOKUP(Games!B97, Data!$B$2:$L$134, 8, FALSE)-VLOOKUP(Games!C97, Data!$B$2:$L$134, 8, FALSE))*Coefficients!$H$2</f>
        <v>#N/A</v>
      </c>
      <c r="I97" t="e">
        <f>(VLOOKUP(Games!B97, Data!$B$2:$L$134, 9, FALSE)-VLOOKUP(Games!C97, Data!$B$2:$L$134, 9, FALSE))*Coefficients!$I$2</f>
        <v>#N/A</v>
      </c>
      <c r="J97" t="e">
        <f>(VLOOKUP(Games!B97, Data!$B$2:$L$134, 10, FALSE)-VLOOKUP(Games!C97, Data!$B$2:$L$134, 10, FALSE))*Coefficients!$J$2</f>
        <v>#N/A</v>
      </c>
      <c r="K97" t="e">
        <f>(IF(AND(VLOOKUP(Games!B97, Data!$B$2:$L$134, 11, FALSE)=1, VLOOKUP(Games!C97, Data!$B$2:$L$134, 11, FALSE)&lt;&gt;1), 1,0))*Coefficients!K$2</f>
        <v>#N/A</v>
      </c>
      <c r="L97" t="e">
        <f>(IF(AND(VLOOKUP(Games!B97, Data!$B$2:$L$134, 11, FALSE)&lt;&gt;1, VLOOKUP(Games!C97, Data!$B$2:$L$134, 11, FALSE)=1), 1,0))*Coefficients!L$2</f>
        <v>#N/A</v>
      </c>
      <c r="O97" t="e">
        <f t="shared" si="1"/>
        <v>#N/A</v>
      </c>
    </row>
    <row r="98">
      <c r="A98" t="n">
        <f>Coefficients!A99</f>
        <v>0</v>
      </c>
      <c r="B98" t="n">
        <f>(Games!D98)*Coefficients!$B$2</f>
        <v>0</v>
      </c>
      <c r="C98" t="e">
        <f>(VLOOKUP(Games!B98, Data!$B$2:$L$134, 4, FALSE)-VLOOKUP(Games!C98, Data!$B$2:$L$134, 4, FALSE))*Coefficients!$C$2</f>
        <v>#N/A</v>
      </c>
      <c r="D98" t="e">
        <f>(VLOOKUP(Games!B98, Data!$B$2:$L$134, 3, FALSE)-VLOOKUP(Games!C98, Data!$B$2:$L$134, 3, FALSE))*Coefficients!$D$2</f>
        <v>#N/A</v>
      </c>
      <c r="E98" t="e">
        <f>(VLOOKUP(Games!B98, Data!$B$2:$L$134, 5, FALSE)-VLOOKUP(Games!C98, Data!$B$2:$L$134, 5, FALSE))*Coefficients!$E$2</f>
        <v>#N/A</v>
      </c>
      <c r="F98" t="e">
        <f>(VLOOKUP(Games!B98, Data!$B$2:$L$134, 6, FALSE)-VLOOKUP(Games!C98, Data!$B$2:$L$134, 6, FALSE))*Coefficients!$F$2</f>
        <v>#N/A</v>
      </c>
      <c r="G98" t="e">
        <f>(VLOOKUP(Games!B98, Data!$B$2:$L$134, 7, FALSE)-VLOOKUP(Games!C98, Data!$B$2:$L$134, 7, FALSE))*Coefficients!$G$2</f>
        <v>#N/A</v>
      </c>
      <c r="H98" t="e">
        <f>(VLOOKUP(Games!B98, Data!$B$2:$L$134, 8, FALSE)-VLOOKUP(Games!C98, Data!$B$2:$L$134, 8, FALSE))*Coefficients!$H$2</f>
        <v>#N/A</v>
      </c>
      <c r="I98" t="e">
        <f>(VLOOKUP(Games!B98, Data!$B$2:$L$134, 9, FALSE)-VLOOKUP(Games!C98, Data!$B$2:$L$134, 9, FALSE))*Coefficients!$I$2</f>
        <v>#N/A</v>
      </c>
      <c r="J98" t="e">
        <f>(VLOOKUP(Games!B98, Data!$B$2:$L$134, 10, FALSE)-VLOOKUP(Games!C98, Data!$B$2:$L$134, 10, FALSE))*Coefficients!$J$2</f>
        <v>#N/A</v>
      </c>
      <c r="K98" t="e">
        <f>(IF(AND(VLOOKUP(Games!B98, Data!$B$2:$L$134, 11, FALSE)=1, VLOOKUP(Games!C98, Data!$B$2:$L$134, 11, FALSE)&lt;&gt;1), 1,0))*Coefficients!K$2</f>
        <v>#N/A</v>
      </c>
      <c r="L98" t="e">
        <f>(IF(AND(VLOOKUP(Games!B98, Data!$B$2:$L$134, 11, FALSE)&lt;&gt;1, VLOOKUP(Games!C98, Data!$B$2:$L$134, 11, FALSE)=1), 1,0))*Coefficients!L$2</f>
        <v>#N/A</v>
      </c>
      <c r="O98" t="e">
        <f t="shared" si="1"/>
        <v>#N/A</v>
      </c>
    </row>
    <row r="99">
      <c r="A99" t="n">
        <f>Coefficients!A100</f>
        <v>0</v>
      </c>
      <c r="B99" t="n">
        <f>(Games!D99)*Coefficients!$B$2</f>
        <v>0</v>
      </c>
      <c r="C99" t="e">
        <f>(VLOOKUP(Games!B99, Data!$B$2:$L$134, 4, FALSE)-VLOOKUP(Games!C99, Data!$B$2:$L$134, 4, FALSE))*Coefficients!$C$2</f>
        <v>#N/A</v>
      </c>
      <c r="D99" t="e">
        <f>(VLOOKUP(Games!B99, Data!$B$2:$L$134, 3, FALSE)-VLOOKUP(Games!C99, Data!$B$2:$L$134, 3, FALSE))*Coefficients!$D$2</f>
        <v>#N/A</v>
      </c>
      <c r="E99" t="e">
        <f>(VLOOKUP(Games!B99, Data!$B$2:$L$134, 5, FALSE)-VLOOKUP(Games!C99, Data!$B$2:$L$134, 5, FALSE))*Coefficients!$E$2</f>
        <v>#N/A</v>
      </c>
      <c r="F99" t="e">
        <f>(VLOOKUP(Games!B99, Data!$B$2:$L$134, 6, FALSE)-VLOOKUP(Games!C99, Data!$B$2:$L$134, 6, FALSE))*Coefficients!$F$2</f>
        <v>#N/A</v>
      </c>
      <c r="G99" t="e">
        <f>(VLOOKUP(Games!B99, Data!$B$2:$L$134, 7, FALSE)-VLOOKUP(Games!C99, Data!$B$2:$L$134, 7, FALSE))*Coefficients!$G$2</f>
        <v>#N/A</v>
      </c>
      <c r="H99" t="e">
        <f>(VLOOKUP(Games!B99, Data!$B$2:$L$134, 8, FALSE)-VLOOKUP(Games!C99, Data!$B$2:$L$134, 8, FALSE))*Coefficients!$H$2</f>
        <v>#N/A</v>
      </c>
      <c r="I99" t="e">
        <f>(VLOOKUP(Games!B99, Data!$B$2:$L$134, 9, FALSE)-VLOOKUP(Games!C99, Data!$B$2:$L$134, 9, FALSE))*Coefficients!$I$2</f>
        <v>#N/A</v>
      </c>
      <c r="J99" t="e">
        <f>(VLOOKUP(Games!B99, Data!$B$2:$L$134, 10, FALSE)-VLOOKUP(Games!C99, Data!$B$2:$L$134, 10, FALSE))*Coefficients!$J$2</f>
        <v>#N/A</v>
      </c>
      <c r="K99" t="e">
        <f>(IF(AND(VLOOKUP(Games!B99, Data!$B$2:$L$134, 11, FALSE)=1, VLOOKUP(Games!C99, Data!$B$2:$L$134, 11, FALSE)&lt;&gt;1), 1,0))*Coefficients!K$2</f>
        <v>#N/A</v>
      </c>
      <c r="L99" t="e">
        <f>(IF(AND(VLOOKUP(Games!B99, Data!$B$2:$L$134, 11, FALSE)&lt;&gt;1, VLOOKUP(Games!C99, Data!$B$2:$L$134, 11, FALSE)=1), 1,0))*Coefficients!L$2</f>
        <v>#N/A</v>
      </c>
      <c r="O99" t="e">
        <f t="shared" si="1"/>
        <v>#N/A</v>
      </c>
    </row>
    <row r="100">
      <c r="A100" t="n">
        <f>Coefficients!A101</f>
        <v>0</v>
      </c>
      <c r="B100" t="n">
        <f>(Games!D100)*Coefficients!$B$2</f>
        <v>0</v>
      </c>
      <c r="C100" t="e">
        <f>(VLOOKUP(Games!B100, Data!$B$2:$L$134, 4, FALSE)-VLOOKUP(Games!C100, Data!$B$2:$L$134, 4, FALSE))*Coefficients!$C$2</f>
        <v>#N/A</v>
      </c>
      <c r="D100" t="e">
        <f>(VLOOKUP(Games!B100, Data!$B$2:$L$134, 3, FALSE)-VLOOKUP(Games!C100, Data!$B$2:$L$134, 3, FALSE))*Coefficients!$D$2</f>
        <v>#N/A</v>
      </c>
      <c r="E100" t="e">
        <f>(VLOOKUP(Games!B100, Data!$B$2:$L$134, 5, FALSE)-VLOOKUP(Games!C100, Data!$B$2:$L$134, 5, FALSE))*Coefficients!$E$2</f>
        <v>#N/A</v>
      </c>
      <c r="F100" t="e">
        <f>(VLOOKUP(Games!B100, Data!$B$2:$L$134, 6, FALSE)-VLOOKUP(Games!C100, Data!$B$2:$L$134, 6, FALSE))*Coefficients!$F$2</f>
        <v>#N/A</v>
      </c>
      <c r="G100" t="e">
        <f>(VLOOKUP(Games!B100, Data!$B$2:$L$134, 7, FALSE)-VLOOKUP(Games!C100, Data!$B$2:$L$134, 7, FALSE))*Coefficients!$G$2</f>
        <v>#N/A</v>
      </c>
      <c r="H100" t="e">
        <f>(VLOOKUP(Games!B100, Data!$B$2:$L$134, 8, FALSE)-VLOOKUP(Games!C100, Data!$B$2:$L$134, 8, FALSE))*Coefficients!$H$2</f>
        <v>#N/A</v>
      </c>
      <c r="I100" t="e">
        <f>(VLOOKUP(Games!B100, Data!$B$2:$L$134, 9, FALSE)-VLOOKUP(Games!C100, Data!$B$2:$L$134, 9, FALSE))*Coefficients!$I$2</f>
        <v>#N/A</v>
      </c>
      <c r="J100" t="e">
        <f>(VLOOKUP(Games!B100, Data!$B$2:$L$134, 10, FALSE)-VLOOKUP(Games!C100, Data!$B$2:$L$134, 10, FALSE))*Coefficients!$J$2</f>
        <v>#N/A</v>
      </c>
      <c r="K100" t="e">
        <f>(IF(AND(VLOOKUP(Games!B100, Data!$B$2:$L$134, 11, FALSE)=1, VLOOKUP(Games!C100, Data!$B$2:$L$134, 11, FALSE)&lt;&gt;1), 1,0))*Coefficients!K$2</f>
        <v>#N/A</v>
      </c>
      <c r="L100" t="e">
        <f>(IF(AND(VLOOKUP(Games!B100, Data!$B$2:$L$134, 11, FALSE)&lt;&gt;1, VLOOKUP(Games!C100, Data!$B$2:$L$134, 11, FALSE)=1), 1,0))*Coefficients!L$2</f>
        <v>#N/A</v>
      </c>
      <c r="O100" t="e">
        <f t="shared" si="1"/>
        <v>#N/A</v>
      </c>
    </row>
    <row r="101">
      <c r="A101" t="n">
        <f>Coefficients!A102</f>
        <v>0</v>
      </c>
      <c r="B101" t="n">
        <f>(Games!D101)*Coefficients!$B$2</f>
        <v>0</v>
      </c>
      <c r="C101" t="e">
        <f>(VLOOKUP(Games!B101, Data!$B$2:$L$134, 4, FALSE)-VLOOKUP(Games!C101, Data!$B$2:$L$134, 4, FALSE))*Coefficients!$C$2</f>
        <v>#N/A</v>
      </c>
      <c r="D101" t="e">
        <f>(VLOOKUP(Games!B101, Data!$B$2:$L$134, 3, FALSE)-VLOOKUP(Games!C101, Data!$B$2:$L$134, 3, FALSE))*Coefficients!$D$2</f>
        <v>#N/A</v>
      </c>
      <c r="E101" t="e">
        <f>(VLOOKUP(Games!B101, Data!$B$2:$L$134, 5, FALSE)-VLOOKUP(Games!C101, Data!$B$2:$L$134, 5, FALSE))*Coefficients!$E$2</f>
        <v>#N/A</v>
      </c>
      <c r="F101" t="e">
        <f>(VLOOKUP(Games!B101, Data!$B$2:$L$134, 6, FALSE)-VLOOKUP(Games!C101, Data!$B$2:$L$134, 6, FALSE))*Coefficients!$F$2</f>
        <v>#N/A</v>
      </c>
      <c r="G101" t="e">
        <f>(VLOOKUP(Games!B101, Data!$B$2:$L$134, 7, FALSE)-VLOOKUP(Games!C101, Data!$B$2:$L$134, 7, FALSE))*Coefficients!$G$2</f>
        <v>#N/A</v>
      </c>
      <c r="H101" t="e">
        <f>(VLOOKUP(Games!B101, Data!$B$2:$L$134, 8, FALSE)-VLOOKUP(Games!C101, Data!$B$2:$L$134, 8, FALSE))*Coefficients!$H$2</f>
        <v>#N/A</v>
      </c>
      <c r="I101" t="e">
        <f>(VLOOKUP(Games!B101, Data!$B$2:$L$134, 9, FALSE)-VLOOKUP(Games!C101, Data!$B$2:$L$134, 9, FALSE))*Coefficients!$I$2</f>
        <v>#N/A</v>
      </c>
      <c r="J101" t="e">
        <f>(VLOOKUP(Games!B101, Data!$B$2:$L$134, 10, FALSE)-VLOOKUP(Games!C101, Data!$B$2:$L$134, 10, FALSE))*Coefficients!$J$2</f>
        <v>#N/A</v>
      </c>
      <c r="K101" t="e">
        <f>(IF(AND(VLOOKUP(Games!B101, Data!$B$2:$L$134, 11, FALSE)=1, VLOOKUP(Games!C101, Data!$B$2:$L$134, 11, FALSE)&lt;&gt;1), 1,0))*Coefficients!K$2</f>
        <v>#N/A</v>
      </c>
      <c r="L101" t="e">
        <f>(IF(AND(VLOOKUP(Games!B101, Data!$B$2:$L$134, 11, FALSE)&lt;&gt;1, VLOOKUP(Games!C101, Data!$B$2:$L$134, 11, FALSE)=1), 1,0))*Coefficients!L$2</f>
        <v>#N/A</v>
      </c>
      <c r="O101" t="e">
        <f t="shared" si="1"/>
        <v>#N/A</v>
      </c>
    </row>
    <row r="102">
      <c r="A102" t="n">
        <f>Coefficients!A103</f>
        <v>0</v>
      </c>
      <c r="B102" t="n">
        <f>(Games!D102)*Coefficients!$B$2</f>
        <v>0</v>
      </c>
      <c r="C102" t="e">
        <f>(VLOOKUP(Games!B102, Data!$B$2:$L$134, 4, FALSE)-VLOOKUP(Games!C102, Data!$B$2:$L$134, 4, FALSE))*Coefficients!$C$2</f>
        <v>#N/A</v>
      </c>
      <c r="D102" t="e">
        <f>(VLOOKUP(Games!B102, Data!$B$2:$L$134, 3, FALSE)-VLOOKUP(Games!C102, Data!$B$2:$L$134, 3, FALSE))*Coefficients!$D$2</f>
        <v>#N/A</v>
      </c>
      <c r="E102" t="e">
        <f>(VLOOKUP(Games!B102, Data!$B$2:$L$134, 5, FALSE)-VLOOKUP(Games!C102, Data!$B$2:$L$134, 5, FALSE))*Coefficients!$E$2</f>
        <v>#N/A</v>
      </c>
      <c r="F102" t="e">
        <f>(VLOOKUP(Games!B102, Data!$B$2:$L$134, 6, FALSE)-VLOOKUP(Games!C102, Data!$B$2:$L$134, 6, FALSE))*Coefficients!$F$2</f>
        <v>#N/A</v>
      </c>
      <c r="G102" t="e">
        <f>(VLOOKUP(Games!B102, Data!$B$2:$L$134, 7, FALSE)-VLOOKUP(Games!C102, Data!$B$2:$L$134, 7, FALSE))*Coefficients!$G$2</f>
        <v>#N/A</v>
      </c>
      <c r="H102" t="e">
        <f>(VLOOKUP(Games!B102, Data!$B$2:$L$134, 8, FALSE)-VLOOKUP(Games!C102, Data!$B$2:$L$134, 8, FALSE))*Coefficients!$H$2</f>
        <v>#N/A</v>
      </c>
      <c r="I102" t="e">
        <f>(VLOOKUP(Games!B102, Data!$B$2:$L$134, 9, FALSE)-VLOOKUP(Games!C102, Data!$B$2:$L$134, 9, FALSE))*Coefficients!$I$2</f>
        <v>#N/A</v>
      </c>
      <c r="J102" t="e">
        <f>(VLOOKUP(Games!B102, Data!$B$2:$L$134, 10, FALSE)-VLOOKUP(Games!C102, Data!$B$2:$L$134, 10, FALSE))*Coefficients!$J$2</f>
        <v>#N/A</v>
      </c>
      <c r="K102" t="e">
        <f>(IF(AND(VLOOKUP(Games!B102, Data!$B$2:$L$134, 11, FALSE)=1, VLOOKUP(Games!C102, Data!$B$2:$L$134, 11, FALSE)&lt;&gt;1), 1,0))*Coefficients!K$2</f>
        <v>#N/A</v>
      </c>
      <c r="L102" t="e">
        <f>(IF(AND(VLOOKUP(Games!B102, Data!$B$2:$L$134, 11, FALSE)&lt;&gt;1, VLOOKUP(Games!C102, Data!$B$2:$L$134, 11, FALSE)=1), 1,0))*Coefficients!L$2</f>
        <v>#N/A</v>
      </c>
      <c r="O102" t="e">
        <f t="shared" si="1"/>
        <v>#N/A</v>
      </c>
    </row>
    <row r="103">
      <c r="A103" t="n">
        <f>Coefficients!A104</f>
        <v>0</v>
      </c>
      <c r="B103" t="n">
        <f>(Games!D103)*Coefficients!$B$2</f>
        <v>0</v>
      </c>
      <c r="C103" t="e">
        <f>(VLOOKUP(Games!B103, Data!$B$2:$L$134, 4, FALSE)-VLOOKUP(Games!C103, Data!$B$2:$L$134, 4, FALSE))*Coefficients!$C$2</f>
        <v>#N/A</v>
      </c>
      <c r="D103" t="e">
        <f>(VLOOKUP(Games!B103, Data!$B$2:$L$134, 3, FALSE)-VLOOKUP(Games!C103, Data!$B$2:$L$134, 3, FALSE))*Coefficients!$D$2</f>
        <v>#N/A</v>
      </c>
      <c r="E103" t="e">
        <f>(VLOOKUP(Games!B103, Data!$B$2:$L$134, 5, FALSE)-VLOOKUP(Games!C103, Data!$B$2:$L$134, 5, FALSE))*Coefficients!$E$2</f>
        <v>#N/A</v>
      </c>
      <c r="F103" t="e">
        <f>(VLOOKUP(Games!B103, Data!$B$2:$L$134, 6, FALSE)-VLOOKUP(Games!C103, Data!$B$2:$L$134, 6, FALSE))*Coefficients!$F$2</f>
        <v>#N/A</v>
      </c>
      <c r="G103" t="e">
        <f>(VLOOKUP(Games!B103, Data!$B$2:$L$134, 7, FALSE)-VLOOKUP(Games!C103, Data!$B$2:$L$134, 7, FALSE))*Coefficients!$G$2</f>
        <v>#N/A</v>
      </c>
      <c r="H103" t="e">
        <f>(VLOOKUP(Games!B103, Data!$B$2:$L$134, 8, FALSE)-VLOOKUP(Games!C103, Data!$B$2:$L$134, 8, FALSE))*Coefficients!$H$2</f>
        <v>#N/A</v>
      </c>
      <c r="I103" t="e">
        <f>(VLOOKUP(Games!B103, Data!$B$2:$L$134, 9, FALSE)-VLOOKUP(Games!C103, Data!$B$2:$L$134, 9, FALSE))*Coefficients!$I$2</f>
        <v>#N/A</v>
      </c>
      <c r="J103" t="e">
        <f>(VLOOKUP(Games!B103, Data!$B$2:$L$134, 10, FALSE)-VLOOKUP(Games!C103, Data!$B$2:$L$134, 10, FALSE))*Coefficients!$J$2</f>
        <v>#N/A</v>
      </c>
      <c r="K103" t="e">
        <f>(IF(AND(VLOOKUP(Games!B103, Data!$B$2:$L$134, 11, FALSE)=1, VLOOKUP(Games!C103, Data!$B$2:$L$134, 11, FALSE)&lt;&gt;1), 1,0))*Coefficients!K$2</f>
        <v>#N/A</v>
      </c>
      <c r="L103" t="e">
        <f>(IF(AND(VLOOKUP(Games!B103, Data!$B$2:$L$134, 11, FALSE)&lt;&gt;1, VLOOKUP(Games!C103, Data!$B$2:$L$134, 11, FALSE)=1), 1,0))*Coefficients!L$2</f>
        <v>#N/A</v>
      </c>
      <c r="O103" t="e">
        <f t="shared" si="1"/>
        <v>#N/A</v>
      </c>
    </row>
    <row r="104">
      <c r="A104" t="n">
        <f>Coefficients!A105</f>
        <v>0</v>
      </c>
      <c r="B104" t="n">
        <f>(Games!D104)*Coefficients!$B$2</f>
        <v>0</v>
      </c>
      <c r="C104" t="e">
        <f>(VLOOKUP(Games!B104, Data!$B$2:$L$134, 4, FALSE)-VLOOKUP(Games!C104, Data!$B$2:$L$134, 4, FALSE))*Coefficients!$C$2</f>
        <v>#N/A</v>
      </c>
      <c r="D104" t="e">
        <f>(VLOOKUP(Games!B104, Data!$B$2:$L$134, 3, FALSE)-VLOOKUP(Games!C104, Data!$B$2:$L$134, 3, FALSE))*Coefficients!$D$2</f>
        <v>#N/A</v>
      </c>
      <c r="E104" t="e">
        <f>(VLOOKUP(Games!B104, Data!$B$2:$L$134, 5, FALSE)-VLOOKUP(Games!C104, Data!$B$2:$L$134, 5, FALSE))*Coefficients!$E$2</f>
        <v>#N/A</v>
      </c>
      <c r="F104" t="e">
        <f>(VLOOKUP(Games!B104, Data!$B$2:$L$134, 6, FALSE)-VLOOKUP(Games!C104, Data!$B$2:$L$134, 6, FALSE))*Coefficients!$F$2</f>
        <v>#N/A</v>
      </c>
      <c r="G104" t="e">
        <f>(VLOOKUP(Games!B104, Data!$B$2:$L$134, 7, FALSE)-VLOOKUP(Games!C104, Data!$B$2:$L$134, 7, FALSE))*Coefficients!$G$2</f>
        <v>#N/A</v>
      </c>
      <c r="H104" t="e">
        <f>(VLOOKUP(Games!B104, Data!$B$2:$L$134, 8, FALSE)-VLOOKUP(Games!C104, Data!$B$2:$L$134, 8, FALSE))*Coefficients!$H$2</f>
        <v>#N/A</v>
      </c>
      <c r="I104" t="e">
        <f>(VLOOKUP(Games!B104, Data!$B$2:$L$134, 9, FALSE)-VLOOKUP(Games!C104, Data!$B$2:$L$134, 9, FALSE))*Coefficients!$I$2</f>
        <v>#N/A</v>
      </c>
      <c r="J104" t="e">
        <f>(VLOOKUP(Games!B104, Data!$B$2:$L$134, 10, FALSE)-VLOOKUP(Games!C104, Data!$B$2:$L$134, 10, FALSE))*Coefficients!$J$2</f>
        <v>#N/A</v>
      </c>
      <c r="K104" t="e">
        <f>(IF(AND(VLOOKUP(Games!B104, Data!$B$2:$L$134, 11, FALSE)=1, VLOOKUP(Games!C104, Data!$B$2:$L$134, 11, FALSE)&lt;&gt;1), 1,0))*Coefficients!K$2</f>
        <v>#N/A</v>
      </c>
      <c r="L104" t="e">
        <f>(IF(AND(VLOOKUP(Games!B104, Data!$B$2:$L$134, 11, FALSE)&lt;&gt;1, VLOOKUP(Games!C104, Data!$B$2:$L$134, 11, FALSE)=1), 1,0))*Coefficients!L$2</f>
        <v>#N/A</v>
      </c>
      <c r="O104" t="e">
        <f t="shared" si="1"/>
        <v>#N/A</v>
      </c>
    </row>
    <row r="105">
      <c r="A105" t="n">
        <f>Coefficients!A106</f>
        <v>0</v>
      </c>
      <c r="B105" t="n">
        <f>(Games!D105)*Coefficients!$B$2</f>
        <v>0</v>
      </c>
      <c r="C105" t="e">
        <f>(VLOOKUP(Games!B105, Data!$B$2:$L$134, 4, FALSE)-VLOOKUP(Games!C105, Data!$B$2:$L$134, 4, FALSE))*Coefficients!$C$2</f>
        <v>#N/A</v>
      </c>
      <c r="D105" t="e">
        <f>(VLOOKUP(Games!B105, Data!$B$2:$L$134, 3, FALSE)-VLOOKUP(Games!C105, Data!$B$2:$L$134, 3, FALSE))*Coefficients!$D$2</f>
        <v>#N/A</v>
      </c>
      <c r="E105" t="e">
        <f>(VLOOKUP(Games!B105, Data!$B$2:$L$134, 5, FALSE)-VLOOKUP(Games!C105, Data!$B$2:$L$134, 5, FALSE))*Coefficients!$E$2</f>
        <v>#N/A</v>
      </c>
      <c r="F105" t="e">
        <f>(VLOOKUP(Games!B105, Data!$B$2:$L$134, 6, FALSE)-VLOOKUP(Games!C105, Data!$B$2:$L$134, 6, FALSE))*Coefficients!$F$2</f>
        <v>#N/A</v>
      </c>
      <c r="G105" t="e">
        <f>(VLOOKUP(Games!B105, Data!$B$2:$L$134, 7, FALSE)-VLOOKUP(Games!C105, Data!$B$2:$L$134, 7, FALSE))*Coefficients!$G$2</f>
        <v>#N/A</v>
      </c>
      <c r="H105" t="e">
        <f>(VLOOKUP(Games!B105, Data!$B$2:$L$134, 8, FALSE)-VLOOKUP(Games!C105, Data!$B$2:$L$134, 8, FALSE))*Coefficients!$H$2</f>
        <v>#N/A</v>
      </c>
      <c r="I105" t="e">
        <f>(VLOOKUP(Games!B105, Data!$B$2:$L$134, 9, FALSE)-VLOOKUP(Games!C105, Data!$B$2:$L$134, 9, FALSE))*Coefficients!$I$2</f>
        <v>#N/A</v>
      </c>
      <c r="J105" t="e">
        <f>(VLOOKUP(Games!B105, Data!$B$2:$L$134, 10, FALSE)-VLOOKUP(Games!C105, Data!$B$2:$L$134, 10, FALSE))*Coefficients!$J$2</f>
        <v>#N/A</v>
      </c>
      <c r="K105" t="e">
        <f>(IF(AND(VLOOKUP(Games!B105, Data!$B$2:$L$134, 11, FALSE)=1, VLOOKUP(Games!C105, Data!$B$2:$L$134, 11, FALSE)&lt;&gt;1), 1,0))*Coefficients!K$2</f>
        <v>#N/A</v>
      </c>
      <c r="L105" t="e">
        <f>(IF(AND(VLOOKUP(Games!B105, Data!$B$2:$L$134, 11, FALSE)&lt;&gt;1, VLOOKUP(Games!C105, Data!$B$2:$L$134, 11, FALSE)=1), 1,0))*Coefficients!L$2</f>
        <v>#N/A</v>
      </c>
      <c r="O105" t="e">
        <f t="shared" si="1"/>
        <v>#N/A</v>
      </c>
    </row>
    <row r="106">
      <c r="A106" t="n">
        <f>Coefficients!A107</f>
        <v>0</v>
      </c>
      <c r="B106" t="n">
        <f>(Games!D106)*Coefficients!$B$2</f>
        <v>0</v>
      </c>
      <c r="C106" t="e">
        <f>(VLOOKUP(Games!B106, Data!$B$2:$L$134, 4, FALSE)-VLOOKUP(Games!C106, Data!$B$2:$L$134, 4, FALSE))*Coefficients!$C$2</f>
        <v>#N/A</v>
      </c>
      <c r="D106" t="e">
        <f>(VLOOKUP(Games!B106, Data!$B$2:$L$134, 3, FALSE)-VLOOKUP(Games!C106, Data!$B$2:$L$134, 3, FALSE))*Coefficients!$D$2</f>
        <v>#N/A</v>
      </c>
      <c r="E106" t="e">
        <f>(VLOOKUP(Games!B106, Data!$B$2:$L$134, 5, FALSE)-VLOOKUP(Games!C106, Data!$B$2:$L$134, 5, FALSE))*Coefficients!$E$2</f>
        <v>#N/A</v>
      </c>
      <c r="F106" t="e">
        <f>(VLOOKUP(Games!B106, Data!$B$2:$L$134, 6, FALSE)-VLOOKUP(Games!C106, Data!$B$2:$L$134, 6, FALSE))*Coefficients!$F$2</f>
        <v>#N/A</v>
      </c>
      <c r="G106" t="e">
        <f>(VLOOKUP(Games!B106, Data!$B$2:$L$134, 7, FALSE)-VLOOKUP(Games!C106, Data!$B$2:$L$134, 7, FALSE))*Coefficients!$G$2</f>
        <v>#N/A</v>
      </c>
      <c r="H106" t="e">
        <f>(VLOOKUP(Games!B106, Data!$B$2:$L$134, 8, FALSE)-VLOOKUP(Games!C106, Data!$B$2:$L$134, 8, FALSE))*Coefficients!$H$2</f>
        <v>#N/A</v>
      </c>
      <c r="I106" t="e">
        <f>(VLOOKUP(Games!B106, Data!$B$2:$L$134, 9, FALSE)-VLOOKUP(Games!C106, Data!$B$2:$L$134, 9, FALSE))*Coefficients!$I$2</f>
        <v>#N/A</v>
      </c>
      <c r="J106" t="e">
        <f>(VLOOKUP(Games!B106, Data!$B$2:$L$134, 10, FALSE)-VLOOKUP(Games!C106, Data!$B$2:$L$134, 10, FALSE))*Coefficients!$J$2</f>
        <v>#N/A</v>
      </c>
      <c r="K106" t="e">
        <f>(IF(AND(VLOOKUP(Games!B106, Data!$B$2:$L$134, 11, FALSE)=1, VLOOKUP(Games!C106, Data!$B$2:$L$134, 11, FALSE)&lt;&gt;1), 1,0))*Coefficients!K$2</f>
        <v>#N/A</v>
      </c>
      <c r="L106" t="e">
        <f>(IF(AND(VLOOKUP(Games!B106, Data!$B$2:$L$134, 11, FALSE)&lt;&gt;1, VLOOKUP(Games!C106, Data!$B$2:$L$134, 11, FALSE)=1), 1,0))*Coefficients!L$2</f>
        <v>#N/A</v>
      </c>
      <c r="O106" t="e">
        <f t="shared" si="1"/>
        <v>#N/A</v>
      </c>
    </row>
    <row r="107">
      <c r="A107" t="n">
        <f>Coefficients!A108</f>
        <v>0</v>
      </c>
      <c r="B107" t="n">
        <f>(Games!D107)*Coefficients!$B$2</f>
        <v>0</v>
      </c>
      <c r="C107" t="e">
        <f>(VLOOKUP(Games!B107, Data!$B$2:$L$134, 4, FALSE)-VLOOKUP(Games!C107, Data!$B$2:$L$134, 4, FALSE))*Coefficients!$C$2</f>
        <v>#N/A</v>
      </c>
      <c r="D107" t="e">
        <f>(VLOOKUP(Games!B107, Data!$B$2:$L$134, 3, FALSE)-VLOOKUP(Games!C107, Data!$B$2:$L$134, 3, FALSE))*Coefficients!$D$2</f>
        <v>#N/A</v>
      </c>
      <c r="E107" t="e">
        <f>(VLOOKUP(Games!B107, Data!$B$2:$L$134, 5, FALSE)-VLOOKUP(Games!C107, Data!$B$2:$L$134, 5, FALSE))*Coefficients!$E$2</f>
        <v>#N/A</v>
      </c>
      <c r="F107" t="e">
        <f>(VLOOKUP(Games!B107, Data!$B$2:$L$134, 6, FALSE)-VLOOKUP(Games!C107, Data!$B$2:$L$134, 6, FALSE))*Coefficients!$F$2</f>
        <v>#N/A</v>
      </c>
      <c r="G107" t="e">
        <f>(VLOOKUP(Games!B107, Data!$B$2:$L$134, 7, FALSE)-VLOOKUP(Games!C107, Data!$B$2:$L$134, 7, FALSE))*Coefficients!$G$2</f>
        <v>#N/A</v>
      </c>
      <c r="H107" t="e">
        <f>(VLOOKUP(Games!B107, Data!$B$2:$L$134, 8, FALSE)-VLOOKUP(Games!C107, Data!$B$2:$L$134, 8, FALSE))*Coefficients!$H$2</f>
        <v>#N/A</v>
      </c>
      <c r="I107" t="e">
        <f>(VLOOKUP(Games!B107, Data!$B$2:$L$134, 9, FALSE)-VLOOKUP(Games!C107, Data!$B$2:$L$134, 9, FALSE))*Coefficients!$I$2</f>
        <v>#N/A</v>
      </c>
      <c r="J107" t="e">
        <f>(VLOOKUP(Games!B107, Data!$B$2:$L$134, 10, FALSE)-VLOOKUP(Games!C107, Data!$B$2:$L$134, 10, FALSE))*Coefficients!$J$2</f>
        <v>#N/A</v>
      </c>
      <c r="K107" t="e">
        <f>(IF(AND(VLOOKUP(Games!B107, Data!$B$2:$L$134, 11, FALSE)=1, VLOOKUP(Games!C107, Data!$B$2:$L$134, 11, FALSE)&lt;&gt;1), 1,0))*Coefficients!K$2</f>
        <v>#N/A</v>
      </c>
      <c r="L107" t="e">
        <f>(IF(AND(VLOOKUP(Games!B107, Data!$B$2:$L$134, 11, FALSE)&lt;&gt;1, VLOOKUP(Games!C107, Data!$B$2:$L$134, 11, FALSE)=1), 1,0))*Coefficients!L$2</f>
        <v>#N/A</v>
      </c>
      <c r="O107" t="e">
        <f t="shared" si="1"/>
        <v>#N/A</v>
      </c>
    </row>
    <row r="108">
      <c r="A108" t="n">
        <f>Coefficients!A109</f>
        <v>0</v>
      </c>
      <c r="B108" t="n">
        <f>(Games!D108)*Coefficients!$B$2</f>
        <v>0</v>
      </c>
      <c r="C108" t="e">
        <f>(VLOOKUP(Games!B108, Data!$B$2:$L$134, 4, FALSE)-VLOOKUP(Games!C108, Data!$B$2:$L$134, 4, FALSE))*Coefficients!$C$2</f>
        <v>#N/A</v>
      </c>
      <c r="D108" t="e">
        <f>(VLOOKUP(Games!B108, Data!$B$2:$L$134, 3, FALSE)-VLOOKUP(Games!C108, Data!$B$2:$L$134, 3, FALSE))*Coefficients!$D$2</f>
        <v>#N/A</v>
      </c>
      <c r="E108" t="e">
        <f>(VLOOKUP(Games!B108, Data!$B$2:$L$134, 5, FALSE)-VLOOKUP(Games!C108, Data!$B$2:$L$134, 5, FALSE))*Coefficients!$E$2</f>
        <v>#N/A</v>
      </c>
      <c r="F108" t="e">
        <f>(VLOOKUP(Games!B108, Data!$B$2:$L$134, 6, FALSE)-VLOOKUP(Games!C108, Data!$B$2:$L$134, 6, FALSE))*Coefficients!$F$2</f>
        <v>#N/A</v>
      </c>
      <c r="G108" t="e">
        <f>(VLOOKUP(Games!B108, Data!$B$2:$L$134, 7, FALSE)-VLOOKUP(Games!C108, Data!$B$2:$L$134, 7, FALSE))*Coefficients!$G$2</f>
        <v>#N/A</v>
      </c>
      <c r="H108" t="e">
        <f>(VLOOKUP(Games!B108, Data!$B$2:$L$134, 8, FALSE)-VLOOKUP(Games!C108, Data!$B$2:$L$134, 8, FALSE))*Coefficients!$H$2</f>
        <v>#N/A</v>
      </c>
      <c r="I108" t="e">
        <f>(VLOOKUP(Games!B108, Data!$B$2:$L$134, 9, FALSE)-VLOOKUP(Games!C108, Data!$B$2:$L$134, 9, FALSE))*Coefficients!$I$2</f>
        <v>#N/A</v>
      </c>
      <c r="J108" t="e">
        <f>(VLOOKUP(Games!B108, Data!$B$2:$L$134, 10, FALSE)-VLOOKUP(Games!C108, Data!$B$2:$L$134, 10, FALSE))*Coefficients!$J$2</f>
        <v>#N/A</v>
      </c>
      <c r="K108" t="e">
        <f>(IF(AND(VLOOKUP(Games!B108, Data!$B$2:$L$134, 11, FALSE)=1, VLOOKUP(Games!C108, Data!$B$2:$L$134, 11, FALSE)&lt;&gt;1), 1,0))*Coefficients!K$2</f>
        <v>#N/A</v>
      </c>
      <c r="L108" t="e">
        <f>(IF(AND(VLOOKUP(Games!B108, Data!$B$2:$L$134, 11, FALSE)&lt;&gt;1, VLOOKUP(Games!C108, Data!$B$2:$L$134, 11, FALSE)=1), 1,0))*Coefficients!L$2</f>
        <v>#N/A</v>
      </c>
      <c r="O108" t="e">
        <f t="shared" si="1"/>
        <v>#N/A</v>
      </c>
    </row>
    <row r="109">
      <c r="A109" t="n">
        <f>Coefficients!A110</f>
        <v>0</v>
      </c>
      <c r="B109" t="n">
        <f>(Games!D109)*Coefficients!$B$2</f>
        <v>0</v>
      </c>
      <c r="C109" t="e">
        <f>(VLOOKUP(Games!B109, Data!$B$2:$L$134, 4, FALSE)-VLOOKUP(Games!C109, Data!$B$2:$L$134, 4, FALSE))*Coefficients!$C$2</f>
        <v>#N/A</v>
      </c>
      <c r="D109" t="e">
        <f>(VLOOKUP(Games!B109, Data!$B$2:$L$134, 3, FALSE)-VLOOKUP(Games!C109, Data!$B$2:$L$134, 3, FALSE))*Coefficients!$D$2</f>
        <v>#N/A</v>
      </c>
      <c r="E109" t="e">
        <f>(VLOOKUP(Games!B109, Data!$B$2:$L$134, 5, FALSE)-VLOOKUP(Games!C109, Data!$B$2:$L$134, 5, FALSE))*Coefficients!$E$2</f>
        <v>#N/A</v>
      </c>
      <c r="F109" t="e">
        <f>(VLOOKUP(Games!B109, Data!$B$2:$L$134, 6, FALSE)-VLOOKUP(Games!C109, Data!$B$2:$L$134, 6, FALSE))*Coefficients!$F$2</f>
        <v>#N/A</v>
      </c>
      <c r="G109" t="e">
        <f>(VLOOKUP(Games!B109, Data!$B$2:$L$134, 7, FALSE)-VLOOKUP(Games!C109, Data!$B$2:$L$134, 7, FALSE))*Coefficients!$G$2</f>
        <v>#N/A</v>
      </c>
      <c r="H109" t="e">
        <f>(VLOOKUP(Games!B109, Data!$B$2:$L$134, 8, FALSE)-VLOOKUP(Games!C109, Data!$B$2:$L$134, 8, FALSE))*Coefficients!$H$2</f>
        <v>#N/A</v>
      </c>
      <c r="I109" t="e">
        <f>(VLOOKUP(Games!B109, Data!$B$2:$L$134, 9, FALSE)-VLOOKUP(Games!C109, Data!$B$2:$L$134, 9, FALSE))*Coefficients!$I$2</f>
        <v>#N/A</v>
      </c>
      <c r="J109" t="e">
        <f>(VLOOKUP(Games!B109, Data!$B$2:$L$134, 10, FALSE)-VLOOKUP(Games!C109, Data!$B$2:$L$134, 10, FALSE))*Coefficients!$J$2</f>
        <v>#N/A</v>
      </c>
      <c r="K109" t="e">
        <f>(IF(AND(VLOOKUP(Games!B109, Data!$B$2:$L$134, 11, FALSE)=1, VLOOKUP(Games!C109, Data!$B$2:$L$134, 11, FALSE)&lt;&gt;1), 1,0))*Coefficients!K$2</f>
        <v>#N/A</v>
      </c>
      <c r="L109" t="e">
        <f>(IF(AND(VLOOKUP(Games!B109, Data!$B$2:$L$134, 11, FALSE)&lt;&gt;1, VLOOKUP(Games!C109, Data!$B$2:$L$134, 11, FALSE)=1), 1,0))*Coefficients!L$2</f>
        <v>#N/A</v>
      </c>
      <c r="O109" t="e">
        <f t="shared" si="1"/>
        <v>#N/A</v>
      </c>
    </row>
    <row r="110">
      <c r="A110" t="n">
        <f>Coefficients!A111</f>
        <v>0</v>
      </c>
      <c r="B110" t="n">
        <f>(Games!D110)*Coefficients!$B$2</f>
        <v>0</v>
      </c>
      <c r="C110" t="e">
        <f>(VLOOKUP(Games!B110, Data!$B$2:$L$134, 4, FALSE)-VLOOKUP(Games!C110, Data!$B$2:$L$134, 4, FALSE))*Coefficients!$C$2</f>
        <v>#N/A</v>
      </c>
      <c r="D110" t="e">
        <f>(VLOOKUP(Games!B110, Data!$B$2:$L$134, 3, FALSE)-VLOOKUP(Games!C110, Data!$B$2:$L$134, 3, FALSE))*Coefficients!$D$2</f>
        <v>#N/A</v>
      </c>
      <c r="E110" t="e">
        <f>(VLOOKUP(Games!B110, Data!$B$2:$L$134, 5, FALSE)-VLOOKUP(Games!C110, Data!$B$2:$L$134, 5, FALSE))*Coefficients!$E$2</f>
        <v>#N/A</v>
      </c>
      <c r="F110" t="e">
        <f>(VLOOKUP(Games!B110, Data!$B$2:$L$134, 6, FALSE)-VLOOKUP(Games!C110, Data!$B$2:$L$134, 6, FALSE))*Coefficients!$F$2</f>
        <v>#N/A</v>
      </c>
      <c r="G110" t="e">
        <f>(VLOOKUP(Games!B110, Data!$B$2:$L$134, 7, FALSE)-VLOOKUP(Games!C110, Data!$B$2:$L$134, 7, FALSE))*Coefficients!$G$2</f>
        <v>#N/A</v>
      </c>
      <c r="H110" t="e">
        <f>(VLOOKUP(Games!B110, Data!$B$2:$L$134, 8, FALSE)-VLOOKUP(Games!C110, Data!$B$2:$L$134, 8, FALSE))*Coefficients!$H$2</f>
        <v>#N/A</v>
      </c>
      <c r="I110" t="e">
        <f>(VLOOKUP(Games!B110, Data!$B$2:$L$134, 9, FALSE)-VLOOKUP(Games!C110, Data!$B$2:$L$134, 9, FALSE))*Coefficients!$I$2</f>
        <v>#N/A</v>
      </c>
      <c r="J110" t="e">
        <f>(VLOOKUP(Games!B110, Data!$B$2:$L$134, 10, FALSE)-VLOOKUP(Games!C110, Data!$B$2:$L$134, 10, FALSE))*Coefficients!$J$2</f>
        <v>#N/A</v>
      </c>
      <c r="K110" t="e">
        <f>(IF(AND(VLOOKUP(Games!B110, Data!$B$2:$L$134, 11, FALSE)=1, VLOOKUP(Games!C110, Data!$B$2:$L$134, 11, FALSE)&lt;&gt;1), 1,0))*Coefficients!K$2</f>
        <v>#N/A</v>
      </c>
      <c r="L110" t="e">
        <f>(IF(AND(VLOOKUP(Games!B110, Data!$B$2:$L$134, 11, FALSE)&lt;&gt;1, VLOOKUP(Games!C110, Data!$B$2:$L$134, 11, FALSE)=1), 1,0))*Coefficients!L$2</f>
        <v>#N/A</v>
      </c>
      <c r="O110" t="e">
        <f t="shared" si="1"/>
        <v>#N/A</v>
      </c>
    </row>
    <row r="111">
      <c r="A111" t="n">
        <f>Coefficients!A112</f>
        <v>0</v>
      </c>
      <c r="B111" t="n">
        <f>(Games!D111)*Coefficients!$B$2</f>
        <v>0</v>
      </c>
      <c r="C111" t="e">
        <f>(VLOOKUP(Games!B111, Data!$B$2:$L$134, 4, FALSE)-VLOOKUP(Games!C111, Data!$B$2:$L$134, 4, FALSE))*Coefficients!$C$2</f>
        <v>#N/A</v>
      </c>
      <c r="D111" t="e">
        <f>(VLOOKUP(Games!B111, Data!$B$2:$L$134, 3, FALSE)-VLOOKUP(Games!C111, Data!$B$2:$L$134, 3, FALSE))*Coefficients!$D$2</f>
        <v>#N/A</v>
      </c>
      <c r="E111" t="e">
        <f>(VLOOKUP(Games!B111, Data!$B$2:$L$134, 5, FALSE)-VLOOKUP(Games!C111, Data!$B$2:$L$134, 5, FALSE))*Coefficients!$E$2</f>
        <v>#N/A</v>
      </c>
      <c r="F111" t="e">
        <f>(VLOOKUP(Games!B111, Data!$B$2:$L$134, 6, FALSE)-VLOOKUP(Games!C111, Data!$B$2:$L$134, 6, FALSE))*Coefficients!$F$2</f>
        <v>#N/A</v>
      </c>
      <c r="G111" t="e">
        <f>(VLOOKUP(Games!B111, Data!$B$2:$L$134, 7, FALSE)-VLOOKUP(Games!C111, Data!$B$2:$L$134, 7, FALSE))*Coefficients!$G$2</f>
        <v>#N/A</v>
      </c>
      <c r="H111" t="e">
        <f>(VLOOKUP(Games!B111, Data!$B$2:$L$134, 8, FALSE)-VLOOKUP(Games!C111, Data!$B$2:$L$134, 8, FALSE))*Coefficients!$H$2</f>
        <v>#N/A</v>
      </c>
      <c r="I111" t="e">
        <f>(VLOOKUP(Games!B111, Data!$B$2:$L$134, 9, FALSE)-VLOOKUP(Games!C111, Data!$B$2:$L$134, 9, FALSE))*Coefficients!$I$2</f>
        <v>#N/A</v>
      </c>
      <c r="J111" t="e">
        <f>(VLOOKUP(Games!B111, Data!$B$2:$L$134, 10, FALSE)-VLOOKUP(Games!C111, Data!$B$2:$L$134, 10, FALSE))*Coefficients!$J$2</f>
        <v>#N/A</v>
      </c>
      <c r="K111" t="e">
        <f>(IF(AND(VLOOKUP(Games!B111, Data!$B$2:$L$134, 11, FALSE)=1, VLOOKUP(Games!C111, Data!$B$2:$L$134, 11, FALSE)&lt;&gt;1), 1,0))*Coefficients!K$2</f>
        <v>#N/A</v>
      </c>
      <c r="L111" t="e">
        <f>(IF(AND(VLOOKUP(Games!B111, Data!$B$2:$L$134, 11, FALSE)&lt;&gt;1, VLOOKUP(Games!C111, Data!$B$2:$L$134, 11, FALSE)=1), 1,0))*Coefficients!L$2</f>
        <v>#N/A</v>
      </c>
      <c r="O111" t="e">
        <f t="shared" si="1"/>
        <v>#N/A</v>
      </c>
    </row>
    <row r="112">
      <c r="A112" t="n">
        <f>Coefficients!A113</f>
        <v>0</v>
      </c>
      <c r="B112" t="n">
        <f>(Games!D112)*Coefficients!$B$2</f>
        <v>0</v>
      </c>
      <c r="C112" t="e">
        <f>(VLOOKUP(Games!B112, Data!$B$2:$L$134, 4, FALSE)-VLOOKUP(Games!C112, Data!$B$2:$L$134, 4, FALSE))*Coefficients!$C$2</f>
        <v>#N/A</v>
      </c>
      <c r="D112" t="e">
        <f>(VLOOKUP(Games!B112, Data!$B$2:$L$134, 3, FALSE)-VLOOKUP(Games!C112, Data!$B$2:$L$134, 3, FALSE))*Coefficients!$D$2</f>
        <v>#N/A</v>
      </c>
      <c r="E112" t="e">
        <f>(VLOOKUP(Games!B112, Data!$B$2:$L$134, 5, FALSE)-VLOOKUP(Games!C112, Data!$B$2:$L$134, 5, FALSE))*Coefficients!$E$2</f>
        <v>#N/A</v>
      </c>
      <c r="F112" t="e">
        <f>(VLOOKUP(Games!B112, Data!$B$2:$L$134, 6, FALSE)-VLOOKUP(Games!C112, Data!$B$2:$L$134, 6, FALSE))*Coefficients!$F$2</f>
        <v>#N/A</v>
      </c>
      <c r="G112" t="e">
        <f>(VLOOKUP(Games!B112, Data!$B$2:$L$134, 7, FALSE)-VLOOKUP(Games!C112, Data!$B$2:$L$134, 7, FALSE))*Coefficients!$G$2</f>
        <v>#N/A</v>
      </c>
      <c r="H112" t="e">
        <f>(VLOOKUP(Games!B112, Data!$B$2:$L$134, 8, FALSE)-VLOOKUP(Games!C112, Data!$B$2:$L$134, 8, FALSE))*Coefficients!$H$2</f>
        <v>#N/A</v>
      </c>
      <c r="I112" t="e">
        <f>(VLOOKUP(Games!B112, Data!$B$2:$L$134, 9, FALSE)-VLOOKUP(Games!C112, Data!$B$2:$L$134, 9, FALSE))*Coefficients!$I$2</f>
        <v>#N/A</v>
      </c>
      <c r="J112" t="e">
        <f>(VLOOKUP(Games!B112, Data!$B$2:$L$134, 10, FALSE)-VLOOKUP(Games!C112, Data!$B$2:$L$134, 10, FALSE))*Coefficients!$J$2</f>
        <v>#N/A</v>
      </c>
      <c r="K112" t="e">
        <f>(IF(AND(VLOOKUP(Games!B112, Data!$B$2:$L$134, 11, FALSE)=1, VLOOKUP(Games!C112, Data!$B$2:$L$134, 11, FALSE)&lt;&gt;1), 1,0))*Coefficients!K$2</f>
        <v>#N/A</v>
      </c>
      <c r="L112" t="e">
        <f>(IF(AND(VLOOKUP(Games!B112, Data!$B$2:$L$134, 11, FALSE)&lt;&gt;1, VLOOKUP(Games!C112, Data!$B$2:$L$134, 11, FALSE)=1), 1,0))*Coefficients!L$2</f>
        <v>#N/A</v>
      </c>
      <c r="O112" t="e">
        <f t="shared" si="1"/>
        <v>#N/A</v>
      </c>
    </row>
    <row r="113">
      <c r="A113" t="n">
        <f>Coefficients!A114</f>
        <v>0</v>
      </c>
      <c r="B113" t="n">
        <f>(Games!D113)*Coefficients!$B$2</f>
        <v>0</v>
      </c>
      <c r="C113" t="e">
        <f>(VLOOKUP(Games!B113, Data!$B$2:$L$134, 4, FALSE)-VLOOKUP(Games!C113, Data!$B$2:$L$134, 4, FALSE))*Coefficients!$C$2</f>
        <v>#N/A</v>
      </c>
      <c r="D113" t="e">
        <f>(VLOOKUP(Games!B113, Data!$B$2:$L$134, 3, FALSE)-VLOOKUP(Games!C113, Data!$B$2:$L$134, 3, FALSE))*Coefficients!$D$2</f>
        <v>#N/A</v>
      </c>
      <c r="E113" t="e">
        <f>(VLOOKUP(Games!B113, Data!$B$2:$L$134, 5, FALSE)-VLOOKUP(Games!C113, Data!$B$2:$L$134, 5, FALSE))*Coefficients!$E$2</f>
        <v>#N/A</v>
      </c>
      <c r="F113" t="e">
        <f>(VLOOKUP(Games!B113, Data!$B$2:$L$134, 6, FALSE)-VLOOKUP(Games!C113, Data!$B$2:$L$134, 6, FALSE))*Coefficients!$F$2</f>
        <v>#N/A</v>
      </c>
      <c r="G113" t="e">
        <f>(VLOOKUP(Games!B113, Data!$B$2:$L$134, 7, FALSE)-VLOOKUP(Games!C113, Data!$B$2:$L$134, 7, FALSE))*Coefficients!$G$2</f>
        <v>#N/A</v>
      </c>
      <c r="H113" t="e">
        <f>(VLOOKUP(Games!B113, Data!$B$2:$L$134, 8, FALSE)-VLOOKUP(Games!C113, Data!$B$2:$L$134, 8, FALSE))*Coefficients!$H$2</f>
        <v>#N/A</v>
      </c>
      <c r="I113" t="e">
        <f>(VLOOKUP(Games!B113, Data!$B$2:$L$134, 9, FALSE)-VLOOKUP(Games!C113, Data!$B$2:$L$134, 9, FALSE))*Coefficients!$I$2</f>
        <v>#N/A</v>
      </c>
      <c r="J113" t="e">
        <f>(VLOOKUP(Games!B113, Data!$B$2:$L$134, 10, FALSE)-VLOOKUP(Games!C113, Data!$B$2:$L$134, 10, FALSE))*Coefficients!$J$2</f>
        <v>#N/A</v>
      </c>
      <c r="K113" t="e">
        <f>(IF(AND(VLOOKUP(Games!B113, Data!$B$2:$L$134, 11, FALSE)=1, VLOOKUP(Games!C113, Data!$B$2:$L$134, 11, FALSE)&lt;&gt;1), 1,0))*Coefficients!K$2</f>
        <v>#N/A</v>
      </c>
      <c r="L113" t="e">
        <f>(IF(AND(VLOOKUP(Games!B113, Data!$B$2:$L$134, 11, FALSE)&lt;&gt;1, VLOOKUP(Games!C113, Data!$B$2:$L$134, 11, FALSE)=1), 1,0))*Coefficients!L$2</f>
        <v>#N/A</v>
      </c>
      <c r="O113" t="e">
        <f t="shared" si="1"/>
        <v>#N/A</v>
      </c>
    </row>
    <row r="114">
      <c r="A114" t="n">
        <f>Coefficients!A115</f>
        <v>0</v>
      </c>
      <c r="B114" t="n">
        <f>(Games!D114)*Coefficients!$B$2</f>
        <v>0</v>
      </c>
      <c r="C114" t="e">
        <f>(VLOOKUP(Games!B114, Data!$B$2:$L$134, 4, FALSE)-VLOOKUP(Games!C114, Data!$B$2:$L$134, 4, FALSE))*Coefficients!$C$2</f>
        <v>#N/A</v>
      </c>
      <c r="D114" t="e">
        <f>(VLOOKUP(Games!B114, Data!$B$2:$L$134, 3, FALSE)-VLOOKUP(Games!C114, Data!$B$2:$L$134, 3, FALSE))*Coefficients!$D$2</f>
        <v>#N/A</v>
      </c>
      <c r="E114" t="e">
        <f>(VLOOKUP(Games!B114, Data!$B$2:$L$134, 5, FALSE)-VLOOKUP(Games!C114, Data!$B$2:$L$134, 5, FALSE))*Coefficients!$E$2</f>
        <v>#N/A</v>
      </c>
      <c r="F114" t="e">
        <f>(VLOOKUP(Games!B114, Data!$B$2:$L$134, 6, FALSE)-VLOOKUP(Games!C114, Data!$B$2:$L$134, 6, FALSE))*Coefficients!$F$2</f>
        <v>#N/A</v>
      </c>
      <c r="G114" t="e">
        <f>(VLOOKUP(Games!B114, Data!$B$2:$L$134, 7, FALSE)-VLOOKUP(Games!C114, Data!$B$2:$L$134, 7, FALSE))*Coefficients!$G$2</f>
        <v>#N/A</v>
      </c>
      <c r="H114" t="e">
        <f>(VLOOKUP(Games!B114, Data!$B$2:$L$134, 8, FALSE)-VLOOKUP(Games!C114, Data!$B$2:$L$134, 8, FALSE))*Coefficients!$H$2</f>
        <v>#N/A</v>
      </c>
      <c r="I114" t="e">
        <f>(VLOOKUP(Games!B114, Data!$B$2:$L$134, 9, FALSE)-VLOOKUP(Games!C114, Data!$B$2:$L$134, 9, FALSE))*Coefficients!$I$2</f>
        <v>#N/A</v>
      </c>
      <c r="J114" t="e">
        <f>(VLOOKUP(Games!B114, Data!$B$2:$L$134, 10, FALSE)-VLOOKUP(Games!C114, Data!$B$2:$L$134, 10, FALSE))*Coefficients!$J$2</f>
        <v>#N/A</v>
      </c>
      <c r="K114" t="e">
        <f>(IF(AND(VLOOKUP(Games!B114, Data!$B$2:$L$134, 11, FALSE)=1, VLOOKUP(Games!C114, Data!$B$2:$L$134, 11, FALSE)&lt;&gt;1), 1,0))*Coefficients!K$2</f>
        <v>#N/A</v>
      </c>
      <c r="L114" t="e">
        <f>(IF(AND(VLOOKUP(Games!B114, Data!$B$2:$L$134, 11, FALSE)&lt;&gt;1, VLOOKUP(Games!C114, Data!$B$2:$L$134, 11, FALSE)=1), 1,0))*Coefficients!L$2</f>
        <v>#N/A</v>
      </c>
      <c r="O114" t="e">
        <f t="shared" si="1"/>
        <v>#N/A</v>
      </c>
    </row>
    <row r="115">
      <c r="A115" t="n">
        <f>Coefficients!A116</f>
        <v>0</v>
      </c>
      <c r="B115" t="n">
        <f>(Games!D115)*Coefficients!$B$2</f>
        <v>0</v>
      </c>
      <c r="C115" t="e">
        <f>(VLOOKUP(Games!B115, Data!$B$2:$L$134, 4, FALSE)-VLOOKUP(Games!C115, Data!$B$2:$L$134, 4, FALSE))*Coefficients!$C$2</f>
        <v>#N/A</v>
      </c>
      <c r="D115" t="e">
        <f>(VLOOKUP(Games!B115, Data!$B$2:$L$134, 3, FALSE)-VLOOKUP(Games!C115, Data!$B$2:$L$134, 3, FALSE))*Coefficients!$D$2</f>
        <v>#N/A</v>
      </c>
      <c r="E115" t="e">
        <f>(VLOOKUP(Games!B115, Data!$B$2:$L$134, 5, FALSE)-VLOOKUP(Games!C115, Data!$B$2:$L$134, 5, FALSE))*Coefficients!$E$2</f>
        <v>#N/A</v>
      </c>
      <c r="F115" t="e">
        <f>(VLOOKUP(Games!B115, Data!$B$2:$L$134, 6, FALSE)-VLOOKUP(Games!C115, Data!$B$2:$L$134, 6, FALSE))*Coefficients!$F$2</f>
        <v>#N/A</v>
      </c>
      <c r="G115" t="e">
        <f>(VLOOKUP(Games!B115, Data!$B$2:$L$134, 7, FALSE)-VLOOKUP(Games!C115, Data!$B$2:$L$134, 7, FALSE))*Coefficients!$G$2</f>
        <v>#N/A</v>
      </c>
      <c r="H115" t="e">
        <f>(VLOOKUP(Games!B115, Data!$B$2:$L$134, 8, FALSE)-VLOOKUP(Games!C115, Data!$B$2:$L$134, 8, FALSE))*Coefficients!$H$2</f>
        <v>#N/A</v>
      </c>
      <c r="I115" t="e">
        <f>(VLOOKUP(Games!B115, Data!$B$2:$L$134, 9, FALSE)-VLOOKUP(Games!C115, Data!$B$2:$L$134, 9, FALSE))*Coefficients!$I$2</f>
        <v>#N/A</v>
      </c>
      <c r="J115" t="e">
        <f>(VLOOKUP(Games!B115, Data!$B$2:$L$134, 10, FALSE)-VLOOKUP(Games!C115, Data!$B$2:$L$134, 10, FALSE))*Coefficients!$J$2</f>
        <v>#N/A</v>
      </c>
      <c r="K115" t="e">
        <f>(IF(AND(VLOOKUP(Games!B115, Data!$B$2:$L$134, 11, FALSE)=1, VLOOKUP(Games!C115, Data!$B$2:$L$134, 11, FALSE)&lt;&gt;1), 1,0))*Coefficients!K$2</f>
        <v>#N/A</v>
      </c>
      <c r="L115" t="e">
        <f>(IF(AND(VLOOKUP(Games!B115, Data!$B$2:$L$134, 11, FALSE)&lt;&gt;1, VLOOKUP(Games!C115, Data!$B$2:$L$134, 11, FALSE)=1), 1,0))*Coefficients!L$2</f>
        <v>#N/A</v>
      </c>
      <c r="O115" t="e">
        <f t="shared" si="1"/>
        <v>#N/A</v>
      </c>
    </row>
    <row r="116">
      <c r="A116" t="n">
        <f>Coefficients!A117</f>
        <v>0</v>
      </c>
      <c r="B116" t="n">
        <f>(Games!D116)*Coefficients!$B$2</f>
        <v>0</v>
      </c>
      <c r="C116" t="e">
        <f>(VLOOKUP(Games!B116, Data!$B$2:$L$134, 4, FALSE)-VLOOKUP(Games!C116, Data!$B$2:$L$134, 4, FALSE))*Coefficients!$C$2</f>
        <v>#N/A</v>
      </c>
      <c r="D116" t="e">
        <f>(VLOOKUP(Games!B116, Data!$B$2:$L$134, 3, FALSE)-VLOOKUP(Games!C116, Data!$B$2:$L$134, 3, FALSE))*Coefficients!$D$2</f>
        <v>#N/A</v>
      </c>
      <c r="E116" t="e">
        <f>(VLOOKUP(Games!B116, Data!$B$2:$L$134, 5, FALSE)-VLOOKUP(Games!C116, Data!$B$2:$L$134, 5, FALSE))*Coefficients!$E$2</f>
        <v>#N/A</v>
      </c>
      <c r="F116" t="e">
        <f>(VLOOKUP(Games!B116, Data!$B$2:$L$134, 6, FALSE)-VLOOKUP(Games!C116, Data!$B$2:$L$134, 6, FALSE))*Coefficients!$F$2</f>
        <v>#N/A</v>
      </c>
      <c r="G116" t="e">
        <f>(VLOOKUP(Games!B116, Data!$B$2:$L$134, 7, FALSE)-VLOOKUP(Games!C116, Data!$B$2:$L$134, 7, FALSE))*Coefficients!$G$2</f>
        <v>#N/A</v>
      </c>
      <c r="H116" t="e">
        <f>(VLOOKUP(Games!B116, Data!$B$2:$L$134, 8, FALSE)-VLOOKUP(Games!C116, Data!$B$2:$L$134, 8, FALSE))*Coefficients!$H$2</f>
        <v>#N/A</v>
      </c>
      <c r="I116" t="e">
        <f>(VLOOKUP(Games!B116, Data!$B$2:$L$134, 9, FALSE)-VLOOKUP(Games!C116, Data!$B$2:$L$134, 9, FALSE))*Coefficients!$I$2</f>
        <v>#N/A</v>
      </c>
      <c r="J116" t="e">
        <f>(VLOOKUP(Games!B116, Data!$B$2:$L$134, 10, FALSE)-VLOOKUP(Games!C116, Data!$B$2:$L$134, 10, FALSE))*Coefficients!$J$2</f>
        <v>#N/A</v>
      </c>
      <c r="K116" t="e">
        <f>(IF(AND(VLOOKUP(Games!B116, Data!$B$2:$L$134, 11, FALSE)=1, VLOOKUP(Games!C116, Data!$B$2:$L$134, 11, FALSE)&lt;&gt;1), 1,0))*Coefficients!K$2</f>
        <v>#N/A</v>
      </c>
      <c r="L116" t="e">
        <f>(IF(AND(VLOOKUP(Games!B116, Data!$B$2:$L$134, 11, FALSE)&lt;&gt;1, VLOOKUP(Games!C116, Data!$B$2:$L$134, 11, FALSE)=1), 1,0))*Coefficients!L$2</f>
        <v>#N/A</v>
      </c>
      <c r="O116" t="e">
        <f t="shared" si="1"/>
        <v>#N/A</v>
      </c>
    </row>
    <row r="117">
      <c r="A117" t="n">
        <f>Coefficients!A118</f>
        <v>0</v>
      </c>
      <c r="B117" t="n">
        <f>(Games!D117)*Coefficients!$B$2</f>
        <v>0</v>
      </c>
      <c r="C117" t="e">
        <f>(VLOOKUP(Games!B117, Data!$B$2:$L$134, 4, FALSE)-VLOOKUP(Games!C117, Data!$B$2:$L$134, 4, FALSE))*Coefficients!$C$2</f>
        <v>#N/A</v>
      </c>
      <c r="D117" t="e">
        <f>(VLOOKUP(Games!B117, Data!$B$2:$L$134, 3, FALSE)-VLOOKUP(Games!C117, Data!$B$2:$L$134, 3, FALSE))*Coefficients!$D$2</f>
        <v>#N/A</v>
      </c>
      <c r="E117" t="e">
        <f>(VLOOKUP(Games!B117, Data!$B$2:$L$134, 5, FALSE)-VLOOKUP(Games!C117, Data!$B$2:$L$134, 5, FALSE))*Coefficients!$E$2</f>
        <v>#N/A</v>
      </c>
      <c r="F117" t="e">
        <f>(VLOOKUP(Games!B117, Data!$B$2:$L$134, 6, FALSE)-VLOOKUP(Games!C117, Data!$B$2:$L$134, 6, FALSE))*Coefficients!$F$2</f>
        <v>#N/A</v>
      </c>
      <c r="G117" t="e">
        <f>(VLOOKUP(Games!B117, Data!$B$2:$L$134, 7, FALSE)-VLOOKUP(Games!C117, Data!$B$2:$L$134, 7, FALSE))*Coefficients!$G$2</f>
        <v>#N/A</v>
      </c>
      <c r="H117" t="e">
        <f>(VLOOKUP(Games!B117, Data!$B$2:$L$134, 8, FALSE)-VLOOKUP(Games!C117, Data!$B$2:$L$134, 8, FALSE))*Coefficients!$H$2</f>
        <v>#N/A</v>
      </c>
      <c r="I117" t="e">
        <f>(VLOOKUP(Games!B117, Data!$B$2:$L$134, 9, FALSE)-VLOOKUP(Games!C117, Data!$B$2:$L$134, 9, FALSE))*Coefficients!$I$2</f>
        <v>#N/A</v>
      </c>
      <c r="J117" t="e">
        <f>(VLOOKUP(Games!B117, Data!$B$2:$L$134, 10, FALSE)-VLOOKUP(Games!C117, Data!$B$2:$L$134, 10, FALSE))*Coefficients!$J$2</f>
        <v>#N/A</v>
      </c>
      <c r="K117" t="e">
        <f>(IF(AND(VLOOKUP(Games!B117, Data!$B$2:$L$134, 11, FALSE)=1, VLOOKUP(Games!C117, Data!$B$2:$L$134, 11, FALSE)&lt;&gt;1), 1,0))*Coefficients!K$2</f>
        <v>#N/A</v>
      </c>
      <c r="L117" t="e">
        <f>(IF(AND(VLOOKUP(Games!B117, Data!$B$2:$L$134, 11, FALSE)&lt;&gt;1, VLOOKUP(Games!C117, Data!$B$2:$L$134, 11, FALSE)=1), 1,0))*Coefficients!L$2</f>
        <v>#N/A</v>
      </c>
      <c r="O117" t="e">
        <f t="shared" si="1"/>
        <v>#N/A</v>
      </c>
    </row>
    <row r="118">
      <c r="A118" t="n">
        <f>Coefficients!A119</f>
        <v>0</v>
      </c>
      <c r="B118" t="n">
        <f>(Games!D118)*Coefficients!$B$2</f>
        <v>0</v>
      </c>
      <c r="C118" t="e">
        <f>(VLOOKUP(Games!B118, Data!$B$2:$L$134, 4, FALSE)-VLOOKUP(Games!C118, Data!$B$2:$L$134, 4, FALSE))*Coefficients!$C$2</f>
        <v>#N/A</v>
      </c>
      <c r="D118" t="e">
        <f>(VLOOKUP(Games!B118, Data!$B$2:$L$134, 3, FALSE)-VLOOKUP(Games!C118, Data!$B$2:$L$134, 3, FALSE))*Coefficients!$D$2</f>
        <v>#N/A</v>
      </c>
      <c r="E118" t="e">
        <f>(VLOOKUP(Games!B118, Data!$B$2:$L$134, 5, FALSE)-VLOOKUP(Games!C118, Data!$B$2:$L$134, 5, FALSE))*Coefficients!$E$2</f>
        <v>#N/A</v>
      </c>
      <c r="F118" t="e">
        <f>(VLOOKUP(Games!B118, Data!$B$2:$L$134, 6, FALSE)-VLOOKUP(Games!C118, Data!$B$2:$L$134, 6, FALSE))*Coefficients!$F$2</f>
        <v>#N/A</v>
      </c>
      <c r="G118" t="e">
        <f>(VLOOKUP(Games!B118, Data!$B$2:$L$134, 7, FALSE)-VLOOKUP(Games!C118, Data!$B$2:$L$134, 7, FALSE))*Coefficients!$G$2</f>
        <v>#N/A</v>
      </c>
      <c r="H118" t="e">
        <f>(VLOOKUP(Games!B118, Data!$B$2:$L$134, 8, FALSE)-VLOOKUP(Games!C118, Data!$B$2:$L$134, 8, FALSE))*Coefficients!$H$2</f>
        <v>#N/A</v>
      </c>
      <c r="I118" t="e">
        <f>(VLOOKUP(Games!B118, Data!$B$2:$L$134, 9, FALSE)-VLOOKUP(Games!C118, Data!$B$2:$L$134, 9, FALSE))*Coefficients!$I$2</f>
        <v>#N/A</v>
      </c>
      <c r="J118" t="e">
        <f>(VLOOKUP(Games!B118, Data!$B$2:$L$134, 10, FALSE)-VLOOKUP(Games!C118, Data!$B$2:$L$134, 10, FALSE))*Coefficients!$J$2</f>
        <v>#N/A</v>
      </c>
      <c r="K118" t="e">
        <f>(IF(AND(VLOOKUP(Games!B118, Data!$B$2:$L$134, 11, FALSE)=1, VLOOKUP(Games!C118, Data!$B$2:$L$134, 11, FALSE)&lt;&gt;1), 1,0))*Coefficients!K$2</f>
        <v>#N/A</v>
      </c>
      <c r="L118" t="e">
        <f>(IF(AND(VLOOKUP(Games!B118, Data!$B$2:$L$134, 11, FALSE)&lt;&gt;1, VLOOKUP(Games!C118, Data!$B$2:$L$134, 11, FALSE)=1), 1,0))*Coefficients!L$2</f>
        <v>#N/A</v>
      </c>
      <c r="O118" t="e">
        <f t="shared" si="1"/>
        <v>#N/A</v>
      </c>
    </row>
    <row r="119">
      <c r="A119" t="n">
        <f>Coefficients!A120</f>
        <v>0</v>
      </c>
      <c r="B119" t="n">
        <f>(Games!D119)*Coefficients!$B$2</f>
        <v>0</v>
      </c>
      <c r="C119" t="e">
        <f>(VLOOKUP(Games!B119, Data!$B$2:$L$134, 4, FALSE)-VLOOKUP(Games!C119, Data!$B$2:$L$134, 4, FALSE))*Coefficients!$C$2</f>
        <v>#N/A</v>
      </c>
      <c r="D119" t="e">
        <f>(VLOOKUP(Games!B119, Data!$B$2:$L$134, 3, FALSE)-VLOOKUP(Games!C119, Data!$B$2:$L$134, 3, FALSE))*Coefficients!$D$2</f>
        <v>#N/A</v>
      </c>
      <c r="E119" t="e">
        <f>(VLOOKUP(Games!B119, Data!$B$2:$L$134, 5, FALSE)-VLOOKUP(Games!C119, Data!$B$2:$L$134, 5, FALSE))*Coefficients!$E$2</f>
        <v>#N/A</v>
      </c>
      <c r="F119" t="e">
        <f>(VLOOKUP(Games!B119, Data!$B$2:$L$134, 6, FALSE)-VLOOKUP(Games!C119, Data!$B$2:$L$134, 6, FALSE))*Coefficients!$F$2</f>
        <v>#N/A</v>
      </c>
      <c r="G119" t="e">
        <f>(VLOOKUP(Games!B119, Data!$B$2:$L$134, 7, FALSE)-VLOOKUP(Games!C119, Data!$B$2:$L$134, 7, FALSE))*Coefficients!$G$2</f>
        <v>#N/A</v>
      </c>
      <c r="H119" t="e">
        <f>(VLOOKUP(Games!B119, Data!$B$2:$L$134, 8, FALSE)-VLOOKUP(Games!C119, Data!$B$2:$L$134, 8, FALSE))*Coefficients!$H$2</f>
        <v>#N/A</v>
      </c>
      <c r="I119" t="e">
        <f>(VLOOKUP(Games!B119, Data!$B$2:$L$134, 9, FALSE)-VLOOKUP(Games!C119, Data!$B$2:$L$134, 9, FALSE))*Coefficients!$I$2</f>
        <v>#N/A</v>
      </c>
      <c r="J119" t="e">
        <f>(VLOOKUP(Games!B119, Data!$B$2:$L$134, 10, FALSE)-VLOOKUP(Games!C119, Data!$B$2:$L$134, 10, FALSE))*Coefficients!$J$2</f>
        <v>#N/A</v>
      </c>
      <c r="K119" t="e">
        <f>(IF(AND(VLOOKUP(Games!B119, Data!$B$2:$L$134, 11, FALSE)=1, VLOOKUP(Games!C119, Data!$B$2:$L$134, 11, FALSE)&lt;&gt;1), 1,0))*Coefficients!K$2</f>
        <v>#N/A</v>
      </c>
      <c r="L119" t="e">
        <f>(IF(AND(VLOOKUP(Games!B119, Data!$B$2:$L$134, 11, FALSE)&lt;&gt;1, VLOOKUP(Games!C119, Data!$B$2:$L$134, 11, FALSE)=1), 1,0))*Coefficients!L$2</f>
        <v>#N/A</v>
      </c>
      <c r="O119" t="e">
        <f t="shared" si="1"/>
        <v>#N/A</v>
      </c>
    </row>
    <row r="120">
      <c r="A120" t="n">
        <f>Coefficients!A121</f>
        <v>0</v>
      </c>
      <c r="B120" t="n">
        <f>(Games!D120)*Coefficients!$B$2</f>
        <v>0</v>
      </c>
      <c r="C120" t="e">
        <f>(VLOOKUP(Games!B120, Data!$B$2:$L$134, 4, FALSE)-VLOOKUP(Games!C120, Data!$B$2:$L$134, 4, FALSE))*Coefficients!$C$2</f>
        <v>#N/A</v>
      </c>
      <c r="D120" t="e">
        <f>(VLOOKUP(Games!B120, Data!$B$2:$L$134, 3, FALSE)-VLOOKUP(Games!C120, Data!$B$2:$L$134, 3, FALSE))*Coefficients!$D$2</f>
        <v>#N/A</v>
      </c>
      <c r="E120" t="e">
        <f>(VLOOKUP(Games!B120, Data!$B$2:$L$134, 5, FALSE)-VLOOKUP(Games!C120, Data!$B$2:$L$134, 5, FALSE))*Coefficients!$E$2</f>
        <v>#N/A</v>
      </c>
      <c r="F120" t="e">
        <f>(VLOOKUP(Games!B120, Data!$B$2:$L$134, 6, FALSE)-VLOOKUP(Games!C120, Data!$B$2:$L$134, 6, FALSE))*Coefficients!$F$2</f>
        <v>#N/A</v>
      </c>
      <c r="G120" t="e">
        <f>(VLOOKUP(Games!B120, Data!$B$2:$L$134, 7, FALSE)-VLOOKUP(Games!C120, Data!$B$2:$L$134, 7, FALSE))*Coefficients!$G$2</f>
        <v>#N/A</v>
      </c>
      <c r="H120" t="e">
        <f>(VLOOKUP(Games!B120, Data!$B$2:$L$134, 8, FALSE)-VLOOKUP(Games!C120, Data!$B$2:$L$134, 8, FALSE))*Coefficients!$H$2</f>
        <v>#N/A</v>
      </c>
      <c r="I120" t="e">
        <f>(VLOOKUP(Games!B120, Data!$B$2:$L$134, 9, FALSE)-VLOOKUP(Games!C120, Data!$B$2:$L$134, 9, FALSE))*Coefficients!$I$2</f>
        <v>#N/A</v>
      </c>
      <c r="J120" t="e">
        <f>(VLOOKUP(Games!B120, Data!$B$2:$L$134, 10, FALSE)-VLOOKUP(Games!C120, Data!$B$2:$L$134, 10, FALSE))*Coefficients!$J$2</f>
        <v>#N/A</v>
      </c>
      <c r="K120" t="e">
        <f>(IF(AND(VLOOKUP(Games!B120, Data!$B$2:$L$134, 11, FALSE)=1, VLOOKUP(Games!C120, Data!$B$2:$L$134, 11, FALSE)&lt;&gt;1), 1,0))*Coefficients!K$2</f>
        <v>#N/A</v>
      </c>
      <c r="L120" t="e">
        <f>(IF(AND(VLOOKUP(Games!B120, Data!$B$2:$L$134, 11, FALSE)&lt;&gt;1, VLOOKUP(Games!C120, Data!$B$2:$L$134, 11, FALSE)=1), 1,0))*Coefficients!L$2</f>
        <v>#N/A</v>
      </c>
      <c r="O120" t="e">
        <f t="shared" si="1"/>
        <v>#N/A</v>
      </c>
    </row>
    <row r="121">
      <c r="A121" t="n">
        <f>Coefficients!A122</f>
        <v>0</v>
      </c>
      <c r="B121" t="n">
        <f>(Games!D121)*Coefficients!$B$2</f>
        <v>0</v>
      </c>
      <c r="C121" t="e">
        <f>(VLOOKUP(Games!B121, Data!$B$2:$L$134, 4, FALSE)-VLOOKUP(Games!C121, Data!$B$2:$L$134, 4, FALSE))*Coefficients!$C$2</f>
        <v>#N/A</v>
      </c>
      <c r="D121" t="e">
        <f>(VLOOKUP(Games!B121, Data!$B$2:$L$134, 3, FALSE)-VLOOKUP(Games!C121, Data!$B$2:$L$134, 3, FALSE))*Coefficients!$D$2</f>
        <v>#N/A</v>
      </c>
      <c r="E121" t="e">
        <f>(VLOOKUP(Games!B121, Data!$B$2:$L$134, 5, FALSE)-VLOOKUP(Games!C121, Data!$B$2:$L$134, 5, FALSE))*Coefficients!$E$2</f>
        <v>#N/A</v>
      </c>
      <c r="F121" t="e">
        <f>(VLOOKUP(Games!B121, Data!$B$2:$L$134, 6, FALSE)-VLOOKUP(Games!C121, Data!$B$2:$L$134, 6, FALSE))*Coefficients!$F$2</f>
        <v>#N/A</v>
      </c>
      <c r="G121" t="e">
        <f>(VLOOKUP(Games!B121, Data!$B$2:$L$134, 7, FALSE)-VLOOKUP(Games!C121, Data!$B$2:$L$134, 7, FALSE))*Coefficients!$G$2</f>
        <v>#N/A</v>
      </c>
      <c r="H121" t="e">
        <f>(VLOOKUP(Games!B121, Data!$B$2:$L$134, 8, FALSE)-VLOOKUP(Games!C121, Data!$B$2:$L$134, 8, FALSE))*Coefficients!$H$2</f>
        <v>#N/A</v>
      </c>
      <c r="I121" t="e">
        <f>(VLOOKUP(Games!B121, Data!$B$2:$L$134, 9, FALSE)-VLOOKUP(Games!C121, Data!$B$2:$L$134, 9, FALSE))*Coefficients!$I$2</f>
        <v>#N/A</v>
      </c>
      <c r="J121" t="e">
        <f>(VLOOKUP(Games!B121, Data!$B$2:$L$134, 10, FALSE)-VLOOKUP(Games!C121, Data!$B$2:$L$134, 10, FALSE))*Coefficients!$J$2</f>
        <v>#N/A</v>
      </c>
      <c r="K121" t="e">
        <f>(IF(AND(VLOOKUP(Games!B121, Data!$B$2:$L$134, 11, FALSE)=1, VLOOKUP(Games!C121, Data!$B$2:$L$134, 11, FALSE)&lt;&gt;1), 1,0))*Coefficients!K$2</f>
        <v>#N/A</v>
      </c>
      <c r="L121" t="e">
        <f>(IF(AND(VLOOKUP(Games!B121, Data!$B$2:$L$134, 11, FALSE)&lt;&gt;1, VLOOKUP(Games!C121, Data!$B$2:$L$134, 11, FALSE)=1), 1,0))*Coefficients!L$2</f>
        <v>#N/A</v>
      </c>
      <c r="O121" t="e">
        <f t="shared" si="1"/>
        <v>#N/A</v>
      </c>
    </row>
    <row r="122">
      <c r="A122" t="n">
        <f>Coefficients!A123</f>
        <v>0</v>
      </c>
      <c r="B122" t="n">
        <f>(Games!D122)*Coefficients!$B$2</f>
        <v>0</v>
      </c>
      <c r="C122" t="e">
        <f>(VLOOKUP(Games!B122, Data!$B$2:$L$134, 4, FALSE)-VLOOKUP(Games!C122, Data!$B$2:$L$134, 4, FALSE))*Coefficients!$C$2</f>
        <v>#N/A</v>
      </c>
      <c r="D122" t="e">
        <f>(VLOOKUP(Games!B122, Data!$B$2:$L$134, 3, FALSE)-VLOOKUP(Games!C122, Data!$B$2:$L$134, 3, FALSE))*Coefficients!$D$2</f>
        <v>#N/A</v>
      </c>
      <c r="E122" t="e">
        <f>(VLOOKUP(Games!B122, Data!$B$2:$L$134, 5, FALSE)-VLOOKUP(Games!C122, Data!$B$2:$L$134, 5, FALSE))*Coefficients!$E$2</f>
        <v>#N/A</v>
      </c>
      <c r="F122" t="e">
        <f>(VLOOKUP(Games!B122, Data!$B$2:$L$134, 6, FALSE)-VLOOKUP(Games!C122, Data!$B$2:$L$134, 6, FALSE))*Coefficients!$F$2</f>
        <v>#N/A</v>
      </c>
      <c r="G122" t="e">
        <f>(VLOOKUP(Games!B122, Data!$B$2:$L$134, 7, FALSE)-VLOOKUP(Games!C122, Data!$B$2:$L$134, 7, FALSE))*Coefficients!$G$2</f>
        <v>#N/A</v>
      </c>
      <c r="H122" t="e">
        <f>(VLOOKUP(Games!B122, Data!$B$2:$L$134, 8, FALSE)-VLOOKUP(Games!C122, Data!$B$2:$L$134, 8, FALSE))*Coefficients!$H$2</f>
        <v>#N/A</v>
      </c>
      <c r="I122" t="e">
        <f>(VLOOKUP(Games!B122, Data!$B$2:$L$134, 9, FALSE)-VLOOKUP(Games!C122, Data!$B$2:$L$134, 9, FALSE))*Coefficients!$I$2</f>
        <v>#N/A</v>
      </c>
      <c r="J122" t="e">
        <f>(VLOOKUP(Games!B122, Data!$B$2:$L$134, 10, FALSE)-VLOOKUP(Games!C122, Data!$B$2:$L$134, 10, FALSE))*Coefficients!$J$2</f>
        <v>#N/A</v>
      </c>
      <c r="K122" t="e">
        <f>(IF(AND(VLOOKUP(Games!B122, Data!$B$2:$L$134, 11, FALSE)=1, VLOOKUP(Games!C122, Data!$B$2:$L$134, 11, FALSE)&lt;&gt;1), 1,0))*Coefficients!K$2</f>
        <v>#N/A</v>
      </c>
      <c r="L122" t="e">
        <f>(IF(AND(VLOOKUP(Games!B122, Data!$B$2:$L$134, 11, FALSE)&lt;&gt;1, VLOOKUP(Games!C122, Data!$B$2:$L$134, 11, FALSE)=1), 1,0))*Coefficients!L$2</f>
        <v>#N/A</v>
      </c>
      <c r="O122" t="e">
        <f t="shared" si="1"/>
        <v>#N/A</v>
      </c>
    </row>
    <row r="123">
      <c r="A123" t="n">
        <f>Coefficients!A124</f>
        <v>0</v>
      </c>
      <c r="B123" t="n">
        <f>(Games!D123)*Coefficients!$B$2</f>
        <v>0</v>
      </c>
      <c r="C123" t="e">
        <f>(VLOOKUP(Games!B123, Data!$B$2:$L$134, 4, FALSE)-VLOOKUP(Games!C123, Data!$B$2:$L$134, 4, FALSE))*Coefficients!$C$2</f>
        <v>#N/A</v>
      </c>
      <c r="D123" t="e">
        <f>(VLOOKUP(Games!B123, Data!$B$2:$L$134, 3, FALSE)-VLOOKUP(Games!C123, Data!$B$2:$L$134, 3, FALSE))*Coefficients!$D$2</f>
        <v>#N/A</v>
      </c>
      <c r="E123" t="e">
        <f>(VLOOKUP(Games!B123, Data!$B$2:$L$134, 5, FALSE)-VLOOKUP(Games!C123, Data!$B$2:$L$134, 5, FALSE))*Coefficients!$E$2</f>
        <v>#N/A</v>
      </c>
      <c r="F123" t="e">
        <f>(VLOOKUP(Games!B123, Data!$B$2:$L$134, 6, FALSE)-VLOOKUP(Games!C123, Data!$B$2:$L$134, 6, FALSE))*Coefficients!$F$2</f>
        <v>#N/A</v>
      </c>
      <c r="G123" t="e">
        <f>(VLOOKUP(Games!B123, Data!$B$2:$L$134, 7, FALSE)-VLOOKUP(Games!C123, Data!$B$2:$L$134, 7, FALSE))*Coefficients!$G$2</f>
        <v>#N/A</v>
      </c>
      <c r="H123" t="e">
        <f>(VLOOKUP(Games!B123, Data!$B$2:$L$134, 8, FALSE)-VLOOKUP(Games!C123, Data!$B$2:$L$134, 8, FALSE))*Coefficients!$H$2</f>
        <v>#N/A</v>
      </c>
      <c r="I123" t="e">
        <f>(VLOOKUP(Games!B123, Data!$B$2:$L$134, 9, FALSE)-VLOOKUP(Games!C123, Data!$B$2:$L$134, 9, FALSE))*Coefficients!$I$2</f>
        <v>#N/A</v>
      </c>
      <c r="J123" t="e">
        <f>(VLOOKUP(Games!B123, Data!$B$2:$L$134, 10, FALSE)-VLOOKUP(Games!C123, Data!$B$2:$L$134, 10, FALSE))*Coefficients!$J$2</f>
        <v>#N/A</v>
      </c>
      <c r="K123" t="e">
        <f>(IF(AND(VLOOKUP(Games!B123, Data!$B$2:$L$134, 11, FALSE)=1, VLOOKUP(Games!C123, Data!$B$2:$L$134, 11, FALSE)&lt;&gt;1), 1,0))*Coefficients!K$2</f>
        <v>#N/A</v>
      </c>
      <c r="L123" t="e">
        <f>(IF(AND(VLOOKUP(Games!B123, Data!$B$2:$L$134, 11, FALSE)&lt;&gt;1, VLOOKUP(Games!C123, Data!$B$2:$L$134, 11, FALSE)=1), 1,0))*Coefficients!L$2</f>
        <v>#N/A</v>
      </c>
      <c r="O123" t="e">
        <f t="shared" si="1"/>
        <v>#N/A</v>
      </c>
    </row>
    <row r="124">
      <c r="A124" t="n">
        <f>Coefficients!A125</f>
        <v>0</v>
      </c>
      <c r="B124" t="n">
        <f>(Games!D124)*Coefficients!$B$2</f>
        <v>0</v>
      </c>
      <c r="C124" t="e">
        <f>(VLOOKUP(Games!B124, Data!$B$2:$L$134, 4, FALSE)-VLOOKUP(Games!C124, Data!$B$2:$L$134, 4, FALSE))*Coefficients!$C$2</f>
        <v>#N/A</v>
      </c>
      <c r="D124" t="e">
        <f>(VLOOKUP(Games!B124, Data!$B$2:$L$134, 3, FALSE)-VLOOKUP(Games!C124, Data!$B$2:$L$134, 3, FALSE))*Coefficients!$D$2</f>
        <v>#N/A</v>
      </c>
      <c r="E124" t="e">
        <f>(VLOOKUP(Games!B124, Data!$B$2:$L$134, 5, FALSE)-VLOOKUP(Games!C124, Data!$B$2:$L$134, 5, FALSE))*Coefficients!$E$2</f>
        <v>#N/A</v>
      </c>
      <c r="F124" t="e">
        <f>(VLOOKUP(Games!B124, Data!$B$2:$L$134, 6, FALSE)-VLOOKUP(Games!C124, Data!$B$2:$L$134, 6, FALSE))*Coefficients!$F$2</f>
        <v>#N/A</v>
      </c>
      <c r="G124" t="e">
        <f>(VLOOKUP(Games!B124, Data!$B$2:$L$134, 7, FALSE)-VLOOKUP(Games!C124, Data!$B$2:$L$134, 7, FALSE))*Coefficients!$G$2</f>
        <v>#N/A</v>
      </c>
      <c r="H124" t="e">
        <f>(VLOOKUP(Games!B124, Data!$B$2:$L$134, 8, FALSE)-VLOOKUP(Games!C124, Data!$B$2:$L$134, 8, FALSE))*Coefficients!$H$2</f>
        <v>#N/A</v>
      </c>
      <c r="I124" t="e">
        <f>(VLOOKUP(Games!B124, Data!$B$2:$L$134, 9, FALSE)-VLOOKUP(Games!C124, Data!$B$2:$L$134, 9, FALSE))*Coefficients!$I$2</f>
        <v>#N/A</v>
      </c>
      <c r="J124" t="e">
        <f>(VLOOKUP(Games!B124, Data!$B$2:$L$134, 10, FALSE)-VLOOKUP(Games!C124, Data!$B$2:$L$134, 10, FALSE))*Coefficients!$J$2</f>
        <v>#N/A</v>
      </c>
      <c r="K124" t="e">
        <f>(IF(AND(VLOOKUP(Games!B124, Data!$B$2:$L$134, 11, FALSE)=1, VLOOKUP(Games!C124, Data!$B$2:$L$134, 11, FALSE)&lt;&gt;1), 1,0))*Coefficients!K$2</f>
        <v>#N/A</v>
      </c>
      <c r="L124" t="e">
        <f>(IF(AND(VLOOKUP(Games!B124, Data!$B$2:$L$134, 11, FALSE)&lt;&gt;1, VLOOKUP(Games!C124, Data!$B$2:$L$134, 11, FALSE)=1), 1,0))*Coefficients!L$2</f>
        <v>#N/A</v>
      </c>
      <c r="O124" t="e">
        <f t="shared" si="1"/>
        <v>#N/A</v>
      </c>
    </row>
    <row r="125">
      <c r="A125" t="n">
        <f>Coefficients!A126</f>
        <v>0</v>
      </c>
      <c r="B125" t="n">
        <f>(Games!D125)*Coefficients!$B$2</f>
        <v>0</v>
      </c>
      <c r="C125" t="e">
        <f>(VLOOKUP(Games!B125, Data!$B$2:$L$134, 4, FALSE)-VLOOKUP(Games!C125, Data!$B$2:$L$134, 4, FALSE))*Coefficients!$C$2</f>
        <v>#N/A</v>
      </c>
      <c r="D125" t="e">
        <f>(VLOOKUP(Games!B125, Data!$B$2:$L$134, 3, FALSE)-VLOOKUP(Games!C125, Data!$B$2:$L$134, 3, FALSE))*Coefficients!$D$2</f>
        <v>#N/A</v>
      </c>
      <c r="E125" t="e">
        <f>(VLOOKUP(Games!B125, Data!$B$2:$L$134, 5, FALSE)-VLOOKUP(Games!C125, Data!$B$2:$L$134, 5, FALSE))*Coefficients!$E$2</f>
        <v>#N/A</v>
      </c>
      <c r="F125" t="e">
        <f>(VLOOKUP(Games!B125, Data!$B$2:$L$134, 6, FALSE)-VLOOKUP(Games!C125, Data!$B$2:$L$134, 6, FALSE))*Coefficients!$F$2</f>
        <v>#N/A</v>
      </c>
      <c r="G125" t="e">
        <f>(VLOOKUP(Games!B125, Data!$B$2:$L$134, 7, FALSE)-VLOOKUP(Games!C125, Data!$B$2:$L$134, 7, FALSE))*Coefficients!$G$2</f>
        <v>#N/A</v>
      </c>
      <c r="H125" t="e">
        <f>(VLOOKUP(Games!B125, Data!$B$2:$L$134, 8, FALSE)-VLOOKUP(Games!C125, Data!$B$2:$L$134, 8, FALSE))*Coefficients!$H$2</f>
        <v>#N/A</v>
      </c>
      <c r="I125" t="e">
        <f>(VLOOKUP(Games!B125, Data!$B$2:$L$134, 9, FALSE)-VLOOKUP(Games!C125, Data!$B$2:$L$134, 9, FALSE))*Coefficients!$I$2</f>
        <v>#N/A</v>
      </c>
      <c r="J125" t="e">
        <f>(VLOOKUP(Games!B125, Data!$B$2:$L$134, 10, FALSE)-VLOOKUP(Games!C125, Data!$B$2:$L$134, 10, FALSE))*Coefficients!$J$2</f>
        <v>#N/A</v>
      </c>
      <c r="K125" t="e">
        <f>(IF(AND(VLOOKUP(Games!B125, Data!$B$2:$L$134, 11, FALSE)=1, VLOOKUP(Games!C125, Data!$B$2:$L$134, 11, FALSE)&lt;&gt;1), 1,0))*Coefficients!K$2</f>
        <v>#N/A</v>
      </c>
      <c r="L125" t="e">
        <f>(IF(AND(VLOOKUP(Games!B125, Data!$B$2:$L$134, 11, FALSE)&lt;&gt;1, VLOOKUP(Games!C125, Data!$B$2:$L$134, 11, FALSE)=1), 1,0))*Coefficients!L$2</f>
        <v>#N/A</v>
      </c>
      <c r="O125" t="e">
        <f t="shared" si="1"/>
        <v>#N/A</v>
      </c>
    </row>
    <row r="126">
      <c r="A126" t="n">
        <f>Coefficients!A127</f>
        <v>0</v>
      </c>
      <c r="B126" t="n">
        <f>(Games!D126)*Coefficients!$B$2</f>
        <v>0</v>
      </c>
      <c r="C126" t="e">
        <f>(VLOOKUP(Games!B126, Data!$B$2:$L$134, 4, FALSE)-VLOOKUP(Games!C126, Data!$B$2:$L$134, 4, FALSE))*Coefficients!$C$2</f>
        <v>#N/A</v>
      </c>
      <c r="D126" t="e">
        <f>(VLOOKUP(Games!B126, Data!$B$2:$L$134, 3, FALSE)-VLOOKUP(Games!C126, Data!$B$2:$L$134, 3, FALSE))*Coefficients!$D$2</f>
        <v>#N/A</v>
      </c>
      <c r="E126" t="e">
        <f>(VLOOKUP(Games!B126, Data!$B$2:$L$134, 5, FALSE)-VLOOKUP(Games!C126, Data!$B$2:$L$134, 5, FALSE))*Coefficients!$E$2</f>
        <v>#N/A</v>
      </c>
      <c r="F126" t="e">
        <f>(VLOOKUP(Games!B126, Data!$B$2:$L$134, 6, FALSE)-VLOOKUP(Games!C126, Data!$B$2:$L$134, 6, FALSE))*Coefficients!$F$2</f>
        <v>#N/A</v>
      </c>
      <c r="G126" t="e">
        <f>(VLOOKUP(Games!B126, Data!$B$2:$L$134, 7, FALSE)-VLOOKUP(Games!C126, Data!$B$2:$L$134, 7, FALSE))*Coefficients!$G$2</f>
        <v>#N/A</v>
      </c>
      <c r="H126" t="e">
        <f>(VLOOKUP(Games!B126, Data!$B$2:$L$134, 8, FALSE)-VLOOKUP(Games!C126, Data!$B$2:$L$134, 8, FALSE))*Coefficients!$H$2</f>
        <v>#N/A</v>
      </c>
      <c r="I126" t="e">
        <f>(VLOOKUP(Games!B126, Data!$B$2:$L$134, 9, FALSE)-VLOOKUP(Games!C126, Data!$B$2:$L$134, 9, FALSE))*Coefficients!$I$2</f>
        <v>#N/A</v>
      </c>
      <c r="J126" t="e">
        <f>(VLOOKUP(Games!B126, Data!$B$2:$L$134, 10, FALSE)-VLOOKUP(Games!C126, Data!$B$2:$L$134, 10, FALSE))*Coefficients!$J$2</f>
        <v>#N/A</v>
      </c>
      <c r="K126" t="e">
        <f>(IF(AND(VLOOKUP(Games!B126, Data!$B$2:$L$134, 11, FALSE)=1, VLOOKUP(Games!C126, Data!$B$2:$L$134, 11, FALSE)&lt;&gt;1), 1,0))*Coefficients!K$2</f>
        <v>#N/A</v>
      </c>
      <c r="L126" t="e">
        <f>(IF(AND(VLOOKUP(Games!B126, Data!$B$2:$L$134, 11, FALSE)&lt;&gt;1, VLOOKUP(Games!C126, Data!$B$2:$L$134, 11, FALSE)=1), 1,0))*Coefficients!L$2</f>
        <v>#N/A</v>
      </c>
      <c r="O126" t="e">
        <f t="shared" si="1"/>
        <v>#N/A</v>
      </c>
    </row>
    <row r="127">
      <c r="A127" t="n">
        <f>Coefficients!A128</f>
        <v>0</v>
      </c>
      <c r="B127" t="n">
        <f>(Games!D127)*Coefficients!$B$2</f>
        <v>0</v>
      </c>
      <c r="C127" t="e">
        <f>(VLOOKUP(Games!B127, Data!$B$2:$L$134, 4, FALSE)-VLOOKUP(Games!C127, Data!$B$2:$L$134, 4, FALSE))*Coefficients!$C$2</f>
        <v>#N/A</v>
      </c>
      <c r="D127" t="e">
        <f>(VLOOKUP(Games!B127, Data!$B$2:$L$134, 3, FALSE)-VLOOKUP(Games!C127, Data!$B$2:$L$134, 3, FALSE))*Coefficients!$D$2</f>
        <v>#N/A</v>
      </c>
      <c r="E127" t="e">
        <f>(VLOOKUP(Games!B127, Data!$B$2:$L$134, 5, FALSE)-VLOOKUP(Games!C127, Data!$B$2:$L$134, 5, FALSE))*Coefficients!$E$2</f>
        <v>#N/A</v>
      </c>
      <c r="F127" t="e">
        <f>(VLOOKUP(Games!B127, Data!$B$2:$L$134, 6, FALSE)-VLOOKUP(Games!C127, Data!$B$2:$L$134, 6, FALSE))*Coefficients!$F$2</f>
        <v>#N/A</v>
      </c>
      <c r="G127" t="e">
        <f>(VLOOKUP(Games!B127, Data!$B$2:$L$134, 7, FALSE)-VLOOKUP(Games!C127, Data!$B$2:$L$134, 7, FALSE))*Coefficients!$G$2</f>
        <v>#N/A</v>
      </c>
      <c r="H127" t="e">
        <f>(VLOOKUP(Games!B127, Data!$B$2:$L$134, 8, FALSE)-VLOOKUP(Games!C127, Data!$B$2:$L$134, 8, FALSE))*Coefficients!$H$2</f>
        <v>#N/A</v>
      </c>
      <c r="I127" t="e">
        <f>(VLOOKUP(Games!B127, Data!$B$2:$L$134, 9, FALSE)-VLOOKUP(Games!C127, Data!$B$2:$L$134, 9, FALSE))*Coefficients!$I$2</f>
        <v>#N/A</v>
      </c>
      <c r="J127" t="e">
        <f>(VLOOKUP(Games!B127, Data!$B$2:$L$134, 10, FALSE)-VLOOKUP(Games!C127, Data!$B$2:$L$134, 10, FALSE))*Coefficients!$J$2</f>
        <v>#N/A</v>
      </c>
      <c r="K127" t="e">
        <f>(IF(AND(VLOOKUP(Games!B127, Data!$B$2:$L$134, 11, FALSE)=1, VLOOKUP(Games!C127, Data!$B$2:$L$134, 11, FALSE)&lt;&gt;1), 1,0))*Coefficients!K$2</f>
        <v>#N/A</v>
      </c>
      <c r="L127" t="e">
        <f>(IF(AND(VLOOKUP(Games!B127, Data!$B$2:$L$134, 11, FALSE)&lt;&gt;1, VLOOKUP(Games!C127, Data!$B$2:$L$134, 11, FALSE)=1), 1,0))*Coefficients!L$2</f>
        <v>#N/A</v>
      </c>
      <c r="O127" t="e">
        <f t="shared" si="1"/>
        <v>#N/A</v>
      </c>
    </row>
    <row r="128">
      <c r="A128" t="n">
        <f>Coefficients!A129</f>
        <v>0</v>
      </c>
      <c r="B128" t="n">
        <f>(Games!D128)*Coefficients!$B$2</f>
        <v>0</v>
      </c>
      <c r="C128" t="e">
        <f>(VLOOKUP(Games!B128, Data!$B$2:$L$134, 4, FALSE)-VLOOKUP(Games!C128, Data!$B$2:$L$134, 4, FALSE))*Coefficients!$C$2</f>
        <v>#N/A</v>
      </c>
      <c r="D128" t="e">
        <f>(VLOOKUP(Games!B128, Data!$B$2:$L$134, 3, FALSE)-VLOOKUP(Games!C128, Data!$B$2:$L$134, 3, FALSE))*Coefficients!$D$2</f>
        <v>#N/A</v>
      </c>
      <c r="E128" t="e">
        <f>(VLOOKUP(Games!B128, Data!$B$2:$L$134, 5, FALSE)-VLOOKUP(Games!C128, Data!$B$2:$L$134, 5, FALSE))*Coefficients!$E$2</f>
        <v>#N/A</v>
      </c>
      <c r="F128" t="e">
        <f>(VLOOKUP(Games!B128, Data!$B$2:$L$134, 6, FALSE)-VLOOKUP(Games!C128, Data!$B$2:$L$134, 6, FALSE))*Coefficients!$F$2</f>
        <v>#N/A</v>
      </c>
      <c r="G128" t="e">
        <f>(VLOOKUP(Games!B128, Data!$B$2:$L$134, 7, FALSE)-VLOOKUP(Games!C128, Data!$B$2:$L$134, 7, FALSE))*Coefficients!$G$2</f>
        <v>#N/A</v>
      </c>
      <c r="H128" t="e">
        <f>(VLOOKUP(Games!B128, Data!$B$2:$L$134, 8, FALSE)-VLOOKUP(Games!C128, Data!$B$2:$L$134, 8, FALSE))*Coefficients!$H$2</f>
        <v>#N/A</v>
      </c>
      <c r="I128" t="e">
        <f>(VLOOKUP(Games!B128, Data!$B$2:$L$134, 9, FALSE)-VLOOKUP(Games!C128, Data!$B$2:$L$134, 9, FALSE))*Coefficients!$I$2</f>
        <v>#N/A</v>
      </c>
      <c r="J128" t="e">
        <f>(VLOOKUP(Games!B128, Data!$B$2:$L$134, 10, FALSE)-VLOOKUP(Games!C128, Data!$B$2:$L$134, 10, FALSE))*Coefficients!$J$2</f>
        <v>#N/A</v>
      </c>
      <c r="K128" t="e">
        <f>(IF(AND(VLOOKUP(Games!B128, Data!$B$2:$L$134, 11, FALSE)=1, VLOOKUP(Games!C128, Data!$B$2:$L$134, 11, FALSE)&lt;&gt;1), 1,0))*Coefficients!K$2</f>
        <v>#N/A</v>
      </c>
      <c r="L128" t="e">
        <f>(IF(AND(VLOOKUP(Games!B128, Data!$B$2:$L$134, 11, FALSE)&lt;&gt;1, VLOOKUP(Games!C128, Data!$B$2:$L$134, 11, FALSE)=1), 1,0))*Coefficients!L$2</f>
        <v>#N/A</v>
      </c>
      <c r="O128" t="e">
        <f t="shared" si="1"/>
        <v>#N/A</v>
      </c>
    </row>
    <row r="129">
      <c r="A129" t="n">
        <f>Coefficients!A130</f>
        <v>0</v>
      </c>
      <c r="B129" t="n">
        <f>(Games!D129)*Coefficients!$B$2</f>
        <v>0</v>
      </c>
      <c r="C129" t="e">
        <f>(VLOOKUP(Games!B129, Data!$B$2:$L$134, 4, FALSE)-VLOOKUP(Games!C129, Data!$B$2:$L$134, 4, FALSE))*Coefficients!$C$2</f>
        <v>#N/A</v>
      </c>
      <c r="D129" t="e">
        <f>(VLOOKUP(Games!B129, Data!$B$2:$L$134, 3, FALSE)-VLOOKUP(Games!C129, Data!$B$2:$L$134, 3, FALSE))*Coefficients!$D$2</f>
        <v>#N/A</v>
      </c>
      <c r="E129" t="e">
        <f>(VLOOKUP(Games!B129, Data!$B$2:$L$134, 5, FALSE)-VLOOKUP(Games!C129, Data!$B$2:$L$134, 5, FALSE))*Coefficients!$E$2</f>
        <v>#N/A</v>
      </c>
      <c r="F129" t="e">
        <f>(VLOOKUP(Games!B129, Data!$B$2:$L$134, 6, FALSE)-VLOOKUP(Games!C129, Data!$B$2:$L$134, 6, FALSE))*Coefficients!$F$2</f>
        <v>#N/A</v>
      </c>
      <c r="G129" t="e">
        <f>(VLOOKUP(Games!B129, Data!$B$2:$L$134, 7, FALSE)-VLOOKUP(Games!C129, Data!$B$2:$L$134, 7, FALSE))*Coefficients!$G$2</f>
        <v>#N/A</v>
      </c>
      <c r="H129" t="e">
        <f>(VLOOKUP(Games!B129, Data!$B$2:$L$134, 8, FALSE)-VLOOKUP(Games!C129, Data!$B$2:$L$134, 8, FALSE))*Coefficients!$H$2</f>
        <v>#N/A</v>
      </c>
      <c r="I129" t="e">
        <f>(VLOOKUP(Games!B129, Data!$B$2:$L$134, 9, FALSE)-VLOOKUP(Games!C129, Data!$B$2:$L$134, 9, FALSE))*Coefficients!$I$2</f>
        <v>#N/A</v>
      </c>
      <c r="J129" t="e">
        <f>(VLOOKUP(Games!B129, Data!$B$2:$L$134, 10, FALSE)-VLOOKUP(Games!C129, Data!$B$2:$L$134, 10, FALSE))*Coefficients!$J$2</f>
        <v>#N/A</v>
      </c>
      <c r="K129" t="e">
        <f>(IF(AND(VLOOKUP(Games!B129, Data!$B$2:$L$134, 11, FALSE)=1, VLOOKUP(Games!C129, Data!$B$2:$L$134, 11, FALSE)&lt;&gt;1), 1,0))*Coefficients!K$2</f>
        <v>#N/A</v>
      </c>
      <c r="L129" t="e">
        <f>(IF(AND(VLOOKUP(Games!B129, Data!$B$2:$L$134, 11, FALSE)&lt;&gt;1, VLOOKUP(Games!C129, Data!$B$2:$L$134, 11, FALSE)=1), 1,0))*Coefficients!L$2</f>
        <v>#N/A</v>
      </c>
      <c r="O129" t="e">
        <f t="shared" si="1"/>
        <v>#N/A</v>
      </c>
    </row>
    <row r="130">
      <c r="A130" t="n">
        <f>Coefficients!A131</f>
        <v>0</v>
      </c>
      <c r="B130" t="n">
        <f>(Games!D130)*Coefficients!$B$2</f>
        <v>0</v>
      </c>
      <c r="C130" t="e">
        <f>(VLOOKUP(Games!B130, Data!$B$2:$L$134, 4, FALSE)-VLOOKUP(Games!C130, Data!$B$2:$L$134, 4, FALSE))*Coefficients!$C$2</f>
        <v>#N/A</v>
      </c>
      <c r="D130" t="e">
        <f>(VLOOKUP(Games!B130, Data!$B$2:$L$134, 3, FALSE)-VLOOKUP(Games!C130, Data!$B$2:$L$134, 3, FALSE))*Coefficients!$D$2</f>
        <v>#N/A</v>
      </c>
      <c r="E130" t="e">
        <f>(VLOOKUP(Games!B130, Data!$B$2:$L$134, 5, FALSE)-VLOOKUP(Games!C130, Data!$B$2:$L$134, 5, FALSE))*Coefficients!$E$2</f>
        <v>#N/A</v>
      </c>
      <c r="F130" t="e">
        <f>(VLOOKUP(Games!B130, Data!$B$2:$L$134, 6, FALSE)-VLOOKUP(Games!C130, Data!$B$2:$L$134, 6, FALSE))*Coefficients!$F$2</f>
        <v>#N/A</v>
      </c>
      <c r="G130" t="e">
        <f>(VLOOKUP(Games!B130, Data!$B$2:$L$134, 7, FALSE)-VLOOKUP(Games!C130, Data!$B$2:$L$134, 7, FALSE))*Coefficients!$G$2</f>
        <v>#N/A</v>
      </c>
      <c r="H130" t="e">
        <f>(VLOOKUP(Games!B130, Data!$B$2:$L$134, 8, FALSE)-VLOOKUP(Games!C130, Data!$B$2:$L$134, 8, FALSE))*Coefficients!$H$2</f>
        <v>#N/A</v>
      </c>
      <c r="I130" t="e">
        <f>(VLOOKUP(Games!B130, Data!$B$2:$L$134, 9, FALSE)-VLOOKUP(Games!C130, Data!$B$2:$L$134, 9, FALSE))*Coefficients!$I$2</f>
        <v>#N/A</v>
      </c>
      <c r="J130" t="e">
        <f>(VLOOKUP(Games!B130, Data!$B$2:$L$134, 10, FALSE)-VLOOKUP(Games!C130, Data!$B$2:$L$134, 10, FALSE))*Coefficients!$J$2</f>
        <v>#N/A</v>
      </c>
      <c r="K130" t="e">
        <f>(IF(AND(VLOOKUP(Games!B130, Data!$B$2:$L$134, 11, FALSE)=1, VLOOKUP(Games!C130, Data!$B$2:$L$134, 11, FALSE)&lt;&gt;1), 1,0))*Coefficients!K$2</f>
        <v>#N/A</v>
      </c>
      <c r="L130" t="e">
        <f>(IF(AND(VLOOKUP(Games!B130, Data!$B$2:$L$134, 11, FALSE)&lt;&gt;1, VLOOKUP(Games!C130, Data!$B$2:$L$134, 11, FALSE)=1), 1,0))*Coefficients!L$2</f>
        <v>#N/A</v>
      </c>
      <c r="O130" t="e">
        <f t="shared" ref="O130:O193" si="2">SUM(A130:L130)</f>
        <v>#N/A</v>
      </c>
    </row>
    <row r="131">
      <c r="A131" t="n">
        <f>Coefficients!A132</f>
        <v>0</v>
      </c>
      <c r="B131" t="n">
        <f>(Games!D131)*Coefficients!$B$2</f>
        <v>0</v>
      </c>
      <c r="C131" t="e">
        <f>(VLOOKUP(Games!B131, Data!$B$2:$L$134, 4, FALSE)-VLOOKUP(Games!C131, Data!$B$2:$L$134, 4, FALSE))*Coefficients!$C$2</f>
        <v>#N/A</v>
      </c>
      <c r="D131" t="e">
        <f>(VLOOKUP(Games!B131, Data!$B$2:$L$134, 3, FALSE)-VLOOKUP(Games!C131, Data!$B$2:$L$134, 3, FALSE))*Coefficients!$D$2</f>
        <v>#N/A</v>
      </c>
      <c r="E131" t="e">
        <f>(VLOOKUP(Games!B131, Data!$B$2:$L$134, 5, FALSE)-VLOOKUP(Games!C131, Data!$B$2:$L$134, 5, FALSE))*Coefficients!$E$2</f>
        <v>#N/A</v>
      </c>
      <c r="F131" t="e">
        <f>(VLOOKUP(Games!B131, Data!$B$2:$L$134, 6, FALSE)-VLOOKUP(Games!C131, Data!$B$2:$L$134, 6, FALSE))*Coefficients!$F$2</f>
        <v>#N/A</v>
      </c>
      <c r="G131" t="e">
        <f>(VLOOKUP(Games!B131, Data!$B$2:$L$134, 7, FALSE)-VLOOKUP(Games!C131, Data!$B$2:$L$134, 7, FALSE))*Coefficients!$G$2</f>
        <v>#N/A</v>
      </c>
      <c r="H131" t="e">
        <f>(VLOOKUP(Games!B131, Data!$B$2:$L$134, 8, FALSE)-VLOOKUP(Games!C131, Data!$B$2:$L$134, 8, FALSE))*Coefficients!$H$2</f>
        <v>#N/A</v>
      </c>
      <c r="I131" t="e">
        <f>(VLOOKUP(Games!B131, Data!$B$2:$L$134, 9, FALSE)-VLOOKUP(Games!C131, Data!$B$2:$L$134, 9, FALSE))*Coefficients!$I$2</f>
        <v>#N/A</v>
      </c>
      <c r="J131" t="e">
        <f>(VLOOKUP(Games!B131, Data!$B$2:$L$134, 10, FALSE)-VLOOKUP(Games!C131, Data!$B$2:$L$134, 10, FALSE))*Coefficients!$J$2</f>
        <v>#N/A</v>
      </c>
      <c r="K131" t="e">
        <f>(IF(AND(VLOOKUP(Games!B131, Data!$B$2:$L$134, 11, FALSE)=1, VLOOKUP(Games!C131, Data!$B$2:$L$134, 11, FALSE)&lt;&gt;1), 1,0))*Coefficients!K$2</f>
        <v>#N/A</v>
      </c>
      <c r="L131" t="e">
        <f>(IF(AND(VLOOKUP(Games!B131, Data!$B$2:$L$134, 11, FALSE)&lt;&gt;1, VLOOKUP(Games!C131, Data!$B$2:$L$134, 11, FALSE)=1), 1,0))*Coefficients!L$2</f>
        <v>#N/A</v>
      </c>
      <c r="O131" t="e">
        <f t="shared" si="2"/>
        <v>#N/A</v>
      </c>
    </row>
    <row r="132">
      <c r="A132" t="n">
        <f>Coefficients!A133</f>
        <v>0</v>
      </c>
      <c r="B132" t="n">
        <f>(Games!D132)*Coefficients!$B$2</f>
        <v>0</v>
      </c>
      <c r="C132" t="e">
        <f>(VLOOKUP(Games!B132, Data!$B$2:$L$134, 4, FALSE)-VLOOKUP(Games!C132, Data!$B$2:$L$134, 4, FALSE))*Coefficients!$C$2</f>
        <v>#N/A</v>
      </c>
      <c r="D132" t="e">
        <f>(VLOOKUP(Games!B132, Data!$B$2:$L$134, 3, FALSE)-VLOOKUP(Games!C132, Data!$B$2:$L$134, 3, FALSE))*Coefficients!$D$2</f>
        <v>#N/A</v>
      </c>
      <c r="E132" t="e">
        <f>(VLOOKUP(Games!B132, Data!$B$2:$L$134, 5, FALSE)-VLOOKUP(Games!C132, Data!$B$2:$L$134, 5, FALSE))*Coefficients!$E$2</f>
        <v>#N/A</v>
      </c>
      <c r="F132" t="e">
        <f>(VLOOKUP(Games!B132, Data!$B$2:$L$134, 6, FALSE)-VLOOKUP(Games!C132, Data!$B$2:$L$134, 6, FALSE))*Coefficients!$F$2</f>
        <v>#N/A</v>
      </c>
      <c r="G132" t="e">
        <f>(VLOOKUP(Games!B132, Data!$B$2:$L$134, 7, FALSE)-VLOOKUP(Games!C132, Data!$B$2:$L$134, 7, FALSE))*Coefficients!$G$2</f>
        <v>#N/A</v>
      </c>
      <c r="H132" t="e">
        <f>(VLOOKUP(Games!B132, Data!$B$2:$L$134, 8, FALSE)-VLOOKUP(Games!C132, Data!$B$2:$L$134, 8, FALSE))*Coefficients!$H$2</f>
        <v>#N/A</v>
      </c>
      <c r="I132" t="e">
        <f>(VLOOKUP(Games!B132, Data!$B$2:$L$134, 9, FALSE)-VLOOKUP(Games!C132, Data!$B$2:$L$134, 9, FALSE))*Coefficients!$I$2</f>
        <v>#N/A</v>
      </c>
      <c r="J132" t="e">
        <f>(VLOOKUP(Games!B132, Data!$B$2:$L$134, 10, FALSE)-VLOOKUP(Games!C132, Data!$B$2:$L$134, 10, FALSE))*Coefficients!$J$2</f>
        <v>#N/A</v>
      </c>
      <c r="K132" t="e">
        <f>(IF(AND(VLOOKUP(Games!B132, Data!$B$2:$L$134, 11, FALSE)=1, VLOOKUP(Games!C132, Data!$B$2:$L$134, 11, FALSE)&lt;&gt;1), 1,0))*Coefficients!K$2</f>
        <v>#N/A</v>
      </c>
      <c r="L132" t="e">
        <f>(IF(AND(VLOOKUP(Games!B132, Data!$B$2:$L$134, 11, FALSE)&lt;&gt;1, VLOOKUP(Games!C132, Data!$B$2:$L$134, 11, FALSE)=1), 1,0))*Coefficients!L$2</f>
        <v>#N/A</v>
      </c>
      <c r="O132" t="e">
        <f t="shared" si="2"/>
        <v>#N/A</v>
      </c>
    </row>
    <row r="133">
      <c r="A133" t="n">
        <f>Coefficients!A134</f>
        <v>0</v>
      </c>
      <c r="B133" t="n">
        <f>(Games!D133)*Coefficients!$B$2</f>
        <v>0</v>
      </c>
      <c r="C133" t="e">
        <f>(VLOOKUP(Games!B133, Data!$B$2:$L$134, 4, FALSE)-VLOOKUP(Games!C133, Data!$B$2:$L$134, 4, FALSE))*Coefficients!$C$2</f>
        <v>#N/A</v>
      </c>
      <c r="D133" t="e">
        <f>(VLOOKUP(Games!B133, Data!$B$2:$L$134, 3, FALSE)-VLOOKUP(Games!C133, Data!$B$2:$L$134, 3, FALSE))*Coefficients!$D$2</f>
        <v>#N/A</v>
      </c>
      <c r="E133" t="e">
        <f>(VLOOKUP(Games!B133, Data!$B$2:$L$134, 5, FALSE)-VLOOKUP(Games!C133, Data!$B$2:$L$134, 5, FALSE))*Coefficients!$E$2</f>
        <v>#N/A</v>
      </c>
      <c r="F133" t="e">
        <f>(VLOOKUP(Games!B133, Data!$B$2:$L$134, 6, FALSE)-VLOOKUP(Games!C133, Data!$B$2:$L$134, 6, FALSE))*Coefficients!$F$2</f>
        <v>#N/A</v>
      </c>
      <c r="G133" t="e">
        <f>(VLOOKUP(Games!B133, Data!$B$2:$L$134, 7, FALSE)-VLOOKUP(Games!C133, Data!$B$2:$L$134, 7, FALSE))*Coefficients!$G$2</f>
        <v>#N/A</v>
      </c>
      <c r="H133" t="e">
        <f>(VLOOKUP(Games!B133, Data!$B$2:$L$134, 8, FALSE)-VLOOKUP(Games!C133, Data!$B$2:$L$134, 8, FALSE))*Coefficients!$H$2</f>
        <v>#N/A</v>
      </c>
      <c r="I133" t="e">
        <f>(VLOOKUP(Games!B133, Data!$B$2:$L$134, 9, FALSE)-VLOOKUP(Games!C133, Data!$B$2:$L$134, 9, FALSE))*Coefficients!$I$2</f>
        <v>#N/A</v>
      </c>
      <c r="J133" t="e">
        <f>(VLOOKUP(Games!B133, Data!$B$2:$L$134, 10, FALSE)-VLOOKUP(Games!C133, Data!$B$2:$L$134, 10, FALSE))*Coefficients!$J$2</f>
        <v>#N/A</v>
      </c>
      <c r="K133" t="e">
        <f>(IF(AND(VLOOKUP(Games!B133, Data!$B$2:$L$134, 11, FALSE)=1, VLOOKUP(Games!C133, Data!$B$2:$L$134, 11, FALSE)&lt;&gt;1), 1,0))*Coefficients!K$2</f>
        <v>#N/A</v>
      </c>
      <c r="L133" t="e">
        <f>(IF(AND(VLOOKUP(Games!B133, Data!$B$2:$L$134, 11, FALSE)&lt;&gt;1, VLOOKUP(Games!C133, Data!$B$2:$L$134, 11, FALSE)=1), 1,0))*Coefficients!L$2</f>
        <v>#N/A</v>
      </c>
      <c r="O133" t="e">
        <f t="shared" si="2"/>
        <v>#N/A</v>
      </c>
    </row>
    <row r="134">
      <c r="A134" t="n">
        <f>Coefficients!A135</f>
        <v>0</v>
      </c>
      <c r="B134" t="n">
        <f>(Games!D134)*Coefficients!$B$2</f>
        <v>0</v>
      </c>
      <c r="C134" t="e">
        <f>(VLOOKUP(Games!B134, Data!$B$2:$L$134, 4, FALSE)-VLOOKUP(Games!C134, Data!$B$2:$L$134, 4, FALSE))*Coefficients!$C$2</f>
        <v>#N/A</v>
      </c>
      <c r="D134" t="e">
        <f>(VLOOKUP(Games!B134, Data!$B$2:$L$134, 3, FALSE)-VLOOKUP(Games!C134, Data!$B$2:$L$134, 3, FALSE))*Coefficients!$D$2</f>
        <v>#N/A</v>
      </c>
      <c r="E134" t="e">
        <f>(VLOOKUP(Games!B134, Data!$B$2:$L$134, 5, FALSE)-VLOOKUP(Games!C134, Data!$B$2:$L$134, 5, FALSE))*Coefficients!$E$2</f>
        <v>#N/A</v>
      </c>
      <c r="F134" t="e">
        <f>(VLOOKUP(Games!B134, Data!$B$2:$L$134, 6, FALSE)-VLOOKUP(Games!C134, Data!$B$2:$L$134, 6, FALSE))*Coefficients!$F$2</f>
        <v>#N/A</v>
      </c>
      <c r="G134" t="e">
        <f>(VLOOKUP(Games!B134, Data!$B$2:$L$134, 7, FALSE)-VLOOKUP(Games!C134, Data!$B$2:$L$134, 7, FALSE))*Coefficients!$G$2</f>
        <v>#N/A</v>
      </c>
      <c r="H134" t="e">
        <f>(VLOOKUP(Games!B134, Data!$B$2:$L$134, 8, FALSE)-VLOOKUP(Games!C134, Data!$B$2:$L$134, 8, FALSE))*Coefficients!$H$2</f>
        <v>#N/A</v>
      </c>
      <c r="I134" t="e">
        <f>(VLOOKUP(Games!B134, Data!$B$2:$L$134, 9, FALSE)-VLOOKUP(Games!C134, Data!$B$2:$L$134, 9, FALSE))*Coefficients!$I$2</f>
        <v>#N/A</v>
      </c>
      <c r="J134" t="e">
        <f>(VLOOKUP(Games!B134, Data!$B$2:$L$134, 10, FALSE)-VLOOKUP(Games!C134, Data!$B$2:$L$134, 10, FALSE))*Coefficients!$J$2</f>
        <v>#N/A</v>
      </c>
      <c r="K134" t="e">
        <f>(IF(AND(VLOOKUP(Games!B134, Data!$B$2:$L$134, 11, FALSE)=1, VLOOKUP(Games!C134, Data!$B$2:$L$134, 11, FALSE)&lt;&gt;1), 1,0))*Coefficients!K$2</f>
        <v>#N/A</v>
      </c>
      <c r="L134" t="e">
        <f>(IF(AND(VLOOKUP(Games!B134, Data!$B$2:$L$134, 11, FALSE)&lt;&gt;1, VLOOKUP(Games!C134, Data!$B$2:$L$134, 11, FALSE)=1), 1,0))*Coefficients!L$2</f>
        <v>#N/A</v>
      </c>
      <c r="O134" t="e">
        <f t="shared" si="2"/>
        <v>#N/A</v>
      </c>
    </row>
    <row r="135">
      <c r="A135" t="n">
        <f>Coefficients!A136</f>
        <v>0</v>
      </c>
      <c r="B135" t="n">
        <f>(Games!D135)*Coefficients!$B$2</f>
        <v>0</v>
      </c>
      <c r="C135" t="e">
        <f>(VLOOKUP(Games!B135, Data!$B$2:$L$134, 4, FALSE)-VLOOKUP(Games!C135, Data!$B$2:$L$134, 4, FALSE))*Coefficients!$C$2</f>
        <v>#N/A</v>
      </c>
      <c r="D135" t="e">
        <f>(VLOOKUP(Games!B135, Data!$B$2:$L$134, 3, FALSE)-VLOOKUP(Games!C135, Data!$B$2:$L$134, 3, FALSE))*Coefficients!$D$2</f>
        <v>#N/A</v>
      </c>
      <c r="E135" t="e">
        <f>(VLOOKUP(Games!B135, Data!$B$2:$L$134, 5, FALSE)-VLOOKUP(Games!C135, Data!$B$2:$L$134, 5, FALSE))*Coefficients!$E$2</f>
        <v>#N/A</v>
      </c>
      <c r="F135" t="e">
        <f>(VLOOKUP(Games!B135, Data!$B$2:$L$134, 6, FALSE)-VLOOKUP(Games!C135, Data!$B$2:$L$134, 6, FALSE))*Coefficients!$F$2</f>
        <v>#N/A</v>
      </c>
      <c r="G135" t="e">
        <f>(VLOOKUP(Games!B135, Data!$B$2:$L$134, 7, FALSE)-VLOOKUP(Games!C135, Data!$B$2:$L$134, 7, FALSE))*Coefficients!$G$2</f>
        <v>#N/A</v>
      </c>
      <c r="H135" t="e">
        <f>(VLOOKUP(Games!B135, Data!$B$2:$L$134, 8, FALSE)-VLOOKUP(Games!C135, Data!$B$2:$L$134, 8, FALSE))*Coefficients!$H$2</f>
        <v>#N/A</v>
      </c>
      <c r="I135" t="e">
        <f>(VLOOKUP(Games!B135, Data!$B$2:$L$134, 9, FALSE)-VLOOKUP(Games!C135, Data!$B$2:$L$134, 9, FALSE))*Coefficients!$I$2</f>
        <v>#N/A</v>
      </c>
      <c r="J135" t="e">
        <f>(VLOOKUP(Games!B135, Data!$B$2:$L$134, 10, FALSE)-VLOOKUP(Games!C135, Data!$B$2:$L$134, 10, FALSE))*Coefficients!$J$2</f>
        <v>#N/A</v>
      </c>
      <c r="K135" t="e">
        <f>(IF(AND(VLOOKUP(Games!B135, Data!$B$2:$L$134, 11, FALSE)=1, VLOOKUP(Games!C135, Data!$B$2:$L$134, 11, FALSE)&lt;&gt;1), 1,0))*Coefficients!K$2</f>
        <v>#N/A</v>
      </c>
      <c r="L135" t="e">
        <f>(IF(AND(VLOOKUP(Games!B135, Data!$B$2:$L$134, 11, FALSE)&lt;&gt;1, VLOOKUP(Games!C135, Data!$B$2:$L$134, 11, FALSE)=1), 1,0))*Coefficients!L$2</f>
        <v>#N/A</v>
      </c>
      <c r="O135" t="e">
        <f t="shared" si="2"/>
        <v>#N/A</v>
      </c>
    </row>
    <row r="136">
      <c r="A136" t="n">
        <f>Coefficients!A137</f>
        <v>0</v>
      </c>
      <c r="B136" t="n">
        <f>(Games!D136)*Coefficients!$B$2</f>
        <v>0</v>
      </c>
      <c r="C136" t="e">
        <f>(VLOOKUP(Games!B136, Data!$B$2:$L$134, 4, FALSE)-VLOOKUP(Games!C136, Data!$B$2:$L$134, 4, FALSE))*Coefficients!$C$2</f>
        <v>#N/A</v>
      </c>
      <c r="D136" t="e">
        <f>(VLOOKUP(Games!B136, Data!$B$2:$L$134, 3, FALSE)-VLOOKUP(Games!C136, Data!$B$2:$L$134, 3, FALSE))*Coefficients!$D$2</f>
        <v>#N/A</v>
      </c>
      <c r="E136" t="e">
        <f>(VLOOKUP(Games!B136, Data!$B$2:$L$134, 5, FALSE)-VLOOKUP(Games!C136, Data!$B$2:$L$134, 5, FALSE))*Coefficients!$E$2</f>
        <v>#N/A</v>
      </c>
      <c r="F136" t="e">
        <f>(VLOOKUP(Games!B136, Data!$B$2:$L$134, 6, FALSE)-VLOOKUP(Games!C136, Data!$B$2:$L$134, 6, FALSE))*Coefficients!$F$2</f>
        <v>#N/A</v>
      </c>
      <c r="G136" t="e">
        <f>(VLOOKUP(Games!B136, Data!$B$2:$L$134, 7, FALSE)-VLOOKUP(Games!C136, Data!$B$2:$L$134, 7, FALSE))*Coefficients!$G$2</f>
        <v>#N/A</v>
      </c>
      <c r="H136" t="e">
        <f>(VLOOKUP(Games!B136, Data!$B$2:$L$134, 8, FALSE)-VLOOKUP(Games!C136, Data!$B$2:$L$134, 8, FALSE))*Coefficients!$H$2</f>
        <v>#N/A</v>
      </c>
      <c r="I136" t="e">
        <f>(VLOOKUP(Games!B136, Data!$B$2:$L$134, 9, FALSE)-VLOOKUP(Games!C136, Data!$B$2:$L$134, 9, FALSE))*Coefficients!$I$2</f>
        <v>#N/A</v>
      </c>
      <c r="J136" t="e">
        <f>(VLOOKUP(Games!B136, Data!$B$2:$L$134, 10, FALSE)-VLOOKUP(Games!C136, Data!$B$2:$L$134, 10, FALSE))*Coefficients!$J$2</f>
        <v>#N/A</v>
      </c>
      <c r="K136" t="e">
        <f>(IF(AND(VLOOKUP(Games!B136, Data!$B$2:$L$134, 11, FALSE)=1, VLOOKUP(Games!C136, Data!$B$2:$L$134, 11, FALSE)&lt;&gt;1), 1,0))*Coefficients!K$2</f>
        <v>#N/A</v>
      </c>
      <c r="L136" t="e">
        <f>(IF(AND(VLOOKUP(Games!B136, Data!$B$2:$L$134, 11, FALSE)&lt;&gt;1, VLOOKUP(Games!C136, Data!$B$2:$L$134, 11, FALSE)=1), 1,0))*Coefficients!L$2</f>
        <v>#N/A</v>
      </c>
      <c r="O136" t="e">
        <f t="shared" si="2"/>
        <v>#N/A</v>
      </c>
    </row>
    <row r="137">
      <c r="A137" t="n">
        <f>Coefficients!A138</f>
        <v>0</v>
      </c>
      <c r="B137" t="n">
        <f>(Games!D137)*Coefficients!$B$2</f>
        <v>0</v>
      </c>
      <c r="C137" t="e">
        <f>(VLOOKUP(Games!B137, Data!$B$2:$L$134, 4, FALSE)-VLOOKUP(Games!C137, Data!$B$2:$L$134, 4, FALSE))*Coefficients!$C$2</f>
        <v>#N/A</v>
      </c>
      <c r="D137" t="e">
        <f>(VLOOKUP(Games!B137, Data!$B$2:$L$134, 3, FALSE)-VLOOKUP(Games!C137, Data!$B$2:$L$134, 3, FALSE))*Coefficients!$D$2</f>
        <v>#N/A</v>
      </c>
      <c r="E137" t="e">
        <f>(VLOOKUP(Games!B137, Data!$B$2:$L$134, 5, FALSE)-VLOOKUP(Games!C137, Data!$B$2:$L$134, 5, FALSE))*Coefficients!$E$2</f>
        <v>#N/A</v>
      </c>
      <c r="F137" t="e">
        <f>(VLOOKUP(Games!B137, Data!$B$2:$L$134, 6, FALSE)-VLOOKUP(Games!C137, Data!$B$2:$L$134, 6, FALSE))*Coefficients!$F$2</f>
        <v>#N/A</v>
      </c>
      <c r="G137" t="e">
        <f>(VLOOKUP(Games!B137, Data!$B$2:$L$134, 7, FALSE)-VLOOKUP(Games!C137, Data!$B$2:$L$134, 7, FALSE))*Coefficients!$G$2</f>
        <v>#N/A</v>
      </c>
      <c r="H137" t="e">
        <f>(VLOOKUP(Games!B137, Data!$B$2:$L$134, 8, FALSE)-VLOOKUP(Games!C137, Data!$B$2:$L$134, 8, FALSE))*Coefficients!$H$2</f>
        <v>#N/A</v>
      </c>
      <c r="I137" t="e">
        <f>(VLOOKUP(Games!B137, Data!$B$2:$L$134, 9, FALSE)-VLOOKUP(Games!C137, Data!$B$2:$L$134, 9, FALSE))*Coefficients!$I$2</f>
        <v>#N/A</v>
      </c>
      <c r="J137" t="e">
        <f>(VLOOKUP(Games!B137, Data!$B$2:$L$134, 10, FALSE)-VLOOKUP(Games!C137, Data!$B$2:$L$134, 10, FALSE))*Coefficients!$J$2</f>
        <v>#N/A</v>
      </c>
      <c r="K137" t="e">
        <f>(IF(AND(VLOOKUP(Games!B137, Data!$B$2:$L$134, 11, FALSE)=1, VLOOKUP(Games!C137, Data!$B$2:$L$134, 11, FALSE)&lt;&gt;1), 1,0))*Coefficients!K$2</f>
        <v>#N/A</v>
      </c>
      <c r="L137" t="e">
        <f>(IF(AND(VLOOKUP(Games!B137, Data!$B$2:$L$134, 11, FALSE)&lt;&gt;1, VLOOKUP(Games!C137, Data!$B$2:$L$134, 11, FALSE)=1), 1,0))*Coefficients!L$2</f>
        <v>#N/A</v>
      </c>
      <c r="O137" t="e">
        <f t="shared" si="2"/>
        <v>#N/A</v>
      </c>
    </row>
    <row r="138">
      <c r="A138" t="n">
        <f>Coefficients!A139</f>
        <v>0</v>
      </c>
      <c r="B138" t="n">
        <f>(Games!D138)*Coefficients!$B$2</f>
        <v>0</v>
      </c>
      <c r="C138" t="e">
        <f>(VLOOKUP(Games!B138, Data!$B$2:$L$134, 4, FALSE)-VLOOKUP(Games!C138, Data!$B$2:$L$134, 4, FALSE))*Coefficients!$C$2</f>
        <v>#N/A</v>
      </c>
      <c r="D138" t="e">
        <f>(VLOOKUP(Games!B138, Data!$B$2:$L$134, 3, FALSE)-VLOOKUP(Games!C138, Data!$B$2:$L$134, 3, FALSE))*Coefficients!$D$2</f>
        <v>#N/A</v>
      </c>
      <c r="E138" t="e">
        <f>(VLOOKUP(Games!B138, Data!$B$2:$L$134, 5, FALSE)-VLOOKUP(Games!C138, Data!$B$2:$L$134, 5, FALSE))*Coefficients!$E$2</f>
        <v>#N/A</v>
      </c>
      <c r="F138" t="e">
        <f>(VLOOKUP(Games!B138, Data!$B$2:$L$134, 6, FALSE)-VLOOKUP(Games!C138, Data!$B$2:$L$134, 6, FALSE))*Coefficients!$F$2</f>
        <v>#N/A</v>
      </c>
      <c r="G138" t="e">
        <f>(VLOOKUP(Games!B138, Data!$B$2:$L$134, 7, FALSE)-VLOOKUP(Games!C138, Data!$B$2:$L$134, 7, FALSE))*Coefficients!$G$2</f>
        <v>#N/A</v>
      </c>
      <c r="H138" t="e">
        <f>(VLOOKUP(Games!B138, Data!$B$2:$L$134, 8, FALSE)-VLOOKUP(Games!C138, Data!$B$2:$L$134, 8, FALSE))*Coefficients!$H$2</f>
        <v>#N/A</v>
      </c>
      <c r="I138" t="e">
        <f>(VLOOKUP(Games!B138, Data!$B$2:$L$134, 9, FALSE)-VLOOKUP(Games!C138, Data!$B$2:$L$134, 9, FALSE))*Coefficients!$I$2</f>
        <v>#N/A</v>
      </c>
      <c r="J138" t="e">
        <f>(VLOOKUP(Games!B138, Data!$B$2:$L$134, 10, FALSE)-VLOOKUP(Games!C138, Data!$B$2:$L$134, 10, FALSE))*Coefficients!$J$2</f>
        <v>#N/A</v>
      </c>
      <c r="K138" t="e">
        <f>(IF(AND(VLOOKUP(Games!B138, Data!$B$2:$L$134, 11, FALSE)=1, VLOOKUP(Games!C138, Data!$B$2:$L$134, 11, FALSE)&lt;&gt;1), 1,0))*Coefficients!K$2</f>
        <v>#N/A</v>
      </c>
      <c r="L138" t="e">
        <f>(IF(AND(VLOOKUP(Games!B138, Data!$B$2:$L$134, 11, FALSE)&lt;&gt;1, VLOOKUP(Games!C138, Data!$B$2:$L$134, 11, FALSE)=1), 1,0))*Coefficients!L$2</f>
        <v>#N/A</v>
      </c>
      <c r="O138" t="e">
        <f t="shared" si="2"/>
        <v>#N/A</v>
      </c>
    </row>
    <row r="139">
      <c r="A139" t="n">
        <f>Coefficients!A140</f>
        <v>0</v>
      </c>
      <c r="B139" t="n">
        <f>(Games!D139)*Coefficients!$B$2</f>
        <v>0</v>
      </c>
      <c r="C139" t="e">
        <f>(VLOOKUP(Games!B139, Data!$B$2:$L$134, 4, FALSE)-VLOOKUP(Games!C139, Data!$B$2:$L$134, 4, FALSE))*Coefficients!$C$2</f>
        <v>#N/A</v>
      </c>
      <c r="D139" t="e">
        <f>(VLOOKUP(Games!B139, Data!$B$2:$L$134, 3, FALSE)-VLOOKUP(Games!C139, Data!$B$2:$L$134, 3, FALSE))*Coefficients!$D$2</f>
        <v>#N/A</v>
      </c>
      <c r="E139" t="e">
        <f>(VLOOKUP(Games!B139, Data!$B$2:$L$134, 5, FALSE)-VLOOKUP(Games!C139, Data!$B$2:$L$134, 5, FALSE))*Coefficients!$E$2</f>
        <v>#N/A</v>
      </c>
      <c r="F139" t="e">
        <f>(VLOOKUP(Games!B139, Data!$B$2:$L$134, 6, FALSE)-VLOOKUP(Games!C139, Data!$B$2:$L$134, 6, FALSE))*Coefficients!$F$2</f>
        <v>#N/A</v>
      </c>
      <c r="G139" t="e">
        <f>(VLOOKUP(Games!B139, Data!$B$2:$L$134, 7, FALSE)-VLOOKUP(Games!C139, Data!$B$2:$L$134, 7, FALSE))*Coefficients!$G$2</f>
        <v>#N/A</v>
      </c>
      <c r="H139" t="e">
        <f>(VLOOKUP(Games!B139, Data!$B$2:$L$134, 8, FALSE)-VLOOKUP(Games!C139, Data!$B$2:$L$134, 8, FALSE))*Coefficients!$H$2</f>
        <v>#N/A</v>
      </c>
      <c r="I139" t="e">
        <f>(VLOOKUP(Games!B139, Data!$B$2:$L$134, 9, FALSE)-VLOOKUP(Games!C139, Data!$B$2:$L$134, 9, FALSE))*Coefficients!$I$2</f>
        <v>#N/A</v>
      </c>
      <c r="J139" t="e">
        <f>(VLOOKUP(Games!B139, Data!$B$2:$L$134, 10, FALSE)-VLOOKUP(Games!C139, Data!$B$2:$L$134, 10, FALSE))*Coefficients!$J$2</f>
        <v>#N/A</v>
      </c>
      <c r="K139" t="e">
        <f>(IF(AND(VLOOKUP(Games!B139, Data!$B$2:$L$134, 11, FALSE)=1, VLOOKUP(Games!C139, Data!$B$2:$L$134, 11, FALSE)&lt;&gt;1), 1,0))*Coefficients!K$2</f>
        <v>#N/A</v>
      </c>
      <c r="L139" t="e">
        <f>(IF(AND(VLOOKUP(Games!B139, Data!$B$2:$L$134, 11, FALSE)&lt;&gt;1, VLOOKUP(Games!C139, Data!$B$2:$L$134, 11, FALSE)=1), 1,0))*Coefficients!L$2</f>
        <v>#N/A</v>
      </c>
      <c r="O139" t="e">
        <f t="shared" si="2"/>
        <v>#N/A</v>
      </c>
    </row>
    <row r="140">
      <c r="A140" t="n">
        <f>Coefficients!A141</f>
        <v>0</v>
      </c>
      <c r="B140" t="n">
        <f>(Games!D140)*Coefficients!$B$2</f>
        <v>0</v>
      </c>
      <c r="C140" t="e">
        <f>(VLOOKUP(Games!B140, Data!$B$2:$L$134, 4, FALSE)-VLOOKUP(Games!C140, Data!$B$2:$L$134, 4, FALSE))*Coefficients!$C$2</f>
        <v>#N/A</v>
      </c>
      <c r="D140" t="e">
        <f>(VLOOKUP(Games!B140, Data!$B$2:$L$134, 3, FALSE)-VLOOKUP(Games!C140, Data!$B$2:$L$134, 3, FALSE))*Coefficients!$D$2</f>
        <v>#N/A</v>
      </c>
      <c r="E140" t="e">
        <f>(VLOOKUP(Games!B140, Data!$B$2:$L$134, 5, FALSE)-VLOOKUP(Games!C140, Data!$B$2:$L$134, 5, FALSE))*Coefficients!$E$2</f>
        <v>#N/A</v>
      </c>
      <c r="F140" t="e">
        <f>(VLOOKUP(Games!B140, Data!$B$2:$L$134, 6, FALSE)-VLOOKUP(Games!C140, Data!$B$2:$L$134, 6, FALSE))*Coefficients!$F$2</f>
        <v>#N/A</v>
      </c>
      <c r="G140" t="e">
        <f>(VLOOKUP(Games!B140, Data!$B$2:$L$134, 7, FALSE)-VLOOKUP(Games!C140, Data!$B$2:$L$134, 7, FALSE))*Coefficients!$G$2</f>
        <v>#N/A</v>
      </c>
      <c r="H140" t="e">
        <f>(VLOOKUP(Games!B140, Data!$B$2:$L$134, 8, FALSE)-VLOOKUP(Games!C140, Data!$B$2:$L$134, 8, FALSE))*Coefficients!$H$2</f>
        <v>#N/A</v>
      </c>
      <c r="I140" t="e">
        <f>(VLOOKUP(Games!B140, Data!$B$2:$L$134, 9, FALSE)-VLOOKUP(Games!C140, Data!$B$2:$L$134, 9, FALSE))*Coefficients!$I$2</f>
        <v>#N/A</v>
      </c>
      <c r="J140" t="e">
        <f>(VLOOKUP(Games!B140, Data!$B$2:$L$134, 10, FALSE)-VLOOKUP(Games!C140, Data!$B$2:$L$134, 10, FALSE))*Coefficients!$J$2</f>
        <v>#N/A</v>
      </c>
      <c r="K140" t="e">
        <f>(IF(AND(VLOOKUP(Games!B140, Data!$B$2:$L$134, 11, FALSE)=1, VLOOKUP(Games!C140, Data!$B$2:$L$134, 11, FALSE)&lt;&gt;1), 1,0))*Coefficients!K$2</f>
        <v>#N/A</v>
      </c>
      <c r="L140" t="e">
        <f>(IF(AND(VLOOKUP(Games!B140, Data!$B$2:$L$134, 11, FALSE)&lt;&gt;1, VLOOKUP(Games!C140, Data!$B$2:$L$134, 11, FALSE)=1), 1,0))*Coefficients!L$2</f>
        <v>#N/A</v>
      </c>
      <c r="O140" t="e">
        <f t="shared" si="2"/>
        <v>#N/A</v>
      </c>
    </row>
    <row r="141">
      <c r="A141" t="n">
        <f>Coefficients!A142</f>
        <v>0</v>
      </c>
      <c r="B141" t="n">
        <f>(Games!D141)*Coefficients!$B$2</f>
        <v>0</v>
      </c>
      <c r="C141" t="e">
        <f>(VLOOKUP(Games!B141, Data!$B$2:$L$134, 4, FALSE)-VLOOKUP(Games!C141, Data!$B$2:$L$134, 4, FALSE))*Coefficients!$C$2</f>
        <v>#N/A</v>
      </c>
      <c r="D141" t="e">
        <f>(VLOOKUP(Games!B141, Data!$B$2:$L$134, 3, FALSE)-VLOOKUP(Games!C141, Data!$B$2:$L$134, 3, FALSE))*Coefficients!$D$2</f>
        <v>#N/A</v>
      </c>
      <c r="E141" t="e">
        <f>(VLOOKUP(Games!B141, Data!$B$2:$L$134, 5, FALSE)-VLOOKUP(Games!C141, Data!$B$2:$L$134, 5, FALSE))*Coefficients!$E$2</f>
        <v>#N/A</v>
      </c>
      <c r="F141" t="e">
        <f>(VLOOKUP(Games!B141, Data!$B$2:$L$134, 6, FALSE)-VLOOKUP(Games!C141, Data!$B$2:$L$134, 6, FALSE))*Coefficients!$F$2</f>
        <v>#N/A</v>
      </c>
      <c r="G141" t="e">
        <f>(VLOOKUP(Games!B141, Data!$B$2:$L$134, 7, FALSE)-VLOOKUP(Games!C141, Data!$B$2:$L$134, 7, FALSE))*Coefficients!$G$2</f>
        <v>#N/A</v>
      </c>
      <c r="H141" t="e">
        <f>(VLOOKUP(Games!B141, Data!$B$2:$L$134, 8, FALSE)-VLOOKUP(Games!C141, Data!$B$2:$L$134, 8, FALSE))*Coefficients!$H$2</f>
        <v>#N/A</v>
      </c>
      <c r="I141" t="e">
        <f>(VLOOKUP(Games!B141, Data!$B$2:$L$134, 9, FALSE)-VLOOKUP(Games!C141, Data!$B$2:$L$134, 9, FALSE))*Coefficients!$I$2</f>
        <v>#N/A</v>
      </c>
      <c r="J141" t="e">
        <f>(VLOOKUP(Games!B141, Data!$B$2:$L$134, 10, FALSE)-VLOOKUP(Games!C141, Data!$B$2:$L$134, 10, FALSE))*Coefficients!$J$2</f>
        <v>#N/A</v>
      </c>
      <c r="K141" t="e">
        <f>(IF(AND(VLOOKUP(Games!B141, Data!$B$2:$L$134, 11, FALSE)=1, VLOOKUP(Games!C141, Data!$B$2:$L$134, 11, FALSE)&lt;&gt;1), 1,0))*Coefficients!K$2</f>
        <v>#N/A</v>
      </c>
      <c r="L141" t="e">
        <f>(IF(AND(VLOOKUP(Games!B141, Data!$B$2:$L$134, 11, FALSE)&lt;&gt;1, VLOOKUP(Games!C141, Data!$B$2:$L$134, 11, FALSE)=1), 1,0))*Coefficients!L$2</f>
        <v>#N/A</v>
      </c>
      <c r="O141" t="e">
        <f t="shared" si="2"/>
        <v>#N/A</v>
      </c>
    </row>
    <row r="142">
      <c r="A142" t="n">
        <f>Coefficients!A143</f>
        <v>0</v>
      </c>
      <c r="B142" t="n">
        <f>(Games!D142)*Coefficients!$B$2</f>
        <v>0</v>
      </c>
      <c r="C142" t="e">
        <f>(VLOOKUP(Games!B142, Data!$B$2:$L$134, 4, FALSE)-VLOOKUP(Games!C142, Data!$B$2:$L$134, 4, FALSE))*Coefficients!$C$2</f>
        <v>#N/A</v>
      </c>
      <c r="D142" t="e">
        <f>(VLOOKUP(Games!B142, Data!$B$2:$L$134, 3, FALSE)-VLOOKUP(Games!C142, Data!$B$2:$L$134, 3, FALSE))*Coefficients!$D$2</f>
        <v>#N/A</v>
      </c>
      <c r="E142" t="e">
        <f>(VLOOKUP(Games!B142, Data!$B$2:$L$134, 5, FALSE)-VLOOKUP(Games!C142, Data!$B$2:$L$134, 5, FALSE))*Coefficients!$E$2</f>
        <v>#N/A</v>
      </c>
      <c r="F142" t="e">
        <f>(VLOOKUP(Games!B142, Data!$B$2:$L$134, 6, FALSE)-VLOOKUP(Games!C142, Data!$B$2:$L$134, 6, FALSE))*Coefficients!$F$2</f>
        <v>#N/A</v>
      </c>
      <c r="G142" t="e">
        <f>(VLOOKUP(Games!B142, Data!$B$2:$L$134, 7, FALSE)-VLOOKUP(Games!C142, Data!$B$2:$L$134, 7, FALSE))*Coefficients!$G$2</f>
        <v>#N/A</v>
      </c>
      <c r="H142" t="e">
        <f>(VLOOKUP(Games!B142, Data!$B$2:$L$134, 8, FALSE)-VLOOKUP(Games!C142, Data!$B$2:$L$134, 8, FALSE))*Coefficients!$H$2</f>
        <v>#N/A</v>
      </c>
      <c r="I142" t="e">
        <f>(VLOOKUP(Games!B142, Data!$B$2:$L$134, 9, FALSE)-VLOOKUP(Games!C142, Data!$B$2:$L$134, 9, FALSE))*Coefficients!$I$2</f>
        <v>#N/A</v>
      </c>
      <c r="J142" t="e">
        <f>(VLOOKUP(Games!B142, Data!$B$2:$L$134, 10, FALSE)-VLOOKUP(Games!C142, Data!$B$2:$L$134, 10, FALSE))*Coefficients!$J$2</f>
        <v>#N/A</v>
      </c>
      <c r="K142" t="e">
        <f>(IF(AND(VLOOKUP(Games!B142, Data!$B$2:$L$134, 11, FALSE)=1, VLOOKUP(Games!C142, Data!$B$2:$L$134, 11, FALSE)&lt;&gt;1), 1,0))*Coefficients!K$2</f>
        <v>#N/A</v>
      </c>
      <c r="L142" t="e">
        <f>(IF(AND(VLOOKUP(Games!B142, Data!$B$2:$L$134, 11, FALSE)&lt;&gt;1, VLOOKUP(Games!C142, Data!$B$2:$L$134, 11, FALSE)=1), 1,0))*Coefficients!L$2</f>
        <v>#N/A</v>
      </c>
      <c r="O142" t="e">
        <f t="shared" si="2"/>
        <v>#N/A</v>
      </c>
    </row>
    <row r="143">
      <c r="A143" t="n">
        <f>Coefficients!A144</f>
        <v>0</v>
      </c>
      <c r="B143" t="n">
        <f>(Games!D143)*Coefficients!$B$2</f>
        <v>0</v>
      </c>
      <c r="C143" t="e">
        <f>(VLOOKUP(Games!B143, Data!$B$2:$L$134, 4, FALSE)-VLOOKUP(Games!C143, Data!$B$2:$L$134, 4, FALSE))*Coefficients!$C$2</f>
        <v>#N/A</v>
      </c>
      <c r="D143" t="e">
        <f>(VLOOKUP(Games!B143, Data!$B$2:$L$134, 3, FALSE)-VLOOKUP(Games!C143, Data!$B$2:$L$134, 3, FALSE))*Coefficients!$D$2</f>
        <v>#N/A</v>
      </c>
      <c r="E143" t="e">
        <f>(VLOOKUP(Games!B143, Data!$B$2:$L$134, 5, FALSE)-VLOOKUP(Games!C143, Data!$B$2:$L$134, 5, FALSE))*Coefficients!$E$2</f>
        <v>#N/A</v>
      </c>
      <c r="F143" t="e">
        <f>(VLOOKUP(Games!B143, Data!$B$2:$L$134, 6, FALSE)-VLOOKUP(Games!C143, Data!$B$2:$L$134, 6, FALSE))*Coefficients!$F$2</f>
        <v>#N/A</v>
      </c>
      <c r="G143" t="e">
        <f>(VLOOKUP(Games!B143, Data!$B$2:$L$134, 7, FALSE)-VLOOKUP(Games!C143, Data!$B$2:$L$134, 7, FALSE))*Coefficients!$G$2</f>
        <v>#N/A</v>
      </c>
      <c r="H143" t="e">
        <f>(VLOOKUP(Games!B143, Data!$B$2:$L$134, 8, FALSE)-VLOOKUP(Games!C143, Data!$B$2:$L$134, 8, FALSE))*Coefficients!$H$2</f>
        <v>#N/A</v>
      </c>
      <c r="I143" t="e">
        <f>(VLOOKUP(Games!B143, Data!$B$2:$L$134, 9, FALSE)-VLOOKUP(Games!C143, Data!$B$2:$L$134, 9, FALSE))*Coefficients!$I$2</f>
        <v>#N/A</v>
      </c>
      <c r="J143" t="e">
        <f>(VLOOKUP(Games!B143, Data!$B$2:$L$134, 10, FALSE)-VLOOKUP(Games!C143, Data!$B$2:$L$134, 10, FALSE))*Coefficients!$J$2</f>
        <v>#N/A</v>
      </c>
      <c r="K143" t="e">
        <f>(IF(AND(VLOOKUP(Games!B143, Data!$B$2:$L$134, 11, FALSE)=1, VLOOKUP(Games!C143, Data!$B$2:$L$134, 11, FALSE)&lt;&gt;1), 1,0))*Coefficients!K$2</f>
        <v>#N/A</v>
      </c>
      <c r="L143" t="e">
        <f>(IF(AND(VLOOKUP(Games!B143, Data!$B$2:$L$134, 11, FALSE)&lt;&gt;1, VLOOKUP(Games!C143, Data!$B$2:$L$134, 11, FALSE)=1), 1,0))*Coefficients!L$2</f>
        <v>#N/A</v>
      </c>
      <c r="O143" t="e">
        <f t="shared" si="2"/>
        <v>#N/A</v>
      </c>
    </row>
    <row r="144">
      <c r="A144" t="n">
        <f>Coefficients!A145</f>
        <v>0</v>
      </c>
      <c r="B144" t="n">
        <f>(Games!D144)*Coefficients!$B$2</f>
        <v>0</v>
      </c>
      <c r="C144" t="e">
        <f>(VLOOKUP(Games!B144, Data!$B$2:$L$134, 4, FALSE)-VLOOKUP(Games!C144, Data!$B$2:$L$134, 4, FALSE))*Coefficients!$C$2</f>
        <v>#N/A</v>
      </c>
      <c r="D144" t="e">
        <f>(VLOOKUP(Games!B144, Data!$B$2:$L$134, 3, FALSE)-VLOOKUP(Games!C144, Data!$B$2:$L$134, 3, FALSE))*Coefficients!$D$2</f>
        <v>#N/A</v>
      </c>
      <c r="E144" t="e">
        <f>(VLOOKUP(Games!B144, Data!$B$2:$L$134, 5, FALSE)-VLOOKUP(Games!C144, Data!$B$2:$L$134, 5, FALSE))*Coefficients!$E$2</f>
        <v>#N/A</v>
      </c>
      <c r="F144" t="e">
        <f>(VLOOKUP(Games!B144, Data!$B$2:$L$134, 6, FALSE)-VLOOKUP(Games!C144, Data!$B$2:$L$134, 6, FALSE))*Coefficients!$F$2</f>
        <v>#N/A</v>
      </c>
      <c r="G144" t="e">
        <f>(VLOOKUP(Games!B144, Data!$B$2:$L$134, 7, FALSE)-VLOOKUP(Games!C144, Data!$B$2:$L$134, 7, FALSE))*Coefficients!$G$2</f>
        <v>#N/A</v>
      </c>
      <c r="H144" t="e">
        <f>(VLOOKUP(Games!B144, Data!$B$2:$L$134, 8, FALSE)-VLOOKUP(Games!C144, Data!$B$2:$L$134, 8, FALSE))*Coefficients!$H$2</f>
        <v>#N/A</v>
      </c>
      <c r="I144" t="e">
        <f>(VLOOKUP(Games!B144, Data!$B$2:$L$134, 9, FALSE)-VLOOKUP(Games!C144, Data!$B$2:$L$134, 9, FALSE))*Coefficients!$I$2</f>
        <v>#N/A</v>
      </c>
      <c r="J144" t="e">
        <f>(VLOOKUP(Games!B144, Data!$B$2:$L$134, 10, FALSE)-VLOOKUP(Games!C144, Data!$B$2:$L$134, 10, FALSE))*Coefficients!$J$2</f>
        <v>#N/A</v>
      </c>
      <c r="K144" t="e">
        <f>(IF(AND(VLOOKUP(Games!B144, Data!$B$2:$L$134, 11, FALSE)=1, VLOOKUP(Games!C144, Data!$B$2:$L$134, 11, FALSE)&lt;&gt;1), 1,0))*Coefficients!K$2</f>
        <v>#N/A</v>
      </c>
      <c r="L144" t="e">
        <f>(IF(AND(VLOOKUP(Games!B144, Data!$B$2:$L$134, 11, FALSE)&lt;&gt;1, VLOOKUP(Games!C144, Data!$B$2:$L$134, 11, FALSE)=1), 1,0))*Coefficients!L$2</f>
        <v>#N/A</v>
      </c>
      <c r="O144" t="e">
        <f t="shared" si="2"/>
        <v>#N/A</v>
      </c>
    </row>
    <row r="145">
      <c r="A145" t="n">
        <f>Coefficients!A146</f>
        <v>0</v>
      </c>
      <c r="B145" t="n">
        <f>(Games!D145)*Coefficients!$B$2</f>
        <v>0</v>
      </c>
      <c r="C145" t="e">
        <f>(VLOOKUP(Games!B145, Data!$B$2:$L$134, 4, FALSE)-VLOOKUP(Games!C145, Data!$B$2:$L$134, 4, FALSE))*Coefficients!$C$2</f>
        <v>#N/A</v>
      </c>
      <c r="D145" t="e">
        <f>(VLOOKUP(Games!B145, Data!$B$2:$L$134, 3, FALSE)-VLOOKUP(Games!C145, Data!$B$2:$L$134, 3, FALSE))*Coefficients!$D$2</f>
        <v>#N/A</v>
      </c>
      <c r="E145" t="e">
        <f>(VLOOKUP(Games!B145, Data!$B$2:$L$134, 5, FALSE)-VLOOKUP(Games!C145, Data!$B$2:$L$134, 5, FALSE))*Coefficients!$E$2</f>
        <v>#N/A</v>
      </c>
      <c r="F145" t="e">
        <f>(VLOOKUP(Games!B145, Data!$B$2:$L$134, 6, FALSE)-VLOOKUP(Games!C145, Data!$B$2:$L$134, 6, FALSE))*Coefficients!$F$2</f>
        <v>#N/A</v>
      </c>
      <c r="G145" t="e">
        <f>(VLOOKUP(Games!B145, Data!$B$2:$L$134, 7, FALSE)-VLOOKUP(Games!C145, Data!$B$2:$L$134, 7, FALSE))*Coefficients!$G$2</f>
        <v>#N/A</v>
      </c>
      <c r="H145" t="e">
        <f>(VLOOKUP(Games!B145, Data!$B$2:$L$134, 8, FALSE)-VLOOKUP(Games!C145, Data!$B$2:$L$134, 8, FALSE))*Coefficients!$H$2</f>
        <v>#N/A</v>
      </c>
      <c r="I145" t="e">
        <f>(VLOOKUP(Games!B145, Data!$B$2:$L$134, 9, FALSE)-VLOOKUP(Games!C145, Data!$B$2:$L$134, 9, FALSE))*Coefficients!$I$2</f>
        <v>#N/A</v>
      </c>
      <c r="J145" t="e">
        <f>(VLOOKUP(Games!B145, Data!$B$2:$L$134, 10, FALSE)-VLOOKUP(Games!C145, Data!$B$2:$L$134, 10, FALSE))*Coefficients!$J$2</f>
        <v>#N/A</v>
      </c>
      <c r="K145" t="e">
        <f>(IF(AND(VLOOKUP(Games!B145, Data!$B$2:$L$134, 11, FALSE)=1, VLOOKUP(Games!C145, Data!$B$2:$L$134, 11, FALSE)&lt;&gt;1), 1,0))*Coefficients!K$2</f>
        <v>#N/A</v>
      </c>
      <c r="L145" t="e">
        <f>(IF(AND(VLOOKUP(Games!B145, Data!$B$2:$L$134, 11, FALSE)&lt;&gt;1, VLOOKUP(Games!C145, Data!$B$2:$L$134, 11, FALSE)=1), 1,0))*Coefficients!L$2</f>
        <v>#N/A</v>
      </c>
      <c r="O145" t="e">
        <f t="shared" si="2"/>
        <v>#N/A</v>
      </c>
    </row>
    <row r="146">
      <c r="A146" t="n">
        <f>Coefficients!A147</f>
        <v>0</v>
      </c>
      <c r="B146" t="n">
        <f>(Games!D146)*Coefficients!$B$2</f>
        <v>0</v>
      </c>
      <c r="C146" t="e">
        <f>(VLOOKUP(Games!B146, Data!$B$2:$L$134, 4, FALSE)-VLOOKUP(Games!C146, Data!$B$2:$L$134, 4, FALSE))*Coefficients!$C$2</f>
        <v>#N/A</v>
      </c>
      <c r="D146" t="e">
        <f>(VLOOKUP(Games!B146, Data!$B$2:$L$134, 3, FALSE)-VLOOKUP(Games!C146, Data!$B$2:$L$134, 3, FALSE))*Coefficients!$D$2</f>
        <v>#N/A</v>
      </c>
      <c r="E146" t="e">
        <f>(VLOOKUP(Games!B146, Data!$B$2:$L$134, 5, FALSE)-VLOOKUP(Games!C146, Data!$B$2:$L$134, 5, FALSE))*Coefficients!$E$2</f>
        <v>#N/A</v>
      </c>
      <c r="F146" t="e">
        <f>(VLOOKUP(Games!B146, Data!$B$2:$L$134, 6, FALSE)-VLOOKUP(Games!C146, Data!$B$2:$L$134, 6, FALSE))*Coefficients!$F$2</f>
        <v>#N/A</v>
      </c>
      <c r="G146" t="e">
        <f>(VLOOKUP(Games!B146, Data!$B$2:$L$134, 7, FALSE)-VLOOKUP(Games!C146, Data!$B$2:$L$134, 7, FALSE))*Coefficients!$G$2</f>
        <v>#N/A</v>
      </c>
      <c r="H146" t="e">
        <f>(VLOOKUP(Games!B146, Data!$B$2:$L$134, 8, FALSE)-VLOOKUP(Games!C146, Data!$B$2:$L$134, 8, FALSE))*Coefficients!$H$2</f>
        <v>#N/A</v>
      </c>
      <c r="I146" t="e">
        <f>(VLOOKUP(Games!B146, Data!$B$2:$L$134, 9, FALSE)-VLOOKUP(Games!C146, Data!$B$2:$L$134, 9, FALSE))*Coefficients!$I$2</f>
        <v>#N/A</v>
      </c>
      <c r="J146" t="e">
        <f>(VLOOKUP(Games!B146, Data!$B$2:$L$134, 10, FALSE)-VLOOKUP(Games!C146, Data!$B$2:$L$134, 10, FALSE))*Coefficients!$J$2</f>
        <v>#N/A</v>
      </c>
      <c r="K146" t="e">
        <f>(IF(AND(VLOOKUP(Games!B146, Data!$B$2:$L$134, 11, FALSE)=1, VLOOKUP(Games!C146, Data!$B$2:$L$134, 11, FALSE)&lt;&gt;1), 1,0))*Coefficients!K$2</f>
        <v>#N/A</v>
      </c>
      <c r="L146" t="e">
        <f>(IF(AND(VLOOKUP(Games!B146, Data!$B$2:$L$134, 11, FALSE)&lt;&gt;1, VLOOKUP(Games!C146, Data!$B$2:$L$134, 11, FALSE)=1), 1,0))*Coefficients!L$2</f>
        <v>#N/A</v>
      </c>
      <c r="O146" t="e">
        <f t="shared" si="2"/>
        <v>#N/A</v>
      </c>
    </row>
    <row r="147">
      <c r="A147" t="n">
        <f>Coefficients!A148</f>
        <v>0</v>
      </c>
      <c r="B147" t="n">
        <f>(Games!D147)*Coefficients!$B$2</f>
        <v>0</v>
      </c>
      <c r="C147" t="e">
        <f>(VLOOKUP(Games!B147, Data!$B$2:$L$134, 4, FALSE)-VLOOKUP(Games!C147, Data!$B$2:$L$134, 4, FALSE))*Coefficients!$C$2</f>
        <v>#N/A</v>
      </c>
      <c r="D147" t="e">
        <f>(VLOOKUP(Games!B147, Data!$B$2:$L$134, 3, FALSE)-VLOOKUP(Games!C147, Data!$B$2:$L$134, 3, FALSE))*Coefficients!$D$2</f>
        <v>#N/A</v>
      </c>
      <c r="E147" t="e">
        <f>(VLOOKUP(Games!B147, Data!$B$2:$L$134, 5, FALSE)-VLOOKUP(Games!C147, Data!$B$2:$L$134, 5, FALSE))*Coefficients!$E$2</f>
        <v>#N/A</v>
      </c>
      <c r="F147" t="e">
        <f>(VLOOKUP(Games!B147, Data!$B$2:$L$134, 6, FALSE)-VLOOKUP(Games!C147, Data!$B$2:$L$134, 6, FALSE))*Coefficients!$F$2</f>
        <v>#N/A</v>
      </c>
      <c r="G147" t="e">
        <f>(VLOOKUP(Games!B147, Data!$B$2:$L$134, 7, FALSE)-VLOOKUP(Games!C147, Data!$B$2:$L$134, 7, FALSE))*Coefficients!$G$2</f>
        <v>#N/A</v>
      </c>
      <c r="H147" t="e">
        <f>(VLOOKUP(Games!B147, Data!$B$2:$L$134, 8, FALSE)-VLOOKUP(Games!C147, Data!$B$2:$L$134, 8, FALSE))*Coefficients!$H$2</f>
        <v>#N/A</v>
      </c>
      <c r="I147" t="e">
        <f>(VLOOKUP(Games!B147, Data!$B$2:$L$134, 9, FALSE)-VLOOKUP(Games!C147, Data!$B$2:$L$134, 9, FALSE))*Coefficients!$I$2</f>
        <v>#N/A</v>
      </c>
      <c r="J147" t="e">
        <f>(VLOOKUP(Games!B147, Data!$B$2:$L$134, 10, FALSE)-VLOOKUP(Games!C147, Data!$B$2:$L$134, 10, FALSE))*Coefficients!$J$2</f>
        <v>#N/A</v>
      </c>
      <c r="K147" t="e">
        <f>(IF(AND(VLOOKUP(Games!B147, Data!$B$2:$L$134, 11, FALSE)=1, VLOOKUP(Games!C147, Data!$B$2:$L$134, 11, FALSE)&lt;&gt;1), 1,0))*Coefficients!K$2</f>
        <v>#N/A</v>
      </c>
      <c r="L147" t="e">
        <f>(IF(AND(VLOOKUP(Games!B147, Data!$B$2:$L$134, 11, FALSE)&lt;&gt;1, VLOOKUP(Games!C147, Data!$B$2:$L$134, 11, FALSE)=1), 1,0))*Coefficients!L$2</f>
        <v>#N/A</v>
      </c>
      <c r="O147" t="e">
        <f t="shared" si="2"/>
        <v>#N/A</v>
      </c>
    </row>
    <row r="148">
      <c r="A148" t="n">
        <f>Coefficients!A149</f>
        <v>0</v>
      </c>
      <c r="B148" t="n">
        <f>(Games!D148)*Coefficients!$B$2</f>
        <v>0</v>
      </c>
      <c r="C148" t="e">
        <f>(VLOOKUP(Games!B148, Data!$B$2:$L$134, 4, FALSE)-VLOOKUP(Games!C148, Data!$B$2:$L$134, 4, FALSE))*Coefficients!$C$2</f>
        <v>#N/A</v>
      </c>
      <c r="D148" t="e">
        <f>(VLOOKUP(Games!B148, Data!$B$2:$L$134, 3, FALSE)-VLOOKUP(Games!C148, Data!$B$2:$L$134, 3, FALSE))*Coefficients!$D$2</f>
        <v>#N/A</v>
      </c>
      <c r="E148" t="e">
        <f>(VLOOKUP(Games!B148, Data!$B$2:$L$134, 5, FALSE)-VLOOKUP(Games!C148, Data!$B$2:$L$134, 5, FALSE))*Coefficients!$E$2</f>
        <v>#N/A</v>
      </c>
      <c r="F148" t="e">
        <f>(VLOOKUP(Games!B148, Data!$B$2:$L$134, 6, FALSE)-VLOOKUP(Games!C148, Data!$B$2:$L$134, 6, FALSE))*Coefficients!$F$2</f>
        <v>#N/A</v>
      </c>
      <c r="G148" t="e">
        <f>(VLOOKUP(Games!B148, Data!$B$2:$L$134, 7, FALSE)-VLOOKUP(Games!C148, Data!$B$2:$L$134, 7, FALSE))*Coefficients!$G$2</f>
        <v>#N/A</v>
      </c>
      <c r="H148" t="e">
        <f>(VLOOKUP(Games!B148, Data!$B$2:$L$134, 8, FALSE)-VLOOKUP(Games!C148, Data!$B$2:$L$134, 8, FALSE))*Coefficients!$H$2</f>
        <v>#N/A</v>
      </c>
      <c r="I148" t="e">
        <f>(VLOOKUP(Games!B148, Data!$B$2:$L$134, 9, FALSE)-VLOOKUP(Games!C148, Data!$B$2:$L$134, 9, FALSE))*Coefficients!$I$2</f>
        <v>#N/A</v>
      </c>
      <c r="J148" t="e">
        <f>(VLOOKUP(Games!B148, Data!$B$2:$L$134, 10, FALSE)-VLOOKUP(Games!C148, Data!$B$2:$L$134, 10, FALSE))*Coefficients!$J$2</f>
        <v>#N/A</v>
      </c>
      <c r="K148" t="e">
        <f>(IF(AND(VLOOKUP(Games!B148, Data!$B$2:$L$134, 11, FALSE)=1, VLOOKUP(Games!C148, Data!$B$2:$L$134, 11, FALSE)&lt;&gt;1), 1,0))*Coefficients!K$2</f>
        <v>#N/A</v>
      </c>
      <c r="L148" t="e">
        <f>(IF(AND(VLOOKUP(Games!B148, Data!$B$2:$L$134, 11, FALSE)&lt;&gt;1, VLOOKUP(Games!C148, Data!$B$2:$L$134, 11, FALSE)=1), 1,0))*Coefficients!L$2</f>
        <v>#N/A</v>
      </c>
      <c r="O148" t="e">
        <f t="shared" si="2"/>
        <v>#N/A</v>
      </c>
    </row>
    <row r="149">
      <c r="A149" t="n">
        <f>Coefficients!A150</f>
        <v>0</v>
      </c>
      <c r="B149" t="n">
        <f>(Games!D149)*Coefficients!$B$2</f>
        <v>0</v>
      </c>
      <c r="C149" t="e">
        <f>(VLOOKUP(Games!B149, Data!$B$2:$L$134, 4, FALSE)-VLOOKUP(Games!C149, Data!$B$2:$L$134, 4, FALSE))*Coefficients!$C$2</f>
        <v>#N/A</v>
      </c>
      <c r="D149" t="e">
        <f>(VLOOKUP(Games!B149, Data!$B$2:$L$134, 3, FALSE)-VLOOKUP(Games!C149, Data!$B$2:$L$134, 3, FALSE))*Coefficients!$D$2</f>
        <v>#N/A</v>
      </c>
      <c r="E149" t="e">
        <f>(VLOOKUP(Games!B149, Data!$B$2:$L$134, 5, FALSE)-VLOOKUP(Games!C149, Data!$B$2:$L$134, 5, FALSE))*Coefficients!$E$2</f>
        <v>#N/A</v>
      </c>
      <c r="F149" t="e">
        <f>(VLOOKUP(Games!B149, Data!$B$2:$L$134, 6, FALSE)-VLOOKUP(Games!C149, Data!$B$2:$L$134, 6, FALSE))*Coefficients!$F$2</f>
        <v>#N/A</v>
      </c>
      <c r="G149" t="e">
        <f>(VLOOKUP(Games!B149, Data!$B$2:$L$134, 7, FALSE)-VLOOKUP(Games!C149, Data!$B$2:$L$134, 7, FALSE))*Coefficients!$G$2</f>
        <v>#N/A</v>
      </c>
      <c r="H149" t="e">
        <f>(VLOOKUP(Games!B149, Data!$B$2:$L$134, 8, FALSE)-VLOOKUP(Games!C149, Data!$B$2:$L$134, 8, FALSE))*Coefficients!$H$2</f>
        <v>#N/A</v>
      </c>
      <c r="I149" t="e">
        <f>(VLOOKUP(Games!B149, Data!$B$2:$L$134, 9, FALSE)-VLOOKUP(Games!C149, Data!$B$2:$L$134, 9, FALSE))*Coefficients!$I$2</f>
        <v>#N/A</v>
      </c>
      <c r="J149" t="e">
        <f>(VLOOKUP(Games!B149, Data!$B$2:$L$134, 10, FALSE)-VLOOKUP(Games!C149, Data!$B$2:$L$134, 10, FALSE))*Coefficients!$J$2</f>
        <v>#N/A</v>
      </c>
      <c r="K149" t="e">
        <f>(IF(AND(VLOOKUP(Games!B149, Data!$B$2:$L$134, 11, FALSE)=1, VLOOKUP(Games!C149, Data!$B$2:$L$134, 11, FALSE)&lt;&gt;1), 1,0))*Coefficients!K$2</f>
        <v>#N/A</v>
      </c>
      <c r="L149" t="e">
        <f>(IF(AND(VLOOKUP(Games!B149, Data!$B$2:$L$134, 11, FALSE)&lt;&gt;1, VLOOKUP(Games!C149, Data!$B$2:$L$134, 11, FALSE)=1), 1,0))*Coefficients!L$2</f>
        <v>#N/A</v>
      </c>
      <c r="O149" t="e">
        <f t="shared" si="2"/>
        <v>#N/A</v>
      </c>
    </row>
    <row r="150">
      <c r="A150" t="n">
        <f>Coefficients!A151</f>
        <v>0</v>
      </c>
      <c r="B150" t="n">
        <f>(Games!D150)*Coefficients!$B$2</f>
        <v>0</v>
      </c>
      <c r="C150" t="e">
        <f>(VLOOKUP(Games!B150, Data!$B$2:$L$134, 4, FALSE)-VLOOKUP(Games!C150, Data!$B$2:$L$134, 4, FALSE))*Coefficients!$C$2</f>
        <v>#N/A</v>
      </c>
      <c r="D150" t="e">
        <f>(VLOOKUP(Games!B150, Data!$B$2:$L$134, 3, FALSE)-VLOOKUP(Games!C150, Data!$B$2:$L$134, 3, FALSE))*Coefficients!$D$2</f>
        <v>#N/A</v>
      </c>
      <c r="E150" t="e">
        <f>(VLOOKUP(Games!B150, Data!$B$2:$L$134, 5, FALSE)-VLOOKUP(Games!C150, Data!$B$2:$L$134, 5, FALSE))*Coefficients!$E$2</f>
        <v>#N/A</v>
      </c>
      <c r="F150" t="e">
        <f>(VLOOKUP(Games!B150, Data!$B$2:$L$134, 6, FALSE)-VLOOKUP(Games!C150, Data!$B$2:$L$134, 6, FALSE))*Coefficients!$F$2</f>
        <v>#N/A</v>
      </c>
      <c r="G150" t="e">
        <f>(VLOOKUP(Games!B150, Data!$B$2:$L$134, 7, FALSE)-VLOOKUP(Games!C150, Data!$B$2:$L$134, 7, FALSE))*Coefficients!$G$2</f>
        <v>#N/A</v>
      </c>
      <c r="H150" t="e">
        <f>(VLOOKUP(Games!B150, Data!$B$2:$L$134, 8, FALSE)-VLOOKUP(Games!C150, Data!$B$2:$L$134, 8, FALSE))*Coefficients!$H$2</f>
        <v>#N/A</v>
      </c>
      <c r="I150" t="e">
        <f>(VLOOKUP(Games!B150, Data!$B$2:$L$134, 9, FALSE)-VLOOKUP(Games!C150, Data!$B$2:$L$134, 9, FALSE))*Coefficients!$I$2</f>
        <v>#N/A</v>
      </c>
      <c r="J150" t="e">
        <f>(VLOOKUP(Games!B150, Data!$B$2:$L$134, 10, FALSE)-VLOOKUP(Games!C150, Data!$B$2:$L$134, 10, FALSE))*Coefficients!$J$2</f>
        <v>#N/A</v>
      </c>
      <c r="K150" t="e">
        <f>(IF(AND(VLOOKUP(Games!B150, Data!$B$2:$L$134, 11, FALSE)=1, VLOOKUP(Games!C150, Data!$B$2:$L$134, 11, FALSE)&lt;&gt;1), 1,0))*Coefficients!K$2</f>
        <v>#N/A</v>
      </c>
      <c r="L150" t="e">
        <f>(IF(AND(VLOOKUP(Games!B150, Data!$B$2:$L$134, 11, FALSE)&lt;&gt;1, VLOOKUP(Games!C150, Data!$B$2:$L$134, 11, FALSE)=1), 1,0))*Coefficients!L$2</f>
        <v>#N/A</v>
      </c>
      <c r="O150" t="e">
        <f t="shared" si="2"/>
        <v>#N/A</v>
      </c>
    </row>
    <row r="151">
      <c r="A151" t="n">
        <f>Coefficients!A152</f>
        <v>0</v>
      </c>
      <c r="B151" t="n">
        <f>(Games!D151)*Coefficients!$B$2</f>
        <v>0</v>
      </c>
      <c r="C151" t="e">
        <f>(VLOOKUP(Games!B151, Data!$B$2:$L$134, 4, FALSE)-VLOOKUP(Games!C151, Data!$B$2:$L$134, 4, FALSE))*Coefficients!$C$2</f>
        <v>#N/A</v>
      </c>
      <c r="D151" t="e">
        <f>(VLOOKUP(Games!B151, Data!$B$2:$L$134, 3, FALSE)-VLOOKUP(Games!C151, Data!$B$2:$L$134, 3, FALSE))*Coefficients!$D$2</f>
        <v>#N/A</v>
      </c>
      <c r="E151" t="e">
        <f>(VLOOKUP(Games!B151, Data!$B$2:$L$134, 5, FALSE)-VLOOKUP(Games!C151, Data!$B$2:$L$134, 5, FALSE))*Coefficients!$E$2</f>
        <v>#N/A</v>
      </c>
      <c r="F151" t="e">
        <f>(VLOOKUP(Games!B151, Data!$B$2:$L$134, 6, FALSE)-VLOOKUP(Games!C151, Data!$B$2:$L$134, 6, FALSE))*Coefficients!$F$2</f>
        <v>#N/A</v>
      </c>
      <c r="G151" t="e">
        <f>(VLOOKUP(Games!B151, Data!$B$2:$L$134, 7, FALSE)-VLOOKUP(Games!C151, Data!$B$2:$L$134, 7, FALSE))*Coefficients!$G$2</f>
        <v>#N/A</v>
      </c>
      <c r="H151" t="e">
        <f>(VLOOKUP(Games!B151, Data!$B$2:$L$134, 8, FALSE)-VLOOKUP(Games!C151, Data!$B$2:$L$134, 8, FALSE))*Coefficients!$H$2</f>
        <v>#N/A</v>
      </c>
      <c r="I151" t="e">
        <f>(VLOOKUP(Games!B151, Data!$B$2:$L$134, 9, FALSE)-VLOOKUP(Games!C151, Data!$B$2:$L$134, 9, FALSE))*Coefficients!$I$2</f>
        <v>#N/A</v>
      </c>
      <c r="J151" t="e">
        <f>(VLOOKUP(Games!B151, Data!$B$2:$L$134, 10, FALSE)-VLOOKUP(Games!C151, Data!$B$2:$L$134, 10, FALSE))*Coefficients!$J$2</f>
        <v>#N/A</v>
      </c>
      <c r="K151" t="e">
        <f>(IF(AND(VLOOKUP(Games!B151, Data!$B$2:$L$134, 11, FALSE)=1, VLOOKUP(Games!C151, Data!$B$2:$L$134, 11, FALSE)&lt;&gt;1), 1,0))*Coefficients!K$2</f>
        <v>#N/A</v>
      </c>
      <c r="L151" t="e">
        <f>(IF(AND(VLOOKUP(Games!B151, Data!$B$2:$L$134, 11, FALSE)&lt;&gt;1, VLOOKUP(Games!C151, Data!$B$2:$L$134, 11, FALSE)=1), 1,0))*Coefficients!L$2</f>
        <v>#N/A</v>
      </c>
      <c r="O151" t="e">
        <f t="shared" si="2"/>
        <v>#N/A</v>
      </c>
    </row>
    <row r="152">
      <c r="A152" t="n">
        <f>Coefficients!A153</f>
        <v>0</v>
      </c>
      <c r="B152" t="n">
        <f>(Games!D152)*Coefficients!$B$2</f>
        <v>0</v>
      </c>
      <c r="C152" t="e">
        <f>(VLOOKUP(Games!B152, Data!$B$2:$L$134, 4, FALSE)-VLOOKUP(Games!C152, Data!$B$2:$L$134, 4, FALSE))*Coefficients!$C$2</f>
        <v>#N/A</v>
      </c>
      <c r="D152" t="e">
        <f>(VLOOKUP(Games!B152, Data!$B$2:$L$134, 3, FALSE)-VLOOKUP(Games!C152, Data!$B$2:$L$134, 3, FALSE))*Coefficients!$D$2</f>
        <v>#N/A</v>
      </c>
      <c r="E152" t="e">
        <f>(VLOOKUP(Games!B152, Data!$B$2:$L$134, 5, FALSE)-VLOOKUP(Games!C152, Data!$B$2:$L$134, 5, FALSE))*Coefficients!$E$2</f>
        <v>#N/A</v>
      </c>
      <c r="F152" t="e">
        <f>(VLOOKUP(Games!B152, Data!$B$2:$L$134, 6, FALSE)-VLOOKUP(Games!C152, Data!$B$2:$L$134, 6, FALSE))*Coefficients!$F$2</f>
        <v>#N/A</v>
      </c>
      <c r="G152" t="e">
        <f>(VLOOKUP(Games!B152, Data!$B$2:$L$134, 7, FALSE)-VLOOKUP(Games!C152, Data!$B$2:$L$134, 7, FALSE))*Coefficients!$G$2</f>
        <v>#N/A</v>
      </c>
      <c r="H152" t="e">
        <f>(VLOOKUP(Games!B152, Data!$B$2:$L$134, 8, FALSE)-VLOOKUP(Games!C152, Data!$B$2:$L$134, 8, FALSE))*Coefficients!$H$2</f>
        <v>#N/A</v>
      </c>
      <c r="I152" t="e">
        <f>(VLOOKUP(Games!B152, Data!$B$2:$L$134, 9, FALSE)-VLOOKUP(Games!C152, Data!$B$2:$L$134, 9, FALSE))*Coefficients!$I$2</f>
        <v>#N/A</v>
      </c>
      <c r="J152" t="e">
        <f>(VLOOKUP(Games!B152, Data!$B$2:$L$134, 10, FALSE)-VLOOKUP(Games!C152, Data!$B$2:$L$134, 10, FALSE))*Coefficients!$J$2</f>
        <v>#N/A</v>
      </c>
      <c r="K152" t="e">
        <f>(IF(AND(VLOOKUP(Games!B152, Data!$B$2:$L$134, 11, FALSE)=1, VLOOKUP(Games!C152, Data!$B$2:$L$134, 11, FALSE)&lt;&gt;1), 1,0))*Coefficients!K$2</f>
        <v>#N/A</v>
      </c>
      <c r="L152" t="e">
        <f>(IF(AND(VLOOKUP(Games!B152, Data!$B$2:$L$134, 11, FALSE)&lt;&gt;1, VLOOKUP(Games!C152, Data!$B$2:$L$134, 11, FALSE)=1), 1,0))*Coefficients!L$2</f>
        <v>#N/A</v>
      </c>
      <c r="O152" t="e">
        <f t="shared" si="2"/>
        <v>#N/A</v>
      </c>
    </row>
    <row r="153">
      <c r="A153" t="n">
        <f>Coefficients!A154</f>
        <v>0</v>
      </c>
      <c r="B153" t="n">
        <f>(Games!D153)*Coefficients!$B$2</f>
        <v>0</v>
      </c>
      <c r="C153" t="e">
        <f>(VLOOKUP(Games!B153, Data!$B$2:$L$134, 4, FALSE)-VLOOKUP(Games!C153, Data!$B$2:$L$134, 4, FALSE))*Coefficients!$C$2</f>
        <v>#N/A</v>
      </c>
      <c r="D153" t="e">
        <f>(VLOOKUP(Games!B153, Data!$B$2:$L$134, 3, FALSE)-VLOOKUP(Games!C153, Data!$B$2:$L$134, 3, FALSE))*Coefficients!$D$2</f>
        <v>#N/A</v>
      </c>
      <c r="E153" t="e">
        <f>(VLOOKUP(Games!B153, Data!$B$2:$L$134, 5, FALSE)-VLOOKUP(Games!C153, Data!$B$2:$L$134, 5, FALSE))*Coefficients!$E$2</f>
        <v>#N/A</v>
      </c>
      <c r="F153" t="e">
        <f>(VLOOKUP(Games!B153, Data!$B$2:$L$134, 6, FALSE)-VLOOKUP(Games!C153, Data!$B$2:$L$134, 6, FALSE))*Coefficients!$F$2</f>
        <v>#N/A</v>
      </c>
      <c r="G153" t="e">
        <f>(VLOOKUP(Games!B153, Data!$B$2:$L$134, 7, FALSE)-VLOOKUP(Games!C153, Data!$B$2:$L$134, 7, FALSE))*Coefficients!$G$2</f>
        <v>#N/A</v>
      </c>
      <c r="H153" t="e">
        <f>(VLOOKUP(Games!B153, Data!$B$2:$L$134, 8, FALSE)-VLOOKUP(Games!C153, Data!$B$2:$L$134, 8, FALSE))*Coefficients!$H$2</f>
        <v>#N/A</v>
      </c>
      <c r="I153" t="e">
        <f>(VLOOKUP(Games!B153, Data!$B$2:$L$134, 9, FALSE)-VLOOKUP(Games!C153, Data!$B$2:$L$134, 9, FALSE))*Coefficients!$I$2</f>
        <v>#N/A</v>
      </c>
      <c r="J153" t="e">
        <f>(VLOOKUP(Games!B153, Data!$B$2:$L$134, 10, FALSE)-VLOOKUP(Games!C153, Data!$B$2:$L$134, 10, FALSE))*Coefficients!$J$2</f>
        <v>#N/A</v>
      </c>
      <c r="K153" t="e">
        <f>(IF(AND(VLOOKUP(Games!B153, Data!$B$2:$L$134, 11, FALSE)=1, VLOOKUP(Games!C153, Data!$B$2:$L$134, 11, FALSE)&lt;&gt;1), 1,0))*Coefficients!K$2</f>
        <v>#N/A</v>
      </c>
      <c r="L153" t="e">
        <f>(IF(AND(VLOOKUP(Games!B153, Data!$B$2:$L$134, 11, FALSE)&lt;&gt;1, VLOOKUP(Games!C153, Data!$B$2:$L$134, 11, FALSE)=1), 1,0))*Coefficients!L$2</f>
        <v>#N/A</v>
      </c>
      <c r="O153" t="e">
        <f t="shared" si="2"/>
        <v>#N/A</v>
      </c>
    </row>
    <row r="154">
      <c r="A154" t="n">
        <f>Coefficients!A155</f>
        <v>0</v>
      </c>
      <c r="B154" t="n">
        <f>(Games!D154)*Coefficients!$B$2</f>
        <v>0</v>
      </c>
      <c r="C154" t="e">
        <f>(VLOOKUP(Games!B154, Data!$B$2:$L$134, 4, FALSE)-VLOOKUP(Games!C154, Data!$B$2:$L$134, 4, FALSE))*Coefficients!$C$2</f>
        <v>#N/A</v>
      </c>
      <c r="D154" t="e">
        <f>(VLOOKUP(Games!B154, Data!$B$2:$L$134, 3, FALSE)-VLOOKUP(Games!C154, Data!$B$2:$L$134, 3, FALSE))*Coefficients!$D$2</f>
        <v>#N/A</v>
      </c>
      <c r="E154" t="e">
        <f>(VLOOKUP(Games!B154, Data!$B$2:$L$134, 5, FALSE)-VLOOKUP(Games!C154, Data!$B$2:$L$134, 5, FALSE))*Coefficients!$E$2</f>
        <v>#N/A</v>
      </c>
      <c r="F154" t="e">
        <f>(VLOOKUP(Games!B154, Data!$B$2:$L$134, 6, FALSE)-VLOOKUP(Games!C154, Data!$B$2:$L$134, 6, FALSE))*Coefficients!$F$2</f>
        <v>#N/A</v>
      </c>
      <c r="G154" t="e">
        <f>(VLOOKUP(Games!B154, Data!$B$2:$L$134, 7, FALSE)-VLOOKUP(Games!C154, Data!$B$2:$L$134, 7, FALSE))*Coefficients!$G$2</f>
        <v>#N/A</v>
      </c>
      <c r="H154" t="e">
        <f>(VLOOKUP(Games!B154, Data!$B$2:$L$134, 8, FALSE)-VLOOKUP(Games!C154, Data!$B$2:$L$134, 8, FALSE))*Coefficients!$H$2</f>
        <v>#N/A</v>
      </c>
      <c r="I154" t="e">
        <f>(VLOOKUP(Games!B154, Data!$B$2:$L$134, 9, FALSE)-VLOOKUP(Games!C154, Data!$B$2:$L$134, 9, FALSE))*Coefficients!$I$2</f>
        <v>#N/A</v>
      </c>
      <c r="J154" t="e">
        <f>(VLOOKUP(Games!B154, Data!$B$2:$L$134, 10, FALSE)-VLOOKUP(Games!C154, Data!$B$2:$L$134, 10, FALSE))*Coefficients!$J$2</f>
        <v>#N/A</v>
      </c>
      <c r="K154" t="e">
        <f>(IF(AND(VLOOKUP(Games!B154, Data!$B$2:$L$134, 11, FALSE)=1, VLOOKUP(Games!C154, Data!$B$2:$L$134, 11, FALSE)&lt;&gt;1), 1,0))*Coefficients!K$2</f>
        <v>#N/A</v>
      </c>
      <c r="L154" t="e">
        <f>(IF(AND(VLOOKUP(Games!B154, Data!$B$2:$L$134, 11, FALSE)&lt;&gt;1, VLOOKUP(Games!C154, Data!$B$2:$L$134, 11, FALSE)=1), 1,0))*Coefficients!L$2</f>
        <v>#N/A</v>
      </c>
      <c r="O154" t="e">
        <f t="shared" si="2"/>
        <v>#N/A</v>
      </c>
    </row>
    <row r="155">
      <c r="A155" t="n">
        <f>Coefficients!A156</f>
        <v>0</v>
      </c>
      <c r="B155" t="n">
        <f>(Games!D155)*Coefficients!$B$2</f>
        <v>0</v>
      </c>
      <c r="C155" t="e">
        <f>(VLOOKUP(Games!B155, Data!$B$2:$L$134, 4, FALSE)-VLOOKUP(Games!C155, Data!$B$2:$L$134, 4, FALSE))*Coefficients!$C$2</f>
        <v>#N/A</v>
      </c>
      <c r="D155" t="e">
        <f>(VLOOKUP(Games!B155, Data!$B$2:$L$134, 3, FALSE)-VLOOKUP(Games!C155, Data!$B$2:$L$134, 3, FALSE))*Coefficients!$D$2</f>
        <v>#N/A</v>
      </c>
      <c r="E155" t="e">
        <f>(VLOOKUP(Games!B155, Data!$B$2:$L$134, 5, FALSE)-VLOOKUP(Games!C155, Data!$B$2:$L$134, 5, FALSE))*Coefficients!$E$2</f>
        <v>#N/A</v>
      </c>
      <c r="F155" t="e">
        <f>(VLOOKUP(Games!B155, Data!$B$2:$L$134, 6, FALSE)-VLOOKUP(Games!C155, Data!$B$2:$L$134, 6, FALSE))*Coefficients!$F$2</f>
        <v>#N/A</v>
      </c>
      <c r="G155" t="e">
        <f>(VLOOKUP(Games!B155, Data!$B$2:$L$134, 7, FALSE)-VLOOKUP(Games!C155, Data!$B$2:$L$134, 7, FALSE))*Coefficients!$G$2</f>
        <v>#N/A</v>
      </c>
      <c r="H155" t="e">
        <f>(VLOOKUP(Games!B155, Data!$B$2:$L$134, 8, FALSE)-VLOOKUP(Games!C155, Data!$B$2:$L$134, 8, FALSE))*Coefficients!$H$2</f>
        <v>#N/A</v>
      </c>
      <c r="I155" t="e">
        <f>(VLOOKUP(Games!B155, Data!$B$2:$L$134, 9, FALSE)-VLOOKUP(Games!C155, Data!$B$2:$L$134, 9, FALSE))*Coefficients!$I$2</f>
        <v>#N/A</v>
      </c>
      <c r="J155" t="e">
        <f>(VLOOKUP(Games!B155, Data!$B$2:$L$134, 10, FALSE)-VLOOKUP(Games!C155, Data!$B$2:$L$134, 10, FALSE))*Coefficients!$J$2</f>
        <v>#N/A</v>
      </c>
      <c r="K155" t="e">
        <f>(IF(AND(VLOOKUP(Games!B155, Data!$B$2:$L$134, 11, FALSE)=1, VLOOKUP(Games!C155, Data!$B$2:$L$134, 11, FALSE)&lt;&gt;1), 1,0))*Coefficients!K$2</f>
        <v>#N/A</v>
      </c>
      <c r="L155" t="e">
        <f>(IF(AND(VLOOKUP(Games!B155, Data!$B$2:$L$134, 11, FALSE)&lt;&gt;1, VLOOKUP(Games!C155, Data!$B$2:$L$134, 11, FALSE)=1), 1,0))*Coefficients!L$2</f>
        <v>#N/A</v>
      </c>
      <c r="O155" t="e">
        <f t="shared" si="2"/>
        <v>#N/A</v>
      </c>
    </row>
    <row r="156">
      <c r="A156" t="n">
        <f>Coefficients!A157</f>
        <v>0</v>
      </c>
      <c r="B156" t="n">
        <f>(Games!D156)*Coefficients!$B$2</f>
        <v>0</v>
      </c>
      <c r="C156" t="e">
        <f>(VLOOKUP(Games!B156, Data!$B$2:$L$134, 4, FALSE)-VLOOKUP(Games!C156, Data!$B$2:$L$134, 4, FALSE))*Coefficients!$C$2</f>
        <v>#N/A</v>
      </c>
      <c r="D156" t="e">
        <f>(VLOOKUP(Games!B156, Data!$B$2:$L$134, 3, FALSE)-VLOOKUP(Games!C156, Data!$B$2:$L$134, 3, FALSE))*Coefficients!$D$2</f>
        <v>#N/A</v>
      </c>
      <c r="E156" t="e">
        <f>(VLOOKUP(Games!B156, Data!$B$2:$L$134, 5, FALSE)-VLOOKUP(Games!C156, Data!$B$2:$L$134, 5, FALSE))*Coefficients!$E$2</f>
        <v>#N/A</v>
      </c>
      <c r="F156" t="e">
        <f>(VLOOKUP(Games!B156, Data!$B$2:$L$134, 6, FALSE)-VLOOKUP(Games!C156, Data!$B$2:$L$134, 6, FALSE))*Coefficients!$F$2</f>
        <v>#N/A</v>
      </c>
      <c r="G156" t="e">
        <f>(VLOOKUP(Games!B156, Data!$B$2:$L$134, 7, FALSE)-VLOOKUP(Games!C156, Data!$B$2:$L$134, 7, FALSE))*Coefficients!$G$2</f>
        <v>#N/A</v>
      </c>
      <c r="H156" t="e">
        <f>(VLOOKUP(Games!B156, Data!$B$2:$L$134, 8, FALSE)-VLOOKUP(Games!C156, Data!$B$2:$L$134, 8, FALSE))*Coefficients!$H$2</f>
        <v>#N/A</v>
      </c>
      <c r="I156" t="e">
        <f>(VLOOKUP(Games!B156, Data!$B$2:$L$134, 9, FALSE)-VLOOKUP(Games!C156, Data!$B$2:$L$134, 9, FALSE))*Coefficients!$I$2</f>
        <v>#N/A</v>
      </c>
      <c r="J156" t="e">
        <f>(VLOOKUP(Games!B156, Data!$B$2:$L$134, 10, FALSE)-VLOOKUP(Games!C156, Data!$B$2:$L$134, 10, FALSE))*Coefficients!$J$2</f>
        <v>#N/A</v>
      </c>
      <c r="K156" t="e">
        <f>(IF(AND(VLOOKUP(Games!B156, Data!$B$2:$L$134, 11, FALSE)=1, VLOOKUP(Games!C156, Data!$B$2:$L$134, 11, FALSE)&lt;&gt;1), 1,0))*Coefficients!K$2</f>
        <v>#N/A</v>
      </c>
      <c r="L156" t="e">
        <f>(IF(AND(VLOOKUP(Games!B156, Data!$B$2:$L$134, 11, FALSE)&lt;&gt;1, VLOOKUP(Games!C156, Data!$B$2:$L$134, 11, FALSE)=1), 1,0))*Coefficients!L$2</f>
        <v>#N/A</v>
      </c>
      <c r="O156" t="e">
        <f t="shared" si="2"/>
        <v>#N/A</v>
      </c>
    </row>
    <row r="157">
      <c r="A157" t="n">
        <f>Coefficients!A158</f>
        <v>0</v>
      </c>
      <c r="B157" t="n">
        <f>(Games!D157)*Coefficients!$B$2</f>
        <v>0</v>
      </c>
      <c r="C157" t="e">
        <f>(VLOOKUP(Games!B157, Data!$B$2:$L$134, 4, FALSE)-VLOOKUP(Games!C157, Data!$B$2:$L$134, 4, FALSE))*Coefficients!$C$2</f>
        <v>#N/A</v>
      </c>
      <c r="D157" t="e">
        <f>(VLOOKUP(Games!B157, Data!$B$2:$L$134, 3, FALSE)-VLOOKUP(Games!C157, Data!$B$2:$L$134, 3, FALSE))*Coefficients!$D$2</f>
        <v>#N/A</v>
      </c>
      <c r="E157" t="e">
        <f>(VLOOKUP(Games!B157, Data!$B$2:$L$134, 5, FALSE)-VLOOKUP(Games!C157, Data!$B$2:$L$134, 5, FALSE))*Coefficients!$E$2</f>
        <v>#N/A</v>
      </c>
      <c r="F157" t="e">
        <f>(VLOOKUP(Games!B157, Data!$B$2:$L$134, 6, FALSE)-VLOOKUP(Games!C157, Data!$B$2:$L$134, 6, FALSE))*Coefficients!$F$2</f>
        <v>#N/A</v>
      </c>
      <c r="G157" t="e">
        <f>(VLOOKUP(Games!B157, Data!$B$2:$L$134, 7, FALSE)-VLOOKUP(Games!C157, Data!$B$2:$L$134, 7, FALSE))*Coefficients!$G$2</f>
        <v>#N/A</v>
      </c>
      <c r="H157" t="e">
        <f>(VLOOKUP(Games!B157, Data!$B$2:$L$134, 8, FALSE)-VLOOKUP(Games!C157, Data!$B$2:$L$134, 8, FALSE))*Coefficients!$H$2</f>
        <v>#N/A</v>
      </c>
      <c r="I157" t="e">
        <f>(VLOOKUP(Games!B157, Data!$B$2:$L$134, 9, FALSE)-VLOOKUP(Games!C157, Data!$B$2:$L$134, 9, FALSE))*Coefficients!$I$2</f>
        <v>#N/A</v>
      </c>
      <c r="J157" t="e">
        <f>(VLOOKUP(Games!B157, Data!$B$2:$L$134, 10, FALSE)-VLOOKUP(Games!C157, Data!$B$2:$L$134, 10, FALSE))*Coefficients!$J$2</f>
        <v>#N/A</v>
      </c>
      <c r="K157" t="e">
        <f>(IF(AND(VLOOKUP(Games!B157, Data!$B$2:$L$134, 11, FALSE)=1, VLOOKUP(Games!C157, Data!$B$2:$L$134, 11, FALSE)&lt;&gt;1), 1,0))*Coefficients!K$2</f>
        <v>#N/A</v>
      </c>
      <c r="L157" t="e">
        <f>(IF(AND(VLOOKUP(Games!B157, Data!$B$2:$L$134, 11, FALSE)&lt;&gt;1, VLOOKUP(Games!C157, Data!$B$2:$L$134, 11, FALSE)=1), 1,0))*Coefficients!L$2</f>
        <v>#N/A</v>
      </c>
      <c r="O157" t="e">
        <f t="shared" si="2"/>
        <v>#N/A</v>
      </c>
    </row>
    <row r="158">
      <c r="A158" t="n">
        <f>Coefficients!A159</f>
        <v>0</v>
      </c>
      <c r="B158" t="n">
        <f>(Games!D158)*Coefficients!$B$2</f>
        <v>0</v>
      </c>
      <c r="C158" t="e">
        <f>(VLOOKUP(Games!B158, Data!$B$2:$L$134, 4, FALSE)-VLOOKUP(Games!C158, Data!$B$2:$L$134, 4, FALSE))*Coefficients!$C$2</f>
        <v>#N/A</v>
      </c>
      <c r="D158" t="e">
        <f>(VLOOKUP(Games!B158, Data!$B$2:$L$134, 3, FALSE)-VLOOKUP(Games!C158, Data!$B$2:$L$134, 3, FALSE))*Coefficients!$D$2</f>
        <v>#N/A</v>
      </c>
      <c r="E158" t="e">
        <f>(VLOOKUP(Games!B158, Data!$B$2:$L$134, 5, FALSE)-VLOOKUP(Games!C158, Data!$B$2:$L$134, 5, FALSE))*Coefficients!$E$2</f>
        <v>#N/A</v>
      </c>
      <c r="F158" t="e">
        <f>(VLOOKUP(Games!B158, Data!$B$2:$L$134, 6, FALSE)-VLOOKUP(Games!C158, Data!$B$2:$L$134, 6, FALSE))*Coefficients!$F$2</f>
        <v>#N/A</v>
      </c>
      <c r="G158" t="e">
        <f>(VLOOKUP(Games!B158, Data!$B$2:$L$134, 7, FALSE)-VLOOKUP(Games!C158, Data!$B$2:$L$134, 7, FALSE))*Coefficients!$G$2</f>
        <v>#N/A</v>
      </c>
      <c r="H158" t="e">
        <f>(VLOOKUP(Games!B158, Data!$B$2:$L$134, 8, FALSE)-VLOOKUP(Games!C158, Data!$B$2:$L$134, 8, FALSE))*Coefficients!$H$2</f>
        <v>#N/A</v>
      </c>
      <c r="I158" t="e">
        <f>(VLOOKUP(Games!B158, Data!$B$2:$L$134, 9, FALSE)-VLOOKUP(Games!C158, Data!$B$2:$L$134, 9, FALSE))*Coefficients!$I$2</f>
        <v>#N/A</v>
      </c>
      <c r="J158" t="e">
        <f>(VLOOKUP(Games!B158, Data!$B$2:$L$134, 10, FALSE)-VLOOKUP(Games!C158, Data!$B$2:$L$134, 10, FALSE))*Coefficients!$J$2</f>
        <v>#N/A</v>
      </c>
      <c r="K158" t="e">
        <f>(IF(AND(VLOOKUP(Games!B158, Data!$B$2:$L$134, 11, FALSE)=1, VLOOKUP(Games!C158, Data!$B$2:$L$134, 11, FALSE)&lt;&gt;1), 1,0))*Coefficients!K$2</f>
        <v>#N/A</v>
      </c>
      <c r="L158" t="e">
        <f>(IF(AND(VLOOKUP(Games!B158, Data!$B$2:$L$134, 11, FALSE)&lt;&gt;1, VLOOKUP(Games!C158, Data!$B$2:$L$134, 11, FALSE)=1), 1,0))*Coefficients!L$2</f>
        <v>#N/A</v>
      </c>
      <c r="O158" t="e">
        <f t="shared" si="2"/>
        <v>#N/A</v>
      </c>
    </row>
    <row r="159">
      <c r="A159" t="n">
        <f>Coefficients!A160</f>
        <v>0</v>
      </c>
      <c r="B159" t="n">
        <f>(Games!D159)*Coefficients!$B$2</f>
        <v>0</v>
      </c>
      <c r="C159" t="e">
        <f>(VLOOKUP(Games!B159, Data!$B$2:$L$134, 4, FALSE)-VLOOKUP(Games!C159, Data!$B$2:$L$134, 4, FALSE))*Coefficients!$C$2</f>
        <v>#N/A</v>
      </c>
      <c r="D159" t="e">
        <f>(VLOOKUP(Games!B159, Data!$B$2:$L$134, 3, FALSE)-VLOOKUP(Games!C159, Data!$B$2:$L$134, 3, FALSE))*Coefficients!$D$2</f>
        <v>#N/A</v>
      </c>
      <c r="E159" t="e">
        <f>(VLOOKUP(Games!B159, Data!$B$2:$L$134, 5, FALSE)-VLOOKUP(Games!C159, Data!$B$2:$L$134, 5, FALSE))*Coefficients!$E$2</f>
        <v>#N/A</v>
      </c>
      <c r="F159" t="e">
        <f>(VLOOKUP(Games!B159, Data!$B$2:$L$134, 6, FALSE)-VLOOKUP(Games!C159, Data!$B$2:$L$134, 6, FALSE))*Coefficients!$F$2</f>
        <v>#N/A</v>
      </c>
      <c r="G159" t="e">
        <f>(VLOOKUP(Games!B159, Data!$B$2:$L$134, 7, FALSE)-VLOOKUP(Games!C159, Data!$B$2:$L$134, 7, FALSE))*Coefficients!$G$2</f>
        <v>#N/A</v>
      </c>
      <c r="H159" t="e">
        <f>(VLOOKUP(Games!B159, Data!$B$2:$L$134, 8, FALSE)-VLOOKUP(Games!C159, Data!$B$2:$L$134, 8, FALSE))*Coefficients!$H$2</f>
        <v>#N/A</v>
      </c>
      <c r="I159" t="e">
        <f>(VLOOKUP(Games!B159, Data!$B$2:$L$134, 9, FALSE)-VLOOKUP(Games!C159, Data!$B$2:$L$134, 9, FALSE))*Coefficients!$I$2</f>
        <v>#N/A</v>
      </c>
      <c r="J159" t="e">
        <f>(VLOOKUP(Games!B159, Data!$B$2:$L$134, 10, FALSE)-VLOOKUP(Games!C159, Data!$B$2:$L$134, 10, FALSE))*Coefficients!$J$2</f>
        <v>#N/A</v>
      </c>
      <c r="K159" t="e">
        <f>(IF(AND(VLOOKUP(Games!B159, Data!$B$2:$L$134, 11, FALSE)=1, VLOOKUP(Games!C159, Data!$B$2:$L$134, 11, FALSE)&lt;&gt;1), 1,0))*Coefficients!K$2</f>
        <v>#N/A</v>
      </c>
      <c r="L159" t="e">
        <f>(IF(AND(VLOOKUP(Games!B159, Data!$B$2:$L$134, 11, FALSE)&lt;&gt;1, VLOOKUP(Games!C159, Data!$B$2:$L$134, 11, FALSE)=1), 1,0))*Coefficients!L$2</f>
        <v>#N/A</v>
      </c>
      <c r="O159" t="e">
        <f t="shared" si="2"/>
        <v>#N/A</v>
      </c>
    </row>
    <row r="160">
      <c r="A160" t="n">
        <f>Coefficients!A161</f>
        <v>0</v>
      </c>
      <c r="B160" t="n">
        <f>(Games!D160)*Coefficients!$B$2</f>
        <v>0</v>
      </c>
      <c r="C160" t="e">
        <f>(VLOOKUP(Games!B160, Data!$B$2:$L$134, 4, FALSE)-VLOOKUP(Games!C160, Data!$B$2:$L$134, 4, FALSE))*Coefficients!$C$2</f>
        <v>#N/A</v>
      </c>
      <c r="D160" t="e">
        <f>(VLOOKUP(Games!B160, Data!$B$2:$L$134, 3, FALSE)-VLOOKUP(Games!C160, Data!$B$2:$L$134, 3, FALSE))*Coefficients!$D$2</f>
        <v>#N/A</v>
      </c>
      <c r="E160" t="e">
        <f>(VLOOKUP(Games!B160, Data!$B$2:$L$134, 5, FALSE)-VLOOKUP(Games!C160, Data!$B$2:$L$134, 5, FALSE))*Coefficients!$E$2</f>
        <v>#N/A</v>
      </c>
      <c r="F160" t="e">
        <f>(VLOOKUP(Games!B160, Data!$B$2:$L$134, 6, FALSE)-VLOOKUP(Games!C160, Data!$B$2:$L$134, 6, FALSE))*Coefficients!$F$2</f>
        <v>#N/A</v>
      </c>
      <c r="G160" t="e">
        <f>(VLOOKUP(Games!B160, Data!$B$2:$L$134, 7, FALSE)-VLOOKUP(Games!C160, Data!$B$2:$L$134, 7, FALSE))*Coefficients!$G$2</f>
        <v>#N/A</v>
      </c>
      <c r="H160" t="e">
        <f>(VLOOKUP(Games!B160, Data!$B$2:$L$134, 8, FALSE)-VLOOKUP(Games!C160, Data!$B$2:$L$134, 8, FALSE))*Coefficients!$H$2</f>
        <v>#N/A</v>
      </c>
      <c r="I160" t="e">
        <f>(VLOOKUP(Games!B160, Data!$B$2:$L$134, 9, FALSE)-VLOOKUP(Games!C160, Data!$B$2:$L$134, 9, FALSE))*Coefficients!$I$2</f>
        <v>#N/A</v>
      </c>
      <c r="J160" t="e">
        <f>(VLOOKUP(Games!B160, Data!$B$2:$L$134, 10, FALSE)-VLOOKUP(Games!C160, Data!$B$2:$L$134, 10, FALSE))*Coefficients!$J$2</f>
        <v>#N/A</v>
      </c>
      <c r="K160" t="e">
        <f>(IF(AND(VLOOKUP(Games!B160, Data!$B$2:$L$134, 11, FALSE)=1, VLOOKUP(Games!C160, Data!$B$2:$L$134, 11, FALSE)&lt;&gt;1), 1,0))*Coefficients!K$2</f>
        <v>#N/A</v>
      </c>
      <c r="L160" t="e">
        <f>(IF(AND(VLOOKUP(Games!B160, Data!$B$2:$L$134, 11, FALSE)&lt;&gt;1, VLOOKUP(Games!C160, Data!$B$2:$L$134, 11, FALSE)=1), 1,0))*Coefficients!L$2</f>
        <v>#N/A</v>
      </c>
      <c r="O160" t="e">
        <f t="shared" si="2"/>
        <v>#N/A</v>
      </c>
    </row>
    <row r="161">
      <c r="A161" t="n">
        <f>Coefficients!A162</f>
        <v>0</v>
      </c>
      <c r="B161" t="n">
        <f>(Games!D161)*Coefficients!$B$2</f>
        <v>0</v>
      </c>
      <c r="C161" t="e">
        <f>(VLOOKUP(Games!B161, Data!$B$2:$L$134, 4, FALSE)-VLOOKUP(Games!C161, Data!$B$2:$L$134, 4, FALSE))*Coefficients!$C$2</f>
        <v>#N/A</v>
      </c>
      <c r="D161" t="e">
        <f>(VLOOKUP(Games!B161, Data!$B$2:$L$134, 3, FALSE)-VLOOKUP(Games!C161, Data!$B$2:$L$134, 3, FALSE))*Coefficients!$D$2</f>
        <v>#N/A</v>
      </c>
      <c r="E161" t="e">
        <f>(VLOOKUP(Games!B161, Data!$B$2:$L$134, 5, FALSE)-VLOOKUP(Games!C161, Data!$B$2:$L$134, 5, FALSE))*Coefficients!$E$2</f>
        <v>#N/A</v>
      </c>
      <c r="F161" t="e">
        <f>(VLOOKUP(Games!B161, Data!$B$2:$L$134, 6, FALSE)-VLOOKUP(Games!C161, Data!$B$2:$L$134, 6, FALSE))*Coefficients!$F$2</f>
        <v>#N/A</v>
      </c>
      <c r="G161" t="e">
        <f>(VLOOKUP(Games!B161, Data!$B$2:$L$134, 7, FALSE)-VLOOKUP(Games!C161, Data!$B$2:$L$134, 7, FALSE))*Coefficients!$G$2</f>
        <v>#N/A</v>
      </c>
      <c r="H161" t="e">
        <f>(VLOOKUP(Games!B161, Data!$B$2:$L$134, 8, FALSE)-VLOOKUP(Games!C161, Data!$B$2:$L$134, 8, FALSE))*Coefficients!$H$2</f>
        <v>#N/A</v>
      </c>
      <c r="I161" t="e">
        <f>(VLOOKUP(Games!B161, Data!$B$2:$L$134, 9, FALSE)-VLOOKUP(Games!C161, Data!$B$2:$L$134, 9, FALSE))*Coefficients!$I$2</f>
        <v>#N/A</v>
      </c>
      <c r="J161" t="e">
        <f>(VLOOKUP(Games!B161, Data!$B$2:$L$134, 10, FALSE)-VLOOKUP(Games!C161, Data!$B$2:$L$134, 10, FALSE))*Coefficients!$J$2</f>
        <v>#N/A</v>
      </c>
      <c r="K161" t="e">
        <f>(IF(AND(VLOOKUP(Games!B161, Data!$B$2:$L$134, 11, FALSE)=1, VLOOKUP(Games!C161, Data!$B$2:$L$134, 11, FALSE)&lt;&gt;1), 1,0))*Coefficients!K$2</f>
        <v>#N/A</v>
      </c>
      <c r="L161" t="e">
        <f>(IF(AND(VLOOKUP(Games!B161, Data!$B$2:$L$134, 11, FALSE)&lt;&gt;1, VLOOKUP(Games!C161, Data!$B$2:$L$134, 11, FALSE)=1), 1,0))*Coefficients!L$2</f>
        <v>#N/A</v>
      </c>
      <c r="O161" t="e">
        <f t="shared" si="2"/>
        <v>#N/A</v>
      </c>
    </row>
    <row r="162">
      <c r="A162" t="n">
        <f>Coefficients!A163</f>
        <v>0</v>
      </c>
      <c r="B162" t="n">
        <f>(Games!D162)*Coefficients!$B$2</f>
        <v>0</v>
      </c>
      <c r="C162" t="e">
        <f>(VLOOKUP(Games!B162, Data!$B$2:$L$134, 4, FALSE)-VLOOKUP(Games!C162, Data!$B$2:$L$134, 4, FALSE))*Coefficients!$C$2</f>
        <v>#N/A</v>
      </c>
      <c r="D162" t="e">
        <f>(VLOOKUP(Games!B162, Data!$B$2:$L$134, 3, FALSE)-VLOOKUP(Games!C162, Data!$B$2:$L$134, 3, FALSE))*Coefficients!$D$2</f>
        <v>#N/A</v>
      </c>
      <c r="E162" t="e">
        <f>(VLOOKUP(Games!B162, Data!$B$2:$L$134, 5, FALSE)-VLOOKUP(Games!C162, Data!$B$2:$L$134, 5, FALSE))*Coefficients!$E$2</f>
        <v>#N/A</v>
      </c>
      <c r="F162" t="e">
        <f>(VLOOKUP(Games!B162, Data!$B$2:$L$134, 6, FALSE)-VLOOKUP(Games!C162, Data!$B$2:$L$134, 6, FALSE))*Coefficients!$F$2</f>
        <v>#N/A</v>
      </c>
      <c r="G162" t="e">
        <f>(VLOOKUP(Games!B162, Data!$B$2:$L$134, 7, FALSE)-VLOOKUP(Games!C162, Data!$B$2:$L$134, 7, FALSE))*Coefficients!$G$2</f>
        <v>#N/A</v>
      </c>
      <c r="H162" t="e">
        <f>(VLOOKUP(Games!B162, Data!$B$2:$L$134, 8, FALSE)-VLOOKUP(Games!C162, Data!$B$2:$L$134, 8, FALSE))*Coefficients!$H$2</f>
        <v>#N/A</v>
      </c>
      <c r="I162" t="e">
        <f>(VLOOKUP(Games!B162, Data!$B$2:$L$134, 9, FALSE)-VLOOKUP(Games!C162, Data!$B$2:$L$134, 9, FALSE))*Coefficients!$I$2</f>
        <v>#N/A</v>
      </c>
      <c r="J162" t="e">
        <f>(VLOOKUP(Games!B162, Data!$B$2:$L$134, 10, FALSE)-VLOOKUP(Games!C162, Data!$B$2:$L$134, 10, FALSE))*Coefficients!$J$2</f>
        <v>#N/A</v>
      </c>
      <c r="K162" t="e">
        <f>(IF(AND(VLOOKUP(Games!B162, Data!$B$2:$L$134, 11, FALSE)=1, VLOOKUP(Games!C162, Data!$B$2:$L$134, 11, FALSE)&lt;&gt;1), 1,0))*Coefficients!K$2</f>
        <v>#N/A</v>
      </c>
      <c r="L162" t="e">
        <f>(IF(AND(VLOOKUP(Games!B162, Data!$B$2:$L$134, 11, FALSE)&lt;&gt;1, VLOOKUP(Games!C162, Data!$B$2:$L$134, 11, FALSE)=1), 1,0))*Coefficients!L$2</f>
        <v>#N/A</v>
      </c>
      <c r="O162" t="e">
        <f t="shared" si="2"/>
        <v>#N/A</v>
      </c>
    </row>
    <row r="163">
      <c r="A163" t="n">
        <f>Coefficients!A164</f>
        <v>0</v>
      </c>
      <c r="B163" t="n">
        <f>(Games!D163)*Coefficients!$B$2</f>
        <v>0</v>
      </c>
      <c r="C163" t="e">
        <f>(VLOOKUP(Games!B163, Data!$B$2:$L$134, 4, FALSE)-VLOOKUP(Games!C163, Data!$B$2:$L$134, 4, FALSE))*Coefficients!$C$2</f>
        <v>#N/A</v>
      </c>
      <c r="D163" t="e">
        <f>(VLOOKUP(Games!B163, Data!$B$2:$L$134, 3, FALSE)-VLOOKUP(Games!C163, Data!$B$2:$L$134, 3, FALSE))*Coefficients!$D$2</f>
        <v>#N/A</v>
      </c>
      <c r="E163" t="e">
        <f>(VLOOKUP(Games!B163, Data!$B$2:$L$134, 5, FALSE)-VLOOKUP(Games!C163, Data!$B$2:$L$134, 5, FALSE))*Coefficients!$E$2</f>
        <v>#N/A</v>
      </c>
      <c r="F163" t="e">
        <f>(VLOOKUP(Games!B163, Data!$B$2:$L$134, 6, FALSE)-VLOOKUP(Games!C163, Data!$B$2:$L$134, 6, FALSE))*Coefficients!$F$2</f>
        <v>#N/A</v>
      </c>
      <c r="G163" t="e">
        <f>(VLOOKUP(Games!B163, Data!$B$2:$L$134, 7, FALSE)-VLOOKUP(Games!C163, Data!$B$2:$L$134, 7, FALSE))*Coefficients!$G$2</f>
        <v>#N/A</v>
      </c>
      <c r="H163" t="e">
        <f>(VLOOKUP(Games!B163, Data!$B$2:$L$134, 8, FALSE)-VLOOKUP(Games!C163, Data!$B$2:$L$134, 8, FALSE))*Coefficients!$H$2</f>
        <v>#N/A</v>
      </c>
      <c r="I163" t="e">
        <f>(VLOOKUP(Games!B163, Data!$B$2:$L$134, 9, FALSE)-VLOOKUP(Games!C163, Data!$B$2:$L$134, 9, FALSE))*Coefficients!$I$2</f>
        <v>#N/A</v>
      </c>
      <c r="J163" t="e">
        <f>(VLOOKUP(Games!B163, Data!$B$2:$L$134, 10, FALSE)-VLOOKUP(Games!C163, Data!$B$2:$L$134, 10, FALSE))*Coefficients!$J$2</f>
        <v>#N/A</v>
      </c>
      <c r="K163" t="e">
        <f>(IF(AND(VLOOKUP(Games!B163, Data!$B$2:$L$134, 11, FALSE)=1, VLOOKUP(Games!C163, Data!$B$2:$L$134, 11, FALSE)&lt;&gt;1), 1,0))*Coefficients!K$2</f>
        <v>#N/A</v>
      </c>
      <c r="L163" t="e">
        <f>(IF(AND(VLOOKUP(Games!B163, Data!$B$2:$L$134, 11, FALSE)&lt;&gt;1, VLOOKUP(Games!C163, Data!$B$2:$L$134, 11, FALSE)=1), 1,0))*Coefficients!L$2</f>
        <v>#N/A</v>
      </c>
      <c r="O163" t="e">
        <f t="shared" si="2"/>
        <v>#N/A</v>
      </c>
    </row>
    <row r="164">
      <c r="A164" t="n">
        <f>Coefficients!A165</f>
        <v>0</v>
      </c>
      <c r="B164" t="n">
        <f>(Games!D164)*Coefficients!$B$2</f>
        <v>0</v>
      </c>
      <c r="C164" t="e">
        <f>(VLOOKUP(Games!B164, Data!$B$2:$L$134, 4, FALSE)-VLOOKUP(Games!C164, Data!$B$2:$L$134, 4, FALSE))*Coefficients!$C$2</f>
        <v>#N/A</v>
      </c>
      <c r="D164" t="e">
        <f>(VLOOKUP(Games!B164, Data!$B$2:$L$134, 3, FALSE)-VLOOKUP(Games!C164, Data!$B$2:$L$134, 3, FALSE))*Coefficients!$D$2</f>
        <v>#N/A</v>
      </c>
      <c r="E164" t="e">
        <f>(VLOOKUP(Games!B164, Data!$B$2:$L$134, 5, FALSE)-VLOOKUP(Games!C164, Data!$B$2:$L$134, 5, FALSE))*Coefficients!$E$2</f>
        <v>#N/A</v>
      </c>
      <c r="F164" t="e">
        <f>(VLOOKUP(Games!B164, Data!$B$2:$L$134, 6, FALSE)-VLOOKUP(Games!C164, Data!$B$2:$L$134, 6, FALSE))*Coefficients!$F$2</f>
        <v>#N/A</v>
      </c>
      <c r="G164" t="e">
        <f>(VLOOKUP(Games!B164, Data!$B$2:$L$134, 7, FALSE)-VLOOKUP(Games!C164, Data!$B$2:$L$134, 7, FALSE))*Coefficients!$G$2</f>
        <v>#N/A</v>
      </c>
      <c r="H164" t="e">
        <f>(VLOOKUP(Games!B164, Data!$B$2:$L$134, 8, FALSE)-VLOOKUP(Games!C164, Data!$B$2:$L$134, 8, FALSE))*Coefficients!$H$2</f>
        <v>#N/A</v>
      </c>
      <c r="I164" t="e">
        <f>(VLOOKUP(Games!B164, Data!$B$2:$L$134, 9, FALSE)-VLOOKUP(Games!C164, Data!$B$2:$L$134, 9, FALSE))*Coefficients!$I$2</f>
        <v>#N/A</v>
      </c>
      <c r="J164" t="e">
        <f>(VLOOKUP(Games!B164, Data!$B$2:$L$134, 10, FALSE)-VLOOKUP(Games!C164, Data!$B$2:$L$134, 10, FALSE))*Coefficients!$J$2</f>
        <v>#N/A</v>
      </c>
      <c r="K164" t="e">
        <f>(IF(AND(VLOOKUP(Games!B164, Data!$B$2:$L$134, 11, FALSE)=1, VLOOKUP(Games!C164, Data!$B$2:$L$134, 11, FALSE)&lt;&gt;1), 1,0))*Coefficients!K$2</f>
        <v>#N/A</v>
      </c>
      <c r="L164" t="e">
        <f>(IF(AND(VLOOKUP(Games!B164, Data!$B$2:$L$134, 11, FALSE)&lt;&gt;1, VLOOKUP(Games!C164, Data!$B$2:$L$134, 11, FALSE)=1), 1,0))*Coefficients!L$2</f>
        <v>#N/A</v>
      </c>
      <c r="O164" t="e">
        <f t="shared" si="2"/>
        <v>#N/A</v>
      </c>
    </row>
    <row r="165">
      <c r="A165" t="n">
        <f>Coefficients!A166</f>
        <v>0</v>
      </c>
      <c r="B165" t="n">
        <f>(Games!D165)*Coefficients!$B$2</f>
        <v>0</v>
      </c>
      <c r="C165" t="e">
        <f>(VLOOKUP(Games!B165, Data!$B$2:$L$134, 4, FALSE)-VLOOKUP(Games!C165, Data!$B$2:$L$134, 4, FALSE))*Coefficients!$C$2</f>
        <v>#N/A</v>
      </c>
      <c r="D165" t="e">
        <f>(VLOOKUP(Games!B165, Data!$B$2:$L$134, 3, FALSE)-VLOOKUP(Games!C165, Data!$B$2:$L$134, 3, FALSE))*Coefficients!$D$2</f>
        <v>#N/A</v>
      </c>
      <c r="E165" t="e">
        <f>(VLOOKUP(Games!B165, Data!$B$2:$L$134, 5, FALSE)-VLOOKUP(Games!C165, Data!$B$2:$L$134, 5, FALSE))*Coefficients!$E$2</f>
        <v>#N/A</v>
      </c>
      <c r="F165" t="e">
        <f>(VLOOKUP(Games!B165, Data!$B$2:$L$134, 6, FALSE)-VLOOKUP(Games!C165, Data!$B$2:$L$134, 6, FALSE))*Coefficients!$F$2</f>
        <v>#N/A</v>
      </c>
      <c r="G165" t="e">
        <f>(VLOOKUP(Games!B165, Data!$B$2:$L$134, 7, FALSE)-VLOOKUP(Games!C165, Data!$B$2:$L$134, 7, FALSE))*Coefficients!$G$2</f>
        <v>#N/A</v>
      </c>
      <c r="H165" t="e">
        <f>(VLOOKUP(Games!B165, Data!$B$2:$L$134, 8, FALSE)-VLOOKUP(Games!C165, Data!$B$2:$L$134, 8, FALSE))*Coefficients!$H$2</f>
        <v>#N/A</v>
      </c>
      <c r="I165" t="e">
        <f>(VLOOKUP(Games!B165, Data!$B$2:$L$134, 9, FALSE)-VLOOKUP(Games!C165, Data!$B$2:$L$134, 9, FALSE))*Coefficients!$I$2</f>
        <v>#N/A</v>
      </c>
      <c r="J165" t="e">
        <f>(VLOOKUP(Games!B165, Data!$B$2:$L$134, 10, FALSE)-VLOOKUP(Games!C165, Data!$B$2:$L$134, 10, FALSE))*Coefficients!$J$2</f>
        <v>#N/A</v>
      </c>
      <c r="K165" t="e">
        <f>(IF(AND(VLOOKUP(Games!B165, Data!$B$2:$L$134, 11, FALSE)=1, VLOOKUP(Games!C165, Data!$B$2:$L$134, 11, FALSE)&lt;&gt;1), 1,0))*Coefficients!K$2</f>
        <v>#N/A</v>
      </c>
      <c r="L165" t="e">
        <f>(IF(AND(VLOOKUP(Games!B165, Data!$B$2:$L$134, 11, FALSE)&lt;&gt;1, VLOOKUP(Games!C165, Data!$B$2:$L$134, 11, FALSE)=1), 1,0))*Coefficients!L$2</f>
        <v>#N/A</v>
      </c>
      <c r="O165" t="e">
        <f t="shared" si="2"/>
        <v>#N/A</v>
      </c>
    </row>
    <row r="166">
      <c r="A166" t="n">
        <f>Coefficients!A167</f>
        <v>0</v>
      </c>
      <c r="B166" t="n">
        <f>(Games!D166)*Coefficients!$B$2</f>
        <v>0</v>
      </c>
      <c r="C166" t="e">
        <f>(VLOOKUP(Games!B166, Data!$B$2:$L$134, 4, FALSE)-VLOOKUP(Games!C166, Data!$B$2:$L$134, 4, FALSE))*Coefficients!$C$2</f>
        <v>#N/A</v>
      </c>
      <c r="D166" t="e">
        <f>(VLOOKUP(Games!B166, Data!$B$2:$L$134, 3, FALSE)-VLOOKUP(Games!C166, Data!$B$2:$L$134, 3, FALSE))*Coefficients!$D$2</f>
        <v>#N/A</v>
      </c>
      <c r="E166" t="e">
        <f>(VLOOKUP(Games!B166, Data!$B$2:$L$134, 5, FALSE)-VLOOKUP(Games!C166, Data!$B$2:$L$134, 5, FALSE))*Coefficients!$E$2</f>
        <v>#N/A</v>
      </c>
      <c r="F166" t="e">
        <f>(VLOOKUP(Games!B166, Data!$B$2:$L$134, 6, FALSE)-VLOOKUP(Games!C166, Data!$B$2:$L$134, 6, FALSE))*Coefficients!$F$2</f>
        <v>#N/A</v>
      </c>
      <c r="G166" t="e">
        <f>(VLOOKUP(Games!B166, Data!$B$2:$L$134, 7, FALSE)-VLOOKUP(Games!C166, Data!$B$2:$L$134, 7, FALSE))*Coefficients!$G$2</f>
        <v>#N/A</v>
      </c>
      <c r="H166" t="e">
        <f>(VLOOKUP(Games!B166, Data!$B$2:$L$134, 8, FALSE)-VLOOKUP(Games!C166, Data!$B$2:$L$134, 8, FALSE))*Coefficients!$H$2</f>
        <v>#N/A</v>
      </c>
      <c r="I166" t="e">
        <f>(VLOOKUP(Games!B166, Data!$B$2:$L$134, 9, FALSE)-VLOOKUP(Games!C166, Data!$B$2:$L$134, 9, FALSE))*Coefficients!$I$2</f>
        <v>#N/A</v>
      </c>
      <c r="J166" t="e">
        <f>(VLOOKUP(Games!B166, Data!$B$2:$L$134, 10, FALSE)-VLOOKUP(Games!C166, Data!$B$2:$L$134, 10, FALSE))*Coefficients!$J$2</f>
        <v>#N/A</v>
      </c>
      <c r="K166" t="e">
        <f>(IF(AND(VLOOKUP(Games!B166, Data!$B$2:$L$134, 11, FALSE)=1, VLOOKUP(Games!C166, Data!$B$2:$L$134, 11, FALSE)&lt;&gt;1), 1,0))*Coefficients!K$2</f>
        <v>#N/A</v>
      </c>
      <c r="L166" t="e">
        <f>(IF(AND(VLOOKUP(Games!B166, Data!$B$2:$L$134, 11, FALSE)&lt;&gt;1, VLOOKUP(Games!C166, Data!$B$2:$L$134, 11, FALSE)=1), 1,0))*Coefficients!L$2</f>
        <v>#N/A</v>
      </c>
      <c r="O166" t="e">
        <f t="shared" si="2"/>
        <v>#N/A</v>
      </c>
    </row>
    <row r="167">
      <c r="A167" t="n">
        <f>Coefficients!A168</f>
        <v>0</v>
      </c>
      <c r="B167" t="n">
        <f>(Games!D167)*Coefficients!$B$2</f>
        <v>0</v>
      </c>
      <c r="C167" t="e">
        <f>(VLOOKUP(Games!B167, Data!$B$2:$L$134, 4, FALSE)-VLOOKUP(Games!C167, Data!$B$2:$L$134, 4, FALSE))*Coefficients!$C$2</f>
        <v>#N/A</v>
      </c>
      <c r="D167" t="e">
        <f>(VLOOKUP(Games!B167, Data!$B$2:$L$134, 3, FALSE)-VLOOKUP(Games!C167, Data!$B$2:$L$134, 3, FALSE))*Coefficients!$D$2</f>
        <v>#N/A</v>
      </c>
      <c r="E167" t="e">
        <f>(VLOOKUP(Games!B167, Data!$B$2:$L$134, 5, FALSE)-VLOOKUP(Games!C167, Data!$B$2:$L$134, 5, FALSE))*Coefficients!$E$2</f>
        <v>#N/A</v>
      </c>
      <c r="F167" t="e">
        <f>(VLOOKUP(Games!B167, Data!$B$2:$L$134, 6, FALSE)-VLOOKUP(Games!C167, Data!$B$2:$L$134, 6, FALSE))*Coefficients!$F$2</f>
        <v>#N/A</v>
      </c>
      <c r="G167" t="e">
        <f>(VLOOKUP(Games!B167, Data!$B$2:$L$134, 7, FALSE)-VLOOKUP(Games!C167, Data!$B$2:$L$134, 7, FALSE))*Coefficients!$G$2</f>
        <v>#N/A</v>
      </c>
      <c r="H167" t="e">
        <f>(VLOOKUP(Games!B167, Data!$B$2:$L$134, 8, FALSE)-VLOOKUP(Games!C167, Data!$B$2:$L$134, 8, FALSE))*Coefficients!$H$2</f>
        <v>#N/A</v>
      </c>
      <c r="I167" t="e">
        <f>(VLOOKUP(Games!B167, Data!$B$2:$L$134, 9, FALSE)-VLOOKUP(Games!C167, Data!$B$2:$L$134, 9, FALSE))*Coefficients!$I$2</f>
        <v>#N/A</v>
      </c>
      <c r="J167" t="e">
        <f>(VLOOKUP(Games!B167, Data!$B$2:$L$134, 10, FALSE)-VLOOKUP(Games!C167, Data!$B$2:$L$134, 10, FALSE))*Coefficients!$J$2</f>
        <v>#N/A</v>
      </c>
      <c r="K167" t="e">
        <f>(IF(AND(VLOOKUP(Games!B167, Data!$B$2:$L$134, 11, FALSE)=1, VLOOKUP(Games!C167, Data!$B$2:$L$134, 11, FALSE)&lt;&gt;1), 1,0))*Coefficients!K$2</f>
        <v>#N/A</v>
      </c>
      <c r="L167" t="e">
        <f>(IF(AND(VLOOKUP(Games!B167, Data!$B$2:$L$134, 11, FALSE)&lt;&gt;1, VLOOKUP(Games!C167, Data!$B$2:$L$134, 11, FALSE)=1), 1,0))*Coefficients!L$2</f>
        <v>#N/A</v>
      </c>
      <c r="O167" t="e">
        <f t="shared" si="2"/>
        <v>#N/A</v>
      </c>
    </row>
    <row r="168">
      <c r="A168" t="n">
        <f>Coefficients!A169</f>
        <v>0</v>
      </c>
      <c r="B168" t="n">
        <f>(Games!D168)*Coefficients!$B$2</f>
        <v>0</v>
      </c>
      <c r="C168" t="e">
        <f>(VLOOKUP(Games!B168, Data!$B$2:$L$134, 4, FALSE)-VLOOKUP(Games!C168, Data!$B$2:$L$134, 4, FALSE))*Coefficients!$C$2</f>
        <v>#N/A</v>
      </c>
      <c r="D168" t="e">
        <f>(VLOOKUP(Games!B168, Data!$B$2:$L$134, 3, FALSE)-VLOOKUP(Games!C168, Data!$B$2:$L$134, 3, FALSE))*Coefficients!$D$2</f>
        <v>#N/A</v>
      </c>
      <c r="E168" t="e">
        <f>(VLOOKUP(Games!B168, Data!$B$2:$L$134, 5, FALSE)-VLOOKUP(Games!C168, Data!$B$2:$L$134, 5, FALSE))*Coefficients!$E$2</f>
        <v>#N/A</v>
      </c>
      <c r="F168" t="e">
        <f>(VLOOKUP(Games!B168, Data!$B$2:$L$134, 6, FALSE)-VLOOKUP(Games!C168, Data!$B$2:$L$134, 6, FALSE))*Coefficients!$F$2</f>
        <v>#N/A</v>
      </c>
      <c r="G168" t="e">
        <f>(VLOOKUP(Games!B168, Data!$B$2:$L$134, 7, FALSE)-VLOOKUP(Games!C168, Data!$B$2:$L$134, 7, FALSE))*Coefficients!$G$2</f>
        <v>#N/A</v>
      </c>
      <c r="H168" t="e">
        <f>(VLOOKUP(Games!B168, Data!$B$2:$L$134, 8, FALSE)-VLOOKUP(Games!C168, Data!$B$2:$L$134, 8, FALSE))*Coefficients!$H$2</f>
        <v>#N/A</v>
      </c>
      <c r="I168" t="e">
        <f>(VLOOKUP(Games!B168, Data!$B$2:$L$134, 9, FALSE)-VLOOKUP(Games!C168, Data!$B$2:$L$134, 9, FALSE))*Coefficients!$I$2</f>
        <v>#N/A</v>
      </c>
      <c r="J168" t="e">
        <f>(VLOOKUP(Games!B168, Data!$B$2:$L$134, 10, FALSE)-VLOOKUP(Games!C168, Data!$B$2:$L$134, 10, FALSE))*Coefficients!$J$2</f>
        <v>#N/A</v>
      </c>
      <c r="K168" t="e">
        <f>(IF(AND(VLOOKUP(Games!B168, Data!$B$2:$L$134, 11, FALSE)=1, VLOOKUP(Games!C168, Data!$B$2:$L$134, 11, FALSE)&lt;&gt;1), 1,0))*Coefficients!K$2</f>
        <v>#N/A</v>
      </c>
      <c r="L168" t="e">
        <f>(IF(AND(VLOOKUP(Games!B168, Data!$B$2:$L$134, 11, FALSE)&lt;&gt;1, VLOOKUP(Games!C168, Data!$B$2:$L$134, 11, FALSE)=1), 1,0))*Coefficients!L$2</f>
        <v>#N/A</v>
      </c>
      <c r="O168" t="e">
        <f t="shared" si="2"/>
        <v>#N/A</v>
      </c>
    </row>
    <row r="169">
      <c r="A169" t="n">
        <f>Coefficients!A170</f>
        <v>0</v>
      </c>
      <c r="B169" t="n">
        <f>(Games!D169)*Coefficients!$B$2</f>
        <v>0</v>
      </c>
      <c r="C169" t="e">
        <f>(VLOOKUP(Games!B169, Data!$B$2:$L$134, 4, FALSE)-VLOOKUP(Games!C169, Data!$B$2:$L$134, 4, FALSE))*Coefficients!$C$2</f>
        <v>#N/A</v>
      </c>
      <c r="D169" t="e">
        <f>(VLOOKUP(Games!B169, Data!$B$2:$L$134, 3, FALSE)-VLOOKUP(Games!C169, Data!$B$2:$L$134, 3, FALSE))*Coefficients!$D$2</f>
        <v>#N/A</v>
      </c>
      <c r="E169" t="e">
        <f>(VLOOKUP(Games!B169, Data!$B$2:$L$134, 5, FALSE)-VLOOKUP(Games!C169, Data!$B$2:$L$134, 5, FALSE))*Coefficients!$E$2</f>
        <v>#N/A</v>
      </c>
      <c r="F169" t="e">
        <f>(VLOOKUP(Games!B169, Data!$B$2:$L$134, 6, FALSE)-VLOOKUP(Games!C169, Data!$B$2:$L$134, 6, FALSE))*Coefficients!$F$2</f>
        <v>#N/A</v>
      </c>
      <c r="G169" t="e">
        <f>(VLOOKUP(Games!B169, Data!$B$2:$L$134, 7, FALSE)-VLOOKUP(Games!C169, Data!$B$2:$L$134, 7, FALSE))*Coefficients!$G$2</f>
        <v>#N/A</v>
      </c>
      <c r="H169" t="e">
        <f>(VLOOKUP(Games!B169, Data!$B$2:$L$134, 8, FALSE)-VLOOKUP(Games!C169, Data!$B$2:$L$134, 8, FALSE))*Coefficients!$H$2</f>
        <v>#N/A</v>
      </c>
      <c r="I169" t="e">
        <f>(VLOOKUP(Games!B169, Data!$B$2:$L$134, 9, FALSE)-VLOOKUP(Games!C169, Data!$B$2:$L$134, 9, FALSE))*Coefficients!$I$2</f>
        <v>#N/A</v>
      </c>
      <c r="J169" t="e">
        <f>(VLOOKUP(Games!B169, Data!$B$2:$L$134, 10, FALSE)-VLOOKUP(Games!C169, Data!$B$2:$L$134, 10, FALSE))*Coefficients!$J$2</f>
        <v>#N/A</v>
      </c>
      <c r="K169" t="e">
        <f>(IF(AND(VLOOKUP(Games!B169, Data!$B$2:$L$134, 11, FALSE)=1, VLOOKUP(Games!C169, Data!$B$2:$L$134, 11, FALSE)&lt;&gt;1), 1,0))*Coefficients!K$2</f>
        <v>#N/A</v>
      </c>
      <c r="L169" t="e">
        <f>(IF(AND(VLOOKUP(Games!B169, Data!$B$2:$L$134, 11, FALSE)&lt;&gt;1, VLOOKUP(Games!C169, Data!$B$2:$L$134, 11, FALSE)=1), 1,0))*Coefficients!L$2</f>
        <v>#N/A</v>
      </c>
      <c r="O169" t="e">
        <f t="shared" si="2"/>
        <v>#N/A</v>
      </c>
    </row>
    <row r="170">
      <c r="A170" t="n">
        <f>Coefficients!A171</f>
        <v>0</v>
      </c>
      <c r="B170" t="n">
        <f>(Games!D170)*Coefficients!$B$2</f>
        <v>0</v>
      </c>
      <c r="C170" t="e">
        <f>(VLOOKUP(Games!B170, Data!$B$2:$L$134, 4, FALSE)-VLOOKUP(Games!C170, Data!$B$2:$L$134, 4, FALSE))*Coefficients!$C$2</f>
        <v>#N/A</v>
      </c>
      <c r="D170" t="e">
        <f>(VLOOKUP(Games!B170, Data!$B$2:$L$134, 3, FALSE)-VLOOKUP(Games!C170, Data!$B$2:$L$134, 3, FALSE))*Coefficients!$D$2</f>
        <v>#N/A</v>
      </c>
      <c r="E170" t="e">
        <f>(VLOOKUP(Games!B170, Data!$B$2:$L$134, 5, FALSE)-VLOOKUP(Games!C170, Data!$B$2:$L$134, 5, FALSE))*Coefficients!$E$2</f>
        <v>#N/A</v>
      </c>
      <c r="F170" t="e">
        <f>(VLOOKUP(Games!B170, Data!$B$2:$L$134, 6, FALSE)-VLOOKUP(Games!C170, Data!$B$2:$L$134, 6, FALSE))*Coefficients!$F$2</f>
        <v>#N/A</v>
      </c>
      <c r="G170" t="e">
        <f>(VLOOKUP(Games!B170, Data!$B$2:$L$134, 7, FALSE)-VLOOKUP(Games!C170, Data!$B$2:$L$134, 7, FALSE))*Coefficients!$G$2</f>
        <v>#N/A</v>
      </c>
      <c r="H170" t="e">
        <f>(VLOOKUP(Games!B170, Data!$B$2:$L$134, 8, FALSE)-VLOOKUP(Games!C170, Data!$B$2:$L$134, 8, FALSE))*Coefficients!$H$2</f>
        <v>#N/A</v>
      </c>
      <c r="I170" t="e">
        <f>(VLOOKUP(Games!B170, Data!$B$2:$L$134, 9, FALSE)-VLOOKUP(Games!C170, Data!$B$2:$L$134, 9, FALSE))*Coefficients!$I$2</f>
        <v>#N/A</v>
      </c>
      <c r="J170" t="e">
        <f>(VLOOKUP(Games!B170, Data!$B$2:$L$134, 10, FALSE)-VLOOKUP(Games!C170, Data!$B$2:$L$134, 10, FALSE))*Coefficients!$J$2</f>
        <v>#N/A</v>
      </c>
      <c r="K170" t="e">
        <f>(IF(AND(VLOOKUP(Games!B170, Data!$B$2:$L$134, 11, FALSE)=1, VLOOKUP(Games!C170, Data!$B$2:$L$134, 11, FALSE)&lt;&gt;1), 1,0))*Coefficients!K$2</f>
        <v>#N/A</v>
      </c>
      <c r="L170" t="e">
        <f>(IF(AND(VLOOKUP(Games!B170, Data!$B$2:$L$134, 11, FALSE)&lt;&gt;1, VLOOKUP(Games!C170, Data!$B$2:$L$134, 11, FALSE)=1), 1,0))*Coefficients!L$2</f>
        <v>#N/A</v>
      </c>
      <c r="O170" t="e">
        <f t="shared" si="2"/>
        <v>#N/A</v>
      </c>
    </row>
    <row r="171">
      <c r="A171" t="n">
        <f>Coefficients!A172</f>
        <v>0</v>
      </c>
      <c r="B171" t="n">
        <f>(Games!D171)*Coefficients!$B$2</f>
        <v>0</v>
      </c>
      <c r="C171" t="e">
        <f>(VLOOKUP(Games!B171, Data!$B$2:$L$134, 4, FALSE)-VLOOKUP(Games!C171, Data!$B$2:$L$134, 4, FALSE))*Coefficients!$C$2</f>
        <v>#N/A</v>
      </c>
      <c r="D171" t="e">
        <f>(VLOOKUP(Games!B171, Data!$B$2:$L$134, 3, FALSE)-VLOOKUP(Games!C171, Data!$B$2:$L$134, 3, FALSE))*Coefficients!$D$2</f>
        <v>#N/A</v>
      </c>
      <c r="E171" t="e">
        <f>(VLOOKUP(Games!B171, Data!$B$2:$L$134, 5, FALSE)-VLOOKUP(Games!C171, Data!$B$2:$L$134, 5, FALSE))*Coefficients!$E$2</f>
        <v>#N/A</v>
      </c>
      <c r="F171" t="e">
        <f>(VLOOKUP(Games!B171, Data!$B$2:$L$134, 6, FALSE)-VLOOKUP(Games!C171, Data!$B$2:$L$134, 6, FALSE))*Coefficients!$F$2</f>
        <v>#N/A</v>
      </c>
      <c r="G171" t="e">
        <f>(VLOOKUP(Games!B171, Data!$B$2:$L$134, 7, FALSE)-VLOOKUP(Games!C171, Data!$B$2:$L$134, 7, FALSE))*Coefficients!$G$2</f>
        <v>#N/A</v>
      </c>
      <c r="H171" t="e">
        <f>(VLOOKUP(Games!B171, Data!$B$2:$L$134, 8, FALSE)-VLOOKUP(Games!C171, Data!$B$2:$L$134, 8, FALSE))*Coefficients!$H$2</f>
        <v>#N/A</v>
      </c>
      <c r="I171" t="e">
        <f>(VLOOKUP(Games!B171, Data!$B$2:$L$134, 9, FALSE)-VLOOKUP(Games!C171, Data!$B$2:$L$134, 9, FALSE))*Coefficients!$I$2</f>
        <v>#N/A</v>
      </c>
      <c r="J171" t="e">
        <f>(VLOOKUP(Games!B171, Data!$B$2:$L$134, 10, FALSE)-VLOOKUP(Games!C171, Data!$B$2:$L$134, 10, FALSE))*Coefficients!$J$2</f>
        <v>#N/A</v>
      </c>
      <c r="K171" t="e">
        <f>(IF(AND(VLOOKUP(Games!B171, Data!$B$2:$L$134, 11, FALSE)=1, VLOOKUP(Games!C171, Data!$B$2:$L$134, 11, FALSE)&lt;&gt;1), 1,0))*Coefficients!K$2</f>
        <v>#N/A</v>
      </c>
      <c r="L171" t="e">
        <f>(IF(AND(VLOOKUP(Games!B171, Data!$B$2:$L$134, 11, FALSE)&lt;&gt;1, VLOOKUP(Games!C171, Data!$B$2:$L$134, 11, FALSE)=1), 1,0))*Coefficients!L$2</f>
        <v>#N/A</v>
      </c>
      <c r="O171" t="e">
        <f t="shared" si="2"/>
        <v>#N/A</v>
      </c>
    </row>
    <row r="172">
      <c r="A172" t="n">
        <f>Coefficients!A173</f>
        <v>0</v>
      </c>
      <c r="B172" t="n">
        <f>(Games!D172)*Coefficients!$B$2</f>
        <v>0</v>
      </c>
      <c r="C172" t="e">
        <f>(VLOOKUP(Games!B172, Data!$B$2:$L$134, 4, FALSE)-VLOOKUP(Games!C172, Data!$B$2:$L$134, 4, FALSE))*Coefficients!$C$2</f>
        <v>#N/A</v>
      </c>
      <c r="D172" t="e">
        <f>(VLOOKUP(Games!B172, Data!$B$2:$L$134, 3, FALSE)-VLOOKUP(Games!C172, Data!$B$2:$L$134, 3, FALSE))*Coefficients!$D$2</f>
        <v>#N/A</v>
      </c>
      <c r="E172" t="e">
        <f>(VLOOKUP(Games!B172, Data!$B$2:$L$134, 5, FALSE)-VLOOKUP(Games!C172, Data!$B$2:$L$134, 5, FALSE))*Coefficients!$E$2</f>
        <v>#N/A</v>
      </c>
      <c r="F172" t="e">
        <f>(VLOOKUP(Games!B172, Data!$B$2:$L$134, 6, FALSE)-VLOOKUP(Games!C172, Data!$B$2:$L$134, 6, FALSE))*Coefficients!$F$2</f>
        <v>#N/A</v>
      </c>
      <c r="G172" t="e">
        <f>(VLOOKUP(Games!B172, Data!$B$2:$L$134, 7, FALSE)-VLOOKUP(Games!C172, Data!$B$2:$L$134, 7, FALSE))*Coefficients!$G$2</f>
        <v>#N/A</v>
      </c>
      <c r="H172" t="e">
        <f>(VLOOKUP(Games!B172, Data!$B$2:$L$134, 8, FALSE)-VLOOKUP(Games!C172, Data!$B$2:$L$134, 8, FALSE))*Coefficients!$H$2</f>
        <v>#N/A</v>
      </c>
      <c r="I172" t="e">
        <f>(VLOOKUP(Games!B172, Data!$B$2:$L$134, 9, FALSE)-VLOOKUP(Games!C172, Data!$B$2:$L$134, 9, FALSE))*Coefficients!$I$2</f>
        <v>#N/A</v>
      </c>
      <c r="J172" t="e">
        <f>(VLOOKUP(Games!B172, Data!$B$2:$L$134, 10, FALSE)-VLOOKUP(Games!C172, Data!$B$2:$L$134, 10, FALSE))*Coefficients!$J$2</f>
        <v>#N/A</v>
      </c>
      <c r="K172" t="e">
        <f>(IF(AND(VLOOKUP(Games!B172, Data!$B$2:$L$134, 11, FALSE)=1, VLOOKUP(Games!C172, Data!$B$2:$L$134, 11, FALSE)&lt;&gt;1), 1,0))*Coefficients!K$2</f>
        <v>#N/A</v>
      </c>
      <c r="L172" t="e">
        <f>(IF(AND(VLOOKUP(Games!B172, Data!$B$2:$L$134, 11, FALSE)&lt;&gt;1, VLOOKUP(Games!C172, Data!$B$2:$L$134, 11, FALSE)=1), 1,0))*Coefficients!L$2</f>
        <v>#N/A</v>
      </c>
      <c r="O172" t="e">
        <f t="shared" si="2"/>
        <v>#N/A</v>
      </c>
    </row>
    <row r="173">
      <c r="A173" t="n">
        <f>Coefficients!A174</f>
        <v>0</v>
      </c>
      <c r="B173" t="n">
        <f>(Games!D173)*Coefficients!$B$2</f>
        <v>0</v>
      </c>
      <c r="C173" t="e">
        <f>(VLOOKUP(Games!B173, Data!$B$2:$L$134, 4, FALSE)-VLOOKUP(Games!C173, Data!$B$2:$L$134, 4, FALSE))*Coefficients!$C$2</f>
        <v>#N/A</v>
      </c>
      <c r="D173" t="e">
        <f>(VLOOKUP(Games!B173, Data!$B$2:$L$134, 3, FALSE)-VLOOKUP(Games!C173, Data!$B$2:$L$134, 3, FALSE))*Coefficients!$D$2</f>
        <v>#N/A</v>
      </c>
      <c r="E173" t="e">
        <f>(VLOOKUP(Games!B173, Data!$B$2:$L$134, 5, FALSE)-VLOOKUP(Games!C173, Data!$B$2:$L$134, 5, FALSE))*Coefficients!$E$2</f>
        <v>#N/A</v>
      </c>
      <c r="F173" t="e">
        <f>(VLOOKUP(Games!B173, Data!$B$2:$L$134, 6, FALSE)-VLOOKUP(Games!C173, Data!$B$2:$L$134, 6, FALSE))*Coefficients!$F$2</f>
        <v>#N/A</v>
      </c>
      <c r="G173" t="e">
        <f>(VLOOKUP(Games!B173, Data!$B$2:$L$134, 7, FALSE)-VLOOKUP(Games!C173, Data!$B$2:$L$134, 7, FALSE))*Coefficients!$G$2</f>
        <v>#N/A</v>
      </c>
      <c r="H173" t="e">
        <f>(VLOOKUP(Games!B173, Data!$B$2:$L$134, 8, FALSE)-VLOOKUP(Games!C173, Data!$B$2:$L$134, 8, FALSE))*Coefficients!$H$2</f>
        <v>#N/A</v>
      </c>
      <c r="I173" t="e">
        <f>(VLOOKUP(Games!B173, Data!$B$2:$L$134, 9, FALSE)-VLOOKUP(Games!C173, Data!$B$2:$L$134, 9, FALSE))*Coefficients!$I$2</f>
        <v>#N/A</v>
      </c>
      <c r="J173" t="e">
        <f>(VLOOKUP(Games!B173, Data!$B$2:$L$134, 10, FALSE)-VLOOKUP(Games!C173, Data!$B$2:$L$134, 10, FALSE))*Coefficients!$J$2</f>
        <v>#N/A</v>
      </c>
      <c r="K173" t="e">
        <f>(IF(AND(VLOOKUP(Games!B173, Data!$B$2:$L$134, 11, FALSE)=1, VLOOKUP(Games!C173, Data!$B$2:$L$134, 11, FALSE)&lt;&gt;1), 1,0))*Coefficients!K$2</f>
        <v>#N/A</v>
      </c>
      <c r="L173" t="e">
        <f>(IF(AND(VLOOKUP(Games!B173, Data!$B$2:$L$134, 11, FALSE)&lt;&gt;1, VLOOKUP(Games!C173, Data!$B$2:$L$134, 11, FALSE)=1), 1,0))*Coefficients!L$2</f>
        <v>#N/A</v>
      </c>
      <c r="O173" t="e">
        <f t="shared" si="2"/>
        <v>#N/A</v>
      </c>
    </row>
    <row r="174">
      <c r="A174" t="n">
        <f>Coefficients!A175</f>
        <v>0</v>
      </c>
      <c r="B174" t="n">
        <f>(Games!D174)*Coefficients!$B$2</f>
        <v>0</v>
      </c>
      <c r="C174" t="e">
        <f>(VLOOKUP(Games!B174, Data!$B$2:$L$134, 4, FALSE)-VLOOKUP(Games!C174, Data!$B$2:$L$134, 4, FALSE))*Coefficients!$C$2</f>
        <v>#N/A</v>
      </c>
      <c r="D174" t="e">
        <f>(VLOOKUP(Games!B174, Data!$B$2:$L$134, 3, FALSE)-VLOOKUP(Games!C174, Data!$B$2:$L$134, 3, FALSE))*Coefficients!$D$2</f>
        <v>#N/A</v>
      </c>
      <c r="E174" t="e">
        <f>(VLOOKUP(Games!B174, Data!$B$2:$L$134, 5, FALSE)-VLOOKUP(Games!C174, Data!$B$2:$L$134, 5, FALSE))*Coefficients!$E$2</f>
        <v>#N/A</v>
      </c>
      <c r="F174" t="e">
        <f>(VLOOKUP(Games!B174, Data!$B$2:$L$134, 6, FALSE)-VLOOKUP(Games!C174, Data!$B$2:$L$134, 6, FALSE))*Coefficients!$F$2</f>
        <v>#N/A</v>
      </c>
      <c r="G174" t="e">
        <f>(VLOOKUP(Games!B174, Data!$B$2:$L$134, 7, FALSE)-VLOOKUP(Games!C174, Data!$B$2:$L$134, 7, FALSE))*Coefficients!$G$2</f>
        <v>#N/A</v>
      </c>
      <c r="H174" t="e">
        <f>(VLOOKUP(Games!B174, Data!$B$2:$L$134, 8, FALSE)-VLOOKUP(Games!C174, Data!$B$2:$L$134, 8, FALSE))*Coefficients!$H$2</f>
        <v>#N/A</v>
      </c>
      <c r="I174" t="e">
        <f>(VLOOKUP(Games!B174, Data!$B$2:$L$134, 9, FALSE)-VLOOKUP(Games!C174, Data!$B$2:$L$134, 9, FALSE))*Coefficients!$I$2</f>
        <v>#N/A</v>
      </c>
      <c r="J174" t="e">
        <f>(VLOOKUP(Games!B174, Data!$B$2:$L$134, 10, FALSE)-VLOOKUP(Games!C174, Data!$B$2:$L$134, 10, FALSE))*Coefficients!$J$2</f>
        <v>#N/A</v>
      </c>
      <c r="K174" t="e">
        <f>(IF(AND(VLOOKUP(Games!B174, Data!$B$2:$L$134, 11, FALSE)=1, VLOOKUP(Games!C174, Data!$B$2:$L$134, 11, FALSE)&lt;&gt;1), 1,0))*Coefficients!K$2</f>
        <v>#N/A</v>
      </c>
      <c r="L174" t="e">
        <f>(IF(AND(VLOOKUP(Games!B174, Data!$B$2:$L$134, 11, FALSE)&lt;&gt;1, VLOOKUP(Games!C174, Data!$B$2:$L$134, 11, FALSE)=1), 1,0))*Coefficients!L$2</f>
        <v>#N/A</v>
      </c>
      <c r="O174" t="e">
        <f t="shared" si="2"/>
        <v>#N/A</v>
      </c>
    </row>
    <row r="175">
      <c r="A175" t="n">
        <f>Coefficients!A176</f>
        <v>0</v>
      </c>
      <c r="B175" t="n">
        <f>(Games!D175)*Coefficients!$B$2</f>
        <v>0</v>
      </c>
      <c r="C175" t="e">
        <f>(VLOOKUP(Games!B175, Data!$B$2:$L$134, 4, FALSE)-VLOOKUP(Games!C175, Data!$B$2:$L$134, 4, FALSE))*Coefficients!$C$2</f>
        <v>#N/A</v>
      </c>
      <c r="D175" t="e">
        <f>(VLOOKUP(Games!B175, Data!$B$2:$L$134, 3, FALSE)-VLOOKUP(Games!C175, Data!$B$2:$L$134, 3, FALSE))*Coefficients!$D$2</f>
        <v>#N/A</v>
      </c>
      <c r="E175" t="e">
        <f>(VLOOKUP(Games!B175, Data!$B$2:$L$134, 5, FALSE)-VLOOKUP(Games!C175, Data!$B$2:$L$134, 5, FALSE))*Coefficients!$E$2</f>
        <v>#N/A</v>
      </c>
      <c r="F175" t="e">
        <f>(VLOOKUP(Games!B175, Data!$B$2:$L$134, 6, FALSE)-VLOOKUP(Games!C175, Data!$B$2:$L$134, 6, FALSE))*Coefficients!$F$2</f>
        <v>#N/A</v>
      </c>
      <c r="G175" t="e">
        <f>(VLOOKUP(Games!B175, Data!$B$2:$L$134, 7, FALSE)-VLOOKUP(Games!C175, Data!$B$2:$L$134, 7, FALSE))*Coefficients!$G$2</f>
        <v>#N/A</v>
      </c>
      <c r="H175" t="e">
        <f>(VLOOKUP(Games!B175, Data!$B$2:$L$134, 8, FALSE)-VLOOKUP(Games!C175, Data!$B$2:$L$134, 8, FALSE))*Coefficients!$H$2</f>
        <v>#N/A</v>
      </c>
      <c r="I175" t="e">
        <f>(VLOOKUP(Games!B175, Data!$B$2:$L$134, 9, FALSE)-VLOOKUP(Games!C175, Data!$B$2:$L$134, 9, FALSE))*Coefficients!$I$2</f>
        <v>#N/A</v>
      </c>
      <c r="J175" t="e">
        <f>(VLOOKUP(Games!B175, Data!$B$2:$L$134, 10, FALSE)-VLOOKUP(Games!C175, Data!$B$2:$L$134, 10, FALSE))*Coefficients!$J$2</f>
        <v>#N/A</v>
      </c>
      <c r="K175" t="e">
        <f>(IF(AND(VLOOKUP(Games!B175, Data!$B$2:$L$134, 11, FALSE)=1, VLOOKUP(Games!C175, Data!$B$2:$L$134, 11, FALSE)&lt;&gt;1), 1,0))*Coefficients!K$2</f>
        <v>#N/A</v>
      </c>
      <c r="L175" t="e">
        <f>(IF(AND(VLOOKUP(Games!B175, Data!$B$2:$L$134, 11, FALSE)&lt;&gt;1, VLOOKUP(Games!C175, Data!$B$2:$L$134, 11, FALSE)=1), 1,0))*Coefficients!L$2</f>
        <v>#N/A</v>
      </c>
      <c r="O175" t="e">
        <f t="shared" si="2"/>
        <v>#N/A</v>
      </c>
    </row>
    <row r="176">
      <c r="A176" t="n">
        <f>Coefficients!A177</f>
        <v>0</v>
      </c>
      <c r="B176" t="n">
        <f>(Games!D176)*Coefficients!$B$2</f>
        <v>0</v>
      </c>
      <c r="C176" t="e">
        <f>(VLOOKUP(Games!B176, Data!$B$2:$L$134, 4, FALSE)-VLOOKUP(Games!C176, Data!$B$2:$L$134, 4, FALSE))*Coefficients!$C$2</f>
        <v>#N/A</v>
      </c>
      <c r="D176" t="e">
        <f>(VLOOKUP(Games!B176, Data!$B$2:$L$134, 3, FALSE)-VLOOKUP(Games!C176, Data!$B$2:$L$134, 3, FALSE))*Coefficients!$D$2</f>
        <v>#N/A</v>
      </c>
      <c r="E176" t="e">
        <f>(VLOOKUP(Games!B176, Data!$B$2:$L$134, 5, FALSE)-VLOOKUP(Games!C176, Data!$B$2:$L$134, 5, FALSE))*Coefficients!$E$2</f>
        <v>#N/A</v>
      </c>
      <c r="F176" t="e">
        <f>(VLOOKUP(Games!B176, Data!$B$2:$L$134, 6, FALSE)-VLOOKUP(Games!C176, Data!$B$2:$L$134, 6, FALSE))*Coefficients!$F$2</f>
        <v>#N/A</v>
      </c>
      <c r="G176" t="e">
        <f>(VLOOKUP(Games!B176, Data!$B$2:$L$134, 7, FALSE)-VLOOKUP(Games!C176, Data!$B$2:$L$134, 7, FALSE))*Coefficients!$G$2</f>
        <v>#N/A</v>
      </c>
      <c r="H176" t="e">
        <f>(VLOOKUP(Games!B176, Data!$B$2:$L$134, 8, FALSE)-VLOOKUP(Games!C176, Data!$B$2:$L$134, 8, FALSE))*Coefficients!$H$2</f>
        <v>#N/A</v>
      </c>
      <c r="I176" t="e">
        <f>(VLOOKUP(Games!B176, Data!$B$2:$L$134, 9, FALSE)-VLOOKUP(Games!C176, Data!$B$2:$L$134, 9, FALSE))*Coefficients!$I$2</f>
        <v>#N/A</v>
      </c>
      <c r="J176" t="e">
        <f>(VLOOKUP(Games!B176, Data!$B$2:$L$134, 10, FALSE)-VLOOKUP(Games!C176, Data!$B$2:$L$134, 10, FALSE))*Coefficients!$J$2</f>
        <v>#N/A</v>
      </c>
      <c r="K176" t="e">
        <f>(IF(AND(VLOOKUP(Games!B176, Data!$B$2:$L$134, 11, FALSE)=1, VLOOKUP(Games!C176, Data!$B$2:$L$134, 11, FALSE)&lt;&gt;1), 1,0))*Coefficients!K$2</f>
        <v>#N/A</v>
      </c>
      <c r="L176" t="e">
        <f>(IF(AND(VLOOKUP(Games!B176, Data!$B$2:$L$134, 11, FALSE)&lt;&gt;1, VLOOKUP(Games!C176, Data!$B$2:$L$134, 11, FALSE)=1), 1,0))*Coefficients!L$2</f>
        <v>#N/A</v>
      </c>
      <c r="O176" t="e">
        <f t="shared" si="2"/>
        <v>#N/A</v>
      </c>
    </row>
    <row r="177">
      <c r="A177" t="n">
        <f>Coefficients!A178</f>
        <v>0</v>
      </c>
      <c r="B177" t="n">
        <f>(Games!D177)*Coefficients!$B$2</f>
        <v>0</v>
      </c>
      <c r="C177" t="e">
        <f>(VLOOKUP(Games!B177, Data!$B$2:$L$134, 4, FALSE)-VLOOKUP(Games!C177, Data!$B$2:$L$134, 4, FALSE))*Coefficients!$C$2</f>
        <v>#N/A</v>
      </c>
      <c r="D177" t="e">
        <f>(VLOOKUP(Games!B177, Data!$B$2:$L$134, 3, FALSE)-VLOOKUP(Games!C177, Data!$B$2:$L$134, 3, FALSE))*Coefficients!$D$2</f>
        <v>#N/A</v>
      </c>
      <c r="E177" t="e">
        <f>(VLOOKUP(Games!B177, Data!$B$2:$L$134, 5, FALSE)-VLOOKUP(Games!C177, Data!$B$2:$L$134, 5, FALSE))*Coefficients!$E$2</f>
        <v>#N/A</v>
      </c>
      <c r="F177" t="e">
        <f>(VLOOKUP(Games!B177, Data!$B$2:$L$134, 6, FALSE)-VLOOKUP(Games!C177, Data!$B$2:$L$134, 6, FALSE))*Coefficients!$F$2</f>
        <v>#N/A</v>
      </c>
      <c r="G177" t="e">
        <f>(VLOOKUP(Games!B177, Data!$B$2:$L$134, 7, FALSE)-VLOOKUP(Games!C177, Data!$B$2:$L$134, 7, FALSE))*Coefficients!$G$2</f>
        <v>#N/A</v>
      </c>
      <c r="H177" t="e">
        <f>(VLOOKUP(Games!B177, Data!$B$2:$L$134, 8, FALSE)-VLOOKUP(Games!C177, Data!$B$2:$L$134, 8, FALSE))*Coefficients!$H$2</f>
        <v>#N/A</v>
      </c>
      <c r="I177" t="e">
        <f>(VLOOKUP(Games!B177, Data!$B$2:$L$134, 9, FALSE)-VLOOKUP(Games!C177, Data!$B$2:$L$134, 9, FALSE))*Coefficients!$I$2</f>
        <v>#N/A</v>
      </c>
      <c r="J177" t="e">
        <f>(VLOOKUP(Games!B177, Data!$B$2:$L$134, 10, FALSE)-VLOOKUP(Games!C177, Data!$B$2:$L$134, 10, FALSE))*Coefficients!$J$2</f>
        <v>#N/A</v>
      </c>
      <c r="K177" t="e">
        <f>(IF(AND(VLOOKUP(Games!B177, Data!$B$2:$L$134, 11, FALSE)=1, VLOOKUP(Games!C177, Data!$B$2:$L$134, 11, FALSE)&lt;&gt;1), 1,0))*Coefficients!K$2</f>
        <v>#N/A</v>
      </c>
      <c r="L177" t="e">
        <f>(IF(AND(VLOOKUP(Games!B177, Data!$B$2:$L$134, 11, FALSE)&lt;&gt;1, VLOOKUP(Games!C177, Data!$B$2:$L$134, 11, FALSE)=1), 1,0))*Coefficients!L$2</f>
        <v>#N/A</v>
      </c>
      <c r="O177" t="e">
        <f t="shared" si="2"/>
        <v>#N/A</v>
      </c>
    </row>
    <row r="178">
      <c r="A178" t="n">
        <f>Coefficients!A179</f>
        <v>0</v>
      </c>
      <c r="B178" t="n">
        <f>(Games!D178)*Coefficients!$B$2</f>
        <v>0</v>
      </c>
      <c r="C178" t="e">
        <f>(VLOOKUP(Games!B178, Data!$B$2:$L$134, 4, FALSE)-VLOOKUP(Games!C178, Data!$B$2:$L$134, 4, FALSE))*Coefficients!$C$2</f>
        <v>#N/A</v>
      </c>
      <c r="D178" t="e">
        <f>(VLOOKUP(Games!B178, Data!$B$2:$L$134, 3, FALSE)-VLOOKUP(Games!C178, Data!$B$2:$L$134, 3, FALSE))*Coefficients!$D$2</f>
        <v>#N/A</v>
      </c>
      <c r="E178" t="e">
        <f>(VLOOKUP(Games!B178, Data!$B$2:$L$134, 5, FALSE)-VLOOKUP(Games!C178, Data!$B$2:$L$134, 5, FALSE))*Coefficients!$E$2</f>
        <v>#N/A</v>
      </c>
      <c r="F178" t="e">
        <f>(VLOOKUP(Games!B178, Data!$B$2:$L$134, 6, FALSE)-VLOOKUP(Games!C178, Data!$B$2:$L$134, 6, FALSE))*Coefficients!$F$2</f>
        <v>#N/A</v>
      </c>
      <c r="G178" t="e">
        <f>(VLOOKUP(Games!B178, Data!$B$2:$L$134, 7, FALSE)-VLOOKUP(Games!C178, Data!$B$2:$L$134, 7, FALSE))*Coefficients!$G$2</f>
        <v>#N/A</v>
      </c>
      <c r="H178" t="e">
        <f>(VLOOKUP(Games!B178, Data!$B$2:$L$134, 8, FALSE)-VLOOKUP(Games!C178, Data!$B$2:$L$134, 8, FALSE))*Coefficients!$H$2</f>
        <v>#N/A</v>
      </c>
      <c r="I178" t="e">
        <f>(VLOOKUP(Games!B178, Data!$B$2:$L$134, 9, FALSE)-VLOOKUP(Games!C178, Data!$B$2:$L$134, 9, FALSE))*Coefficients!$I$2</f>
        <v>#N/A</v>
      </c>
      <c r="J178" t="e">
        <f>(VLOOKUP(Games!B178, Data!$B$2:$L$134, 10, FALSE)-VLOOKUP(Games!C178, Data!$B$2:$L$134, 10, FALSE))*Coefficients!$J$2</f>
        <v>#N/A</v>
      </c>
      <c r="K178" t="e">
        <f>(IF(AND(VLOOKUP(Games!B178, Data!$B$2:$L$134, 11, FALSE)=1, VLOOKUP(Games!C178, Data!$B$2:$L$134, 11, FALSE)&lt;&gt;1), 1,0))*Coefficients!K$2</f>
        <v>#N/A</v>
      </c>
      <c r="L178" t="e">
        <f>(IF(AND(VLOOKUP(Games!B178, Data!$B$2:$L$134, 11, FALSE)&lt;&gt;1, VLOOKUP(Games!C178, Data!$B$2:$L$134, 11, FALSE)=1), 1,0))*Coefficients!L$2</f>
        <v>#N/A</v>
      </c>
      <c r="O178" t="e">
        <f t="shared" si="2"/>
        <v>#N/A</v>
      </c>
    </row>
    <row r="179">
      <c r="A179" t="n">
        <f>Coefficients!A180</f>
        <v>0</v>
      </c>
      <c r="B179" t="n">
        <f>(Games!D179)*Coefficients!$B$2</f>
        <v>0</v>
      </c>
      <c r="C179" t="e">
        <f>(VLOOKUP(Games!B179, Data!$B$2:$L$134, 4, FALSE)-VLOOKUP(Games!C179, Data!$B$2:$L$134, 4, FALSE))*Coefficients!$C$2</f>
        <v>#N/A</v>
      </c>
      <c r="D179" t="e">
        <f>(VLOOKUP(Games!B179, Data!$B$2:$L$134, 3, FALSE)-VLOOKUP(Games!C179, Data!$B$2:$L$134, 3, FALSE))*Coefficients!$D$2</f>
        <v>#N/A</v>
      </c>
      <c r="E179" t="e">
        <f>(VLOOKUP(Games!B179, Data!$B$2:$L$134, 5, FALSE)-VLOOKUP(Games!C179, Data!$B$2:$L$134, 5, FALSE))*Coefficients!$E$2</f>
        <v>#N/A</v>
      </c>
      <c r="F179" t="e">
        <f>(VLOOKUP(Games!B179, Data!$B$2:$L$134, 6, FALSE)-VLOOKUP(Games!C179, Data!$B$2:$L$134, 6, FALSE))*Coefficients!$F$2</f>
        <v>#N/A</v>
      </c>
      <c r="G179" t="e">
        <f>(VLOOKUP(Games!B179, Data!$B$2:$L$134, 7, FALSE)-VLOOKUP(Games!C179, Data!$B$2:$L$134, 7, FALSE))*Coefficients!$G$2</f>
        <v>#N/A</v>
      </c>
      <c r="H179" t="e">
        <f>(VLOOKUP(Games!B179, Data!$B$2:$L$134, 8, FALSE)-VLOOKUP(Games!C179, Data!$B$2:$L$134, 8, FALSE))*Coefficients!$H$2</f>
        <v>#N/A</v>
      </c>
      <c r="I179" t="e">
        <f>(VLOOKUP(Games!B179, Data!$B$2:$L$134, 9, FALSE)-VLOOKUP(Games!C179, Data!$B$2:$L$134, 9, FALSE))*Coefficients!$I$2</f>
        <v>#N/A</v>
      </c>
      <c r="J179" t="e">
        <f>(VLOOKUP(Games!B179, Data!$B$2:$L$134, 10, FALSE)-VLOOKUP(Games!C179, Data!$B$2:$L$134, 10, FALSE))*Coefficients!$J$2</f>
        <v>#N/A</v>
      </c>
      <c r="K179" t="e">
        <f>(IF(AND(VLOOKUP(Games!B179, Data!$B$2:$L$134, 11, FALSE)=1, VLOOKUP(Games!C179, Data!$B$2:$L$134, 11, FALSE)&lt;&gt;1), 1,0))*Coefficients!K$2</f>
        <v>#N/A</v>
      </c>
      <c r="L179" t="e">
        <f>(IF(AND(VLOOKUP(Games!B179, Data!$B$2:$L$134, 11, FALSE)&lt;&gt;1, VLOOKUP(Games!C179, Data!$B$2:$L$134, 11, FALSE)=1), 1,0))*Coefficients!L$2</f>
        <v>#N/A</v>
      </c>
      <c r="O179" t="e">
        <f t="shared" si="2"/>
        <v>#N/A</v>
      </c>
    </row>
    <row r="180">
      <c r="A180" t="n">
        <f>Coefficients!A181</f>
        <v>0</v>
      </c>
      <c r="B180" t="n">
        <f>(Games!D180)*Coefficients!$B$2</f>
        <v>0</v>
      </c>
      <c r="C180" t="e">
        <f>(VLOOKUP(Games!B180, Data!$B$2:$L$134, 4, FALSE)-VLOOKUP(Games!C180, Data!$B$2:$L$134, 4, FALSE))*Coefficients!$C$2</f>
        <v>#N/A</v>
      </c>
      <c r="D180" t="e">
        <f>(VLOOKUP(Games!B180, Data!$B$2:$L$134, 3, FALSE)-VLOOKUP(Games!C180, Data!$B$2:$L$134, 3, FALSE))*Coefficients!$D$2</f>
        <v>#N/A</v>
      </c>
      <c r="E180" t="e">
        <f>(VLOOKUP(Games!B180, Data!$B$2:$L$134, 5, FALSE)-VLOOKUP(Games!C180, Data!$B$2:$L$134, 5, FALSE))*Coefficients!$E$2</f>
        <v>#N/A</v>
      </c>
      <c r="F180" t="e">
        <f>(VLOOKUP(Games!B180, Data!$B$2:$L$134, 6, FALSE)-VLOOKUP(Games!C180, Data!$B$2:$L$134, 6, FALSE))*Coefficients!$F$2</f>
        <v>#N/A</v>
      </c>
      <c r="G180" t="e">
        <f>(VLOOKUP(Games!B180, Data!$B$2:$L$134, 7, FALSE)-VLOOKUP(Games!C180, Data!$B$2:$L$134, 7, FALSE))*Coefficients!$G$2</f>
        <v>#N/A</v>
      </c>
      <c r="H180" t="e">
        <f>(VLOOKUP(Games!B180, Data!$B$2:$L$134, 8, FALSE)-VLOOKUP(Games!C180, Data!$B$2:$L$134, 8, FALSE))*Coefficients!$H$2</f>
        <v>#N/A</v>
      </c>
      <c r="I180" t="e">
        <f>(VLOOKUP(Games!B180, Data!$B$2:$L$134, 9, FALSE)-VLOOKUP(Games!C180, Data!$B$2:$L$134, 9, FALSE))*Coefficients!$I$2</f>
        <v>#N/A</v>
      </c>
      <c r="J180" t="e">
        <f>(VLOOKUP(Games!B180, Data!$B$2:$L$134, 10, FALSE)-VLOOKUP(Games!C180, Data!$B$2:$L$134, 10, FALSE))*Coefficients!$J$2</f>
        <v>#N/A</v>
      </c>
      <c r="K180" t="e">
        <f>(IF(AND(VLOOKUP(Games!B180, Data!$B$2:$L$134, 11, FALSE)=1, VLOOKUP(Games!C180, Data!$B$2:$L$134, 11, FALSE)&lt;&gt;1), 1,0))*Coefficients!K$2</f>
        <v>#N/A</v>
      </c>
      <c r="L180" t="e">
        <f>(IF(AND(VLOOKUP(Games!B180, Data!$B$2:$L$134, 11, FALSE)&lt;&gt;1, VLOOKUP(Games!C180, Data!$B$2:$L$134, 11, FALSE)=1), 1,0))*Coefficients!L$2</f>
        <v>#N/A</v>
      </c>
      <c r="O180" t="e">
        <f t="shared" si="2"/>
        <v>#N/A</v>
      </c>
    </row>
    <row r="181">
      <c r="A181" t="n">
        <f>Coefficients!A182</f>
        <v>0</v>
      </c>
      <c r="B181" t="n">
        <f>(Games!D181)*Coefficients!$B$2</f>
        <v>0</v>
      </c>
      <c r="C181" t="e">
        <f>(VLOOKUP(Games!B181, Data!$B$2:$L$134, 4, FALSE)-VLOOKUP(Games!C181, Data!$B$2:$L$134, 4, FALSE))*Coefficients!$C$2</f>
        <v>#N/A</v>
      </c>
      <c r="D181" t="e">
        <f>(VLOOKUP(Games!B181, Data!$B$2:$L$134, 3, FALSE)-VLOOKUP(Games!C181, Data!$B$2:$L$134, 3, FALSE))*Coefficients!$D$2</f>
        <v>#N/A</v>
      </c>
      <c r="E181" t="e">
        <f>(VLOOKUP(Games!B181, Data!$B$2:$L$134, 5, FALSE)-VLOOKUP(Games!C181, Data!$B$2:$L$134, 5, FALSE))*Coefficients!$E$2</f>
        <v>#N/A</v>
      </c>
      <c r="F181" t="e">
        <f>(VLOOKUP(Games!B181, Data!$B$2:$L$134, 6, FALSE)-VLOOKUP(Games!C181, Data!$B$2:$L$134, 6, FALSE))*Coefficients!$F$2</f>
        <v>#N/A</v>
      </c>
      <c r="G181" t="e">
        <f>(VLOOKUP(Games!B181, Data!$B$2:$L$134, 7, FALSE)-VLOOKUP(Games!C181, Data!$B$2:$L$134, 7, FALSE))*Coefficients!$G$2</f>
        <v>#N/A</v>
      </c>
      <c r="H181" t="e">
        <f>(VLOOKUP(Games!B181, Data!$B$2:$L$134, 8, FALSE)-VLOOKUP(Games!C181, Data!$B$2:$L$134, 8, FALSE))*Coefficients!$H$2</f>
        <v>#N/A</v>
      </c>
      <c r="I181" t="e">
        <f>(VLOOKUP(Games!B181, Data!$B$2:$L$134, 9, FALSE)-VLOOKUP(Games!C181, Data!$B$2:$L$134, 9, FALSE))*Coefficients!$I$2</f>
        <v>#N/A</v>
      </c>
      <c r="J181" t="e">
        <f>(VLOOKUP(Games!B181, Data!$B$2:$L$134, 10, FALSE)-VLOOKUP(Games!C181, Data!$B$2:$L$134, 10, FALSE))*Coefficients!$J$2</f>
        <v>#N/A</v>
      </c>
      <c r="K181" t="e">
        <f>(IF(AND(VLOOKUP(Games!B181, Data!$B$2:$L$134, 11, FALSE)=1, VLOOKUP(Games!C181, Data!$B$2:$L$134, 11, FALSE)&lt;&gt;1), 1,0))*Coefficients!K$2</f>
        <v>#N/A</v>
      </c>
      <c r="L181" t="e">
        <f>(IF(AND(VLOOKUP(Games!B181, Data!$B$2:$L$134, 11, FALSE)&lt;&gt;1, VLOOKUP(Games!C181, Data!$B$2:$L$134, 11, FALSE)=1), 1,0))*Coefficients!L$2</f>
        <v>#N/A</v>
      </c>
      <c r="O181" t="e">
        <f t="shared" si="2"/>
        <v>#N/A</v>
      </c>
    </row>
    <row r="182">
      <c r="A182" t="n">
        <f>Coefficients!A183</f>
        <v>0</v>
      </c>
      <c r="B182" t="n">
        <f>(Games!D182)*Coefficients!$B$2</f>
        <v>0</v>
      </c>
      <c r="C182" t="e">
        <f>(VLOOKUP(Games!B182, Data!$B$2:$L$134, 4, FALSE)-VLOOKUP(Games!C182, Data!$B$2:$L$134, 4, FALSE))*Coefficients!$C$2</f>
        <v>#N/A</v>
      </c>
      <c r="D182" t="e">
        <f>(VLOOKUP(Games!B182, Data!$B$2:$L$134, 3, FALSE)-VLOOKUP(Games!C182, Data!$B$2:$L$134, 3, FALSE))*Coefficients!$D$2</f>
        <v>#N/A</v>
      </c>
      <c r="E182" t="e">
        <f>(VLOOKUP(Games!B182, Data!$B$2:$L$134, 5, FALSE)-VLOOKUP(Games!C182, Data!$B$2:$L$134, 5, FALSE))*Coefficients!$E$2</f>
        <v>#N/A</v>
      </c>
      <c r="F182" t="e">
        <f>(VLOOKUP(Games!B182, Data!$B$2:$L$134, 6, FALSE)-VLOOKUP(Games!C182, Data!$B$2:$L$134, 6, FALSE))*Coefficients!$F$2</f>
        <v>#N/A</v>
      </c>
      <c r="G182" t="e">
        <f>(VLOOKUP(Games!B182, Data!$B$2:$L$134, 7, FALSE)-VLOOKUP(Games!C182, Data!$B$2:$L$134, 7, FALSE))*Coefficients!$G$2</f>
        <v>#N/A</v>
      </c>
      <c r="H182" t="e">
        <f>(VLOOKUP(Games!B182, Data!$B$2:$L$134, 8, FALSE)-VLOOKUP(Games!C182, Data!$B$2:$L$134, 8, FALSE))*Coefficients!$H$2</f>
        <v>#N/A</v>
      </c>
      <c r="I182" t="e">
        <f>(VLOOKUP(Games!B182, Data!$B$2:$L$134, 9, FALSE)-VLOOKUP(Games!C182, Data!$B$2:$L$134, 9, FALSE))*Coefficients!$I$2</f>
        <v>#N/A</v>
      </c>
      <c r="J182" t="e">
        <f>(VLOOKUP(Games!B182, Data!$B$2:$L$134, 10, FALSE)-VLOOKUP(Games!C182, Data!$B$2:$L$134, 10, FALSE))*Coefficients!$J$2</f>
        <v>#N/A</v>
      </c>
      <c r="K182" t="e">
        <f>(IF(AND(VLOOKUP(Games!B182, Data!$B$2:$L$134, 11, FALSE)=1, VLOOKUP(Games!C182, Data!$B$2:$L$134, 11, FALSE)&lt;&gt;1), 1,0))*Coefficients!K$2</f>
        <v>#N/A</v>
      </c>
      <c r="L182" t="e">
        <f>(IF(AND(VLOOKUP(Games!B182, Data!$B$2:$L$134, 11, FALSE)&lt;&gt;1, VLOOKUP(Games!C182, Data!$B$2:$L$134, 11, FALSE)=1), 1,0))*Coefficients!L$2</f>
        <v>#N/A</v>
      </c>
      <c r="O182" t="e">
        <f t="shared" si="2"/>
        <v>#N/A</v>
      </c>
    </row>
    <row r="183">
      <c r="A183" t="n">
        <f>Coefficients!A184</f>
        <v>0</v>
      </c>
      <c r="B183" t="n">
        <f>(Games!D183)*Coefficients!$B$2</f>
        <v>0</v>
      </c>
      <c r="C183" t="e">
        <f>(VLOOKUP(Games!B183, Data!$B$2:$L$134, 4, FALSE)-VLOOKUP(Games!C183, Data!$B$2:$L$134, 4, FALSE))*Coefficients!$C$2</f>
        <v>#N/A</v>
      </c>
      <c r="D183" t="e">
        <f>(VLOOKUP(Games!B183, Data!$B$2:$L$134, 3, FALSE)-VLOOKUP(Games!C183, Data!$B$2:$L$134, 3, FALSE))*Coefficients!$D$2</f>
        <v>#N/A</v>
      </c>
      <c r="E183" t="e">
        <f>(VLOOKUP(Games!B183, Data!$B$2:$L$134, 5, FALSE)-VLOOKUP(Games!C183, Data!$B$2:$L$134, 5, FALSE))*Coefficients!$E$2</f>
        <v>#N/A</v>
      </c>
      <c r="F183" t="e">
        <f>(VLOOKUP(Games!B183, Data!$B$2:$L$134, 6, FALSE)-VLOOKUP(Games!C183, Data!$B$2:$L$134, 6, FALSE))*Coefficients!$F$2</f>
        <v>#N/A</v>
      </c>
      <c r="G183" t="e">
        <f>(VLOOKUP(Games!B183, Data!$B$2:$L$134, 7, FALSE)-VLOOKUP(Games!C183, Data!$B$2:$L$134, 7, FALSE))*Coefficients!$G$2</f>
        <v>#N/A</v>
      </c>
      <c r="H183" t="e">
        <f>(VLOOKUP(Games!B183, Data!$B$2:$L$134, 8, FALSE)-VLOOKUP(Games!C183, Data!$B$2:$L$134, 8, FALSE))*Coefficients!$H$2</f>
        <v>#N/A</v>
      </c>
      <c r="I183" t="e">
        <f>(VLOOKUP(Games!B183, Data!$B$2:$L$134, 9, FALSE)-VLOOKUP(Games!C183, Data!$B$2:$L$134, 9, FALSE))*Coefficients!$I$2</f>
        <v>#N/A</v>
      </c>
      <c r="J183" t="e">
        <f>(VLOOKUP(Games!B183, Data!$B$2:$L$134, 10, FALSE)-VLOOKUP(Games!C183, Data!$B$2:$L$134, 10, FALSE))*Coefficients!$J$2</f>
        <v>#N/A</v>
      </c>
      <c r="K183" t="e">
        <f>(IF(AND(VLOOKUP(Games!B183, Data!$B$2:$L$134, 11, FALSE)=1, VLOOKUP(Games!C183, Data!$B$2:$L$134, 11, FALSE)&lt;&gt;1), 1,0))*Coefficients!K$2</f>
        <v>#N/A</v>
      </c>
      <c r="L183" t="e">
        <f>(IF(AND(VLOOKUP(Games!B183, Data!$B$2:$L$134, 11, FALSE)&lt;&gt;1, VLOOKUP(Games!C183, Data!$B$2:$L$134, 11, FALSE)=1), 1,0))*Coefficients!L$2</f>
        <v>#N/A</v>
      </c>
      <c r="O183" t="e">
        <f t="shared" si="2"/>
        <v>#N/A</v>
      </c>
    </row>
    <row r="184">
      <c r="A184" t="n">
        <f>Coefficients!A185</f>
        <v>0</v>
      </c>
      <c r="B184" t="n">
        <f>(Games!D184)*Coefficients!$B$2</f>
        <v>0</v>
      </c>
      <c r="C184" t="e">
        <f>(VLOOKUP(Games!B184, Data!$B$2:$L$134, 4, FALSE)-VLOOKUP(Games!C184, Data!$B$2:$L$134, 4, FALSE))*Coefficients!$C$2</f>
        <v>#N/A</v>
      </c>
      <c r="D184" t="e">
        <f>(VLOOKUP(Games!B184, Data!$B$2:$L$134, 3, FALSE)-VLOOKUP(Games!C184, Data!$B$2:$L$134, 3, FALSE))*Coefficients!$D$2</f>
        <v>#N/A</v>
      </c>
      <c r="E184" t="e">
        <f>(VLOOKUP(Games!B184, Data!$B$2:$L$134, 5, FALSE)-VLOOKUP(Games!C184, Data!$B$2:$L$134, 5, FALSE))*Coefficients!$E$2</f>
        <v>#N/A</v>
      </c>
      <c r="F184" t="e">
        <f>(VLOOKUP(Games!B184, Data!$B$2:$L$134, 6, FALSE)-VLOOKUP(Games!C184, Data!$B$2:$L$134, 6, FALSE))*Coefficients!$F$2</f>
        <v>#N/A</v>
      </c>
      <c r="G184" t="e">
        <f>(VLOOKUP(Games!B184, Data!$B$2:$L$134, 7, FALSE)-VLOOKUP(Games!C184, Data!$B$2:$L$134, 7, FALSE))*Coefficients!$G$2</f>
        <v>#N/A</v>
      </c>
      <c r="H184" t="e">
        <f>(VLOOKUP(Games!B184, Data!$B$2:$L$134, 8, FALSE)-VLOOKUP(Games!C184, Data!$B$2:$L$134, 8, FALSE))*Coefficients!$H$2</f>
        <v>#N/A</v>
      </c>
      <c r="I184" t="e">
        <f>(VLOOKUP(Games!B184, Data!$B$2:$L$134, 9, FALSE)-VLOOKUP(Games!C184, Data!$B$2:$L$134, 9, FALSE))*Coefficients!$I$2</f>
        <v>#N/A</v>
      </c>
      <c r="J184" t="e">
        <f>(VLOOKUP(Games!B184, Data!$B$2:$L$134, 10, FALSE)-VLOOKUP(Games!C184, Data!$B$2:$L$134, 10, FALSE))*Coefficients!$J$2</f>
        <v>#N/A</v>
      </c>
      <c r="K184" t="e">
        <f>(IF(AND(VLOOKUP(Games!B184, Data!$B$2:$L$134, 11, FALSE)=1, VLOOKUP(Games!C184, Data!$B$2:$L$134, 11, FALSE)&lt;&gt;1), 1,0))*Coefficients!K$2</f>
        <v>#N/A</v>
      </c>
      <c r="L184" t="e">
        <f>(IF(AND(VLOOKUP(Games!B184, Data!$B$2:$L$134, 11, FALSE)&lt;&gt;1, VLOOKUP(Games!C184, Data!$B$2:$L$134, 11, FALSE)=1), 1,0))*Coefficients!L$2</f>
        <v>#N/A</v>
      </c>
      <c r="O184" t="e">
        <f t="shared" si="2"/>
        <v>#N/A</v>
      </c>
    </row>
    <row r="185">
      <c r="A185" t="n">
        <f>Coefficients!A186</f>
        <v>0</v>
      </c>
      <c r="B185" t="n">
        <f>(Games!D185)*Coefficients!$B$2</f>
        <v>0</v>
      </c>
      <c r="C185" t="e">
        <f>(VLOOKUP(Games!B185, Data!$B$2:$L$134, 4, FALSE)-VLOOKUP(Games!C185, Data!$B$2:$L$134, 4, FALSE))*Coefficients!$C$2</f>
        <v>#N/A</v>
      </c>
      <c r="D185" t="e">
        <f>(VLOOKUP(Games!B185, Data!$B$2:$L$134, 3, FALSE)-VLOOKUP(Games!C185, Data!$B$2:$L$134, 3, FALSE))*Coefficients!$D$2</f>
        <v>#N/A</v>
      </c>
      <c r="E185" t="e">
        <f>(VLOOKUP(Games!B185, Data!$B$2:$L$134, 5, FALSE)-VLOOKUP(Games!C185, Data!$B$2:$L$134, 5, FALSE))*Coefficients!$E$2</f>
        <v>#N/A</v>
      </c>
      <c r="F185" t="e">
        <f>(VLOOKUP(Games!B185, Data!$B$2:$L$134, 6, FALSE)-VLOOKUP(Games!C185, Data!$B$2:$L$134, 6, FALSE))*Coefficients!$F$2</f>
        <v>#N/A</v>
      </c>
      <c r="G185" t="e">
        <f>(VLOOKUP(Games!B185, Data!$B$2:$L$134, 7, FALSE)-VLOOKUP(Games!C185, Data!$B$2:$L$134, 7, FALSE))*Coefficients!$G$2</f>
        <v>#N/A</v>
      </c>
      <c r="H185" t="e">
        <f>(VLOOKUP(Games!B185, Data!$B$2:$L$134, 8, FALSE)-VLOOKUP(Games!C185, Data!$B$2:$L$134, 8, FALSE))*Coefficients!$H$2</f>
        <v>#N/A</v>
      </c>
      <c r="I185" t="e">
        <f>(VLOOKUP(Games!B185, Data!$B$2:$L$134, 9, FALSE)-VLOOKUP(Games!C185, Data!$B$2:$L$134, 9, FALSE))*Coefficients!$I$2</f>
        <v>#N/A</v>
      </c>
      <c r="J185" t="e">
        <f>(VLOOKUP(Games!B185, Data!$B$2:$L$134, 10, FALSE)-VLOOKUP(Games!C185, Data!$B$2:$L$134, 10, FALSE))*Coefficients!$J$2</f>
        <v>#N/A</v>
      </c>
      <c r="K185" t="e">
        <f>(IF(AND(VLOOKUP(Games!B185, Data!$B$2:$L$134, 11, FALSE)=1, VLOOKUP(Games!C185, Data!$B$2:$L$134, 11, FALSE)&lt;&gt;1), 1,0))*Coefficients!K$2</f>
        <v>#N/A</v>
      </c>
      <c r="L185" t="e">
        <f>(IF(AND(VLOOKUP(Games!B185, Data!$B$2:$L$134, 11, FALSE)&lt;&gt;1, VLOOKUP(Games!C185, Data!$B$2:$L$134, 11, FALSE)=1), 1,0))*Coefficients!L$2</f>
        <v>#N/A</v>
      </c>
      <c r="O185" t="e">
        <f t="shared" si="2"/>
        <v>#N/A</v>
      </c>
    </row>
    <row r="186">
      <c r="A186" t="n">
        <f>Coefficients!A187</f>
        <v>0</v>
      </c>
      <c r="B186" t="n">
        <f>(Games!D186)*Coefficients!$B$2</f>
        <v>0</v>
      </c>
      <c r="C186" t="e">
        <f>(VLOOKUP(Games!B186, Data!$B$2:$L$134, 4, FALSE)-VLOOKUP(Games!C186, Data!$B$2:$L$134, 4, FALSE))*Coefficients!$C$2</f>
        <v>#N/A</v>
      </c>
      <c r="D186" t="e">
        <f>(VLOOKUP(Games!B186, Data!$B$2:$L$134, 3, FALSE)-VLOOKUP(Games!C186, Data!$B$2:$L$134, 3, FALSE))*Coefficients!$D$2</f>
        <v>#N/A</v>
      </c>
      <c r="E186" t="e">
        <f>(VLOOKUP(Games!B186, Data!$B$2:$L$134, 5, FALSE)-VLOOKUP(Games!C186, Data!$B$2:$L$134, 5, FALSE))*Coefficients!$E$2</f>
        <v>#N/A</v>
      </c>
      <c r="F186" t="e">
        <f>(VLOOKUP(Games!B186, Data!$B$2:$L$134, 6, FALSE)-VLOOKUP(Games!C186, Data!$B$2:$L$134, 6, FALSE))*Coefficients!$F$2</f>
        <v>#N/A</v>
      </c>
      <c r="G186" t="e">
        <f>(VLOOKUP(Games!B186, Data!$B$2:$L$134, 7, FALSE)-VLOOKUP(Games!C186, Data!$B$2:$L$134, 7, FALSE))*Coefficients!$G$2</f>
        <v>#N/A</v>
      </c>
      <c r="H186" t="e">
        <f>(VLOOKUP(Games!B186, Data!$B$2:$L$134, 8, FALSE)-VLOOKUP(Games!C186, Data!$B$2:$L$134, 8, FALSE))*Coefficients!$H$2</f>
        <v>#N/A</v>
      </c>
      <c r="I186" t="e">
        <f>(VLOOKUP(Games!B186, Data!$B$2:$L$134, 9, FALSE)-VLOOKUP(Games!C186, Data!$B$2:$L$134, 9, FALSE))*Coefficients!$I$2</f>
        <v>#N/A</v>
      </c>
      <c r="J186" t="e">
        <f>(VLOOKUP(Games!B186, Data!$B$2:$L$134, 10, FALSE)-VLOOKUP(Games!C186, Data!$B$2:$L$134, 10, FALSE))*Coefficients!$J$2</f>
        <v>#N/A</v>
      </c>
      <c r="K186" t="e">
        <f>(IF(AND(VLOOKUP(Games!B186, Data!$B$2:$L$134, 11, FALSE)=1, VLOOKUP(Games!C186, Data!$B$2:$L$134, 11, FALSE)&lt;&gt;1), 1,0))*Coefficients!K$2</f>
        <v>#N/A</v>
      </c>
      <c r="L186" t="e">
        <f>(IF(AND(VLOOKUP(Games!B186, Data!$B$2:$L$134, 11, FALSE)&lt;&gt;1, VLOOKUP(Games!C186, Data!$B$2:$L$134, 11, FALSE)=1), 1,0))*Coefficients!L$2</f>
        <v>#N/A</v>
      </c>
      <c r="O186" t="e">
        <f t="shared" si="2"/>
        <v>#N/A</v>
      </c>
    </row>
    <row r="187">
      <c r="A187" t="n">
        <f>Coefficients!A188</f>
        <v>0</v>
      </c>
      <c r="B187" t="n">
        <f>(Games!D187)*Coefficients!$B$2</f>
        <v>0</v>
      </c>
      <c r="C187" t="e">
        <f>(VLOOKUP(Games!B187, Data!$B$2:$L$134, 4, FALSE)-VLOOKUP(Games!C187, Data!$B$2:$L$134, 4, FALSE))*Coefficients!$C$2</f>
        <v>#N/A</v>
      </c>
      <c r="D187" t="e">
        <f>(VLOOKUP(Games!B187, Data!$B$2:$L$134, 3, FALSE)-VLOOKUP(Games!C187, Data!$B$2:$L$134, 3, FALSE))*Coefficients!$D$2</f>
        <v>#N/A</v>
      </c>
      <c r="E187" t="e">
        <f>(VLOOKUP(Games!B187, Data!$B$2:$L$134, 5, FALSE)-VLOOKUP(Games!C187, Data!$B$2:$L$134, 5, FALSE))*Coefficients!$E$2</f>
        <v>#N/A</v>
      </c>
      <c r="F187" t="e">
        <f>(VLOOKUP(Games!B187, Data!$B$2:$L$134, 6, FALSE)-VLOOKUP(Games!C187, Data!$B$2:$L$134, 6, FALSE))*Coefficients!$F$2</f>
        <v>#N/A</v>
      </c>
      <c r="G187" t="e">
        <f>(VLOOKUP(Games!B187, Data!$B$2:$L$134, 7, FALSE)-VLOOKUP(Games!C187, Data!$B$2:$L$134, 7, FALSE))*Coefficients!$G$2</f>
        <v>#N/A</v>
      </c>
      <c r="H187" t="e">
        <f>(VLOOKUP(Games!B187, Data!$B$2:$L$134, 8, FALSE)-VLOOKUP(Games!C187, Data!$B$2:$L$134, 8, FALSE))*Coefficients!$H$2</f>
        <v>#N/A</v>
      </c>
      <c r="I187" t="e">
        <f>(VLOOKUP(Games!B187, Data!$B$2:$L$134, 9, FALSE)-VLOOKUP(Games!C187, Data!$B$2:$L$134, 9, FALSE))*Coefficients!$I$2</f>
        <v>#N/A</v>
      </c>
      <c r="J187" t="e">
        <f>(VLOOKUP(Games!B187, Data!$B$2:$L$134, 10, FALSE)-VLOOKUP(Games!C187, Data!$B$2:$L$134, 10, FALSE))*Coefficients!$J$2</f>
        <v>#N/A</v>
      </c>
      <c r="K187" t="e">
        <f>(IF(AND(VLOOKUP(Games!B187, Data!$B$2:$L$134, 11, FALSE)=1, VLOOKUP(Games!C187, Data!$B$2:$L$134, 11, FALSE)&lt;&gt;1), 1,0))*Coefficients!K$2</f>
        <v>#N/A</v>
      </c>
      <c r="L187" t="e">
        <f>(IF(AND(VLOOKUP(Games!B187, Data!$B$2:$L$134, 11, FALSE)&lt;&gt;1, VLOOKUP(Games!C187, Data!$B$2:$L$134, 11, FALSE)=1), 1,0))*Coefficients!L$2</f>
        <v>#N/A</v>
      </c>
      <c r="O187" t="e">
        <f t="shared" si="2"/>
        <v>#N/A</v>
      </c>
    </row>
    <row r="188">
      <c r="A188" t="n">
        <f>Coefficients!A189</f>
        <v>0</v>
      </c>
      <c r="B188" t="n">
        <f>(Games!D188)*Coefficients!$B$2</f>
        <v>0</v>
      </c>
      <c r="C188" t="e">
        <f>(VLOOKUP(Games!B188, Data!$B$2:$L$134, 4, FALSE)-VLOOKUP(Games!C188, Data!$B$2:$L$134, 4, FALSE))*Coefficients!$C$2</f>
        <v>#N/A</v>
      </c>
      <c r="D188" t="e">
        <f>(VLOOKUP(Games!B188, Data!$B$2:$L$134, 3, FALSE)-VLOOKUP(Games!C188, Data!$B$2:$L$134, 3, FALSE))*Coefficients!$D$2</f>
        <v>#N/A</v>
      </c>
      <c r="E188" t="e">
        <f>(VLOOKUP(Games!B188, Data!$B$2:$L$134, 5, FALSE)-VLOOKUP(Games!C188, Data!$B$2:$L$134, 5, FALSE))*Coefficients!$E$2</f>
        <v>#N/A</v>
      </c>
      <c r="F188" t="e">
        <f>(VLOOKUP(Games!B188, Data!$B$2:$L$134, 6, FALSE)-VLOOKUP(Games!C188, Data!$B$2:$L$134, 6, FALSE))*Coefficients!$F$2</f>
        <v>#N/A</v>
      </c>
      <c r="G188" t="e">
        <f>(VLOOKUP(Games!B188, Data!$B$2:$L$134, 7, FALSE)-VLOOKUP(Games!C188, Data!$B$2:$L$134, 7, FALSE))*Coefficients!$G$2</f>
        <v>#N/A</v>
      </c>
      <c r="H188" t="e">
        <f>(VLOOKUP(Games!B188, Data!$B$2:$L$134, 8, FALSE)-VLOOKUP(Games!C188, Data!$B$2:$L$134, 8, FALSE))*Coefficients!$H$2</f>
        <v>#N/A</v>
      </c>
      <c r="I188" t="e">
        <f>(VLOOKUP(Games!B188, Data!$B$2:$L$134, 9, FALSE)-VLOOKUP(Games!C188, Data!$B$2:$L$134, 9, FALSE))*Coefficients!$I$2</f>
        <v>#N/A</v>
      </c>
      <c r="J188" t="e">
        <f>(VLOOKUP(Games!B188, Data!$B$2:$L$134, 10, FALSE)-VLOOKUP(Games!C188, Data!$B$2:$L$134, 10, FALSE))*Coefficients!$J$2</f>
        <v>#N/A</v>
      </c>
      <c r="K188" t="e">
        <f>(IF(AND(VLOOKUP(Games!B188, Data!$B$2:$L$134, 11, FALSE)=1, VLOOKUP(Games!C188, Data!$B$2:$L$134, 11, FALSE)&lt;&gt;1), 1,0))*Coefficients!K$2</f>
        <v>#N/A</v>
      </c>
      <c r="L188" t="e">
        <f>(IF(AND(VLOOKUP(Games!B188, Data!$B$2:$L$134, 11, FALSE)&lt;&gt;1, VLOOKUP(Games!C188, Data!$B$2:$L$134, 11, FALSE)=1), 1,0))*Coefficients!L$2</f>
        <v>#N/A</v>
      </c>
      <c r="O188" t="e">
        <f t="shared" si="2"/>
        <v>#N/A</v>
      </c>
    </row>
    <row r="189">
      <c r="A189" t="n">
        <f>Coefficients!A190</f>
        <v>0</v>
      </c>
      <c r="B189" t="n">
        <f>(Games!D189)*Coefficients!$B$2</f>
        <v>0</v>
      </c>
      <c r="C189" t="e">
        <f>(VLOOKUP(Games!B189, Data!$B$2:$L$134, 4, FALSE)-VLOOKUP(Games!C189, Data!$B$2:$L$134, 4, FALSE))*Coefficients!$C$2</f>
        <v>#N/A</v>
      </c>
      <c r="D189" t="e">
        <f>(VLOOKUP(Games!B189, Data!$B$2:$L$134, 3, FALSE)-VLOOKUP(Games!C189, Data!$B$2:$L$134, 3, FALSE))*Coefficients!$D$2</f>
        <v>#N/A</v>
      </c>
      <c r="E189" t="e">
        <f>(VLOOKUP(Games!B189, Data!$B$2:$L$134, 5, FALSE)-VLOOKUP(Games!C189, Data!$B$2:$L$134, 5, FALSE))*Coefficients!$E$2</f>
        <v>#N/A</v>
      </c>
      <c r="F189" t="e">
        <f>(VLOOKUP(Games!B189, Data!$B$2:$L$134, 6, FALSE)-VLOOKUP(Games!C189, Data!$B$2:$L$134, 6, FALSE))*Coefficients!$F$2</f>
        <v>#N/A</v>
      </c>
      <c r="G189" t="e">
        <f>(VLOOKUP(Games!B189, Data!$B$2:$L$134, 7, FALSE)-VLOOKUP(Games!C189, Data!$B$2:$L$134, 7, FALSE))*Coefficients!$G$2</f>
        <v>#N/A</v>
      </c>
      <c r="H189" t="e">
        <f>(VLOOKUP(Games!B189, Data!$B$2:$L$134, 8, FALSE)-VLOOKUP(Games!C189, Data!$B$2:$L$134, 8, FALSE))*Coefficients!$H$2</f>
        <v>#N/A</v>
      </c>
      <c r="I189" t="e">
        <f>(VLOOKUP(Games!B189, Data!$B$2:$L$134, 9, FALSE)-VLOOKUP(Games!C189, Data!$B$2:$L$134, 9, FALSE))*Coefficients!$I$2</f>
        <v>#N/A</v>
      </c>
      <c r="J189" t="e">
        <f>(VLOOKUP(Games!B189, Data!$B$2:$L$134, 10, FALSE)-VLOOKUP(Games!C189, Data!$B$2:$L$134, 10, FALSE))*Coefficients!$J$2</f>
        <v>#N/A</v>
      </c>
      <c r="K189" t="e">
        <f>(IF(AND(VLOOKUP(Games!B189, Data!$B$2:$L$134, 11, FALSE)=1, VLOOKUP(Games!C189, Data!$B$2:$L$134, 11, FALSE)&lt;&gt;1), 1,0))*Coefficients!K$2</f>
        <v>#N/A</v>
      </c>
      <c r="L189" t="e">
        <f>(IF(AND(VLOOKUP(Games!B189, Data!$B$2:$L$134, 11, FALSE)&lt;&gt;1, VLOOKUP(Games!C189, Data!$B$2:$L$134, 11, FALSE)=1), 1,0))*Coefficients!L$2</f>
        <v>#N/A</v>
      </c>
      <c r="O189" t="e">
        <f t="shared" si="2"/>
        <v>#N/A</v>
      </c>
    </row>
    <row r="190">
      <c r="A190" t="n">
        <f>Coefficients!A191</f>
        <v>0</v>
      </c>
      <c r="B190" t="n">
        <f>(Games!D190)*Coefficients!$B$2</f>
        <v>0</v>
      </c>
      <c r="C190" t="e">
        <f>(VLOOKUP(Games!B190, Data!$B$2:$L$134, 4, FALSE)-VLOOKUP(Games!C190, Data!$B$2:$L$134, 4, FALSE))*Coefficients!$C$2</f>
        <v>#N/A</v>
      </c>
      <c r="D190" t="e">
        <f>(VLOOKUP(Games!B190, Data!$B$2:$L$134, 3, FALSE)-VLOOKUP(Games!C190, Data!$B$2:$L$134, 3, FALSE))*Coefficients!$D$2</f>
        <v>#N/A</v>
      </c>
      <c r="E190" t="e">
        <f>(VLOOKUP(Games!B190, Data!$B$2:$L$134, 5, FALSE)-VLOOKUP(Games!C190, Data!$B$2:$L$134, 5, FALSE))*Coefficients!$E$2</f>
        <v>#N/A</v>
      </c>
      <c r="F190" t="e">
        <f>(VLOOKUP(Games!B190, Data!$B$2:$L$134, 6, FALSE)-VLOOKUP(Games!C190, Data!$B$2:$L$134, 6, FALSE))*Coefficients!$F$2</f>
        <v>#N/A</v>
      </c>
      <c r="G190" t="e">
        <f>(VLOOKUP(Games!B190, Data!$B$2:$L$134, 7, FALSE)-VLOOKUP(Games!C190, Data!$B$2:$L$134, 7, FALSE))*Coefficients!$G$2</f>
        <v>#N/A</v>
      </c>
      <c r="H190" t="e">
        <f>(VLOOKUP(Games!B190, Data!$B$2:$L$134, 8, FALSE)-VLOOKUP(Games!C190, Data!$B$2:$L$134, 8, FALSE))*Coefficients!$H$2</f>
        <v>#N/A</v>
      </c>
      <c r="I190" t="e">
        <f>(VLOOKUP(Games!B190, Data!$B$2:$L$134, 9, FALSE)-VLOOKUP(Games!C190, Data!$B$2:$L$134, 9, FALSE))*Coefficients!$I$2</f>
        <v>#N/A</v>
      </c>
      <c r="J190" t="e">
        <f>(VLOOKUP(Games!B190, Data!$B$2:$L$134, 10, FALSE)-VLOOKUP(Games!C190, Data!$B$2:$L$134, 10, FALSE))*Coefficients!$J$2</f>
        <v>#N/A</v>
      </c>
      <c r="K190" t="e">
        <f>(IF(AND(VLOOKUP(Games!B190, Data!$B$2:$L$134, 11, FALSE)=1, VLOOKUP(Games!C190, Data!$B$2:$L$134, 11, FALSE)&lt;&gt;1), 1,0))*Coefficients!K$2</f>
        <v>#N/A</v>
      </c>
      <c r="L190" t="e">
        <f>(IF(AND(VLOOKUP(Games!B190, Data!$B$2:$L$134, 11, FALSE)&lt;&gt;1, VLOOKUP(Games!C190, Data!$B$2:$L$134, 11, FALSE)=1), 1,0))*Coefficients!L$2</f>
        <v>#N/A</v>
      </c>
      <c r="O190" t="e">
        <f t="shared" si="2"/>
        <v>#N/A</v>
      </c>
    </row>
    <row r="191">
      <c r="A191" t="n">
        <f>Coefficients!A192</f>
        <v>0</v>
      </c>
      <c r="B191" t="n">
        <f>(Games!D191)*Coefficients!$B$2</f>
        <v>0</v>
      </c>
      <c r="C191" t="e">
        <f>(VLOOKUP(Games!B191, Data!$B$2:$L$134, 4, FALSE)-VLOOKUP(Games!C191, Data!$B$2:$L$134, 4, FALSE))*Coefficients!$C$2</f>
        <v>#N/A</v>
      </c>
      <c r="D191" t="e">
        <f>(VLOOKUP(Games!B191, Data!$B$2:$L$134, 3, FALSE)-VLOOKUP(Games!C191, Data!$B$2:$L$134, 3, FALSE))*Coefficients!$D$2</f>
        <v>#N/A</v>
      </c>
      <c r="E191" t="e">
        <f>(VLOOKUP(Games!B191, Data!$B$2:$L$134, 5, FALSE)-VLOOKUP(Games!C191, Data!$B$2:$L$134, 5, FALSE))*Coefficients!$E$2</f>
        <v>#N/A</v>
      </c>
      <c r="F191" t="e">
        <f>(VLOOKUP(Games!B191, Data!$B$2:$L$134, 6, FALSE)-VLOOKUP(Games!C191, Data!$B$2:$L$134, 6, FALSE))*Coefficients!$F$2</f>
        <v>#N/A</v>
      </c>
      <c r="G191" t="e">
        <f>(VLOOKUP(Games!B191, Data!$B$2:$L$134, 7, FALSE)-VLOOKUP(Games!C191, Data!$B$2:$L$134, 7, FALSE))*Coefficients!$G$2</f>
        <v>#N/A</v>
      </c>
      <c r="H191" t="e">
        <f>(VLOOKUP(Games!B191, Data!$B$2:$L$134, 8, FALSE)-VLOOKUP(Games!C191, Data!$B$2:$L$134, 8, FALSE))*Coefficients!$H$2</f>
        <v>#N/A</v>
      </c>
      <c r="I191" t="e">
        <f>(VLOOKUP(Games!B191, Data!$B$2:$L$134, 9, FALSE)-VLOOKUP(Games!C191, Data!$B$2:$L$134, 9, FALSE))*Coefficients!$I$2</f>
        <v>#N/A</v>
      </c>
      <c r="J191" t="e">
        <f>(VLOOKUP(Games!B191, Data!$B$2:$L$134, 10, FALSE)-VLOOKUP(Games!C191, Data!$B$2:$L$134, 10, FALSE))*Coefficients!$J$2</f>
        <v>#N/A</v>
      </c>
      <c r="K191" t="e">
        <f>(IF(AND(VLOOKUP(Games!B191, Data!$B$2:$L$134, 11, FALSE)=1, VLOOKUP(Games!C191, Data!$B$2:$L$134, 11, FALSE)&lt;&gt;1), 1,0))*Coefficients!K$2</f>
        <v>#N/A</v>
      </c>
      <c r="L191" t="e">
        <f>(IF(AND(VLOOKUP(Games!B191, Data!$B$2:$L$134, 11, FALSE)&lt;&gt;1, VLOOKUP(Games!C191, Data!$B$2:$L$134, 11, FALSE)=1), 1,0))*Coefficients!L$2</f>
        <v>#N/A</v>
      </c>
      <c r="O191" t="e">
        <f t="shared" si="2"/>
        <v>#N/A</v>
      </c>
    </row>
    <row r="192">
      <c r="A192" t="n">
        <f>Coefficients!A193</f>
        <v>0</v>
      </c>
      <c r="B192" t="n">
        <f>(Games!D192)*Coefficients!$B$2</f>
        <v>0</v>
      </c>
      <c r="C192" t="e">
        <f>(VLOOKUP(Games!B192, Data!$B$2:$L$134, 4, FALSE)-VLOOKUP(Games!C192, Data!$B$2:$L$134, 4, FALSE))*Coefficients!$C$2</f>
        <v>#N/A</v>
      </c>
      <c r="D192" t="e">
        <f>(VLOOKUP(Games!B192, Data!$B$2:$L$134, 3, FALSE)-VLOOKUP(Games!C192, Data!$B$2:$L$134, 3, FALSE))*Coefficients!$D$2</f>
        <v>#N/A</v>
      </c>
      <c r="E192" t="e">
        <f>(VLOOKUP(Games!B192, Data!$B$2:$L$134, 5, FALSE)-VLOOKUP(Games!C192, Data!$B$2:$L$134, 5, FALSE))*Coefficients!$E$2</f>
        <v>#N/A</v>
      </c>
      <c r="F192" t="e">
        <f>(VLOOKUP(Games!B192, Data!$B$2:$L$134, 6, FALSE)-VLOOKUP(Games!C192, Data!$B$2:$L$134, 6, FALSE))*Coefficients!$F$2</f>
        <v>#N/A</v>
      </c>
      <c r="G192" t="e">
        <f>(VLOOKUP(Games!B192, Data!$B$2:$L$134, 7, FALSE)-VLOOKUP(Games!C192, Data!$B$2:$L$134, 7, FALSE))*Coefficients!$G$2</f>
        <v>#N/A</v>
      </c>
      <c r="H192" t="e">
        <f>(VLOOKUP(Games!B192, Data!$B$2:$L$134, 8, FALSE)-VLOOKUP(Games!C192, Data!$B$2:$L$134, 8, FALSE))*Coefficients!$H$2</f>
        <v>#N/A</v>
      </c>
      <c r="I192" t="e">
        <f>(VLOOKUP(Games!B192, Data!$B$2:$L$134, 9, FALSE)-VLOOKUP(Games!C192, Data!$B$2:$L$134, 9, FALSE))*Coefficients!$I$2</f>
        <v>#N/A</v>
      </c>
      <c r="J192" t="e">
        <f>(VLOOKUP(Games!B192, Data!$B$2:$L$134, 10, FALSE)-VLOOKUP(Games!C192, Data!$B$2:$L$134, 10, FALSE))*Coefficients!$J$2</f>
        <v>#N/A</v>
      </c>
      <c r="K192" t="e">
        <f>(IF(AND(VLOOKUP(Games!B192, Data!$B$2:$L$134, 11, FALSE)=1, VLOOKUP(Games!C192, Data!$B$2:$L$134, 11, FALSE)&lt;&gt;1), 1,0))*Coefficients!K$2</f>
        <v>#N/A</v>
      </c>
      <c r="L192" t="e">
        <f>(IF(AND(VLOOKUP(Games!B192, Data!$B$2:$L$134, 11, FALSE)&lt;&gt;1, VLOOKUP(Games!C192, Data!$B$2:$L$134, 11, FALSE)=1), 1,0))*Coefficients!L$2</f>
        <v>#N/A</v>
      </c>
      <c r="O192" t="e">
        <f t="shared" si="2"/>
        <v>#N/A</v>
      </c>
    </row>
    <row r="193">
      <c r="A193" t="n">
        <f>Coefficients!A194</f>
        <v>0</v>
      </c>
      <c r="B193" t="n">
        <f>(Games!D193)*Coefficients!$B$2</f>
        <v>0</v>
      </c>
      <c r="C193" t="e">
        <f>(VLOOKUP(Games!B193, Data!$B$2:$L$134, 4, FALSE)-VLOOKUP(Games!C193, Data!$B$2:$L$134, 4, FALSE))*Coefficients!$C$2</f>
        <v>#N/A</v>
      </c>
      <c r="D193" t="e">
        <f>(VLOOKUP(Games!B193, Data!$B$2:$L$134, 3, FALSE)-VLOOKUP(Games!C193, Data!$B$2:$L$134, 3, FALSE))*Coefficients!$D$2</f>
        <v>#N/A</v>
      </c>
      <c r="E193" t="e">
        <f>(VLOOKUP(Games!B193, Data!$B$2:$L$134, 5, FALSE)-VLOOKUP(Games!C193, Data!$B$2:$L$134, 5, FALSE))*Coefficients!$E$2</f>
        <v>#N/A</v>
      </c>
      <c r="F193" t="e">
        <f>(VLOOKUP(Games!B193, Data!$B$2:$L$134, 6, FALSE)-VLOOKUP(Games!C193, Data!$B$2:$L$134, 6, FALSE))*Coefficients!$F$2</f>
        <v>#N/A</v>
      </c>
      <c r="G193" t="e">
        <f>(VLOOKUP(Games!B193, Data!$B$2:$L$134, 7, FALSE)-VLOOKUP(Games!C193, Data!$B$2:$L$134, 7, FALSE))*Coefficients!$G$2</f>
        <v>#N/A</v>
      </c>
      <c r="H193" t="e">
        <f>(VLOOKUP(Games!B193, Data!$B$2:$L$134, 8, FALSE)-VLOOKUP(Games!C193, Data!$B$2:$L$134, 8, FALSE))*Coefficients!$H$2</f>
        <v>#N/A</v>
      </c>
      <c r="I193" t="e">
        <f>(VLOOKUP(Games!B193, Data!$B$2:$L$134, 9, FALSE)-VLOOKUP(Games!C193, Data!$B$2:$L$134, 9, FALSE))*Coefficients!$I$2</f>
        <v>#N/A</v>
      </c>
      <c r="J193" t="e">
        <f>(VLOOKUP(Games!B193, Data!$B$2:$L$134, 10, FALSE)-VLOOKUP(Games!C193, Data!$B$2:$L$134, 10, FALSE))*Coefficients!$J$2</f>
        <v>#N/A</v>
      </c>
      <c r="K193" t="e">
        <f>(IF(AND(VLOOKUP(Games!B193, Data!$B$2:$L$134, 11, FALSE)=1, VLOOKUP(Games!C193, Data!$B$2:$L$134, 11, FALSE)&lt;&gt;1), 1,0))*Coefficients!K$2</f>
        <v>#N/A</v>
      </c>
      <c r="L193" t="e">
        <f>(IF(AND(VLOOKUP(Games!B193, Data!$B$2:$L$134, 11, FALSE)&lt;&gt;1, VLOOKUP(Games!C193, Data!$B$2:$L$134, 11, FALSE)=1), 1,0))*Coefficients!L$2</f>
        <v>#N/A</v>
      </c>
      <c r="O193" t="e">
        <f t="shared" si="2"/>
        <v>#N/A</v>
      </c>
    </row>
    <row r="194">
      <c r="A194" t="n">
        <f>Coefficients!A195</f>
        <v>0</v>
      </c>
      <c r="B194" t="n">
        <f>(Games!D194)*Coefficients!$B$2</f>
        <v>0</v>
      </c>
      <c r="C194" t="e">
        <f>(VLOOKUP(Games!B194, Data!$B$2:$L$134, 4, FALSE)-VLOOKUP(Games!C194, Data!$B$2:$L$134, 4, FALSE))*Coefficients!$C$2</f>
        <v>#N/A</v>
      </c>
      <c r="D194" t="e">
        <f>(VLOOKUP(Games!B194, Data!$B$2:$L$134, 3, FALSE)-VLOOKUP(Games!C194, Data!$B$2:$L$134, 3, FALSE))*Coefficients!$D$2</f>
        <v>#N/A</v>
      </c>
      <c r="E194" t="e">
        <f>(VLOOKUP(Games!B194, Data!$B$2:$L$134, 5, FALSE)-VLOOKUP(Games!C194, Data!$B$2:$L$134, 5, FALSE))*Coefficients!$E$2</f>
        <v>#N/A</v>
      </c>
      <c r="F194" t="e">
        <f>(VLOOKUP(Games!B194, Data!$B$2:$L$134, 6, FALSE)-VLOOKUP(Games!C194, Data!$B$2:$L$134, 6, FALSE))*Coefficients!$F$2</f>
        <v>#N/A</v>
      </c>
      <c r="G194" t="e">
        <f>(VLOOKUP(Games!B194, Data!$B$2:$L$134, 7, FALSE)-VLOOKUP(Games!C194, Data!$B$2:$L$134, 7, FALSE))*Coefficients!$G$2</f>
        <v>#N/A</v>
      </c>
      <c r="H194" t="e">
        <f>(VLOOKUP(Games!B194, Data!$B$2:$L$134, 8, FALSE)-VLOOKUP(Games!C194, Data!$B$2:$L$134, 8, FALSE))*Coefficients!$H$2</f>
        <v>#N/A</v>
      </c>
      <c r="I194" t="e">
        <f>(VLOOKUP(Games!B194, Data!$B$2:$L$134, 9, FALSE)-VLOOKUP(Games!C194, Data!$B$2:$L$134, 9, FALSE))*Coefficients!$I$2</f>
        <v>#N/A</v>
      </c>
      <c r="J194" t="e">
        <f>(VLOOKUP(Games!B194, Data!$B$2:$L$134, 10, FALSE)-VLOOKUP(Games!C194, Data!$B$2:$L$134, 10, FALSE))*Coefficients!$J$2</f>
        <v>#N/A</v>
      </c>
      <c r="K194" t="e">
        <f>(IF(AND(VLOOKUP(Games!B194, Data!$B$2:$L$134, 11, FALSE)=1, VLOOKUP(Games!C194, Data!$B$2:$L$134, 11, FALSE)&lt;&gt;1), 1,0))*Coefficients!K$2</f>
        <v>#N/A</v>
      </c>
      <c r="L194" t="e">
        <f>(IF(AND(VLOOKUP(Games!B194, Data!$B$2:$L$134, 11, FALSE)&lt;&gt;1, VLOOKUP(Games!C194, Data!$B$2:$L$134, 11, FALSE)=1), 1,0))*Coefficients!L$2</f>
        <v>#N/A</v>
      </c>
      <c r="O194" t="e">
        <f t="shared" ref="O194:O212" si="3">SUM(A194:L194)</f>
        <v>#N/A</v>
      </c>
    </row>
    <row r="195">
      <c r="A195" t="n">
        <f>Coefficients!A196</f>
        <v>0</v>
      </c>
      <c r="B195" t="n">
        <f>(Games!D195)*Coefficients!$B$2</f>
        <v>0</v>
      </c>
      <c r="C195" t="e">
        <f>(VLOOKUP(Games!B195, Data!$B$2:$L$134, 4, FALSE)-VLOOKUP(Games!C195, Data!$B$2:$L$134, 4, FALSE))*Coefficients!$C$2</f>
        <v>#N/A</v>
      </c>
      <c r="D195" t="e">
        <f>(VLOOKUP(Games!B195, Data!$B$2:$L$134, 3, FALSE)-VLOOKUP(Games!C195, Data!$B$2:$L$134, 3, FALSE))*Coefficients!$D$2</f>
        <v>#N/A</v>
      </c>
      <c r="E195" t="e">
        <f>(VLOOKUP(Games!B195, Data!$B$2:$L$134, 5, FALSE)-VLOOKUP(Games!C195, Data!$B$2:$L$134, 5, FALSE))*Coefficients!$E$2</f>
        <v>#N/A</v>
      </c>
      <c r="F195" t="e">
        <f>(VLOOKUP(Games!B195, Data!$B$2:$L$134, 6, FALSE)-VLOOKUP(Games!C195, Data!$B$2:$L$134, 6, FALSE))*Coefficients!$F$2</f>
        <v>#N/A</v>
      </c>
      <c r="G195" t="e">
        <f>(VLOOKUP(Games!B195, Data!$B$2:$L$134, 7, FALSE)-VLOOKUP(Games!C195, Data!$B$2:$L$134, 7, FALSE))*Coefficients!$G$2</f>
        <v>#N/A</v>
      </c>
      <c r="H195" t="e">
        <f>(VLOOKUP(Games!B195, Data!$B$2:$L$134, 8, FALSE)-VLOOKUP(Games!C195, Data!$B$2:$L$134, 8, FALSE))*Coefficients!$H$2</f>
        <v>#N/A</v>
      </c>
      <c r="I195" t="e">
        <f>(VLOOKUP(Games!B195, Data!$B$2:$L$134, 9, FALSE)-VLOOKUP(Games!C195, Data!$B$2:$L$134, 9, FALSE))*Coefficients!$I$2</f>
        <v>#N/A</v>
      </c>
      <c r="J195" t="e">
        <f>(VLOOKUP(Games!B195, Data!$B$2:$L$134, 10, FALSE)-VLOOKUP(Games!C195, Data!$B$2:$L$134, 10, FALSE))*Coefficients!$J$2</f>
        <v>#N/A</v>
      </c>
      <c r="K195" t="e">
        <f>(IF(AND(VLOOKUP(Games!B195, Data!$B$2:$L$134, 11, FALSE)=1, VLOOKUP(Games!C195, Data!$B$2:$L$134, 11, FALSE)&lt;&gt;1), 1,0))*Coefficients!K$2</f>
        <v>#N/A</v>
      </c>
      <c r="L195" t="e">
        <f>(IF(AND(VLOOKUP(Games!B195, Data!$B$2:$L$134, 11, FALSE)&lt;&gt;1, VLOOKUP(Games!C195, Data!$B$2:$L$134, 11, FALSE)=1), 1,0))*Coefficients!L$2</f>
        <v>#N/A</v>
      </c>
      <c r="O195" t="e">
        <f t="shared" si="3"/>
        <v>#N/A</v>
      </c>
    </row>
    <row r="196">
      <c r="A196" t="n">
        <f>Coefficients!A197</f>
        <v>0</v>
      </c>
      <c r="B196" t="n">
        <f>(Games!D196)*Coefficients!$B$2</f>
        <v>0</v>
      </c>
      <c r="C196" t="e">
        <f>(VLOOKUP(Games!B196, Data!$B$2:$L$134, 4, FALSE)-VLOOKUP(Games!C196, Data!$B$2:$L$134, 4, FALSE))*Coefficients!$C$2</f>
        <v>#N/A</v>
      </c>
      <c r="D196" t="e">
        <f>(VLOOKUP(Games!B196, Data!$B$2:$L$134, 3, FALSE)-VLOOKUP(Games!C196, Data!$B$2:$L$134, 3, FALSE))*Coefficients!$D$2</f>
        <v>#N/A</v>
      </c>
      <c r="E196" t="e">
        <f>(VLOOKUP(Games!B196, Data!$B$2:$L$134, 5, FALSE)-VLOOKUP(Games!C196, Data!$B$2:$L$134, 5, FALSE))*Coefficients!$E$2</f>
        <v>#N/A</v>
      </c>
      <c r="F196" t="e">
        <f>(VLOOKUP(Games!B196, Data!$B$2:$L$134, 6, FALSE)-VLOOKUP(Games!C196, Data!$B$2:$L$134, 6, FALSE))*Coefficients!$F$2</f>
        <v>#N/A</v>
      </c>
      <c r="G196" t="e">
        <f>(VLOOKUP(Games!B196, Data!$B$2:$L$134, 7, FALSE)-VLOOKUP(Games!C196, Data!$B$2:$L$134, 7, FALSE))*Coefficients!$G$2</f>
        <v>#N/A</v>
      </c>
      <c r="H196" t="e">
        <f>(VLOOKUP(Games!B196, Data!$B$2:$L$134, 8, FALSE)-VLOOKUP(Games!C196, Data!$B$2:$L$134, 8, FALSE))*Coefficients!$H$2</f>
        <v>#N/A</v>
      </c>
      <c r="I196" t="e">
        <f>(VLOOKUP(Games!B196, Data!$B$2:$L$134, 9, FALSE)-VLOOKUP(Games!C196, Data!$B$2:$L$134, 9, FALSE))*Coefficients!$I$2</f>
        <v>#N/A</v>
      </c>
      <c r="J196" t="e">
        <f>(VLOOKUP(Games!B196, Data!$B$2:$L$134, 10, FALSE)-VLOOKUP(Games!C196, Data!$B$2:$L$134, 10, FALSE))*Coefficients!$J$2</f>
        <v>#N/A</v>
      </c>
      <c r="K196" t="e">
        <f>(IF(AND(VLOOKUP(Games!B196, Data!$B$2:$L$134, 11, FALSE)=1, VLOOKUP(Games!C196, Data!$B$2:$L$134, 11, FALSE)&lt;&gt;1), 1,0))*Coefficients!K$2</f>
        <v>#N/A</v>
      </c>
      <c r="L196" t="e">
        <f>(IF(AND(VLOOKUP(Games!B196, Data!$B$2:$L$134, 11, FALSE)&lt;&gt;1, VLOOKUP(Games!C196, Data!$B$2:$L$134, 11, FALSE)=1), 1,0))*Coefficients!L$2</f>
        <v>#N/A</v>
      </c>
      <c r="O196" t="e">
        <f t="shared" si="3"/>
        <v>#N/A</v>
      </c>
    </row>
    <row r="197">
      <c r="A197" t="n">
        <f>Coefficients!A198</f>
        <v>0</v>
      </c>
      <c r="B197" t="n">
        <f>(Games!D197)*Coefficients!$B$2</f>
        <v>0</v>
      </c>
      <c r="C197" t="e">
        <f>(VLOOKUP(Games!B197, Data!$B$2:$L$134, 4, FALSE)-VLOOKUP(Games!C197, Data!$B$2:$L$134, 4, FALSE))*Coefficients!$C$2</f>
        <v>#N/A</v>
      </c>
      <c r="D197" t="e">
        <f>(VLOOKUP(Games!B197, Data!$B$2:$L$134, 3, FALSE)-VLOOKUP(Games!C197, Data!$B$2:$L$134, 3, FALSE))*Coefficients!$D$2</f>
        <v>#N/A</v>
      </c>
      <c r="E197" t="e">
        <f>(VLOOKUP(Games!B197, Data!$B$2:$L$134, 5, FALSE)-VLOOKUP(Games!C197, Data!$B$2:$L$134, 5, FALSE))*Coefficients!$E$2</f>
        <v>#N/A</v>
      </c>
      <c r="F197" t="e">
        <f>(VLOOKUP(Games!B197, Data!$B$2:$L$134, 6, FALSE)-VLOOKUP(Games!C197, Data!$B$2:$L$134, 6, FALSE))*Coefficients!$F$2</f>
        <v>#N/A</v>
      </c>
      <c r="G197" t="e">
        <f>(VLOOKUP(Games!B197, Data!$B$2:$L$134, 7, FALSE)-VLOOKUP(Games!C197, Data!$B$2:$L$134, 7, FALSE))*Coefficients!$G$2</f>
        <v>#N/A</v>
      </c>
      <c r="H197" t="e">
        <f>(VLOOKUP(Games!B197, Data!$B$2:$L$134, 8, FALSE)-VLOOKUP(Games!C197, Data!$B$2:$L$134, 8, FALSE))*Coefficients!$H$2</f>
        <v>#N/A</v>
      </c>
      <c r="I197" t="e">
        <f>(VLOOKUP(Games!B197, Data!$B$2:$L$134, 9, FALSE)-VLOOKUP(Games!C197, Data!$B$2:$L$134, 9, FALSE))*Coefficients!$I$2</f>
        <v>#N/A</v>
      </c>
      <c r="J197" t="e">
        <f>(VLOOKUP(Games!B197, Data!$B$2:$L$134, 10, FALSE)-VLOOKUP(Games!C197, Data!$B$2:$L$134, 10, FALSE))*Coefficients!$J$2</f>
        <v>#N/A</v>
      </c>
      <c r="K197" t="e">
        <f>(IF(AND(VLOOKUP(Games!B197, Data!$B$2:$L$134, 11, FALSE)=1, VLOOKUP(Games!C197, Data!$B$2:$L$134, 11, FALSE)&lt;&gt;1), 1,0))*Coefficients!K$2</f>
        <v>#N/A</v>
      </c>
      <c r="L197" t="e">
        <f>(IF(AND(VLOOKUP(Games!B197, Data!$B$2:$L$134, 11, FALSE)&lt;&gt;1, VLOOKUP(Games!C197, Data!$B$2:$L$134, 11, FALSE)=1), 1,0))*Coefficients!L$2</f>
        <v>#N/A</v>
      </c>
      <c r="O197" t="e">
        <f t="shared" si="3"/>
        <v>#N/A</v>
      </c>
    </row>
    <row r="198">
      <c r="A198" t="n">
        <f>Coefficients!A199</f>
        <v>0</v>
      </c>
      <c r="B198" t="n">
        <f>(Games!D198)*Coefficients!$B$2</f>
        <v>0</v>
      </c>
      <c r="C198" t="e">
        <f>(VLOOKUP(Games!B198, Data!$B$2:$L$134, 4, FALSE)-VLOOKUP(Games!C198, Data!$B$2:$L$134, 4, FALSE))*Coefficients!$C$2</f>
        <v>#N/A</v>
      </c>
      <c r="D198" t="e">
        <f>(VLOOKUP(Games!B198, Data!$B$2:$L$134, 3, FALSE)-VLOOKUP(Games!C198, Data!$B$2:$L$134, 3, FALSE))*Coefficients!$D$2</f>
        <v>#N/A</v>
      </c>
      <c r="E198" t="e">
        <f>(VLOOKUP(Games!B198, Data!$B$2:$L$134, 5, FALSE)-VLOOKUP(Games!C198, Data!$B$2:$L$134, 5, FALSE))*Coefficients!$E$2</f>
        <v>#N/A</v>
      </c>
      <c r="F198" t="e">
        <f>(VLOOKUP(Games!B198, Data!$B$2:$L$134, 6, FALSE)-VLOOKUP(Games!C198, Data!$B$2:$L$134, 6, FALSE))*Coefficients!$F$2</f>
        <v>#N/A</v>
      </c>
      <c r="G198" t="e">
        <f>(VLOOKUP(Games!B198, Data!$B$2:$L$134, 7, FALSE)-VLOOKUP(Games!C198, Data!$B$2:$L$134, 7, FALSE))*Coefficients!$G$2</f>
        <v>#N/A</v>
      </c>
      <c r="H198" t="e">
        <f>(VLOOKUP(Games!B198, Data!$B$2:$L$134, 8, FALSE)-VLOOKUP(Games!C198, Data!$B$2:$L$134, 8, FALSE))*Coefficients!$H$2</f>
        <v>#N/A</v>
      </c>
      <c r="I198" t="e">
        <f>(VLOOKUP(Games!B198, Data!$B$2:$L$134, 9, FALSE)-VLOOKUP(Games!C198, Data!$B$2:$L$134, 9, FALSE))*Coefficients!$I$2</f>
        <v>#N/A</v>
      </c>
      <c r="J198" t="e">
        <f>(VLOOKUP(Games!B198, Data!$B$2:$L$134, 10, FALSE)-VLOOKUP(Games!C198, Data!$B$2:$L$134, 10, FALSE))*Coefficients!$J$2</f>
        <v>#N/A</v>
      </c>
      <c r="K198" t="e">
        <f>(IF(AND(VLOOKUP(Games!B198, Data!$B$2:$L$134, 11, FALSE)=1, VLOOKUP(Games!C198, Data!$B$2:$L$134, 11, FALSE)&lt;&gt;1), 1,0))*Coefficients!K$2</f>
        <v>#N/A</v>
      </c>
      <c r="L198" t="e">
        <f>(IF(AND(VLOOKUP(Games!B198, Data!$B$2:$L$134, 11, FALSE)&lt;&gt;1, VLOOKUP(Games!C198, Data!$B$2:$L$134, 11, FALSE)=1), 1,0))*Coefficients!L$2</f>
        <v>#N/A</v>
      </c>
      <c r="O198" t="e">
        <f t="shared" si="3"/>
        <v>#N/A</v>
      </c>
    </row>
    <row r="199">
      <c r="A199" t="n">
        <f>Coefficients!A200</f>
        <v>0</v>
      </c>
      <c r="B199" t="n">
        <f>(Games!D199)*Coefficients!$B$2</f>
        <v>0</v>
      </c>
      <c r="C199" t="e">
        <f>(VLOOKUP(Games!B199, Data!$B$2:$L$134, 4, FALSE)-VLOOKUP(Games!C199, Data!$B$2:$L$134, 4, FALSE))*Coefficients!$C$2</f>
        <v>#N/A</v>
      </c>
      <c r="D199" t="e">
        <f>(VLOOKUP(Games!B199, Data!$B$2:$L$134, 3, FALSE)-VLOOKUP(Games!C199, Data!$B$2:$L$134, 3, FALSE))*Coefficients!$D$2</f>
        <v>#N/A</v>
      </c>
      <c r="E199" t="e">
        <f>(VLOOKUP(Games!B199, Data!$B$2:$L$134, 5, FALSE)-VLOOKUP(Games!C199, Data!$B$2:$L$134, 5, FALSE))*Coefficients!$E$2</f>
        <v>#N/A</v>
      </c>
      <c r="F199" t="e">
        <f>(VLOOKUP(Games!B199, Data!$B$2:$L$134, 6, FALSE)-VLOOKUP(Games!C199, Data!$B$2:$L$134, 6, FALSE))*Coefficients!$F$2</f>
        <v>#N/A</v>
      </c>
      <c r="G199" t="e">
        <f>(VLOOKUP(Games!B199, Data!$B$2:$L$134, 7, FALSE)-VLOOKUP(Games!C199, Data!$B$2:$L$134, 7, FALSE))*Coefficients!$G$2</f>
        <v>#N/A</v>
      </c>
      <c r="H199" t="e">
        <f>(VLOOKUP(Games!B199, Data!$B$2:$L$134, 8, FALSE)-VLOOKUP(Games!C199, Data!$B$2:$L$134, 8, FALSE))*Coefficients!$H$2</f>
        <v>#N/A</v>
      </c>
      <c r="I199" t="e">
        <f>(VLOOKUP(Games!B199, Data!$B$2:$L$134, 9, FALSE)-VLOOKUP(Games!C199, Data!$B$2:$L$134, 9, FALSE))*Coefficients!$I$2</f>
        <v>#N/A</v>
      </c>
      <c r="J199" t="e">
        <f>(VLOOKUP(Games!B199, Data!$B$2:$L$134, 10, FALSE)-VLOOKUP(Games!C199, Data!$B$2:$L$134, 10, FALSE))*Coefficients!$J$2</f>
        <v>#N/A</v>
      </c>
      <c r="K199" t="e">
        <f>(IF(AND(VLOOKUP(Games!B199, Data!$B$2:$L$134, 11, FALSE)=1, VLOOKUP(Games!C199, Data!$B$2:$L$134, 11, FALSE)&lt;&gt;1), 1,0))*Coefficients!K$2</f>
        <v>#N/A</v>
      </c>
      <c r="L199" t="e">
        <f>(IF(AND(VLOOKUP(Games!B199, Data!$B$2:$L$134, 11, FALSE)&lt;&gt;1, VLOOKUP(Games!C199, Data!$B$2:$L$134, 11, FALSE)=1), 1,0))*Coefficients!L$2</f>
        <v>#N/A</v>
      </c>
      <c r="O199" t="e">
        <f t="shared" si="3"/>
        <v>#N/A</v>
      </c>
    </row>
    <row r="200">
      <c r="A200" t="n">
        <f>Coefficients!A201</f>
        <v>0</v>
      </c>
      <c r="B200" t="n">
        <f>(Games!D200)*Coefficients!$B$2</f>
        <v>0</v>
      </c>
      <c r="C200" t="e">
        <f>(VLOOKUP(Games!B200, Data!$B$2:$L$134, 4, FALSE)-VLOOKUP(Games!C200, Data!$B$2:$L$134, 4, FALSE))*Coefficients!$C$2</f>
        <v>#N/A</v>
      </c>
      <c r="D200" t="e">
        <f>(VLOOKUP(Games!B200, Data!$B$2:$L$134, 3, FALSE)-VLOOKUP(Games!C200, Data!$B$2:$L$134, 3, FALSE))*Coefficients!$D$2</f>
        <v>#N/A</v>
      </c>
      <c r="E200" t="e">
        <f>(VLOOKUP(Games!B200, Data!$B$2:$L$134, 5, FALSE)-VLOOKUP(Games!C200, Data!$B$2:$L$134, 5, FALSE))*Coefficients!$E$2</f>
        <v>#N/A</v>
      </c>
      <c r="F200" t="e">
        <f>(VLOOKUP(Games!B200, Data!$B$2:$L$134, 6, FALSE)-VLOOKUP(Games!C200, Data!$B$2:$L$134, 6, FALSE))*Coefficients!$F$2</f>
        <v>#N/A</v>
      </c>
      <c r="G200" t="e">
        <f>(VLOOKUP(Games!B200, Data!$B$2:$L$134, 7, FALSE)-VLOOKUP(Games!C200, Data!$B$2:$L$134, 7, FALSE))*Coefficients!$G$2</f>
        <v>#N/A</v>
      </c>
      <c r="H200" t="e">
        <f>(VLOOKUP(Games!B200, Data!$B$2:$L$134, 8, FALSE)-VLOOKUP(Games!C200, Data!$B$2:$L$134, 8, FALSE))*Coefficients!$H$2</f>
        <v>#N/A</v>
      </c>
      <c r="I200" t="e">
        <f>(VLOOKUP(Games!B200, Data!$B$2:$L$134, 9, FALSE)-VLOOKUP(Games!C200, Data!$B$2:$L$134, 9, FALSE))*Coefficients!$I$2</f>
        <v>#N/A</v>
      </c>
      <c r="J200" t="e">
        <f>(VLOOKUP(Games!B200, Data!$B$2:$L$134, 10, FALSE)-VLOOKUP(Games!C200, Data!$B$2:$L$134, 10, FALSE))*Coefficients!$J$2</f>
        <v>#N/A</v>
      </c>
      <c r="K200" t="e">
        <f>(IF(AND(VLOOKUP(Games!B200, Data!$B$2:$L$134, 11, FALSE)=1, VLOOKUP(Games!C200, Data!$B$2:$L$134, 11, FALSE)&lt;&gt;1), 1,0))*Coefficients!K$2</f>
        <v>#N/A</v>
      </c>
      <c r="L200" t="e">
        <f>(IF(AND(VLOOKUP(Games!B200, Data!$B$2:$L$134, 11, FALSE)&lt;&gt;1, VLOOKUP(Games!C200, Data!$B$2:$L$134, 11, FALSE)=1), 1,0))*Coefficients!L$2</f>
        <v>#N/A</v>
      </c>
      <c r="O200" t="e">
        <f t="shared" si="3"/>
        <v>#N/A</v>
      </c>
    </row>
    <row r="201">
      <c r="A201" t="n">
        <f>Coefficients!A202</f>
        <v>0</v>
      </c>
      <c r="B201" t="n">
        <f>(Games!D201)*Coefficients!$B$2</f>
        <v>0</v>
      </c>
      <c r="C201" t="e">
        <f>(VLOOKUP(Games!B201, Data!$B$2:$L$134, 4, FALSE)-VLOOKUP(Games!C201, Data!$B$2:$L$134, 4, FALSE))*Coefficients!$C$2</f>
        <v>#N/A</v>
      </c>
      <c r="D201" t="e">
        <f>(VLOOKUP(Games!B201, Data!$B$2:$L$134, 3, FALSE)-VLOOKUP(Games!C201, Data!$B$2:$L$134, 3, FALSE))*Coefficients!$D$2</f>
        <v>#N/A</v>
      </c>
      <c r="E201" t="e">
        <f>(VLOOKUP(Games!B201, Data!$B$2:$L$134, 5, FALSE)-VLOOKUP(Games!C201, Data!$B$2:$L$134, 5, FALSE))*Coefficients!$E$2</f>
        <v>#N/A</v>
      </c>
      <c r="F201" t="e">
        <f>(VLOOKUP(Games!B201, Data!$B$2:$L$134, 6, FALSE)-VLOOKUP(Games!C201, Data!$B$2:$L$134, 6, FALSE))*Coefficients!$F$2</f>
        <v>#N/A</v>
      </c>
      <c r="G201" t="e">
        <f>(VLOOKUP(Games!B201, Data!$B$2:$L$134, 7, FALSE)-VLOOKUP(Games!C201, Data!$B$2:$L$134, 7, FALSE))*Coefficients!$G$2</f>
        <v>#N/A</v>
      </c>
      <c r="H201" t="e">
        <f>(VLOOKUP(Games!B201, Data!$B$2:$L$134, 8, FALSE)-VLOOKUP(Games!C201, Data!$B$2:$L$134, 8, FALSE))*Coefficients!$H$2</f>
        <v>#N/A</v>
      </c>
      <c r="I201" t="e">
        <f>(VLOOKUP(Games!B201, Data!$B$2:$L$134, 9, FALSE)-VLOOKUP(Games!C201, Data!$B$2:$L$134, 9, FALSE))*Coefficients!$I$2</f>
        <v>#N/A</v>
      </c>
      <c r="J201" t="e">
        <f>(VLOOKUP(Games!B201, Data!$B$2:$L$134, 10, FALSE)-VLOOKUP(Games!C201, Data!$B$2:$L$134, 10, FALSE))*Coefficients!$J$2</f>
        <v>#N/A</v>
      </c>
      <c r="K201" t="e">
        <f>(IF(AND(VLOOKUP(Games!B201, Data!$B$2:$L$134, 11, FALSE)=1, VLOOKUP(Games!C201, Data!$B$2:$L$134, 11, FALSE)&lt;&gt;1), 1,0))*Coefficients!K$2</f>
        <v>#N/A</v>
      </c>
      <c r="L201" t="e">
        <f>(IF(AND(VLOOKUP(Games!B201, Data!$B$2:$L$134, 11, FALSE)&lt;&gt;1, VLOOKUP(Games!C201, Data!$B$2:$L$134, 11, FALSE)=1), 1,0))*Coefficients!L$2</f>
        <v>#N/A</v>
      </c>
      <c r="O201" t="e">
        <f t="shared" si="3"/>
        <v>#N/A</v>
      </c>
    </row>
    <row r="202">
      <c r="A202" t="n">
        <f>Coefficients!A203</f>
        <v>0</v>
      </c>
      <c r="B202" t="n">
        <f>(Games!D202)*Coefficients!$B$2</f>
        <v>0</v>
      </c>
      <c r="C202" t="e">
        <f>(VLOOKUP(Games!B202, Data!$B$2:$L$134, 4, FALSE)-VLOOKUP(Games!C202, Data!$B$2:$L$134, 4, FALSE))*Coefficients!$C$2</f>
        <v>#N/A</v>
      </c>
      <c r="D202" t="e">
        <f>(VLOOKUP(Games!B202, Data!$B$2:$L$134, 3, FALSE)-VLOOKUP(Games!C202, Data!$B$2:$L$134, 3, FALSE))*Coefficients!$D$2</f>
        <v>#N/A</v>
      </c>
      <c r="E202" t="e">
        <f>(VLOOKUP(Games!B202, Data!$B$2:$L$134, 5, FALSE)-VLOOKUP(Games!C202, Data!$B$2:$L$134, 5, FALSE))*Coefficients!$E$2</f>
        <v>#N/A</v>
      </c>
      <c r="F202" t="e">
        <f>(VLOOKUP(Games!B202, Data!$B$2:$L$134, 6, FALSE)-VLOOKUP(Games!C202, Data!$B$2:$L$134, 6, FALSE))*Coefficients!$F$2</f>
        <v>#N/A</v>
      </c>
      <c r="G202" t="e">
        <f>(VLOOKUP(Games!B202, Data!$B$2:$L$134, 7, FALSE)-VLOOKUP(Games!C202, Data!$B$2:$L$134, 7, FALSE))*Coefficients!$G$2</f>
        <v>#N/A</v>
      </c>
      <c r="H202" t="e">
        <f>(VLOOKUP(Games!B202, Data!$B$2:$L$134, 8, FALSE)-VLOOKUP(Games!C202, Data!$B$2:$L$134, 8, FALSE))*Coefficients!$H$2</f>
        <v>#N/A</v>
      </c>
      <c r="I202" t="e">
        <f>(VLOOKUP(Games!B202, Data!$B$2:$L$134, 9, FALSE)-VLOOKUP(Games!C202, Data!$B$2:$L$134, 9, FALSE))*Coefficients!$I$2</f>
        <v>#N/A</v>
      </c>
      <c r="J202" t="e">
        <f>(VLOOKUP(Games!B202, Data!$B$2:$L$134, 10, FALSE)-VLOOKUP(Games!C202, Data!$B$2:$L$134, 10, FALSE))*Coefficients!$J$2</f>
        <v>#N/A</v>
      </c>
      <c r="K202" t="e">
        <f>(IF(AND(VLOOKUP(Games!B202, Data!$B$2:$L$134, 11, FALSE)=1, VLOOKUP(Games!C202, Data!$B$2:$L$134, 11, FALSE)&lt;&gt;1), 1,0))*Coefficients!K$2</f>
        <v>#N/A</v>
      </c>
      <c r="L202" t="e">
        <f>(IF(AND(VLOOKUP(Games!B202, Data!$B$2:$L$134, 11, FALSE)&lt;&gt;1, VLOOKUP(Games!C202, Data!$B$2:$L$134, 11, FALSE)=1), 1,0))*Coefficients!L$2</f>
        <v>#N/A</v>
      </c>
      <c r="O202" t="e">
        <f t="shared" si="3"/>
        <v>#N/A</v>
      </c>
    </row>
    <row r="203">
      <c r="A203" t="n">
        <f>Coefficients!A204</f>
        <v>0</v>
      </c>
      <c r="B203" t="n">
        <f>(Games!D203)*Coefficients!$B$2</f>
        <v>0</v>
      </c>
      <c r="C203" t="e">
        <f>(VLOOKUP(Games!B203, Data!$B$2:$L$134, 4, FALSE)-VLOOKUP(Games!C203, Data!$B$2:$L$134, 4, FALSE))*Coefficients!$C$2</f>
        <v>#N/A</v>
      </c>
      <c r="D203" t="e">
        <f>(VLOOKUP(Games!B203, Data!$B$2:$L$134, 3, FALSE)-VLOOKUP(Games!C203, Data!$B$2:$L$134, 3, FALSE))*Coefficients!$D$2</f>
        <v>#N/A</v>
      </c>
      <c r="E203" t="e">
        <f>(VLOOKUP(Games!B203, Data!$B$2:$L$134, 5, FALSE)-VLOOKUP(Games!C203, Data!$B$2:$L$134, 5, FALSE))*Coefficients!$E$2</f>
        <v>#N/A</v>
      </c>
      <c r="F203" t="e">
        <f>(VLOOKUP(Games!B203, Data!$B$2:$L$134, 6, FALSE)-VLOOKUP(Games!C203, Data!$B$2:$L$134, 6, FALSE))*Coefficients!$F$2</f>
        <v>#N/A</v>
      </c>
      <c r="G203" t="e">
        <f>(VLOOKUP(Games!B203, Data!$B$2:$L$134, 7, FALSE)-VLOOKUP(Games!C203, Data!$B$2:$L$134, 7, FALSE))*Coefficients!$G$2</f>
        <v>#N/A</v>
      </c>
      <c r="H203" t="e">
        <f>(VLOOKUP(Games!B203, Data!$B$2:$L$134, 8, FALSE)-VLOOKUP(Games!C203, Data!$B$2:$L$134, 8, FALSE))*Coefficients!$H$2</f>
        <v>#N/A</v>
      </c>
      <c r="I203" t="e">
        <f>(VLOOKUP(Games!B203, Data!$B$2:$L$134, 9, FALSE)-VLOOKUP(Games!C203, Data!$B$2:$L$134, 9, FALSE))*Coefficients!$I$2</f>
        <v>#N/A</v>
      </c>
      <c r="J203" t="e">
        <f>(VLOOKUP(Games!B203, Data!$B$2:$L$134, 10, FALSE)-VLOOKUP(Games!C203, Data!$B$2:$L$134, 10, FALSE))*Coefficients!$J$2</f>
        <v>#N/A</v>
      </c>
      <c r="K203" t="e">
        <f>(IF(AND(VLOOKUP(Games!B203, Data!$B$2:$L$134, 11, FALSE)=1, VLOOKUP(Games!C203, Data!$B$2:$L$134, 11, FALSE)&lt;&gt;1), 1,0))*Coefficients!K$2</f>
        <v>#N/A</v>
      </c>
      <c r="L203" t="e">
        <f>(IF(AND(VLOOKUP(Games!B203, Data!$B$2:$L$134, 11, FALSE)&lt;&gt;1, VLOOKUP(Games!C203, Data!$B$2:$L$134, 11, FALSE)=1), 1,0))*Coefficients!L$2</f>
        <v>#N/A</v>
      </c>
      <c r="O203" t="e">
        <f t="shared" si="3"/>
        <v>#N/A</v>
      </c>
    </row>
    <row r="204">
      <c r="A204" t="n">
        <f>Coefficients!A205</f>
        <v>0</v>
      </c>
      <c r="B204" t="n">
        <f>(Games!D204)*Coefficients!$B$2</f>
        <v>0</v>
      </c>
      <c r="C204" t="e">
        <f>(VLOOKUP(Games!B204, Data!$B$2:$L$134, 4, FALSE)-VLOOKUP(Games!C204, Data!$B$2:$L$134, 4, FALSE))*Coefficients!$C$2</f>
        <v>#N/A</v>
      </c>
      <c r="D204" t="e">
        <f>(VLOOKUP(Games!B204, Data!$B$2:$L$134, 3, FALSE)-VLOOKUP(Games!C204, Data!$B$2:$L$134, 3, FALSE))*Coefficients!$D$2</f>
        <v>#N/A</v>
      </c>
      <c r="E204" t="e">
        <f>(VLOOKUP(Games!B204, Data!$B$2:$L$134, 5, FALSE)-VLOOKUP(Games!C204, Data!$B$2:$L$134, 5, FALSE))*Coefficients!$E$2</f>
        <v>#N/A</v>
      </c>
      <c r="F204" t="e">
        <f>(VLOOKUP(Games!B204, Data!$B$2:$L$134, 6, FALSE)-VLOOKUP(Games!C204, Data!$B$2:$L$134, 6, FALSE))*Coefficients!$F$2</f>
        <v>#N/A</v>
      </c>
      <c r="G204" t="e">
        <f>(VLOOKUP(Games!B204, Data!$B$2:$L$134, 7, FALSE)-VLOOKUP(Games!C204, Data!$B$2:$L$134, 7, FALSE))*Coefficients!$G$2</f>
        <v>#N/A</v>
      </c>
      <c r="H204" t="e">
        <f>(VLOOKUP(Games!B204, Data!$B$2:$L$134, 8, FALSE)-VLOOKUP(Games!C204, Data!$B$2:$L$134, 8, FALSE))*Coefficients!$H$2</f>
        <v>#N/A</v>
      </c>
      <c r="I204" t="e">
        <f>(VLOOKUP(Games!B204, Data!$B$2:$L$134, 9, FALSE)-VLOOKUP(Games!C204, Data!$B$2:$L$134, 9, FALSE))*Coefficients!$I$2</f>
        <v>#N/A</v>
      </c>
      <c r="J204" t="e">
        <f>(VLOOKUP(Games!B204, Data!$B$2:$L$134, 10, FALSE)-VLOOKUP(Games!C204, Data!$B$2:$L$134, 10, FALSE))*Coefficients!$J$2</f>
        <v>#N/A</v>
      </c>
      <c r="K204" t="e">
        <f>(IF(AND(VLOOKUP(Games!B204, Data!$B$2:$L$134, 11, FALSE)=1, VLOOKUP(Games!C204, Data!$B$2:$L$134, 11, FALSE)&lt;&gt;1), 1,0))*Coefficients!K$2</f>
        <v>#N/A</v>
      </c>
      <c r="L204" t="e">
        <f>(IF(AND(VLOOKUP(Games!B204, Data!$B$2:$L$134, 11, FALSE)&lt;&gt;1, VLOOKUP(Games!C204, Data!$B$2:$L$134, 11, FALSE)=1), 1,0))*Coefficients!L$2</f>
        <v>#N/A</v>
      </c>
      <c r="O204" t="e">
        <f t="shared" si="3"/>
        <v>#N/A</v>
      </c>
    </row>
    <row r="205">
      <c r="A205" t="n">
        <f>Coefficients!A206</f>
        <v>0</v>
      </c>
      <c r="B205" t="n">
        <f>(Games!D205)*Coefficients!$B$2</f>
        <v>0</v>
      </c>
      <c r="C205" t="e">
        <f>(VLOOKUP(Games!B205, Data!$B$2:$L$134, 4, FALSE)-VLOOKUP(Games!C205, Data!$B$2:$L$134, 4, FALSE))*Coefficients!$C$2</f>
        <v>#N/A</v>
      </c>
      <c r="D205" t="e">
        <f>(VLOOKUP(Games!B205, Data!$B$2:$L$134, 3, FALSE)-VLOOKUP(Games!C205, Data!$B$2:$L$134, 3, FALSE))*Coefficients!$D$2</f>
        <v>#N/A</v>
      </c>
      <c r="E205" t="e">
        <f>(VLOOKUP(Games!B205, Data!$B$2:$L$134, 5, FALSE)-VLOOKUP(Games!C205, Data!$B$2:$L$134, 5, FALSE))*Coefficients!$E$2</f>
        <v>#N/A</v>
      </c>
      <c r="F205" t="e">
        <f>(VLOOKUP(Games!B205, Data!$B$2:$L$134, 6, FALSE)-VLOOKUP(Games!C205, Data!$B$2:$L$134, 6, FALSE))*Coefficients!$F$2</f>
        <v>#N/A</v>
      </c>
      <c r="G205" t="e">
        <f>(VLOOKUP(Games!B205, Data!$B$2:$L$134, 7, FALSE)-VLOOKUP(Games!C205, Data!$B$2:$L$134, 7, FALSE))*Coefficients!$G$2</f>
        <v>#N/A</v>
      </c>
      <c r="H205" t="e">
        <f>(VLOOKUP(Games!B205, Data!$B$2:$L$134, 8, FALSE)-VLOOKUP(Games!C205, Data!$B$2:$L$134, 8, FALSE))*Coefficients!$H$2</f>
        <v>#N/A</v>
      </c>
      <c r="I205" t="e">
        <f>(VLOOKUP(Games!B205, Data!$B$2:$L$134, 9, FALSE)-VLOOKUP(Games!C205, Data!$B$2:$L$134, 9, FALSE))*Coefficients!$I$2</f>
        <v>#N/A</v>
      </c>
      <c r="J205" t="e">
        <f>(VLOOKUP(Games!B205, Data!$B$2:$L$134, 10, FALSE)-VLOOKUP(Games!C205, Data!$B$2:$L$134, 10, FALSE))*Coefficients!$J$2</f>
        <v>#N/A</v>
      </c>
      <c r="K205" t="e">
        <f>(IF(AND(VLOOKUP(Games!B205, Data!$B$2:$L$134, 11, FALSE)=1, VLOOKUP(Games!C205, Data!$B$2:$L$134, 11, FALSE)&lt;&gt;1), 1,0))*Coefficients!K$2</f>
        <v>#N/A</v>
      </c>
      <c r="L205" t="e">
        <f>(IF(AND(VLOOKUP(Games!B205, Data!$B$2:$L$134, 11, FALSE)&lt;&gt;1, VLOOKUP(Games!C205, Data!$B$2:$L$134, 11, FALSE)=1), 1,0))*Coefficients!L$2</f>
        <v>#N/A</v>
      </c>
      <c r="O205" t="e">
        <f t="shared" si="3"/>
        <v>#N/A</v>
      </c>
    </row>
    <row r="206">
      <c r="A206" t="n">
        <f>Coefficients!A207</f>
        <v>0</v>
      </c>
      <c r="B206" t="n">
        <f>(Games!D206)*Coefficients!$B$2</f>
        <v>0</v>
      </c>
      <c r="C206" t="e">
        <f>(VLOOKUP(Games!B206, Data!$B$2:$L$134, 4, FALSE)-VLOOKUP(Games!C206, Data!$B$2:$L$134, 4, FALSE))*Coefficients!$C$2</f>
        <v>#N/A</v>
      </c>
      <c r="D206" t="e">
        <f>(VLOOKUP(Games!B206, Data!$B$2:$L$134, 3, FALSE)-VLOOKUP(Games!C206, Data!$B$2:$L$134, 3, FALSE))*Coefficients!$D$2</f>
        <v>#N/A</v>
      </c>
      <c r="E206" t="e">
        <f>(VLOOKUP(Games!B206, Data!$B$2:$L$134, 5, FALSE)-VLOOKUP(Games!C206, Data!$B$2:$L$134, 5, FALSE))*Coefficients!$E$2</f>
        <v>#N/A</v>
      </c>
      <c r="F206" t="e">
        <f>(VLOOKUP(Games!B206, Data!$B$2:$L$134, 6, FALSE)-VLOOKUP(Games!C206, Data!$B$2:$L$134, 6, FALSE))*Coefficients!$F$2</f>
        <v>#N/A</v>
      </c>
      <c r="G206" t="e">
        <f>(VLOOKUP(Games!B206, Data!$B$2:$L$134, 7, FALSE)-VLOOKUP(Games!C206, Data!$B$2:$L$134, 7, FALSE))*Coefficients!$G$2</f>
        <v>#N/A</v>
      </c>
      <c r="H206" t="e">
        <f>(VLOOKUP(Games!B206, Data!$B$2:$L$134, 8, FALSE)-VLOOKUP(Games!C206, Data!$B$2:$L$134, 8, FALSE))*Coefficients!$H$2</f>
        <v>#N/A</v>
      </c>
      <c r="I206" t="e">
        <f>(VLOOKUP(Games!B206, Data!$B$2:$L$134, 9, FALSE)-VLOOKUP(Games!C206, Data!$B$2:$L$134, 9, FALSE))*Coefficients!$I$2</f>
        <v>#N/A</v>
      </c>
      <c r="J206" t="e">
        <f>(VLOOKUP(Games!B206, Data!$B$2:$L$134, 10, FALSE)-VLOOKUP(Games!C206, Data!$B$2:$L$134, 10, FALSE))*Coefficients!$J$2</f>
        <v>#N/A</v>
      </c>
      <c r="K206" t="e">
        <f>(IF(AND(VLOOKUP(Games!B206, Data!$B$2:$L$134, 11, FALSE)=1, VLOOKUP(Games!C206, Data!$B$2:$L$134, 11, FALSE)&lt;&gt;1), 1,0))*Coefficients!K$2</f>
        <v>#N/A</v>
      </c>
      <c r="L206" t="e">
        <f>(IF(AND(VLOOKUP(Games!B206, Data!$B$2:$L$134, 11, FALSE)&lt;&gt;1, VLOOKUP(Games!C206, Data!$B$2:$L$134, 11, FALSE)=1), 1,0))*Coefficients!L$2</f>
        <v>#N/A</v>
      </c>
      <c r="O206" t="e">
        <f t="shared" si="3"/>
        <v>#N/A</v>
      </c>
    </row>
    <row r="207">
      <c r="A207" t="n">
        <f>Coefficients!A208</f>
        <v>0</v>
      </c>
      <c r="B207" t="n">
        <f>(Games!D207)*Coefficients!$B$2</f>
        <v>0</v>
      </c>
      <c r="C207" t="e">
        <f>(VLOOKUP(Games!B207, Data!$B$2:$L$134, 4, FALSE)-VLOOKUP(Games!C207, Data!$B$2:$L$134, 4, FALSE))*Coefficients!$C$2</f>
        <v>#N/A</v>
      </c>
      <c r="D207" t="e">
        <f>(VLOOKUP(Games!B207, Data!$B$2:$L$134, 3, FALSE)-VLOOKUP(Games!C207, Data!$B$2:$L$134, 3, FALSE))*Coefficients!$D$2</f>
        <v>#N/A</v>
      </c>
      <c r="E207" t="e">
        <f>(VLOOKUP(Games!B207, Data!$B$2:$L$134, 5, FALSE)-VLOOKUP(Games!C207, Data!$B$2:$L$134, 5, FALSE))*Coefficients!$E$2</f>
        <v>#N/A</v>
      </c>
      <c r="F207" t="e">
        <f>(VLOOKUP(Games!B207, Data!$B$2:$L$134, 6, FALSE)-VLOOKUP(Games!C207, Data!$B$2:$L$134, 6, FALSE))*Coefficients!$F$2</f>
        <v>#N/A</v>
      </c>
      <c r="G207" t="e">
        <f>(VLOOKUP(Games!B207, Data!$B$2:$L$134, 7, FALSE)-VLOOKUP(Games!C207, Data!$B$2:$L$134, 7, FALSE))*Coefficients!$G$2</f>
        <v>#N/A</v>
      </c>
      <c r="H207" t="e">
        <f>(VLOOKUP(Games!B207, Data!$B$2:$L$134, 8, FALSE)-VLOOKUP(Games!C207, Data!$B$2:$L$134, 8, FALSE))*Coefficients!$H$2</f>
        <v>#N/A</v>
      </c>
      <c r="I207" t="e">
        <f>(VLOOKUP(Games!B207, Data!$B$2:$L$134, 9, FALSE)-VLOOKUP(Games!C207, Data!$B$2:$L$134, 9, FALSE))*Coefficients!$I$2</f>
        <v>#N/A</v>
      </c>
      <c r="J207" t="e">
        <f>(VLOOKUP(Games!B207, Data!$B$2:$L$134, 10, FALSE)-VLOOKUP(Games!C207, Data!$B$2:$L$134, 10, FALSE))*Coefficients!$J$2</f>
        <v>#N/A</v>
      </c>
      <c r="K207" t="e">
        <f>(IF(AND(VLOOKUP(Games!B207, Data!$B$2:$L$134, 11, FALSE)=1, VLOOKUP(Games!C207, Data!$B$2:$L$134, 11, FALSE)&lt;&gt;1), 1,0))*Coefficients!K$2</f>
        <v>#N/A</v>
      </c>
      <c r="L207" t="e">
        <f>(IF(AND(VLOOKUP(Games!B207, Data!$B$2:$L$134, 11, FALSE)&lt;&gt;1, VLOOKUP(Games!C207, Data!$B$2:$L$134, 11, FALSE)=1), 1,0))*Coefficients!L$2</f>
        <v>#N/A</v>
      </c>
      <c r="O207" t="e">
        <f t="shared" si="3"/>
        <v>#N/A</v>
      </c>
    </row>
    <row r="208">
      <c r="A208" t="n">
        <f>Coefficients!A209</f>
        <v>0</v>
      </c>
      <c r="B208" t="n">
        <f>(Games!D208)*Coefficients!$B$2</f>
        <v>0</v>
      </c>
      <c r="C208" t="e">
        <f>(VLOOKUP(Games!B208, Data!$B$2:$L$134, 4, FALSE)-VLOOKUP(Games!C208, Data!$B$2:$L$134, 4, FALSE))*Coefficients!$C$2</f>
        <v>#N/A</v>
      </c>
      <c r="D208" t="e">
        <f>(VLOOKUP(Games!B208, Data!$B$2:$L$134, 3, FALSE)-VLOOKUP(Games!C208, Data!$B$2:$L$134, 3, FALSE))*Coefficients!$D$2</f>
        <v>#N/A</v>
      </c>
      <c r="E208" t="e">
        <f>(VLOOKUP(Games!B208, Data!$B$2:$L$134, 5, FALSE)-VLOOKUP(Games!C208, Data!$B$2:$L$134, 5, FALSE))*Coefficients!$E$2</f>
        <v>#N/A</v>
      </c>
      <c r="F208" t="e">
        <f>(VLOOKUP(Games!B208, Data!$B$2:$L$134, 6, FALSE)-VLOOKUP(Games!C208, Data!$B$2:$L$134, 6, FALSE))*Coefficients!$F$2</f>
        <v>#N/A</v>
      </c>
      <c r="G208" t="e">
        <f>(VLOOKUP(Games!B208, Data!$B$2:$L$134, 7, FALSE)-VLOOKUP(Games!C208, Data!$B$2:$L$134, 7, FALSE))*Coefficients!$G$2</f>
        <v>#N/A</v>
      </c>
      <c r="H208" t="e">
        <f>(VLOOKUP(Games!B208, Data!$B$2:$L$134, 8, FALSE)-VLOOKUP(Games!C208, Data!$B$2:$L$134, 8, FALSE))*Coefficients!$H$2</f>
        <v>#N/A</v>
      </c>
      <c r="I208" t="e">
        <f>(VLOOKUP(Games!B208, Data!$B$2:$L$134, 9, FALSE)-VLOOKUP(Games!C208, Data!$B$2:$L$134, 9, FALSE))*Coefficients!$I$2</f>
        <v>#N/A</v>
      </c>
      <c r="J208" t="e">
        <f>(VLOOKUP(Games!B208, Data!$B$2:$L$134, 10, FALSE)-VLOOKUP(Games!C208, Data!$B$2:$L$134, 10, FALSE))*Coefficients!$J$2</f>
        <v>#N/A</v>
      </c>
      <c r="K208" t="e">
        <f>(IF(AND(VLOOKUP(Games!B208, Data!$B$2:$L$134, 11, FALSE)=1, VLOOKUP(Games!C208, Data!$B$2:$L$134, 11, FALSE)&lt;&gt;1), 1,0))*Coefficients!K$2</f>
        <v>#N/A</v>
      </c>
      <c r="L208" t="e">
        <f>(IF(AND(VLOOKUP(Games!B208, Data!$B$2:$L$134, 11, FALSE)&lt;&gt;1, VLOOKUP(Games!C208, Data!$B$2:$L$134, 11, FALSE)=1), 1,0))*Coefficients!L$2</f>
        <v>#N/A</v>
      </c>
      <c r="O208" t="e">
        <f t="shared" si="3"/>
        <v>#N/A</v>
      </c>
    </row>
    <row r="209">
      <c r="A209" t="n">
        <f>Coefficients!A210</f>
        <v>0</v>
      </c>
      <c r="B209" t="n">
        <f>(Games!D209)*Coefficients!$B$2</f>
        <v>0</v>
      </c>
      <c r="C209" t="e">
        <f>(VLOOKUP(Games!B209, Data!$B$2:$L$134, 4, FALSE)-VLOOKUP(Games!C209, Data!$B$2:$L$134, 4, FALSE))*Coefficients!$C$2</f>
        <v>#N/A</v>
      </c>
      <c r="D209" t="e">
        <f>(VLOOKUP(Games!B209, Data!$B$2:$L$134, 3, FALSE)-VLOOKUP(Games!C209, Data!$B$2:$L$134, 3, FALSE))*Coefficients!$D$2</f>
        <v>#N/A</v>
      </c>
      <c r="E209" t="e">
        <f>(VLOOKUP(Games!B209, Data!$B$2:$L$134, 5, FALSE)-VLOOKUP(Games!C209, Data!$B$2:$L$134, 5, FALSE))*Coefficients!$E$2</f>
        <v>#N/A</v>
      </c>
      <c r="F209" t="e">
        <f>(VLOOKUP(Games!B209, Data!$B$2:$L$134, 6, FALSE)-VLOOKUP(Games!C209, Data!$B$2:$L$134, 6, FALSE))*Coefficients!$F$2</f>
        <v>#N/A</v>
      </c>
      <c r="G209" t="e">
        <f>(VLOOKUP(Games!B209, Data!$B$2:$L$134, 7, FALSE)-VLOOKUP(Games!C209, Data!$B$2:$L$134, 7, FALSE))*Coefficients!$G$2</f>
        <v>#N/A</v>
      </c>
      <c r="H209" t="e">
        <f>(VLOOKUP(Games!B209, Data!$B$2:$L$134, 8, FALSE)-VLOOKUP(Games!C209, Data!$B$2:$L$134, 8, FALSE))*Coefficients!$H$2</f>
        <v>#N/A</v>
      </c>
      <c r="I209" t="e">
        <f>(VLOOKUP(Games!B209, Data!$B$2:$L$134, 9, FALSE)-VLOOKUP(Games!C209, Data!$B$2:$L$134, 9, FALSE))*Coefficients!$I$2</f>
        <v>#N/A</v>
      </c>
      <c r="J209" t="e">
        <f>(VLOOKUP(Games!B209, Data!$B$2:$L$134, 10, FALSE)-VLOOKUP(Games!C209, Data!$B$2:$L$134, 10, FALSE))*Coefficients!$J$2</f>
        <v>#N/A</v>
      </c>
      <c r="K209" t="e">
        <f>(IF(AND(VLOOKUP(Games!B209, Data!$B$2:$L$134, 11, FALSE)=1, VLOOKUP(Games!C209, Data!$B$2:$L$134, 11, FALSE)&lt;&gt;1), 1,0))*Coefficients!K$2</f>
        <v>#N/A</v>
      </c>
      <c r="L209" t="e">
        <f>(IF(AND(VLOOKUP(Games!B209, Data!$B$2:$L$134, 11, FALSE)&lt;&gt;1, VLOOKUP(Games!C209, Data!$B$2:$L$134, 11, FALSE)=1), 1,0))*Coefficients!L$2</f>
        <v>#N/A</v>
      </c>
      <c r="O209" t="e">
        <f t="shared" si="3"/>
        <v>#N/A</v>
      </c>
    </row>
    <row r="210">
      <c r="A210" t="n">
        <f>Coefficients!A211</f>
        <v>0</v>
      </c>
      <c r="B210" t="n">
        <f>(Games!D210)*Coefficients!$B$2</f>
        <v>0</v>
      </c>
      <c r="C210" t="e">
        <f>(VLOOKUP(Games!B210, Data!$B$2:$L$134, 4, FALSE)-VLOOKUP(Games!C210, Data!$B$2:$L$134, 4, FALSE))*Coefficients!$C$2</f>
        <v>#N/A</v>
      </c>
      <c r="D210" t="e">
        <f>(VLOOKUP(Games!B210, Data!$B$2:$L$134, 3, FALSE)-VLOOKUP(Games!C210, Data!$B$2:$L$134, 3, FALSE))*Coefficients!$D$2</f>
        <v>#N/A</v>
      </c>
      <c r="E210" t="e">
        <f>(VLOOKUP(Games!B210, Data!$B$2:$L$134, 5, FALSE)-VLOOKUP(Games!C210, Data!$B$2:$L$134, 5, FALSE))*Coefficients!$E$2</f>
        <v>#N/A</v>
      </c>
      <c r="F210" t="e">
        <f>(VLOOKUP(Games!B210, Data!$B$2:$L$134, 6, FALSE)-VLOOKUP(Games!C210, Data!$B$2:$L$134, 6, FALSE))*Coefficients!$F$2</f>
        <v>#N/A</v>
      </c>
      <c r="G210" t="e">
        <f>(VLOOKUP(Games!B210, Data!$B$2:$L$134, 7, FALSE)-VLOOKUP(Games!C210, Data!$B$2:$L$134, 7, FALSE))*Coefficients!$G$2</f>
        <v>#N/A</v>
      </c>
      <c r="H210" t="e">
        <f>(VLOOKUP(Games!B210, Data!$B$2:$L$134, 8, FALSE)-VLOOKUP(Games!C210, Data!$B$2:$L$134, 8, FALSE))*Coefficients!$H$2</f>
        <v>#N/A</v>
      </c>
      <c r="I210" t="e">
        <f>(VLOOKUP(Games!B210, Data!$B$2:$L$134, 9, FALSE)-VLOOKUP(Games!C210, Data!$B$2:$L$134, 9, FALSE))*Coefficients!$I$2</f>
        <v>#N/A</v>
      </c>
      <c r="J210" t="e">
        <f>(VLOOKUP(Games!B210, Data!$B$2:$L$134, 10, FALSE)-VLOOKUP(Games!C210, Data!$B$2:$L$134, 10, FALSE))*Coefficients!$J$2</f>
        <v>#N/A</v>
      </c>
      <c r="K210" t="e">
        <f>(IF(AND(VLOOKUP(Games!B210, Data!$B$2:$L$134, 11, FALSE)=1, VLOOKUP(Games!C210, Data!$B$2:$L$134, 11, FALSE)&lt;&gt;1), 1,0))*Coefficients!K$2</f>
        <v>#N/A</v>
      </c>
      <c r="L210" t="e">
        <f>(IF(AND(VLOOKUP(Games!B210, Data!$B$2:$L$134, 11, FALSE)&lt;&gt;1, VLOOKUP(Games!C210, Data!$B$2:$L$134, 11, FALSE)=1), 1,0))*Coefficients!L$2</f>
        <v>#N/A</v>
      </c>
      <c r="O210" t="e">
        <f t="shared" si="3"/>
        <v>#N/A</v>
      </c>
    </row>
    <row r="211">
      <c r="A211" t="n">
        <f>Coefficients!A212</f>
        <v>0</v>
      </c>
      <c r="B211" t="n">
        <f>(Games!D211)*Coefficients!$B$2</f>
        <v>0</v>
      </c>
      <c r="C211" t="e">
        <f>(VLOOKUP(Games!B211, Data!$B$2:$L$134, 4, FALSE)-VLOOKUP(Games!C211, Data!$B$2:$L$134, 4, FALSE))*Coefficients!$C$2</f>
        <v>#N/A</v>
      </c>
      <c r="D211" t="e">
        <f>(VLOOKUP(Games!B211, Data!$B$2:$L$134, 3, FALSE)-VLOOKUP(Games!C211, Data!$B$2:$L$134, 3, FALSE))*Coefficients!$D$2</f>
        <v>#N/A</v>
      </c>
      <c r="E211" t="e">
        <f>(VLOOKUP(Games!B211, Data!$B$2:$L$134, 5, FALSE)-VLOOKUP(Games!C211, Data!$B$2:$L$134, 5, FALSE))*Coefficients!$E$2</f>
        <v>#N/A</v>
      </c>
      <c r="F211" t="e">
        <f>(VLOOKUP(Games!B211, Data!$B$2:$L$134, 6, FALSE)-VLOOKUP(Games!C211, Data!$B$2:$L$134, 6, FALSE))*Coefficients!$F$2</f>
        <v>#N/A</v>
      </c>
      <c r="G211" t="e">
        <f>(VLOOKUP(Games!B211, Data!$B$2:$L$134, 7, FALSE)-VLOOKUP(Games!C211, Data!$B$2:$L$134, 7, FALSE))*Coefficients!$G$2</f>
        <v>#N/A</v>
      </c>
      <c r="H211" t="e">
        <f>(VLOOKUP(Games!B211, Data!$B$2:$L$134, 8, FALSE)-VLOOKUP(Games!C211, Data!$B$2:$L$134, 8, FALSE))*Coefficients!$H$2</f>
        <v>#N/A</v>
      </c>
      <c r="I211" t="e">
        <f>(VLOOKUP(Games!B211, Data!$B$2:$L$134, 9, FALSE)-VLOOKUP(Games!C211, Data!$B$2:$L$134, 9, FALSE))*Coefficients!$I$2</f>
        <v>#N/A</v>
      </c>
      <c r="J211" t="e">
        <f>(VLOOKUP(Games!B211, Data!$B$2:$L$134, 10, FALSE)-VLOOKUP(Games!C211, Data!$B$2:$L$134, 10, FALSE))*Coefficients!$J$2</f>
        <v>#N/A</v>
      </c>
      <c r="K211" t="e">
        <f>(IF(AND(VLOOKUP(Games!B211, Data!$B$2:$L$134, 11, FALSE)=1, VLOOKUP(Games!C211, Data!$B$2:$L$134, 11, FALSE)&lt;&gt;1), 1,0))*Coefficients!K$2</f>
        <v>#N/A</v>
      </c>
      <c r="L211" t="e">
        <f>(IF(AND(VLOOKUP(Games!B211, Data!$B$2:$L$134, 11, FALSE)&lt;&gt;1, VLOOKUP(Games!C211, Data!$B$2:$L$134, 11, FALSE)=1), 1,0))*Coefficients!L$2</f>
        <v>#N/A</v>
      </c>
      <c r="O211" t="e">
        <f t="shared" si="3"/>
        <v>#N/A</v>
      </c>
    </row>
    <row r="212">
      <c r="A212" t="n">
        <f>Coefficients!A213</f>
        <v>0</v>
      </c>
      <c r="B212" t="n">
        <f>(Games!D212)*Coefficients!$B$2</f>
        <v>0</v>
      </c>
      <c r="C212" t="e">
        <f>(VLOOKUP(Games!B212, Data!$B$2:$L$134, 4, FALSE)-VLOOKUP(Games!C212, Data!$B$2:$L$134, 4, FALSE))*Coefficients!$C$2</f>
        <v>#N/A</v>
      </c>
      <c r="D212" t="e">
        <f>(VLOOKUP(Games!B212, Data!$B$2:$L$134, 3, FALSE)-VLOOKUP(Games!C212, Data!$B$2:$L$134, 3, FALSE))*Coefficients!$D$2</f>
        <v>#N/A</v>
      </c>
      <c r="E212" t="e">
        <f>(VLOOKUP(Games!B212, Data!$B$2:$L$134, 5, FALSE)-VLOOKUP(Games!C212, Data!$B$2:$L$134, 5, FALSE))*Coefficients!$E$2</f>
        <v>#N/A</v>
      </c>
      <c r="F212" t="e">
        <f>(VLOOKUP(Games!B212, Data!$B$2:$L$134, 6, FALSE)-VLOOKUP(Games!C212, Data!$B$2:$L$134, 6, FALSE))*Coefficients!$F$2</f>
        <v>#N/A</v>
      </c>
      <c r="G212" t="e">
        <f>(VLOOKUP(Games!B212, Data!$B$2:$L$134, 7, FALSE)-VLOOKUP(Games!C212, Data!$B$2:$L$134, 7, FALSE))*Coefficients!$G$2</f>
        <v>#N/A</v>
      </c>
      <c r="H212" t="e">
        <f>(VLOOKUP(Games!B212, Data!$B$2:$L$134, 8, FALSE)-VLOOKUP(Games!C212, Data!$B$2:$L$134, 8, FALSE))*Coefficients!$H$2</f>
        <v>#N/A</v>
      </c>
      <c r="I212" t="e">
        <f>(VLOOKUP(Games!B212, Data!$B$2:$L$134, 9, FALSE)-VLOOKUP(Games!C212, Data!$B$2:$L$134, 9, FALSE))*Coefficients!$I$2</f>
        <v>#N/A</v>
      </c>
      <c r="J212" t="e">
        <f>(VLOOKUP(Games!B212, Data!$B$2:$L$134, 10, FALSE)-VLOOKUP(Games!C212, Data!$B$2:$L$134, 10, FALSE))*Coefficients!$J$2</f>
        <v>#N/A</v>
      </c>
      <c r="K212" t="e">
        <f>(IF(AND(VLOOKUP(Games!B212, Data!$B$2:$L$134, 11, FALSE)=1, VLOOKUP(Games!C212, Data!$B$2:$L$134, 11, FALSE)&lt;&gt;1), 1,0))*Coefficients!K$2</f>
        <v>#N/A</v>
      </c>
      <c r="L212" t="e">
        <f>(IF(AND(VLOOKUP(Games!B212, Data!$B$2:$L$134, 11, FALSE)&lt;&gt;1, VLOOKUP(Games!C212, Data!$B$2:$L$134, 11, FALSE)=1), 1,0))*Coefficients!L$2</f>
        <v>#N/A</v>
      </c>
      <c r="O212" t="e">
        <f t="shared" si="3"/>
        <v>#N/A</v>
      </c>
    </row>
    <row r="213">
      <c r="A213" t="n">
        <f>Coefficients!A214</f>
        <v>0</v>
      </c>
      <c r="B213" t="n">
        <f>(Games!D213)*Coefficients!$B$2</f>
        <v>0</v>
      </c>
      <c r="C213" t="e">
        <f>(VLOOKUP(Games!B213, Data!$B$2:$L$134, 4, FALSE)-VLOOKUP(Games!C213, Data!$B$2:$L$134, 4, FALSE))*Coefficients!$C$2</f>
        <v>#N/A</v>
      </c>
      <c r="D213" t="e">
        <f>(VLOOKUP(Games!B213, Data!$B$2:$L$134, 3, FALSE)-VLOOKUP(Games!C213, Data!$B$2:$L$134, 3, FALSE))*Coefficients!$D$2</f>
        <v>#N/A</v>
      </c>
      <c r="E213" t="e">
        <f>(VLOOKUP(Games!B213, Data!$B$2:$L$134, 5, FALSE)-VLOOKUP(Games!C213, Data!$B$2:$L$134, 5, FALSE))*Coefficients!$E$2</f>
        <v>#N/A</v>
      </c>
      <c r="F213" t="e">
        <f>(VLOOKUP(Games!B213, Data!$B$2:$L$134, 6, FALSE)-VLOOKUP(Games!C213, Data!$B$2:$L$134, 6, FALSE))*Coefficients!$F$2</f>
        <v>#N/A</v>
      </c>
      <c r="G213" t="e">
        <f>(VLOOKUP(Games!B213, Data!$B$2:$L$134, 7, FALSE)-VLOOKUP(Games!C213, Data!$B$2:$L$134, 7, FALSE))*Coefficients!$G$2</f>
        <v>#N/A</v>
      </c>
      <c r="H213" t="e">
        <f>(VLOOKUP(Games!B213, Data!$B$2:$L$134, 8, FALSE)-VLOOKUP(Games!C213, Data!$B$2:$L$134, 8, FALSE))*Coefficients!$H$2</f>
        <v>#N/A</v>
      </c>
      <c r="I213" t="e">
        <f>(VLOOKUP(Games!B213, Data!$B$2:$L$134, 9, FALSE)-VLOOKUP(Games!C213, Data!$B$2:$L$134, 9, FALSE))*Coefficients!$I$2</f>
        <v>#N/A</v>
      </c>
      <c r="J213" t="e">
        <f>(VLOOKUP(Games!B213, Data!$B$2:$L$134, 10, FALSE)-VLOOKUP(Games!C213, Data!$B$2:$L$134, 10, FALSE))*Coefficients!$J$2</f>
        <v>#N/A</v>
      </c>
      <c r="K213" t="e">
        <f>(IF(AND(VLOOKUP(Games!B213, Data!$B$2:$L$134, 11, FALSE)=1, VLOOKUP(Games!C213, Data!$B$2:$L$134, 11, FALSE)&lt;&gt;1), 1,0))*Coefficients!K$2</f>
        <v>#N/A</v>
      </c>
      <c r="L213" t="e">
        <f>(IF(AND(VLOOKUP(Games!B213, Data!$B$2:$L$134, 11, FALSE)&lt;&gt;1, VLOOKUP(Games!C213, Data!$B$2:$L$134, 11, FALSE)=1), 1,0))*Coefficients!L$2</f>
        <v>#N/A</v>
      </c>
    </row>
    <row r="214">
      <c r="A214" t="n">
        <f>Coefficients!A215</f>
        <v>0</v>
      </c>
      <c r="B214" t="n">
        <f>(Games!D214)*Coefficients!$B$2</f>
        <v>0</v>
      </c>
      <c r="C214" t="e">
        <f>(VLOOKUP(Games!B214, Data!$B$2:$L$134, 4, FALSE)-VLOOKUP(Games!C214, Data!$B$2:$L$134, 4, FALSE))*Coefficients!$C$2</f>
        <v>#N/A</v>
      </c>
      <c r="D214" t="e">
        <f>(VLOOKUP(Games!B214, Data!$B$2:$L$134, 3, FALSE)-VLOOKUP(Games!C214, Data!$B$2:$L$134, 3, FALSE))*Coefficients!$D$2</f>
        <v>#N/A</v>
      </c>
      <c r="E214" t="e">
        <f>(VLOOKUP(Games!B214, Data!$B$2:$L$134, 5, FALSE)-VLOOKUP(Games!C214, Data!$B$2:$L$134, 5, FALSE))*Coefficients!$E$2</f>
        <v>#N/A</v>
      </c>
      <c r="F214" t="e">
        <f>(VLOOKUP(Games!B214, Data!$B$2:$L$134, 6, FALSE)-VLOOKUP(Games!C214, Data!$B$2:$L$134, 6, FALSE))*Coefficients!$F$2</f>
        <v>#N/A</v>
      </c>
      <c r="G214" t="e">
        <f>(VLOOKUP(Games!B214, Data!$B$2:$L$134, 7, FALSE)-VLOOKUP(Games!C214, Data!$B$2:$L$134, 7, FALSE))*Coefficients!$G$2</f>
        <v>#N/A</v>
      </c>
      <c r="H214" t="e">
        <f>(VLOOKUP(Games!B214, Data!$B$2:$L$134, 8, FALSE)-VLOOKUP(Games!C214, Data!$B$2:$L$134, 8, FALSE))*Coefficients!$H$2</f>
        <v>#N/A</v>
      </c>
      <c r="I214" t="e">
        <f>(VLOOKUP(Games!B214, Data!$B$2:$L$134, 9, FALSE)-VLOOKUP(Games!C214, Data!$B$2:$L$134, 9, FALSE))*Coefficients!$I$2</f>
        <v>#N/A</v>
      </c>
      <c r="J214" t="e">
        <f>(VLOOKUP(Games!B214, Data!$B$2:$L$134, 10, FALSE)-VLOOKUP(Games!C214, Data!$B$2:$L$134, 10, FALSE))*Coefficients!$J$2</f>
        <v>#N/A</v>
      </c>
      <c r="K214" t="e">
        <f>(IF(AND(VLOOKUP(Games!B214, Data!$B$2:$L$134, 11, FALSE)=1, VLOOKUP(Games!C214, Data!$B$2:$L$134, 11, FALSE)&lt;&gt;1), 1,0))*Coefficients!K$2</f>
        <v>#N/A</v>
      </c>
      <c r="L214" t="e">
        <f>(IF(AND(VLOOKUP(Games!B214, Data!$B$2:$L$134, 11, FALSE)&lt;&gt;1, VLOOKUP(Games!C214, Data!$B$2:$L$134, 11, FALSE)=1), 1,0))*Coefficients!L$2</f>
        <v>#N/A</v>
      </c>
    </row>
    <row r="215">
      <c r="A215" t="n">
        <f>Coefficients!A216</f>
        <v>0</v>
      </c>
      <c r="B215" t="n">
        <f>(Games!D215)*Coefficients!$B$2</f>
        <v>0</v>
      </c>
      <c r="C215" t="e">
        <f>(VLOOKUP(Games!B215, Data!$B$2:$L$134, 4, FALSE)-VLOOKUP(Games!C215, Data!$B$2:$L$134, 4, FALSE))*Coefficients!$C$2</f>
        <v>#N/A</v>
      </c>
      <c r="D215" t="e">
        <f>(VLOOKUP(Games!B215, Data!$B$2:$L$134, 3, FALSE)-VLOOKUP(Games!C215, Data!$B$2:$L$134, 3, FALSE))*Coefficients!$D$2</f>
        <v>#N/A</v>
      </c>
      <c r="E215" t="e">
        <f>(VLOOKUP(Games!B215, Data!$B$2:$L$134, 5, FALSE)-VLOOKUP(Games!C215, Data!$B$2:$L$134, 5, FALSE))*Coefficients!$E$2</f>
        <v>#N/A</v>
      </c>
      <c r="F215" t="e">
        <f>(VLOOKUP(Games!B215, Data!$B$2:$L$134, 6, FALSE)-VLOOKUP(Games!C215, Data!$B$2:$L$134, 6, FALSE))*Coefficients!$F$2</f>
        <v>#N/A</v>
      </c>
      <c r="G215" t="e">
        <f>(VLOOKUP(Games!B215, Data!$B$2:$L$134, 7, FALSE)-VLOOKUP(Games!C215, Data!$B$2:$L$134, 7, FALSE))*Coefficients!$G$2</f>
        <v>#N/A</v>
      </c>
      <c r="H215" t="e">
        <f>(VLOOKUP(Games!B215, Data!$B$2:$L$134, 8, FALSE)-VLOOKUP(Games!C215, Data!$B$2:$L$134, 8, FALSE))*Coefficients!$H$2</f>
        <v>#N/A</v>
      </c>
      <c r="I215" t="e">
        <f>(VLOOKUP(Games!B215, Data!$B$2:$L$134, 9, FALSE)-VLOOKUP(Games!C215, Data!$B$2:$L$134, 9, FALSE))*Coefficients!$I$2</f>
        <v>#N/A</v>
      </c>
      <c r="J215" t="e">
        <f>(VLOOKUP(Games!B215, Data!$B$2:$L$134, 10, FALSE)-VLOOKUP(Games!C215, Data!$B$2:$L$134, 10, FALSE))*Coefficients!$J$2</f>
        <v>#N/A</v>
      </c>
      <c r="K215" t="e">
        <f>(IF(AND(VLOOKUP(Games!B215, Data!$B$2:$L$134, 11, FALSE)=1, VLOOKUP(Games!C215, Data!$B$2:$L$134, 11, FALSE)&lt;&gt;1), 1,0))*Coefficients!K$2</f>
        <v>#N/A</v>
      </c>
      <c r="L215" t="e">
        <f>(IF(AND(VLOOKUP(Games!B215, Data!$B$2:$L$134, 11, FALSE)&lt;&gt;1, VLOOKUP(Games!C215, Data!$B$2:$L$134, 11, FALSE)=1), 1,0))*Coefficients!L$2</f>
        <v>#N/A</v>
      </c>
    </row>
    <row r="216">
      <c r="A216" t="n">
        <f>Coefficients!A217</f>
        <v>0</v>
      </c>
      <c r="B216" t="n">
        <f>(Games!D216)*Coefficients!$B$2</f>
        <v>0</v>
      </c>
      <c r="C216" t="e">
        <f>(VLOOKUP(Games!B216, Data!$B$2:$L$134, 4, FALSE)-VLOOKUP(Games!C216, Data!$B$2:$L$134, 4, FALSE))*Coefficients!$C$2</f>
        <v>#N/A</v>
      </c>
      <c r="D216" t="e">
        <f>(VLOOKUP(Games!B216, Data!$B$2:$L$134, 3, FALSE)-VLOOKUP(Games!C216, Data!$B$2:$L$134, 3, FALSE))*Coefficients!$D$2</f>
        <v>#N/A</v>
      </c>
      <c r="E216" t="e">
        <f>(VLOOKUP(Games!B216, Data!$B$2:$L$134, 5, FALSE)-VLOOKUP(Games!C216, Data!$B$2:$L$134, 5, FALSE))*Coefficients!$E$2</f>
        <v>#N/A</v>
      </c>
      <c r="F216" t="e">
        <f>(VLOOKUP(Games!B216, Data!$B$2:$L$134, 6, FALSE)-VLOOKUP(Games!C216, Data!$B$2:$L$134, 6, FALSE))*Coefficients!$F$2</f>
        <v>#N/A</v>
      </c>
      <c r="G216" t="e">
        <f>(VLOOKUP(Games!B216, Data!$B$2:$L$134, 7, FALSE)-VLOOKUP(Games!C216, Data!$B$2:$L$134, 7, FALSE))*Coefficients!$G$2</f>
        <v>#N/A</v>
      </c>
      <c r="H216" t="e">
        <f>(VLOOKUP(Games!B216, Data!$B$2:$L$134, 8, FALSE)-VLOOKUP(Games!C216, Data!$B$2:$L$134, 8, FALSE))*Coefficients!$H$2</f>
        <v>#N/A</v>
      </c>
      <c r="I216" t="e">
        <f>(VLOOKUP(Games!B216, Data!$B$2:$L$134, 9, FALSE)-VLOOKUP(Games!C216, Data!$B$2:$L$134, 9, FALSE))*Coefficients!$I$2</f>
        <v>#N/A</v>
      </c>
      <c r="J216" t="e">
        <f>(VLOOKUP(Games!B216, Data!$B$2:$L$134, 10, FALSE)-VLOOKUP(Games!C216, Data!$B$2:$L$134, 10, FALSE))*Coefficients!$J$2</f>
        <v>#N/A</v>
      </c>
      <c r="K216" t="e">
        <f>(IF(AND(VLOOKUP(Games!B216, Data!$B$2:$L$134, 11, FALSE)=1, VLOOKUP(Games!C216, Data!$B$2:$L$134, 11, FALSE)&lt;&gt;1), 1,0))*Coefficients!K$2</f>
        <v>#N/A</v>
      </c>
      <c r="L216" t="e">
        <f>(IF(AND(VLOOKUP(Games!B216, Data!$B$2:$L$134, 11, FALSE)&lt;&gt;1, VLOOKUP(Games!C216, Data!$B$2:$L$134, 11, FALSE)=1), 1,0))*Coefficients!L$2</f>
        <v>#N/A</v>
      </c>
    </row>
    <row r="217">
      <c r="A217" t="n">
        <f>Coefficients!A218</f>
        <v>0</v>
      </c>
      <c r="B217" t="n">
        <f>(Games!D217)*Coefficients!$B$2</f>
        <v>0</v>
      </c>
      <c r="C217" t="e">
        <f>(VLOOKUP(Games!B217, Data!$B$2:$L$134, 4, FALSE)-VLOOKUP(Games!C217, Data!$B$2:$L$134, 4, FALSE))*Coefficients!$C$2</f>
        <v>#N/A</v>
      </c>
      <c r="D217" t="e">
        <f>(VLOOKUP(Games!B217, Data!$B$2:$L$134, 3, FALSE)-VLOOKUP(Games!C217, Data!$B$2:$L$134, 3, FALSE))*Coefficients!$D$2</f>
        <v>#N/A</v>
      </c>
      <c r="E217" t="e">
        <f>(VLOOKUP(Games!B217, Data!$B$2:$L$134, 5, FALSE)-VLOOKUP(Games!C217, Data!$B$2:$L$134, 5, FALSE))*Coefficients!$E$2</f>
        <v>#N/A</v>
      </c>
      <c r="F217" t="e">
        <f>(VLOOKUP(Games!B217, Data!$B$2:$L$134, 6, FALSE)-VLOOKUP(Games!C217, Data!$B$2:$L$134, 6, FALSE))*Coefficients!$F$2</f>
        <v>#N/A</v>
      </c>
      <c r="G217" t="e">
        <f>(VLOOKUP(Games!B217, Data!$B$2:$L$134, 7, FALSE)-VLOOKUP(Games!C217, Data!$B$2:$L$134, 7, FALSE))*Coefficients!$G$2</f>
        <v>#N/A</v>
      </c>
      <c r="H217" t="e">
        <f>(VLOOKUP(Games!B217, Data!$B$2:$L$134, 8, FALSE)-VLOOKUP(Games!C217, Data!$B$2:$L$134, 8, FALSE))*Coefficients!$H$2</f>
        <v>#N/A</v>
      </c>
      <c r="I217" t="e">
        <f>(VLOOKUP(Games!B217, Data!$B$2:$L$134, 9, FALSE)-VLOOKUP(Games!C217, Data!$B$2:$L$134, 9, FALSE))*Coefficients!$I$2</f>
        <v>#N/A</v>
      </c>
      <c r="J217" t="e">
        <f>(VLOOKUP(Games!B217, Data!$B$2:$L$134, 10, FALSE)-VLOOKUP(Games!C217, Data!$B$2:$L$134, 10, FALSE))*Coefficients!$J$2</f>
        <v>#N/A</v>
      </c>
      <c r="K217" t="e">
        <f>(IF(AND(VLOOKUP(Games!B217, Data!$B$2:$L$134, 11, FALSE)=1, VLOOKUP(Games!C217, Data!$B$2:$L$134, 11, FALSE)&lt;&gt;1), 1,0))*Coefficients!K$2</f>
        <v>#N/A</v>
      </c>
      <c r="L217" t="e">
        <f>(IF(AND(VLOOKUP(Games!B217, Data!$B$2:$L$134, 11, FALSE)&lt;&gt;1, VLOOKUP(Games!C217, Data!$B$2:$L$134, 11, FALSE)=1), 1,0))*Coefficients!L$2</f>
        <v>#N/A</v>
      </c>
    </row>
    <row r="218">
      <c r="A218" t="n">
        <f>Coefficients!A219</f>
        <v>0</v>
      </c>
      <c r="B218" t="n">
        <f>(Games!D218)*Coefficients!$B$2</f>
        <v>0</v>
      </c>
      <c r="C218" t="e">
        <f>(VLOOKUP(Games!B218, Data!$B$2:$L$134, 4, FALSE)-VLOOKUP(Games!C218, Data!$B$2:$L$134, 4, FALSE))*Coefficients!$C$2</f>
        <v>#N/A</v>
      </c>
      <c r="D218" t="e">
        <f>(VLOOKUP(Games!B218, Data!$B$2:$L$134, 3, FALSE)-VLOOKUP(Games!C218, Data!$B$2:$L$134, 3, FALSE))*Coefficients!$D$2</f>
        <v>#N/A</v>
      </c>
      <c r="E218" t="e">
        <f>(VLOOKUP(Games!B218, Data!$B$2:$L$134, 5, FALSE)-VLOOKUP(Games!C218, Data!$B$2:$L$134, 5, FALSE))*Coefficients!$E$2</f>
        <v>#N/A</v>
      </c>
      <c r="F218" t="e">
        <f>(VLOOKUP(Games!B218, Data!$B$2:$L$134, 6, FALSE)-VLOOKUP(Games!C218, Data!$B$2:$L$134, 6, FALSE))*Coefficients!$F$2</f>
        <v>#N/A</v>
      </c>
      <c r="G218" t="e">
        <f>(VLOOKUP(Games!B218, Data!$B$2:$L$134, 7, FALSE)-VLOOKUP(Games!C218, Data!$B$2:$L$134, 7, FALSE))*Coefficients!$G$2</f>
        <v>#N/A</v>
      </c>
      <c r="H218" t="e">
        <f>(VLOOKUP(Games!B218, Data!$B$2:$L$134, 8, FALSE)-VLOOKUP(Games!C218, Data!$B$2:$L$134, 8, FALSE))*Coefficients!$H$2</f>
        <v>#N/A</v>
      </c>
      <c r="I218" t="e">
        <f>(VLOOKUP(Games!B218, Data!$B$2:$L$134, 9, FALSE)-VLOOKUP(Games!C218, Data!$B$2:$L$134, 9, FALSE))*Coefficients!$I$2</f>
        <v>#N/A</v>
      </c>
      <c r="J218" t="e">
        <f>(VLOOKUP(Games!B218, Data!$B$2:$L$134, 10, FALSE)-VLOOKUP(Games!C218, Data!$B$2:$L$134, 10, FALSE))*Coefficients!$J$2</f>
        <v>#N/A</v>
      </c>
      <c r="K218" t="e">
        <f>(IF(AND(VLOOKUP(Games!B218, Data!$B$2:$L$134, 11, FALSE)=1, VLOOKUP(Games!C218, Data!$B$2:$L$134, 11, FALSE)&lt;&gt;1), 1,0))*Coefficients!K$2</f>
        <v>#N/A</v>
      </c>
      <c r="L218" t="e">
        <f>(IF(AND(VLOOKUP(Games!B218, Data!$B$2:$L$134, 11, FALSE)&lt;&gt;1, VLOOKUP(Games!C218, Data!$B$2:$L$134, 11, FALSE)=1), 1,0))*Coefficients!L$2</f>
        <v>#N/A</v>
      </c>
    </row>
    <row r="219">
      <c r="A219" t="n">
        <f>Coefficients!A220</f>
        <v>0</v>
      </c>
      <c r="B219" t="n">
        <f>(Games!D219)*Coefficients!$B$2</f>
        <v>0</v>
      </c>
      <c r="C219" t="e">
        <f>(VLOOKUP(Games!B219, Data!$B$2:$L$134, 4, FALSE)-VLOOKUP(Games!C219, Data!$B$2:$L$134, 4, FALSE))*Coefficients!$C$2</f>
        <v>#N/A</v>
      </c>
      <c r="D219" t="e">
        <f>(VLOOKUP(Games!B219, Data!$B$2:$L$134, 3, FALSE)-VLOOKUP(Games!C219, Data!$B$2:$L$134, 3, FALSE))*Coefficients!$D$2</f>
        <v>#N/A</v>
      </c>
      <c r="E219" t="e">
        <f>(VLOOKUP(Games!B219, Data!$B$2:$L$134, 5, FALSE)-VLOOKUP(Games!C219, Data!$B$2:$L$134, 5, FALSE))*Coefficients!$E$2</f>
        <v>#N/A</v>
      </c>
      <c r="F219" t="e">
        <f>(VLOOKUP(Games!B219, Data!$B$2:$L$134, 6, FALSE)-VLOOKUP(Games!C219, Data!$B$2:$L$134, 6, FALSE))*Coefficients!$F$2</f>
        <v>#N/A</v>
      </c>
      <c r="G219" t="e">
        <f>(VLOOKUP(Games!B219, Data!$B$2:$L$134, 7, FALSE)-VLOOKUP(Games!C219, Data!$B$2:$L$134, 7, FALSE))*Coefficients!$G$2</f>
        <v>#N/A</v>
      </c>
      <c r="H219" t="e">
        <f>(VLOOKUP(Games!B219, Data!$B$2:$L$134, 8, FALSE)-VLOOKUP(Games!C219, Data!$B$2:$L$134, 8, FALSE))*Coefficients!$H$2</f>
        <v>#N/A</v>
      </c>
      <c r="I219" t="e">
        <f>(VLOOKUP(Games!B219, Data!$B$2:$L$134, 9, FALSE)-VLOOKUP(Games!C219, Data!$B$2:$L$134, 9, FALSE))*Coefficients!$I$2</f>
        <v>#N/A</v>
      </c>
      <c r="J219" t="e">
        <f>(VLOOKUP(Games!B219, Data!$B$2:$L$134, 10, FALSE)-VLOOKUP(Games!C219, Data!$B$2:$L$134, 10, FALSE))*Coefficients!$J$2</f>
        <v>#N/A</v>
      </c>
      <c r="K219" t="e">
        <f>(IF(AND(VLOOKUP(Games!B219, Data!$B$2:$L$134, 11, FALSE)=1, VLOOKUP(Games!C219, Data!$B$2:$L$134, 11, FALSE)&lt;&gt;1), 1,0))*Coefficients!K$2</f>
        <v>#N/A</v>
      </c>
      <c r="L219" t="e">
        <f>(IF(AND(VLOOKUP(Games!B219, Data!$B$2:$L$134, 11, FALSE)&lt;&gt;1, VLOOKUP(Games!C219, Data!$B$2:$L$134, 11, FALSE)=1), 1,0))*Coefficients!L$2</f>
        <v>#N/A</v>
      </c>
    </row>
    <row r="220">
      <c r="A220" t="n">
        <f>Coefficients!A221</f>
        <v>0</v>
      </c>
      <c r="B220" t="n">
        <f>(Games!D220)*Coefficients!$B$2</f>
        <v>0</v>
      </c>
      <c r="C220" t="e">
        <f>(VLOOKUP(Games!B220, Data!$B$2:$L$134, 4, FALSE)-VLOOKUP(Games!C220, Data!$B$2:$L$134, 4, FALSE))*Coefficients!$C$2</f>
        <v>#N/A</v>
      </c>
      <c r="D220" t="e">
        <f>(VLOOKUP(Games!B220, Data!$B$2:$L$134, 3, FALSE)-VLOOKUP(Games!C220, Data!$B$2:$L$134, 3, FALSE))*Coefficients!$D$2</f>
        <v>#N/A</v>
      </c>
      <c r="E220" t="e">
        <f>(VLOOKUP(Games!B220, Data!$B$2:$L$134, 5, FALSE)-VLOOKUP(Games!C220, Data!$B$2:$L$134, 5, FALSE))*Coefficients!$E$2</f>
        <v>#N/A</v>
      </c>
      <c r="F220" t="e">
        <f>(VLOOKUP(Games!B220, Data!$B$2:$L$134, 6, FALSE)-VLOOKUP(Games!C220, Data!$B$2:$L$134, 6, FALSE))*Coefficients!$F$2</f>
        <v>#N/A</v>
      </c>
      <c r="G220" t="e">
        <f>(VLOOKUP(Games!B220, Data!$B$2:$L$134, 7, FALSE)-VLOOKUP(Games!C220, Data!$B$2:$L$134, 7, FALSE))*Coefficients!$G$2</f>
        <v>#N/A</v>
      </c>
      <c r="H220" t="e">
        <f>(VLOOKUP(Games!B220, Data!$B$2:$L$134, 8, FALSE)-VLOOKUP(Games!C220, Data!$B$2:$L$134, 8, FALSE))*Coefficients!$H$2</f>
        <v>#N/A</v>
      </c>
      <c r="I220" t="e">
        <f>(VLOOKUP(Games!B220, Data!$B$2:$L$134, 9, FALSE)-VLOOKUP(Games!C220, Data!$B$2:$L$134, 9, FALSE))*Coefficients!$I$2</f>
        <v>#N/A</v>
      </c>
      <c r="J220" t="e">
        <f>(VLOOKUP(Games!B220, Data!$B$2:$L$134, 10, FALSE)-VLOOKUP(Games!C220, Data!$B$2:$L$134, 10, FALSE))*Coefficients!$J$2</f>
        <v>#N/A</v>
      </c>
      <c r="K220" t="e">
        <f>(IF(AND(VLOOKUP(Games!B220, Data!$B$2:$L$134, 11, FALSE)=1, VLOOKUP(Games!C220, Data!$B$2:$L$134, 11, FALSE)&lt;&gt;1), 1,0))*Coefficients!K$2</f>
        <v>#N/A</v>
      </c>
      <c r="L220" t="e">
        <f>(IF(AND(VLOOKUP(Games!B220, Data!$B$2:$L$134, 11, FALSE)&lt;&gt;1, VLOOKUP(Games!C220, Data!$B$2:$L$134, 11, FALSE)=1), 1,0))*Coefficients!L$2</f>
        <v>#N/A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Beney, Sean Michael</cp:lastModifiedBy>
  <dcterms:created xsi:type="dcterms:W3CDTF">2023-10-06T12:35:18Z</dcterms:created>
  <dcterms:modified xsi:type="dcterms:W3CDTF">2023-10-16T01:02:44Z</dcterms:modified>
</cp:coreProperties>
</file>