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714A0A3D-70F4-4463-A503-AD7D2122FD3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210" i="7"/>
  <c r="P210" i="7"/>
  <c r="O211" i="7"/>
  <c r="P211" i="7"/>
  <c r="O212" i="7"/>
  <c r="P212" i="7"/>
  <c r="O213" i="7"/>
  <c r="P213" i="7"/>
  <c r="O214" i="7"/>
  <c r="P214" i="7"/>
  <c r="O215" i="7"/>
  <c r="P215" i="7"/>
  <c r="O216" i="7"/>
  <c r="P216" i="7"/>
  <c r="O217" i="7"/>
  <c r="P217" i="7"/>
  <c r="O218" i="7"/>
  <c r="P218" i="7"/>
  <c r="O219" i="7"/>
  <c r="P219" i="7"/>
  <c r="O220" i="7"/>
  <c r="P220" i="7"/>
  <c r="O221" i="7"/>
  <c r="P221" i="7"/>
  <c r="O222" i="7"/>
  <c r="P222" i="7"/>
  <c r="O223" i="7"/>
  <c r="P223" i="7"/>
  <c r="O224" i="7"/>
  <c r="P224" i="7"/>
  <c r="O225" i="7"/>
  <c r="P225" i="7"/>
  <c r="O226" i="7"/>
  <c r="P226" i="7"/>
  <c r="O227" i="7"/>
  <c r="P227" i="7"/>
  <c r="O228" i="7"/>
  <c r="P228" i="7"/>
  <c r="O229" i="7"/>
  <c r="P229" i="7"/>
  <c r="O230" i="7"/>
  <c r="P230" i="7"/>
  <c r="O231" i="7"/>
  <c r="P231" i="7"/>
  <c r="O232" i="7"/>
  <c r="P232" i="7"/>
  <c r="O233" i="7"/>
  <c r="P233" i="7"/>
  <c r="O234" i="7"/>
  <c r="P234" i="7"/>
  <c r="O235" i="7"/>
  <c r="P235" i="7"/>
  <c r="O236" i="7"/>
  <c r="P236" i="7"/>
  <c r="O237" i="7"/>
  <c r="P237" i="7"/>
  <c r="O238" i="7"/>
  <c r="P238" i="7"/>
  <c r="O239" i="7"/>
  <c r="P239" i="7"/>
  <c r="O240" i="7"/>
  <c r="P240" i="7"/>
  <c r="O241" i="7"/>
  <c r="P241" i="7"/>
  <c r="O242" i="7"/>
  <c r="P242" i="7"/>
  <c r="O243" i="7"/>
  <c r="P243" i="7"/>
  <c r="O244" i="7"/>
  <c r="P244" i="7"/>
  <c r="O245" i="7"/>
  <c r="P245" i="7"/>
  <c r="O246" i="7"/>
  <c r="P246" i="7"/>
  <c r="O247" i="7"/>
  <c r="P247" i="7"/>
  <c r="O248" i="7"/>
  <c r="P248" i="7"/>
  <c r="O249" i="7"/>
  <c r="P249" i="7"/>
  <c r="O250" i="7"/>
  <c r="P250" i="7"/>
  <c r="O251" i="7"/>
  <c r="P251" i="7"/>
  <c r="O252" i="7"/>
  <c r="P252" i="7"/>
  <c r="O253" i="7"/>
  <c r="P253" i="7"/>
  <c r="O254" i="7"/>
  <c r="P254" i="7"/>
  <c r="O255" i="7"/>
  <c r="P255" i="7"/>
  <c r="O256" i="7"/>
  <c r="P256" i="7"/>
  <c r="O257" i="7"/>
  <c r="P257" i="7"/>
  <c r="O258" i="7"/>
  <c r="P258" i="7"/>
  <c r="O259" i="7"/>
  <c r="P259" i="7"/>
  <c r="O260" i="7"/>
  <c r="P260" i="7"/>
  <c r="O261" i="7"/>
  <c r="P261" i="7"/>
  <c r="O262" i="7"/>
  <c r="P262" i="7"/>
  <c r="O263" i="7"/>
  <c r="P263" i="7"/>
  <c r="O264" i="7"/>
  <c r="P264" i="7"/>
  <c r="O265" i="7"/>
  <c r="P265" i="7"/>
  <c r="O266" i="7"/>
  <c r="P266" i="7"/>
  <c r="O267" i="7"/>
  <c r="P267" i="7"/>
  <c r="O268" i="7"/>
  <c r="P268" i="7"/>
  <c r="O269" i="7"/>
  <c r="P269" i="7"/>
  <c r="O270" i="7"/>
  <c r="P270" i="7"/>
  <c r="O271" i="7"/>
  <c r="P271" i="7"/>
  <c r="O272" i="7"/>
  <c r="P272" i="7"/>
  <c r="O273" i="7"/>
  <c r="P273" i="7"/>
  <c r="O274" i="7"/>
  <c r="P274" i="7"/>
  <c r="O275" i="7"/>
  <c r="P275" i="7"/>
  <c r="O276" i="7"/>
  <c r="P276" i="7"/>
  <c r="O277" i="7"/>
  <c r="P277" i="7"/>
  <c r="O278" i="7"/>
  <c r="P278" i="7"/>
  <c r="O279" i="7"/>
  <c r="P279" i="7"/>
  <c r="O280" i="7"/>
  <c r="P280" i="7"/>
  <c r="O281" i="7"/>
  <c r="P281" i="7"/>
  <c r="O282" i="7"/>
  <c r="P282" i="7"/>
  <c r="O283" i="7"/>
  <c r="P283" i="7"/>
  <c r="O284" i="7"/>
  <c r="P284" i="7"/>
  <c r="O285" i="7"/>
  <c r="P285" i="7"/>
  <c r="O286" i="7"/>
  <c r="P286" i="7"/>
  <c r="O287" i="7"/>
  <c r="P287" i="7"/>
  <c r="O288" i="7"/>
  <c r="P288" i="7"/>
  <c r="O289" i="7"/>
  <c r="P289" i="7"/>
  <c r="O290" i="7"/>
  <c r="P290" i="7"/>
  <c r="O291" i="7"/>
  <c r="P291" i="7"/>
  <c r="O292" i="7"/>
  <c r="P292" i="7"/>
  <c r="O293" i="7"/>
  <c r="P293" i="7"/>
  <c r="O294" i="7"/>
  <c r="P294" i="7"/>
  <c r="O295" i="7"/>
  <c r="P295" i="7"/>
  <c r="O296" i="7"/>
  <c r="P296" i="7"/>
  <c r="O297" i="7"/>
  <c r="P297" i="7"/>
  <c r="O298" i="7"/>
  <c r="P298" i="7"/>
  <c r="O299" i="7"/>
  <c r="P299" i="7"/>
  <c r="O300" i="7"/>
  <c r="P300" i="7"/>
  <c r="O301" i="7"/>
  <c r="P301" i="7"/>
  <c r="O302" i="7"/>
  <c r="P302" i="7"/>
  <c r="O303" i="7"/>
  <c r="P303" i="7"/>
  <c r="O304" i="7"/>
  <c r="P304" i="7"/>
  <c r="O305" i="7"/>
  <c r="P305" i="7"/>
  <c r="O306" i="7"/>
  <c r="P306" i="7"/>
  <c r="O307" i="7"/>
  <c r="P307" i="7"/>
  <c r="O308" i="7"/>
  <c r="P308" i="7"/>
  <c r="O309" i="7"/>
  <c r="P309" i="7"/>
  <c r="O310" i="7"/>
  <c r="P310" i="7"/>
  <c r="O311" i="7"/>
  <c r="P311" i="7"/>
  <c r="O312" i="7"/>
  <c r="P312" i="7"/>
  <c r="O313" i="7"/>
  <c r="P313" i="7"/>
  <c r="O314" i="7"/>
  <c r="P314" i="7"/>
  <c r="O315" i="7"/>
  <c r="P315" i="7"/>
  <c r="O316" i="7"/>
  <c r="P316" i="7"/>
  <c r="O317" i="7"/>
  <c r="P317" i="7"/>
  <c r="O318" i="7"/>
  <c r="P318" i="7"/>
  <c r="O319" i="7"/>
  <c r="P319" i="7"/>
  <c r="O320" i="7"/>
  <c r="P320" i="7"/>
  <c r="O321" i="7"/>
  <c r="P321" i="7"/>
  <c r="O322" i="7"/>
  <c r="P322" i="7"/>
  <c r="O323" i="7"/>
  <c r="P323" i="7"/>
  <c r="O324" i="7"/>
  <c r="P324" i="7"/>
  <c r="O325" i="7"/>
  <c r="P325" i="7"/>
  <c r="O326" i="7"/>
  <c r="P326" i="7"/>
  <c r="O327" i="7"/>
  <c r="P327" i="7"/>
  <c r="O328" i="7"/>
  <c r="P328" i="7"/>
  <c r="O329" i="7"/>
  <c r="P329" i="7"/>
  <c r="O330" i="7"/>
  <c r="P330" i="7"/>
  <c r="O331" i="7"/>
  <c r="P331" i="7"/>
  <c r="O332" i="7"/>
  <c r="P332" i="7"/>
  <c r="O333" i="7"/>
  <c r="P333" i="7"/>
  <c r="O334" i="7"/>
  <c r="P334" i="7"/>
  <c r="O335" i="7"/>
  <c r="P335" i="7"/>
  <c r="O336" i="7"/>
  <c r="P336" i="7"/>
  <c r="O337" i="7"/>
  <c r="P337" i="7"/>
  <c r="O338" i="7"/>
  <c r="P338" i="7"/>
  <c r="O339" i="7"/>
  <c r="P339" i="7"/>
  <c r="O340" i="7"/>
  <c r="P340" i="7"/>
  <c r="O341" i="7"/>
  <c r="P341" i="7"/>
  <c r="O342" i="7"/>
  <c r="P342" i="7"/>
  <c r="O343" i="7"/>
  <c r="P343" i="7"/>
  <c r="O344" i="7"/>
  <c r="P344" i="7"/>
  <c r="O345" i="7"/>
  <c r="P345" i="7"/>
  <c r="O346" i="7"/>
  <c r="P346" i="7"/>
  <c r="O347" i="7"/>
  <c r="P347" i="7"/>
  <c r="O348" i="7"/>
  <c r="P348" i="7"/>
  <c r="O349" i="7"/>
  <c r="P349" i="7"/>
  <c r="O350" i="7"/>
  <c r="P350" i="7"/>
  <c r="O351" i="7"/>
  <c r="P351" i="7"/>
  <c r="O352" i="7"/>
  <c r="P352" i="7"/>
  <c r="O353" i="7"/>
  <c r="P353" i="7"/>
  <c r="O354" i="7"/>
  <c r="P354" i="7"/>
  <c r="O355" i="7"/>
  <c r="P355" i="7"/>
  <c r="O356" i="7"/>
  <c r="P356" i="7"/>
  <c r="O357" i="7"/>
  <c r="P357" i="7"/>
  <c r="O358" i="7"/>
  <c r="P358" i="7"/>
  <c r="O359" i="7"/>
  <c r="P359" i="7"/>
  <c r="O360" i="7"/>
  <c r="P360" i="7"/>
  <c r="O361" i="7"/>
  <c r="P361" i="7"/>
  <c r="O362" i="7"/>
  <c r="P362" i="7"/>
  <c r="O363" i="7"/>
  <c r="P363" i="7"/>
  <c r="O364" i="7"/>
  <c r="P364" i="7"/>
  <c r="O365" i="7"/>
  <c r="P365" i="7"/>
  <c r="O366" i="7"/>
  <c r="P366" i="7"/>
  <c r="O367" i="7"/>
  <c r="P367" i="7"/>
  <c r="O368" i="7"/>
  <c r="P368" i="7"/>
  <c r="O369" i="7"/>
  <c r="P369" i="7"/>
  <c r="O370" i="7"/>
  <c r="P370" i="7"/>
  <c r="O371" i="7"/>
  <c r="P371" i="7"/>
  <c r="O372" i="7"/>
  <c r="P372" i="7"/>
  <c r="O373" i="7"/>
  <c r="P373" i="7"/>
  <c r="O374" i="7"/>
  <c r="P374" i="7"/>
  <c r="O375" i="7"/>
  <c r="P375" i="7"/>
  <c r="O376" i="7"/>
  <c r="P376" i="7"/>
  <c r="O377" i="7"/>
  <c r="P377" i="7"/>
  <c r="O378" i="7"/>
  <c r="P378" i="7"/>
  <c r="O379" i="7"/>
  <c r="P379" i="7"/>
  <c r="O380" i="7"/>
  <c r="P380" i="7"/>
  <c r="O381" i="7"/>
  <c r="P381" i="7"/>
  <c r="O382" i="7"/>
  <c r="P382" i="7"/>
  <c r="O383" i="7"/>
  <c r="P383" i="7"/>
  <c r="O384" i="7"/>
  <c r="P384" i="7"/>
  <c r="O385" i="7"/>
  <c r="P385" i="7"/>
  <c r="O386" i="7"/>
  <c r="P386" i="7"/>
  <c r="O387" i="7"/>
  <c r="P387" i="7"/>
  <c r="O388" i="7"/>
  <c r="P388" i="7"/>
  <c r="O389" i="7"/>
  <c r="P389" i="7"/>
  <c r="O390" i="7"/>
  <c r="P390" i="7"/>
  <c r="O391" i="7"/>
  <c r="P391" i="7"/>
  <c r="O392" i="7"/>
  <c r="P392" i="7"/>
  <c r="O393" i="7"/>
  <c r="P393" i="7"/>
  <c r="O394" i="7"/>
  <c r="P394" i="7"/>
  <c r="O395" i="7"/>
  <c r="P395" i="7"/>
  <c r="O396" i="7"/>
  <c r="P396" i="7"/>
  <c r="O397" i="7"/>
  <c r="P397" i="7"/>
  <c r="O398" i="7"/>
  <c r="P398" i="7"/>
  <c r="O399" i="7"/>
  <c r="P399" i="7"/>
  <c r="O400" i="7"/>
  <c r="P400" i="7"/>
  <c r="O401" i="7"/>
  <c r="P401" i="7"/>
  <c r="O402" i="7"/>
  <c r="P402" i="7"/>
  <c r="O403" i="7"/>
  <c r="P403" i="7"/>
  <c r="O404" i="7"/>
  <c r="P404" i="7"/>
  <c r="O405" i="7"/>
  <c r="P405" i="7"/>
  <c r="O406" i="7"/>
  <c r="P406" i="7"/>
  <c r="O407" i="7"/>
  <c r="P407" i="7"/>
  <c r="O408" i="7"/>
  <c r="P408" i="7"/>
  <c r="O409" i="7"/>
  <c r="P409" i="7"/>
  <c r="O410" i="7"/>
  <c r="P410" i="7"/>
  <c r="O411" i="7"/>
  <c r="P411" i="7"/>
  <c r="O412" i="7"/>
  <c r="P412" i="7"/>
  <c r="O413" i="7"/>
  <c r="P413" i="7"/>
  <c r="O414" i="7"/>
  <c r="P414" i="7"/>
  <c r="O415" i="7"/>
  <c r="P415" i="7"/>
  <c r="O416" i="7"/>
  <c r="P416" i="7"/>
  <c r="O417" i="7"/>
  <c r="P417" i="7"/>
  <c r="O418" i="7"/>
  <c r="P418" i="7"/>
  <c r="O419" i="7"/>
  <c r="P419" i="7"/>
  <c r="O420" i="7"/>
  <c r="P420" i="7"/>
  <c r="O421" i="7"/>
  <c r="P421" i="7"/>
  <c r="O422" i="7"/>
  <c r="P422" i="7"/>
  <c r="O423" i="7"/>
  <c r="P423" i="7"/>
  <c r="O424" i="7"/>
  <c r="P424" i="7"/>
  <c r="O425" i="7"/>
  <c r="P425" i="7"/>
  <c r="O426" i="7"/>
  <c r="P426" i="7"/>
  <c r="O427" i="7"/>
  <c r="P427" i="7"/>
  <c r="O428" i="7"/>
  <c r="P428" i="7"/>
  <c r="O429" i="7"/>
  <c r="P429" i="7"/>
  <c r="O430" i="7"/>
  <c r="P430" i="7"/>
  <c r="O431" i="7"/>
  <c r="P431" i="7"/>
  <c r="O432" i="7"/>
  <c r="P432" i="7"/>
  <c r="O433" i="7"/>
  <c r="P433" i="7"/>
  <c r="O434" i="7"/>
  <c r="P434" i="7"/>
  <c r="O435" i="7"/>
  <c r="P435" i="7"/>
  <c r="O436" i="7"/>
  <c r="P436" i="7"/>
  <c r="O437" i="7"/>
  <c r="P437" i="7"/>
  <c r="O438" i="7"/>
  <c r="P438" i="7"/>
  <c r="O439" i="7"/>
  <c r="P439" i="7"/>
  <c r="O440" i="7"/>
  <c r="P440" i="7"/>
  <c r="O441" i="7"/>
  <c r="P441" i="7"/>
  <c r="O442" i="7"/>
  <c r="P442" i="7"/>
  <c r="O443" i="7"/>
  <c r="P443" i="7"/>
  <c r="O444" i="7"/>
  <c r="P444" i="7"/>
  <c r="O445" i="7"/>
  <c r="P445" i="7"/>
  <c r="O446" i="7"/>
  <c r="P446" i="7"/>
  <c r="O447" i="7"/>
  <c r="P447" i="7"/>
  <c r="O448" i="7"/>
  <c r="P448" i="7"/>
  <c r="O449" i="7"/>
  <c r="P449" i="7"/>
  <c r="O450" i="7"/>
  <c r="P450" i="7"/>
  <c r="O451" i="7"/>
  <c r="P451" i="7"/>
  <c r="O452" i="7"/>
  <c r="P452" i="7"/>
  <c r="O453" i="7"/>
  <c r="P453" i="7"/>
  <c r="O454" i="7"/>
  <c r="P454" i="7"/>
  <c r="O455" i="7"/>
  <c r="P455" i="7"/>
  <c r="O456" i="7"/>
  <c r="P456" i="7"/>
  <c r="O457" i="7"/>
  <c r="P457" i="7"/>
  <c r="O458" i="7"/>
  <c r="P458" i="7"/>
  <c r="O459" i="7"/>
  <c r="P459" i="7"/>
  <c r="O460" i="7"/>
  <c r="P460" i="7"/>
  <c r="O461" i="7"/>
  <c r="P461" i="7"/>
  <c r="O462" i="7"/>
  <c r="P462" i="7"/>
  <c r="O463" i="7"/>
  <c r="P463" i="7"/>
  <c r="O464" i="7"/>
  <c r="P464" i="7"/>
  <c r="O465" i="7"/>
  <c r="P465" i="7"/>
  <c r="O466" i="7"/>
  <c r="P466" i="7"/>
  <c r="O467" i="7"/>
  <c r="P467" i="7"/>
  <c r="O468" i="7"/>
  <c r="P468" i="7"/>
  <c r="O469" i="7"/>
  <c r="P469" i="7"/>
  <c r="O470" i="7"/>
  <c r="P470" i="7"/>
  <c r="O471" i="7"/>
  <c r="P471" i="7"/>
  <c r="O472" i="7"/>
  <c r="P472" i="7"/>
  <c r="O473" i="7"/>
  <c r="P473" i="7"/>
  <c r="O474" i="7"/>
  <c r="P474" i="7"/>
  <c r="O475" i="7"/>
  <c r="P475" i="7"/>
  <c r="O476" i="7"/>
  <c r="P476" i="7"/>
  <c r="O477" i="7"/>
  <c r="P477" i="7"/>
  <c r="O478" i="7"/>
  <c r="P478" i="7"/>
  <c r="O479" i="7"/>
  <c r="P479" i="7"/>
  <c r="O480" i="7"/>
  <c r="P480" i="7"/>
  <c r="O481" i="7"/>
  <c r="P481" i="7"/>
  <c r="O482" i="7"/>
  <c r="P482" i="7"/>
  <c r="O483" i="7"/>
  <c r="P483" i="7"/>
  <c r="O484" i="7"/>
  <c r="P484" i="7"/>
  <c r="O485" i="7"/>
  <c r="P485" i="7"/>
  <c r="O486" i="7"/>
  <c r="P486" i="7"/>
  <c r="O487" i="7"/>
  <c r="P487" i="7"/>
  <c r="O488" i="7"/>
  <c r="P488" i="7"/>
  <c r="O489" i="7"/>
  <c r="P489" i="7"/>
  <c r="O490" i="7"/>
  <c r="P490" i="7"/>
  <c r="O491" i="7"/>
  <c r="P491" i="7"/>
  <c r="O492" i="7"/>
  <c r="P492" i="7"/>
  <c r="O493" i="7"/>
  <c r="P493" i="7"/>
  <c r="O494" i="7"/>
  <c r="P494" i="7"/>
  <c r="O495" i="7"/>
  <c r="P495" i="7"/>
  <c r="O496" i="7"/>
  <c r="P496" i="7"/>
  <c r="O497" i="7"/>
  <c r="P497" i="7"/>
  <c r="O498" i="7"/>
  <c r="P498" i="7"/>
  <c r="O499" i="7"/>
  <c r="P499" i="7"/>
  <c r="O500" i="7"/>
  <c r="P500" i="7"/>
  <c r="O501" i="7"/>
  <c r="P501" i="7"/>
  <c r="O502" i="7"/>
  <c r="P502" i="7"/>
  <c r="O503" i="7"/>
  <c r="P503" i="7"/>
  <c r="O504" i="7"/>
  <c r="P504" i="7"/>
  <c r="O505" i="7"/>
  <c r="P505" i="7"/>
  <c r="O506" i="7"/>
  <c r="P506" i="7"/>
  <c r="O507" i="7"/>
  <c r="P507" i="7"/>
  <c r="O508" i="7"/>
  <c r="P508" i="7"/>
  <c r="O509" i="7"/>
  <c r="P509" i="7"/>
  <c r="O510" i="7"/>
  <c r="P510" i="7"/>
  <c r="O511" i="7"/>
  <c r="P511" i="7"/>
  <c r="O512" i="7"/>
  <c r="P512" i="7"/>
  <c r="O513" i="7"/>
  <c r="P513" i="7"/>
  <c r="O514" i="7"/>
  <c r="P514" i="7"/>
  <c r="O515" i="7"/>
  <c r="P515" i="7"/>
  <c r="O516" i="7"/>
  <c r="P516" i="7"/>
  <c r="O517" i="7"/>
  <c r="P517" i="7"/>
  <c r="O518" i="7"/>
  <c r="P518" i="7"/>
  <c r="O519" i="7"/>
  <c r="P519" i="7"/>
  <c r="O520" i="7"/>
  <c r="P520" i="7"/>
  <c r="O521" i="7"/>
  <c r="P521" i="7"/>
  <c r="O522" i="7"/>
  <c r="P522" i="7"/>
  <c r="O523" i="7"/>
  <c r="P523" i="7"/>
  <c r="O524" i="7"/>
  <c r="P524" i="7"/>
  <c r="O525" i="7"/>
  <c r="P525" i="7"/>
  <c r="O526" i="7"/>
  <c r="P526" i="7"/>
  <c r="O527" i="7"/>
  <c r="P527" i="7"/>
  <c r="O528" i="7"/>
  <c r="P528" i="7"/>
  <c r="O529" i="7"/>
  <c r="P529" i="7"/>
  <c r="O530" i="7"/>
  <c r="P530" i="7"/>
  <c r="O531" i="7"/>
  <c r="P531" i="7"/>
  <c r="O532" i="7"/>
  <c r="P532" i="7"/>
  <c r="O533" i="7"/>
  <c r="P533" i="7"/>
  <c r="O534" i="7"/>
  <c r="P534" i="7"/>
  <c r="O535" i="7"/>
  <c r="P535" i="7"/>
  <c r="O536" i="7"/>
  <c r="P536" i="7"/>
  <c r="O537" i="7"/>
  <c r="P537" i="7"/>
  <c r="O538" i="7"/>
  <c r="P538" i="7"/>
  <c r="O539" i="7"/>
  <c r="P539" i="7"/>
  <c r="O540" i="7"/>
  <c r="P540" i="7"/>
  <c r="O541" i="7"/>
  <c r="P541" i="7"/>
  <c r="O542" i="7"/>
  <c r="P542" i="7"/>
  <c r="O543" i="7"/>
  <c r="P543" i="7"/>
  <c r="O544" i="7"/>
  <c r="P544" i="7"/>
  <c r="O545" i="7"/>
  <c r="P545" i="7"/>
  <c r="O546" i="7"/>
  <c r="P546" i="7"/>
  <c r="O547" i="7"/>
  <c r="P547" i="7"/>
  <c r="O548" i="7"/>
  <c r="P548" i="7"/>
  <c r="O549" i="7"/>
  <c r="P549" i="7"/>
  <c r="O550" i="7"/>
  <c r="P550" i="7"/>
  <c r="O551" i="7"/>
  <c r="P551" i="7"/>
  <c r="O552" i="7"/>
  <c r="P552" i="7"/>
  <c r="O553" i="7"/>
  <c r="P553" i="7"/>
  <c r="O554" i="7"/>
  <c r="P554" i="7"/>
  <c r="O555" i="7"/>
  <c r="P555" i="7"/>
  <c r="O556" i="7"/>
  <c r="P556" i="7"/>
  <c r="O557" i="7"/>
  <c r="P557" i="7"/>
  <c r="O558" i="7"/>
  <c r="P558" i="7"/>
  <c r="O559" i="7"/>
  <c r="P559" i="7"/>
  <c r="O560" i="7"/>
  <c r="P560" i="7"/>
  <c r="O561" i="7"/>
  <c r="P561" i="7"/>
  <c r="O562" i="7"/>
  <c r="P562" i="7"/>
  <c r="O563" i="7"/>
  <c r="P563" i="7"/>
  <c r="O564" i="7"/>
  <c r="P564" i="7"/>
  <c r="O565" i="7"/>
  <c r="P565" i="7"/>
  <c r="O566" i="7"/>
  <c r="P566" i="7"/>
  <c r="O567" i="7"/>
  <c r="P567" i="7"/>
  <c r="O568" i="7"/>
  <c r="P568" i="7"/>
  <c r="O569" i="7"/>
  <c r="P569" i="7"/>
  <c r="O570" i="7"/>
  <c r="P570" i="7"/>
  <c r="O571" i="7"/>
  <c r="P571" i="7"/>
  <c r="O572" i="7"/>
  <c r="P572" i="7"/>
  <c r="O573" i="7"/>
  <c r="P573" i="7"/>
  <c r="O574" i="7"/>
  <c r="P574" i="7"/>
  <c r="O575" i="7"/>
  <c r="P575" i="7"/>
  <c r="O576" i="7"/>
  <c r="P576" i="7"/>
  <c r="O577" i="7"/>
  <c r="P577" i="7"/>
  <c r="O578" i="7"/>
  <c r="P578" i="7"/>
  <c r="O579" i="7"/>
  <c r="P579" i="7"/>
  <c r="O580" i="7"/>
  <c r="P580" i="7"/>
  <c r="O581" i="7"/>
  <c r="P581" i="7"/>
  <c r="O582" i="7"/>
  <c r="P582" i="7"/>
  <c r="O583" i="7"/>
  <c r="P583" i="7"/>
  <c r="O584" i="7"/>
  <c r="P584" i="7"/>
  <c r="O585" i="7"/>
  <c r="P585" i="7"/>
  <c r="O586" i="7"/>
  <c r="P586" i="7"/>
  <c r="O587" i="7"/>
  <c r="P587" i="7"/>
  <c r="O588" i="7"/>
  <c r="P588" i="7"/>
  <c r="O589" i="7"/>
  <c r="P589" i="7"/>
  <c r="O590" i="7"/>
  <c r="P590" i="7"/>
  <c r="O591" i="7"/>
  <c r="P591" i="7"/>
  <c r="O592" i="7"/>
  <c r="P592" i="7"/>
  <c r="O593" i="7"/>
  <c r="P593" i="7"/>
  <c r="O594" i="7"/>
  <c r="P594" i="7"/>
  <c r="O595" i="7"/>
  <c r="P595" i="7"/>
  <c r="O596" i="7"/>
  <c r="P596" i="7"/>
  <c r="O597" i="7"/>
  <c r="P597" i="7"/>
  <c r="O598" i="7"/>
  <c r="P598" i="7"/>
  <c r="O599" i="7"/>
  <c r="P599" i="7"/>
  <c r="O600" i="7"/>
  <c r="P600" i="7"/>
  <c r="O601" i="7"/>
  <c r="P601" i="7"/>
  <c r="O602" i="7"/>
  <c r="P602" i="7"/>
  <c r="O603" i="7"/>
  <c r="P603" i="7"/>
  <c r="O604" i="7"/>
  <c r="P604" i="7"/>
  <c r="O605" i="7"/>
  <c r="P605" i="7"/>
  <c r="O606" i="7"/>
  <c r="P606" i="7"/>
  <c r="O607" i="7"/>
  <c r="P607" i="7"/>
  <c r="O608" i="7"/>
  <c r="P608" i="7"/>
  <c r="O609" i="7"/>
  <c r="P609" i="7"/>
  <c r="O610" i="7"/>
  <c r="P610" i="7"/>
  <c r="O611" i="7"/>
  <c r="P611" i="7"/>
  <c r="O612" i="7"/>
  <c r="P612" i="7"/>
  <c r="O613" i="7"/>
  <c r="P613" i="7"/>
  <c r="O614" i="7"/>
  <c r="P614" i="7"/>
  <c r="O615" i="7"/>
  <c r="P615" i="7"/>
  <c r="O616" i="7"/>
  <c r="P616" i="7"/>
  <c r="O617" i="7"/>
  <c r="P617" i="7"/>
  <c r="O618" i="7"/>
  <c r="P618" i="7"/>
  <c r="O619" i="7"/>
  <c r="P619" i="7"/>
  <c r="O620" i="7"/>
  <c r="P620" i="7"/>
  <c r="O621" i="7"/>
  <c r="P621" i="7"/>
  <c r="O622" i="7"/>
  <c r="P622" i="7"/>
  <c r="O623" i="7"/>
  <c r="P623" i="7"/>
  <c r="O624" i="7"/>
  <c r="P624" i="7"/>
  <c r="O625" i="7"/>
  <c r="P625" i="7"/>
  <c r="O626" i="7"/>
  <c r="P626" i="7"/>
  <c r="O627" i="7"/>
  <c r="P627" i="7"/>
  <c r="O628" i="7"/>
  <c r="P628" i="7"/>
  <c r="O629" i="7"/>
  <c r="P629" i="7"/>
  <c r="O630" i="7"/>
  <c r="P630" i="7"/>
  <c r="O631" i="7"/>
  <c r="P631" i="7"/>
  <c r="O632" i="7"/>
  <c r="P632" i="7"/>
  <c r="O633" i="7"/>
  <c r="P633" i="7"/>
  <c r="O634" i="7"/>
  <c r="P634" i="7"/>
  <c r="O635" i="7"/>
  <c r="P635" i="7"/>
  <c r="O636" i="7"/>
  <c r="P636" i="7"/>
  <c r="O637" i="7"/>
  <c r="P637" i="7"/>
  <c r="O638" i="7"/>
  <c r="P638" i="7"/>
  <c r="O639" i="7"/>
  <c r="P639" i="7"/>
  <c r="O640" i="7"/>
  <c r="P640" i="7"/>
  <c r="O641" i="7"/>
  <c r="P641" i="7"/>
  <c r="O642" i="7"/>
  <c r="P642" i="7"/>
  <c r="O643" i="7"/>
  <c r="P643" i="7"/>
  <c r="O644" i="7"/>
  <c r="P644" i="7"/>
  <c r="O645" i="7"/>
  <c r="P645" i="7"/>
  <c r="O646" i="7"/>
  <c r="P646" i="7"/>
  <c r="O647" i="7"/>
  <c r="P647" i="7"/>
  <c r="O648" i="7"/>
  <c r="P648" i="7"/>
  <c r="O649" i="7"/>
  <c r="P649" i="7"/>
  <c r="O650" i="7"/>
  <c r="P650" i="7"/>
  <c r="O651" i="7"/>
  <c r="P651" i="7"/>
  <c r="O652" i="7"/>
  <c r="P652" i="7"/>
  <c r="O653" i="7"/>
  <c r="P653" i="7"/>
  <c r="O654" i="7"/>
  <c r="P654" i="7"/>
  <c r="O655" i="7"/>
  <c r="P655" i="7"/>
  <c r="O656" i="7"/>
  <c r="P656" i="7"/>
  <c r="O657" i="7"/>
  <c r="P657" i="7"/>
  <c r="O658" i="7"/>
  <c r="P658" i="7"/>
  <c r="O659" i="7"/>
  <c r="P659" i="7"/>
  <c r="O660" i="7"/>
  <c r="P660" i="7"/>
  <c r="O661" i="7"/>
  <c r="P661" i="7"/>
  <c r="O662" i="7"/>
  <c r="P662" i="7"/>
  <c r="O663" i="7"/>
  <c r="P663" i="7"/>
  <c r="O664" i="7"/>
  <c r="P664" i="7"/>
  <c r="O665" i="7"/>
  <c r="P665" i="7"/>
  <c r="O666" i="7"/>
  <c r="P666" i="7"/>
  <c r="O667" i="7"/>
  <c r="P667" i="7"/>
  <c r="O668" i="7"/>
  <c r="P668" i="7"/>
  <c r="O669" i="7"/>
  <c r="P669" i="7"/>
  <c r="O670" i="7"/>
  <c r="P670" i="7"/>
  <c r="O671" i="7"/>
  <c r="P671" i="7"/>
  <c r="O672" i="7"/>
  <c r="P672" i="7"/>
  <c r="O673" i="7"/>
  <c r="P673" i="7"/>
  <c r="O674" i="7"/>
  <c r="P674" i="7"/>
  <c r="O675" i="7"/>
  <c r="P675" i="7"/>
  <c r="O676" i="7"/>
  <c r="P676" i="7"/>
  <c r="O677" i="7"/>
  <c r="P677" i="7"/>
  <c r="O678" i="7"/>
  <c r="P678" i="7"/>
  <c r="O679" i="7"/>
  <c r="P679" i="7"/>
  <c r="O680" i="7"/>
  <c r="P680" i="7"/>
  <c r="O681" i="7"/>
  <c r="P681" i="7"/>
  <c r="O682" i="7"/>
  <c r="P682" i="7"/>
  <c r="O683" i="7"/>
  <c r="P683" i="7"/>
  <c r="O684" i="7"/>
  <c r="P684" i="7"/>
  <c r="O685" i="7"/>
  <c r="P685" i="7"/>
  <c r="O686" i="7"/>
  <c r="P686" i="7"/>
  <c r="O687" i="7"/>
  <c r="P687" i="7"/>
  <c r="O688" i="7"/>
  <c r="P688" i="7"/>
  <c r="O689" i="7"/>
  <c r="P689" i="7"/>
  <c r="O690" i="7"/>
  <c r="P690" i="7"/>
  <c r="O691" i="7"/>
  <c r="P691" i="7"/>
  <c r="O692" i="7"/>
  <c r="P692" i="7"/>
  <c r="O693" i="7"/>
  <c r="P693" i="7"/>
  <c r="O694" i="7"/>
  <c r="P694" i="7"/>
  <c r="O695" i="7"/>
  <c r="P695" i="7"/>
  <c r="O696" i="7"/>
  <c r="P696" i="7"/>
  <c r="O697" i="7"/>
  <c r="P697" i="7"/>
  <c r="O698" i="7"/>
  <c r="P698" i="7"/>
  <c r="O699" i="7"/>
  <c r="P699" i="7"/>
  <c r="O700" i="7"/>
  <c r="P700" i="7"/>
  <c r="O701" i="7"/>
  <c r="P701" i="7"/>
  <c r="O702" i="7"/>
  <c r="P702" i="7"/>
  <c r="O703" i="7"/>
  <c r="P703" i="7"/>
  <c r="O704" i="7"/>
  <c r="P704" i="7"/>
  <c r="O705" i="7"/>
  <c r="P705" i="7"/>
  <c r="O706" i="7"/>
  <c r="P706" i="7"/>
  <c r="O707" i="7"/>
  <c r="P707" i="7"/>
  <c r="O708" i="7"/>
  <c r="P708" i="7"/>
  <c r="O709" i="7"/>
  <c r="P709" i="7"/>
  <c r="O710" i="7"/>
  <c r="P710" i="7"/>
  <c r="O711" i="7"/>
  <c r="P711" i="7"/>
  <c r="O712" i="7"/>
  <c r="P712" i="7"/>
  <c r="O713" i="7"/>
  <c r="P713" i="7"/>
  <c r="O714" i="7"/>
  <c r="P714" i="7"/>
  <c r="O715" i="7"/>
  <c r="P715" i="7"/>
  <c r="O716" i="7"/>
  <c r="P716" i="7"/>
  <c r="O717" i="7"/>
  <c r="P717" i="7"/>
  <c r="O718" i="7"/>
  <c r="P718" i="7"/>
  <c r="O719" i="7"/>
  <c r="P719" i="7"/>
  <c r="O720" i="7"/>
  <c r="P720" i="7"/>
  <c r="O721" i="7"/>
  <c r="P721" i="7"/>
  <c r="O722" i="7"/>
  <c r="P722" i="7"/>
  <c r="O723" i="7"/>
  <c r="P723" i="7"/>
  <c r="O724" i="7"/>
  <c r="P724" i="7"/>
  <c r="O725" i="7"/>
  <c r="P725" i="7"/>
  <c r="O726" i="7"/>
  <c r="P726" i="7"/>
  <c r="O727" i="7"/>
  <c r="P727" i="7"/>
  <c r="O728" i="7"/>
  <c r="P728" i="7"/>
  <c r="O729" i="7"/>
  <c r="P729" i="7"/>
  <c r="O730" i="7"/>
  <c r="P730" i="7"/>
  <c r="O731" i="7"/>
  <c r="P731" i="7"/>
  <c r="O732" i="7"/>
  <c r="P732" i="7"/>
  <c r="O733" i="7"/>
  <c r="P733" i="7"/>
  <c r="O734" i="7"/>
  <c r="P734" i="7"/>
  <c r="O735" i="7"/>
  <c r="P735" i="7"/>
  <c r="O736" i="7"/>
  <c r="P736" i="7"/>
  <c r="O737" i="7"/>
  <c r="P737" i="7"/>
  <c r="O738" i="7"/>
  <c r="P738" i="7"/>
  <c r="O739" i="7"/>
  <c r="P739" i="7"/>
  <c r="O740" i="7"/>
  <c r="P740" i="7"/>
  <c r="O741" i="7"/>
  <c r="P741" i="7"/>
  <c r="O742" i="7"/>
  <c r="P742" i="7"/>
  <c r="O743" i="7"/>
  <c r="P743" i="7"/>
  <c r="O744" i="7"/>
  <c r="P744" i="7"/>
  <c r="O745" i="7"/>
  <c r="P745" i="7"/>
  <c r="O746" i="7"/>
  <c r="P746" i="7"/>
  <c r="O747" i="7"/>
  <c r="P747" i="7"/>
  <c r="O748" i="7"/>
  <c r="P748" i="7"/>
  <c r="O749" i="7"/>
  <c r="P749" i="7"/>
  <c r="O750" i="7"/>
  <c r="P750" i="7"/>
  <c r="O751" i="7"/>
  <c r="P751" i="7"/>
  <c r="O752" i="7"/>
  <c r="P752" i="7"/>
  <c r="O753" i="7"/>
  <c r="P753" i="7"/>
  <c r="O754" i="7"/>
  <c r="P754" i="7"/>
  <c r="O755" i="7"/>
  <c r="P755" i="7"/>
  <c r="O756" i="7"/>
  <c r="P756" i="7"/>
  <c r="O757" i="7"/>
  <c r="P757" i="7"/>
  <c r="O758" i="7"/>
  <c r="P758" i="7"/>
  <c r="O759" i="7"/>
  <c r="P759" i="7"/>
  <c r="O760" i="7"/>
  <c r="P760" i="7"/>
  <c r="O761" i="7"/>
  <c r="P761" i="7"/>
  <c r="O762" i="7"/>
  <c r="P762" i="7"/>
  <c r="O763" i="7"/>
  <c r="P763" i="7"/>
  <c r="O764" i="7"/>
  <c r="P764" i="7"/>
  <c r="O765" i="7"/>
  <c r="P765" i="7"/>
  <c r="O766" i="7"/>
  <c r="P766" i="7"/>
  <c r="O767" i="7"/>
  <c r="P767" i="7"/>
  <c r="O768" i="7"/>
  <c r="P768" i="7"/>
  <c r="O769" i="7"/>
  <c r="P769" i="7"/>
  <c r="O770" i="7"/>
  <c r="P770" i="7"/>
  <c r="O771" i="7"/>
  <c r="P771" i="7"/>
  <c r="O772" i="7"/>
  <c r="P772" i="7"/>
  <c r="O773" i="7"/>
  <c r="P773" i="7"/>
  <c r="O774" i="7"/>
  <c r="P774" i="7"/>
  <c r="O775" i="7"/>
  <c r="P775" i="7"/>
  <c r="O776" i="7"/>
  <c r="P776" i="7"/>
  <c r="O777" i="7"/>
  <c r="P777" i="7"/>
  <c r="O778" i="7"/>
  <c r="P778" i="7"/>
  <c r="O779" i="7"/>
  <c r="P779" i="7"/>
  <c r="O780" i="7"/>
  <c r="P780" i="7"/>
  <c r="O781" i="7"/>
  <c r="P781" i="7"/>
  <c r="O782" i="7"/>
  <c r="P782" i="7"/>
  <c r="O783" i="7"/>
  <c r="P783" i="7"/>
  <c r="O784" i="7"/>
  <c r="P784" i="7"/>
  <c r="O785" i="7"/>
  <c r="P785" i="7"/>
  <c r="O786" i="7"/>
  <c r="P786" i="7"/>
  <c r="O787" i="7"/>
  <c r="P787" i="7"/>
  <c r="O788" i="7"/>
  <c r="P788" i="7"/>
  <c r="O789" i="7"/>
  <c r="P789" i="7"/>
  <c r="O790" i="7"/>
  <c r="P790" i="7"/>
  <c r="O791" i="7"/>
  <c r="P791" i="7"/>
  <c r="O792" i="7"/>
  <c r="P792" i="7"/>
  <c r="O793" i="7"/>
  <c r="P793" i="7"/>
  <c r="O794" i="7"/>
  <c r="P794" i="7"/>
  <c r="O795" i="7"/>
  <c r="P795" i="7"/>
  <c r="O796" i="7"/>
  <c r="P796" i="7"/>
  <c r="O797" i="7"/>
  <c r="P797" i="7"/>
  <c r="O798" i="7"/>
  <c r="P798" i="7"/>
  <c r="O799" i="7"/>
  <c r="P799" i="7"/>
  <c r="O800" i="7"/>
  <c r="P800" i="7"/>
  <c r="O801" i="7"/>
  <c r="P801" i="7"/>
  <c r="O802" i="7"/>
  <c r="P802" i="7"/>
  <c r="O803" i="7"/>
  <c r="P803" i="7"/>
  <c r="O804" i="7"/>
  <c r="P804" i="7"/>
  <c r="O805" i="7"/>
  <c r="P805" i="7"/>
  <c r="O806" i="7"/>
  <c r="P806" i="7"/>
  <c r="O807" i="7"/>
  <c r="P807" i="7"/>
  <c r="O808" i="7"/>
  <c r="P808" i="7"/>
  <c r="O809" i="7"/>
  <c r="P809" i="7"/>
  <c r="O810" i="7"/>
  <c r="P810" i="7"/>
  <c r="O811" i="7"/>
  <c r="P811" i="7"/>
  <c r="O812" i="7"/>
  <c r="P812" i="7"/>
  <c r="O813" i="7"/>
  <c r="P813" i="7"/>
  <c r="O814" i="7"/>
  <c r="P814" i="7"/>
  <c r="O815" i="7"/>
  <c r="P815" i="7"/>
  <c r="O816" i="7"/>
  <c r="P816" i="7"/>
  <c r="O817" i="7"/>
  <c r="P817" i="7"/>
  <c r="O818" i="7"/>
  <c r="P818" i="7"/>
  <c r="O819" i="7"/>
  <c r="P819" i="7"/>
  <c r="O820" i="7"/>
  <c r="P820" i="7"/>
  <c r="O821" i="7"/>
  <c r="P821" i="7"/>
  <c r="O822" i="7"/>
  <c r="P822" i="7"/>
  <c r="O823" i="7"/>
  <c r="P823" i="7"/>
  <c r="O824" i="7"/>
  <c r="P824" i="7"/>
  <c r="O825" i="7"/>
  <c r="P825" i="7"/>
  <c r="O826" i="7"/>
  <c r="P826" i="7"/>
  <c r="O827" i="7"/>
  <c r="P827" i="7"/>
  <c r="O828" i="7"/>
  <c r="P828" i="7"/>
  <c r="O829" i="7"/>
  <c r="P829" i="7"/>
  <c r="O830" i="7"/>
  <c r="P830" i="7"/>
  <c r="O831" i="7"/>
  <c r="P831" i="7"/>
  <c r="O832" i="7"/>
  <c r="P832" i="7"/>
  <c r="O833" i="7"/>
  <c r="P833" i="7"/>
  <c r="O834" i="7"/>
  <c r="P834" i="7"/>
  <c r="O835" i="7"/>
  <c r="P835" i="7"/>
  <c r="O836" i="7"/>
  <c r="P836" i="7"/>
  <c r="O837" i="7"/>
  <c r="P837" i="7"/>
  <c r="O838" i="7"/>
  <c r="P838" i="7"/>
  <c r="O839" i="7"/>
  <c r="P839" i="7"/>
  <c r="O840" i="7"/>
  <c r="P840" i="7"/>
  <c r="O841" i="7"/>
  <c r="P841" i="7"/>
  <c r="O842" i="7"/>
  <c r="P842" i="7"/>
  <c r="O843" i="7"/>
  <c r="P843" i="7"/>
  <c r="O844" i="7"/>
  <c r="P844" i="7"/>
  <c r="O845" i="7"/>
  <c r="P845" i="7"/>
  <c r="O846" i="7"/>
  <c r="P846" i="7"/>
  <c r="O847" i="7"/>
  <c r="P847" i="7"/>
  <c r="O848" i="7"/>
  <c r="P848" i="7"/>
  <c r="O849" i="7"/>
  <c r="P849" i="7"/>
  <c r="O850" i="7"/>
  <c r="P850" i="7"/>
  <c r="O851" i="7"/>
  <c r="P851" i="7"/>
  <c r="O852" i="7"/>
  <c r="P852" i="7"/>
  <c r="O853" i="7"/>
  <c r="P853" i="7"/>
  <c r="O854" i="7"/>
  <c r="P854" i="7"/>
  <c r="O855" i="7"/>
  <c r="P855" i="7"/>
  <c r="O856" i="7"/>
  <c r="P856" i="7"/>
  <c r="O857" i="7"/>
  <c r="P857" i="7"/>
  <c r="O858" i="7"/>
  <c r="P858" i="7"/>
  <c r="O859" i="7"/>
  <c r="P859" i="7"/>
  <c r="O860" i="7"/>
  <c r="P860" i="7"/>
  <c r="O861" i="7"/>
  <c r="P861" i="7"/>
  <c r="O862" i="7"/>
  <c r="P862" i="7"/>
  <c r="O863" i="7"/>
  <c r="P863" i="7"/>
  <c r="O864" i="7"/>
  <c r="P864" i="7"/>
  <c r="O865" i="7"/>
  <c r="P865" i="7"/>
  <c r="O866" i="7"/>
  <c r="P866" i="7"/>
  <c r="O867" i="7"/>
  <c r="P867" i="7"/>
  <c r="O868" i="7"/>
  <c r="P868" i="7"/>
  <c r="O869" i="7"/>
  <c r="P869" i="7"/>
  <c r="O870" i="7"/>
  <c r="P870" i="7"/>
  <c r="O871" i="7"/>
  <c r="P871" i="7"/>
  <c r="O872" i="7"/>
  <c r="P872" i="7"/>
  <c r="O873" i="7"/>
  <c r="P873" i="7"/>
  <c r="O874" i="7"/>
  <c r="P874" i="7"/>
  <c r="O875" i="7"/>
  <c r="P875" i="7"/>
  <c r="O876" i="7"/>
  <c r="P876" i="7"/>
  <c r="O877" i="7"/>
  <c r="P877" i="7"/>
  <c r="O878" i="7"/>
  <c r="P878" i="7"/>
  <c r="O879" i="7"/>
  <c r="P879" i="7"/>
  <c r="O880" i="7"/>
  <c r="P880" i="7"/>
  <c r="O881" i="7"/>
  <c r="P881" i="7"/>
  <c r="O882" i="7"/>
  <c r="P882" i="7"/>
  <c r="O883" i="7"/>
  <c r="P883" i="7"/>
  <c r="O884" i="7"/>
  <c r="P884" i="7"/>
  <c r="O885" i="7"/>
  <c r="P885" i="7"/>
  <c r="O886" i="7"/>
  <c r="P886" i="7"/>
  <c r="O887" i="7"/>
  <c r="P887" i="7"/>
  <c r="O888" i="7"/>
  <c r="P888" i="7"/>
  <c r="O889" i="7"/>
  <c r="P889" i="7"/>
  <c r="O890" i="7"/>
  <c r="P890" i="7"/>
  <c r="O891" i="7"/>
  <c r="P891" i="7"/>
  <c r="O892" i="7"/>
  <c r="P892" i="7"/>
  <c r="O893" i="7"/>
  <c r="P893" i="7"/>
  <c r="O894" i="7"/>
  <c r="P894" i="7"/>
  <c r="O895" i="7"/>
  <c r="P895" i="7"/>
  <c r="O896" i="7"/>
  <c r="P896" i="7"/>
  <c r="O897" i="7"/>
  <c r="P897" i="7"/>
  <c r="O898" i="7"/>
  <c r="P898" i="7"/>
  <c r="O899" i="7"/>
  <c r="P899" i="7"/>
  <c r="O900" i="7"/>
  <c r="P900" i="7"/>
  <c r="O901" i="7"/>
  <c r="P901" i="7"/>
  <c r="O902" i="7"/>
  <c r="P902" i="7"/>
  <c r="O903" i="7"/>
  <c r="P903" i="7"/>
  <c r="O904" i="7"/>
  <c r="P904" i="7"/>
  <c r="O905" i="7"/>
  <c r="P905" i="7"/>
  <c r="O906" i="7"/>
  <c r="P906" i="7"/>
  <c r="O907" i="7"/>
  <c r="P907" i="7"/>
  <c r="O908" i="7"/>
  <c r="P908" i="7"/>
  <c r="O909" i="7"/>
  <c r="P909" i="7"/>
  <c r="O910" i="7"/>
  <c r="P910" i="7"/>
  <c r="O911" i="7"/>
  <c r="P911" i="7"/>
  <c r="O912" i="7"/>
  <c r="P912" i="7"/>
  <c r="O913" i="7"/>
  <c r="P913" i="7"/>
  <c r="O914" i="7"/>
  <c r="P914" i="7"/>
  <c r="O915" i="7"/>
  <c r="P915" i="7"/>
  <c r="O916" i="7"/>
  <c r="P916" i="7"/>
  <c r="O917" i="7"/>
  <c r="P917" i="7"/>
  <c r="O918" i="7"/>
  <c r="P918" i="7"/>
  <c r="O919" i="7"/>
  <c r="P919" i="7"/>
  <c r="O920" i="7"/>
  <c r="P920" i="7"/>
  <c r="O921" i="7"/>
  <c r="P921" i="7"/>
  <c r="O922" i="7"/>
  <c r="P922" i="7"/>
  <c r="O923" i="7"/>
  <c r="P923" i="7"/>
  <c r="O924" i="7"/>
  <c r="P924" i="7"/>
  <c r="O925" i="7"/>
  <c r="P925" i="7"/>
  <c r="O926" i="7"/>
  <c r="P926" i="7"/>
  <c r="O927" i="7"/>
  <c r="P927" i="7"/>
  <c r="O928" i="7"/>
  <c r="P928" i="7"/>
  <c r="O929" i="7"/>
  <c r="P929" i="7"/>
  <c r="O930" i="7"/>
  <c r="P930" i="7"/>
  <c r="O931" i="7"/>
  <c r="P931" i="7"/>
  <c r="O932" i="7"/>
  <c r="P932" i="7"/>
  <c r="O933" i="7"/>
  <c r="P933" i="7"/>
  <c r="O934" i="7"/>
  <c r="P934" i="7"/>
  <c r="O935" i="7"/>
  <c r="P935" i="7"/>
  <c r="O936" i="7"/>
  <c r="P936" i="7"/>
  <c r="O937" i="7"/>
  <c r="P937" i="7"/>
  <c r="O938" i="7"/>
  <c r="P938" i="7"/>
  <c r="O939" i="7"/>
  <c r="P939" i="7"/>
  <c r="O940" i="7"/>
  <c r="P940" i="7"/>
  <c r="O941" i="7"/>
  <c r="P941" i="7"/>
  <c r="O942" i="7"/>
  <c r="P942" i="7"/>
  <c r="O943" i="7"/>
  <c r="P943" i="7"/>
  <c r="O944" i="7"/>
  <c r="P944" i="7"/>
  <c r="O945" i="7"/>
  <c r="P945" i="7"/>
  <c r="O946" i="7"/>
  <c r="P946" i="7"/>
  <c r="O947" i="7"/>
  <c r="P947" i="7"/>
  <c r="O948" i="7"/>
  <c r="P948" i="7"/>
  <c r="O949" i="7"/>
  <c r="P949" i="7"/>
  <c r="O950" i="7"/>
  <c r="P950" i="7"/>
  <c r="O951" i="7"/>
  <c r="P951" i="7"/>
  <c r="O952" i="7"/>
  <c r="P952" i="7"/>
  <c r="O953" i="7"/>
  <c r="P953" i="7"/>
  <c r="O954" i="7"/>
  <c r="P954" i="7"/>
  <c r="P2" i="7"/>
  <c r="O2" i="7"/>
  <c r="L2" i="7"/>
  <c r="A3" i="7"/>
  <c r="B3" i="7"/>
  <c r="C3" i="7"/>
  <c r="D3" i="7"/>
  <c r="E3" i="7"/>
  <c r="F3" i="7"/>
  <c r="F3" i="6" s="1"/>
  <c r="G3" i="7"/>
  <c r="G3" i="6" s="1"/>
  <c r="A4" i="7"/>
  <c r="B4" i="7"/>
  <c r="C4" i="7"/>
  <c r="D4" i="7"/>
  <c r="E4" i="7"/>
  <c r="F4" i="7"/>
  <c r="G4" i="7"/>
  <c r="A5" i="7"/>
  <c r="A5" i="6" s="1"/>
  <c r="B5" i="7"/>
  <c r="C5" i="7"/>
  <c r="D5" i="7"/>
  <c r="E5" i="7"/>
  <c r="F5" i="7"/>
  <c r="G5" i="7"/>
  <c r="A6" i="7"/>
  <c r="B6" i="7"/>
  <c r="B6" i="6" s="1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G13" i="6" s="1"/>
  <c r="A14" i="7"/>
  <c r="A14" i="6" s="1"/>
  <c r="B14" i="7"/>
  <c r="B14" i="6" s="1"/>
  <c r="C14" i="7"/>
  <c r="D14" i="7"/>
  <c r="E14" i="7"/>
  <c r="F14" i="7"/>
  <c r="G14" i="7"/>
  <c r="A15" i="7"/>
  <c r="A15" i="6" s="1"/>
  <c r="B15" i="7"/>
  <c r="B15" i="6" s="1"/>
  <c r="C15" i="7"/>
  <c r="C15" i="6" s="1"/>
  <c r="D15" i="7"/>
  <c r="E15" i="7"/>
  <c r="F15" i="7"/>
  <c r="G15" i="7"/>
  <c r="A16" i="7"/>
  <c r="B16" i="7"/>
  <c r="B16" i="6" s="1"/>
  <c r="C16" i="7"/>
  <c r="C16" i="6" s="1"/>
  <c r="D16" i="7"/>
  <c r="D16" i="6" s="1"/>
  <c r="E16" i="7"/>
  <c r="F16" i="7"/>
  <c r="G16" i="7"/>
  <c r="A17" i="7"/>
  <c r="B17" i="7"/>
  <c r="C17" i="7"/>
  <c r="C17" i="6" s="1"/>
  <c r="D17" i="7"/>
  <c r="D17" i="6" s="1"/>
  <c r="E17" i="7"/>
  <c r="E17" i="6" s="1"/>
  <c r="F17" i="7"/>
  <c r="G17" i="7"/>
  <c r="A18" i="7"/>
  <c r="B18" i="7"/>
  <c r="C18" i="7"/>
  <c r="D18" i="7"/>
  <c r="D18" i="6" s="1"/>
  <c r="E18" i="7"/>
  <c r="E18" i="6" s="1"/>
  <c r="F18" i="7"/>
  <c r="F18" i="6" s="1"/>
  <c r="G18" i="7"/>
  <c r="A19" i="7"/>
  <c r="B19" i="7"/>
  <c r="C19" i="7"/>
  <c r="D19" i="7"/>
  <c r="E19" i="7"/>
  <c r="E19" i="6" s="1"/>
  <c r="F19" i="7"/>
  <c r="F19" i="6" s="1"/>
  <c r="G19" i="7"/>
  <c r="G19" i="6" s="1"/>
  <c r="A20" i="7"/>
  <c r="B20" i="7"/>
  <c r="C20" i="7"/>
  <c r="D20" i="7"/>
  <c r="E20" i="7"/>
  <c r="F20" i="7"/>
  <c r="F20" i="6" s="1"/>
  <c r="G20" i="7"/>
  <c r="G20" i="6" s="1"/>
  <c r="A21" i="7"/>
  <c r="A21" i="6" s="1"/>
  <c r="B21" i="7"/>
  <c r="C21" i="7"/>
  <c r="D21" i="7"/>
  <c r="E21" i="7"/>
  <c r="F21" i="7"/>
  <c r="G21" i="7"/>
  <c r="G21" i="6" s="1"/>
  <c r="A22" i="7"/>
  <c r="A22" i="6" s="1"/>
  <c r="B22" i="7"/>
  <c r="B22" i="6" s="1"/>
  <c r="C22" i="7"/>
  <c r="D22" i="7"/>
  <c r="E22" i="7"/>
  <c r="F22" i="7"/>
  <c r="G22" i="7"/>
  <c r="A23" i="7"/>
  <c r="A23" i="6" s="1"/>
  <c r="B23" i="7"/>
  <c r="B23" i="6" s="1"/>
  <c r="C23" i="7"/>
  <c r="C23" i="6" s="1"/>
  <c r="D23" i="7"/>
  <c r="E23" i="7"/>
  <c r="F23" i="7"/>
  <c r="G23" i="7"/>
  <c r="A24" i="7"/>
  <c r="B24" i="7"/>
  <c r="B24" i="6" s="1"/>
  <c r="C24" i="7"/>
  <c r="C24" i="6" s="1"/>
  <c r="D24" i="7"/>
  <c r="D24" i="6" s="1"/>
  <c r="E24" i="7"/>
  <c r="F24" i="7"/>
  <c r="G24" i="7"/>
  <c r="A25" i="7"/>
  <c r="B25" i="7"/>
  <c r="C25" i="7"/>
  <c r="C25" i="6" s="1"/>
  <c r="D25" i="7"/>
  <c r="D25" i="6" s="1"/>
  <c r="E25" i="7"/>
  <c r="E25" i="6" s="1"/>
  <c r="F25" i="7"/>
  <c r="G25" i="7"/>
  <c r="A26" i="7"/>
  <c r="B26" i="7"/>
  <c r="C26" i="7"/>
  <c r="D26" i="7"/>
  <c r="E26" i="7"/>
  <c r="E26" i="6" s="1"/>
  <c r="F26" i="7"/>
  <c r="F26" i="6" s="1"/>
  <c r="G26" i="7"/>
  <c r="A27" i="7"/>
  <c r="B27" i="7"/>
  <c r="C27" i="7"/>
  <c r="D27" i="7"/>
  <c r="E27" i="7"/>
  <c r="F27" i="7"/>
  <c r="F27" i="6" s="1"/>
  <c r="G27" i="7"/>
  <c r="G27" i="6" s="1"/>
  <c r="A28" i="7"/>
  <c r="B28" i="7"/>
  <c r="C28" i="7"/>
  <c r="D28" i="7"/>
  <c r="E28" i="7"/>
  <c r="F28" i="7"/>
  <c r="G28" i="7"/>
  <c r="G28" i="6" s="1"/>
  <c r="A29" i="7"/>
  <c r="A29" i="6" s="1"/>
  <c r="B29" i="7"/>
  <c r="C29" i="7"/>
  <c r="D29" i="7"/>
  <c r="E29" i="7"/>
  <c r="F29" i="7"/>
  <c r="G29" i="7"/>
  <c r="A30" i="7"/>
  <c r="B30" i="7"/>
  <c r="B30" i="6" s="1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A122" i="7"/>
  <c r="B122" i="7"/>
  <c r="C122" i="7"/>
  <c r="D122" i="7"/>
  <c r="E122" i="7"/>
  <c r="F122" i="7"/>
  <c r="G122" i="7"/>
  <c r="A123" i="7"/>
  <c r="B123" i="7"/>
  <c r="C123" i="7"/>
  <c r="D123" i="7"/>
  <c r="E123" i="7"/>
  <c r="F123" i="7"/>
  <c r="G123" i="7"/>
  <c r="A124" i="7"/>
  <c r="B124" i="7"/>
  <c r="C124" i="7"/>
  <c r="D124" i="7"/>
  <c r="E124" i="7"/>
  <c r="F124" i="7"/>
  <c r="G124" i="7"/>
  <c r="A125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A135" i="7"/>
  <c r="B135" i="7"/>
  <c r="C135" i="7"/>
  <c r="D135" i="7"/>
  <c r="E135" i="7"/>
  <c r="F135" i="7"/>
  <c r="G135" i="7"/>
  <c r="A136" i="7"/>
  <c r="B136" i="7"/>
  <c r="C136" i="7"/>
  <c r="D136" i="7"/>
  <c r="E136" i="7"/>
  <c r="F136" i="7"/>
  <c r="G136" i="7"/>
  <c r="A137" i="7"/>
  <c r="B137" i="7"/>
  <c r="C137" i="7"/>
  <c r="D137" i="7"/>
  <c r="E137" i="7"/>
  <c r="F137" i="7"/>
  <c r="G137" i="7"/>
  <c r="A138" i="7"/>
  <c r="B138" i="7"/>
  <c r="C138" i="7"/>
  <c r="D138" i="7"/>
  <c r="E138" i="7"/>
  <c r="F138" i="7"/>
  <c r="G138" i="7"/>
  <c r="A139" i="7"/>
  <c r="B139" i="7"/>
  <c r="C139" i="7"/>
  <c r="D139" i="7"/>
  <c r="E139" i="7"/>
  <c r="F139" i="7"/>
  <c r="G139" i="7"/>
  <c r="A140" i="7"/>
  <c r="B140" i="7"/>
  <c r="C140" i="7"/>
  <c r="D140" i="7"/>
  <c r="E140" i="7"/>
  <c r="F140" i="7"/>
  <c r="G140" i="7"/>
  <c r="A141" i="7"/>
  <c r="B141" i="7"/>
  <c r="C141" i="7"/>
  <c r="D141" i="7"/>
  <c r="E141" i="7"/>
  <c r="F141" i="7"/>
  <c r="G141" i="7"/>
  <c r="A142" i="7"/>
  <c r="B142" i="7"/>
  <c r="C142" i="7"/>
  <c r="D142" i="7"/>
  <c r="E142" i="7"/>
  <c r="F142" i="7"/>
  <c r="G142" i="7"/>
  <c r="A143" i="7"/>
  <c r="B143" i="7"/>
  <c r="C143" i="7"/>
  <c r="D143" i="7"/>
  <c r="E143" i="7"/>
  <c r="F143" i="7"/>
  <c r="G143" i="7"/>
  <c r="A144" i="7"/>
  <c r="B144" i="7"/>
  <c r="C144" i="7"/>
  <c r="D144" i="7"/>
  <c r="E144" i="7"/>
  <c r="F144" i="7"/>
  <c r="G144" i="7"/>
  <c r="A145" i="7"/>
  <c r="B145" i="7"/>
  <c r="C145" i="7"/>
  <c r="D145" i="7"/>
  <c r="E145" i="7"/>
  <c r="F145" i="7"/>
  <c r="G145" i="7"/>
  <c r="A146" i="7"/>
  <c r="B146" i="7"/>
  <c r="C146" i="7"/>
  <c r="D146" i="7"/>
  <c r="E146" i="7"/>
  <c r="F146" i="7"/>
  <c r="G146" i="7"/>
  <c r="A147" i="7"/>
  <c r="B147" i="7"/>
  <c r="C147" i="7"/>
  <c r="D147" i="7"/>
  <c r="E147" i="7"/>
  <c r="F147" i="7"/>
  <c r="G147" i="7"/>
  <c r="A148" i="7"/>
  <c r="B148" i="7"/>
  <c r="C148" i="7"/>
  <c r="D148" i="7"/>
  <c r="E148" i="7"/>
  <c r="F148" i="7"/>
  <c r="G148" i="7"/>
  <c r="A149" i="7"/>
  <c r="B149" i="7"/>
  <c r="C149" i="7"/>
  <c r="D149" i="7"/>
  <c r="E149" i="7"/>
  <c r="F149" i="7"/>
  <c r="G149" i="7"/>
  <c r="A150" i="7"/>
  <c r="B150" i="7"/>
  <c r="C150" i="7"/>
  <c r="D150" i="7"/>
  <c r="E150" i="7"/>
  <c r="F150" i="7"/>
  <c r="G150" i="7"/>
  <c r="A151" i="7"/>
  <c r="B151" i="7"/>
  <c r="C151" i="7"/>
  <c r="D151" i="7"/>
  <c r="E151" i="7"/>
  <c r="F151" i="7"/>
  <c r="G151" i="7"/>
  <c r="A152" i="7"/>
  <c r="B152" i="7"/>
  <c r="C152" i="7"/>
  <c r="D152" i="7"/>
  <c r="E152" i="7"/>
  <c r="F152" i="7"/>
  <c r="G152" i="7"/>
  <c r="A153" i="7"/>
  <c r="B153" i="7"/>
  <c r="C153" i="7"/>
  <c r="D153" i="7"/>
  <c r="E153" i="7"/>
  <c r="F153" i="7"/>
  <c r="G153" i="7"/>
  <c r="A154" i="7"/>
  <c r="B154" i="7"/>
  <c r="C154" i="7"/>
  <c r="D154" i="7"/>
  <c r="E154" i="7"/>
  <c r="F154" i="7"/>
  <c r="G154" i="7"/>
  <c r="A155" i="7"/>
  <c r="B155" i="7"/>
  <c r="C155" i="7"/>
  <c r="D155" i="7"/>
  <c r="E155" i="7"/>
  <c r="F155" i="7"/>
  <c r="G155" i="7"/>
  <c r="A156" i="7"/>
  <c r="B156" i="7"/>
  <c r="C156" i="7"/>
  <c r="D156" i="7"/>
  <c r="E156" i="7"/>
  <c r="F156" i="7"/>
  <c r="G156" i="7"/>
  <c r="A157" i="7"/>
  <c r="B157" i="7"/>
  <c r="C157" i="7"/>
  <c r="D157" i="7"/>
  <c r="E157" i="7"/>
  <c r="F157" i="7"/>
  <c r="G157" i="7"/>
  <c r="A158" i="7"/>
  <c r="B158" i="7"/>
  <c r="C158" i="7"/>
  <c r="D158" i="7"/>
  <c r="E158" i="7"/>
  <c r="F158" i="7"/>
  <c r="G158" i="7"/>
  <c r="A159" i="7"/>
  <c r="B159" i="7"/>
  <c r="C159" i="7"/>
  <c r="D159" i="7"/>
  <c r="E159" i="7"/>
  <c r="F159" i="7"/>
  <c r="G159" i="7"/>
  <c r="A160" i="7"/>
  <c r="B160" i="7"/>
  <c r="C160" i="7"/>
  <c r="D160" i="7"/>
  <c r="E160" i="7"/>
  <c r="F160" i="7"/>
  <c r="G160" i="7"/>
  <c r="A161" i="7"/>
  <c r="B161" i="7"/>
  <c r="C161" i="7"/>
  <c r="D161" i="7"/>
  <c r="E161" i="7"/>
  <c r="F161" i="7"/>
  <c r="G161" i="7"/>
  <c r="A162" i="7"/>
  <c r="B162" i="7"/>
  <c r="C162" i="7"/>
  <c r="D162" i="7"/>
  <c r="E162" i="7"/>
  <c r="F162" i="7"/>
  <c r="G162" i="7"/>
  <c r="A163" i="7"/>
  <c r="B163" i="7"/>
  <c r="C163" i="7"/>
  <c r="D163" i="7"/>
  <c r="E163" i="7"/>
  <c r="F163" i="7"/>
  <c r="G163" i="7"/>
  <c r="A164" i="7"/>
  <c r="B164" i="7"/>
  <c r="C164" i="7"/>
  <c r="D164" i="7"/>
  <c r="E164" i="7"/>
  <c r="F164" i="7"/>
  <c r="G164" i="7"/>
  <c r="A165" i="7"/>
  <c r="B165" i="7"/>
  <c r="C165" i="7"/>
  <c r="D165" i="7"/>
  <c r="E165" i="7"/>
  <c r="F165" i="7"/>
  <c r="G165" i="7"/>
  <c r="A166" i="7"/>
  <c r="B166" i="7"/>
  <c r="C166" i="7"/>
  <c r="D166" i="7"/>
  <c r="E166" i="7"/>
  <c r="F166" i="7"/>
  <c r="G166" i="7"/>
  <c r="A167" i="7"/>
  <c r="B167" i="7"/>
  <c r="C167" i="7"/>
  <c r="D167" i="7"/>
  <c r="E167" i="7"/>
  <c r="F167" i="7"/>
  <c r="G167" i="7"/>
  <c r="A168" i="7"/>
  <c r="B168" i="7"/>
  <c r="C168" i="7"/>
  <c r="D168" i="7"/>
  <c r="E168" i="7"/>
  <c r="F168" i="7"/>
  <c r="G168" i="7"/>
  <c r="A169" i="7"/>
  <c r="B169" i="7"/>
  <c r="C169" i="7"/>
  <c r="D169" i="7"/>
  <c r="E169" i="7"/>
  <c r="F169" i="7"/>
  <c r="G169" i="7"/>
  <c r="A170" i="7"/>
  <c r="B170" i="7"/>
  <c r="C170" i="7"/>
  <c r="D170" i="7"/>
  <c r="E170" i="7"/>
  <c r="F170" i="7"/>
  <c r="G170" i="7"/>
  <c r="A171" i="7"/>
  <c r="B171" i="7"/>
  <c r="C171" i="7"/>
  <c r="D171" i="7"/>
  <c r="E171" i="7"/>
  <c r="F171" i="7"/>
  <c r="G171" i="7"/>
  <c r="A172" i="7"/>
  <c r="B172" i="7"/>
  <c r="C172" i="7"/>
  <c r="D172" i="7"/>
  <c r="E172" i="7"/>
  <c r="F172" i="7"/>
  <c r="G172" i="7"/>
  <c r="A173" i="7"/>
  <c r="B173" i="7"/>
  <c r="C173" i="7"/>
  <c r="D173" i="7"/>
  <c r="E173" i="7"/>
  <c r="F173" i="7"/>
  <c r="G173" i="7"/>
  <c r="A174" i="7"/>
  <c r="B174" i="7"/>
  <c r="C174" i="7"/>
  <c r="D174" i="7"/>
  <c r="E174" i="7"/>
  <c r="F174" i="7"/>
  <c r="G174" i="7"/>
  <c r="A175" i="7"/>
  <c r="B175" i="7"/>
  <c r="C175" i="7"/>
  <c r="D175" i="7"/>
  <c r="E175" i="7"/>
  <c r="F175" i="7"/>
  <c r="G175" i="7"/>
  <c r="A176" i="7"/>
  <c r="B176" i="7"/>
  <c r="C176" i="7"/>
  <c r="D176" i="7"/>
  <c r="E176" i="7"/>
  <c r="F176" i="7"/>
  <c r="G176" i="7"/>
  <c r="A177" i="7"/>
  <c r="B177" i="7"/>
  <c r="C177" i="7"/>
  <c r="D177" i="7"/>
  <c r="E177" i="7"/>
  <c r="F177" i="7"/>
  <c r="G177" i="7"/>
  <c r="A178" i="7"/>
  <c r="B178" i="7"/>
  <c r="C178" i="7"/>
  <c r="D178" i="7"/>
  <c r="E178" i="7"/>
  <c r="F178" i="7"/>
  <c r="G178" i="7"/>
  <c r="A179" i="7"/>
  <c r="B179" i="7"/>
  <c r="C179" i="7"/>
  <c r="D179" i="7"/>
  <c r="E179" i="7"/>
  <c r="F179" i="7"/>
  <c r="G179" i="7"/>
  <c r="A180" i="7"/>
  <c r="B180" i="7"/>
  <c r="C180" i="7"/>
  <c r="D180" i="7"/>
  <c r="E180" i="7"/>
  <c r="F180" i="7"/>
  <c r="G180" i="7"/>
  <c r="A181" i="7"/>
  <c r="B181" i="7"/>
  <c r="C181" i="7"/>
  <c r="D181" i="7"/>
  <c r="E181" i="7"/>
  <c r="F181" i="7"/>
  <c r="G181" i="7"/>
  <c r="A182" i="7"/>
  <c r="B182" i="7"/>
  <c r="C182" i="7"/>
  <c r="D182" i="7"/>
  <c r="E182" i="7"/>
  <c r="F182" i="7"/>
  <c r="G182" i="7"/>
  <c r="A183" i="7"/>
  <c r="B183" i="7"/>
  <c r="C183" i="7"/>
  <c r="D183" i="7"/>
  <c r="E183" i="7"/>
  <c r="F183" i="7"/>
  <c r="G183" i="7"/>
  <c r="A184" i="7"/>
  <c r="B184" i="7"/>
  <c r="C184" i="7"/>
  <c r="D184" i="7"/>
  <c r="E184" i="7"/>
  <c r="F184" i="7"/>
  <c r="G184" i="7"/>
  <c r="A185" i="7"/>
  <c r="B185" i="7"/>
  <c r="C185" i="7"/>
  <c r="D185" i="7"/>
  <c r="E185" i="7"/>
  <c r="F185" i="7"/>
  <c r="G185" i="7"/>
  <c r="A186" i="7"/>
  <c r="B186" i="7"/>
  <c r="C186" i="7"/>
  <c r="D186" i="7"/>
  <c r="E186" i="7"/>
  <c r="F186" i="7"/>
  <c r="G186" i="7"/>
  <c r="A187" i="7"/>
  <c r="B187" i="7"/>
  <c r="C187" i="7"/>
  <c r="D187" i="7"/>
  <c r="E187" i="7"/>
  <c r="F187" i="7"/>
  <c r="G187" i="7"/>
  <c r="A188" i="7"/>
  <c r="B188" i="7"/>
  <c r="C188" i="7"/>
  <c r="D188" i="7"/>
  <c r="E188" i="7"/>
  <c r="F188" i="7"/>
  <c r="G188" i="7"/>
  <c r="A189" i="7"/>
  <c r="B189" i="7"/>
  <c r="C189" i="7"/>
  <c r="D189" i="7"/>
  <c r="E189" i="7"/>
  <c r="F189" i="7"/>
  <c r="G189" i="7"/>
  <c r="A190" i="7"/>
  <c r="B190" i="7"/>
  <c r="C190" i="7"/>
  <c r="D190" i="7"/>
  <c r="E190" i="7"/>
  <c r="F190" i="7"/>
  <c r="G190" i="7"/>
  <c r="A191" i="7"/>
  <c r="B191" i="7"/>
  <c r="C191" i="7"/>
  <c r="D191" i="7"/>
  <c r="E191" i="7"/>
  <c r="F191" i="7"/>
  <c r="G191" i="7"/>
  <c r="A192" i="7"/>
  <c r="B192" i="7"/>
  <c r="C192" i="7"/>
  <c r="D192" i="7"/>
  <c r="E192" i="7"/>
  <c r="F192" i="7"/>
  <c r="G192" i="7"/>
  <c r="A193" i="7"/>
  <c r="B193" i="7"/>
  <c r="C193" i="7"/>
  <c r="D193" i="7"/>
  <c r="E193" i="7"/>
  <c r="F193" i="7"/>
  <c r="G193" i="7"/>
  <c r="A194" i="7"/>
  <c r="B194" i="7"/>
  <c r="C194" i="7"/>
  <c r="D194" i="7"/>
  <c r="E194" i="7"/>
  <c r="F194" i="7"/>
  <c r="G194" i="7"/>
  <c r="A195" i="7"/>
  <c r="B195" i="7"/>
  <c r="C195" i="7"/>
  <c r="D195" i="7"/>
  <c r="E195" i="7"/>
  <c r="F195" i="7"/>
  <c r="G195" i="7"/>
  <c r="A196" i="7"/>
  <c r="B196" i="7"/>
  <c r="C196" i="7"/>
  <c r="D196" i="7"/>
  <c r="E196" i="7"/>
  <c r="F196" i="7"/>
  <c r="G196" i="7"/>
  <c r="A197" i="7"/>
  <c r="B197" i="7"/>
  <c r="C197" i="7"/>
  <c r="D197" i="7"/>
  <c r="E197" i="7"/>
  <c r="F197" i="7"/>
  <c r="G197" i="7"/>
  <c r="A198" i="7"/>
  <c r="B198" i="7"/>
  <c r="C198" i="7"/>
  <c r="D198" i="7"/>
  <c r="E198" i="7"/>
  <c r="F198" i="7"/>
  <c r="G198" i="7"/>
  <c r="A199" i="7"/>
  <c r="B199" i="7"/>
  <c r="C199" i="7"/>
  <c r="D199" i="7"/>
  <c r="E199" i="7"/>
  <c r="F199" i="7"/>
  <c r="G199" i="7"/>
  <c r="A200" i="7"/>
  <c r="B200" i="7"/>
  <c r="C200" i="7"/>
  <c r="D200" i="7"/>
  <c r="E200" i="7"/>
  <c r="F200" i="7"/>
  <c r="G200" i="7"/>
  <c r="A201" i="7"/>
  <c r="B201" i="7"/>
  <c r="C201" i="7"/>
  <c r="D201" i="7"/>
  <c r="E201" i="7"/>
  <c r="F201" i="7"/>
  <c r="G201" i="7"/>
  <c r="A202" i="7"/>
  <c r="B202" i="7"/>
  <c r="C202" i="7"/>
  <c r="D202" i="7"/>
  <c r="E202" i="7"/>
  <c r="F202" i="7"/>
  <c r="G202" i="7"/>
  <c r="A203" i="7"/>
  <c r="B203" i="7"/>
  <c r="C203" i="7"/>
  <c r="D203" i="7"/>
  <c r="E203" i="7"/>
  <c r="F203" i="7"/>
  <c r="G203" i="7"/>
  <c r="A204" i="7"/>
  <c r="B204" i="7"/>
  <c r="C204" i="7"/>
  <c r="D204" i="7"/>
  <c r="E204" i="7"/>
  <c r="F204" i="7"/>
  <c r="G204" i="7"/>
  <c r="A205" i="7"/>
  <c r="B205" i="7"/>
  <c r="C205" i="7"/>
  <c r="D205" i="7"/>
  <c r="E205" i="7"/>
  <c r="F205" i="7"/>
  <c r="G205" i="7"/>
  <c r="A206" i="7"/>
  <c r="B206" i="7"/>
  <c r="C206" i="7"/>
  <c r="D206" i="7"/>
  <c r="E206" i="7"/>
  <c r="F206" i="7"/>
  <c r="G206" i="7"/>
  <c r="A207" i="7"/>
  <c r="B207" i="7"/>
  <c r="C207" i="7"/>
  <c r="D207" i="7"/>
  <c r="E207" i="7"/>
  <c r="F207" i="7"/>
  <c r="G207" i="7"/>
  <c r="A208" i="7"/>
  <c r="B208" i="7"/>
  <c r="C208" i="7"/>
  <c r="D208" i="7"/>
  <c r="E208" i="7"/>
  <c r="F208" i="7"/>
  <c r="G208" i="7"/>
  <c r="A209" i="7"/>
  <c r="B209" i="7"/>
  <c r="C209" i="7"/>
  <c r="D209" i="7"/>
  <c r="E209" i="7"/>
  <c r="F209" i="7"/>
  <c r="G209" i="7"/>
  <c r="A210" i="7"/>
  <c r="B210" i="7"/>
  <c r="C210" i="7"/>
  <c r="D210" i="7"/>
  <c r="E210" i="7"/>
  <c r="F210" i="7"/>
  <c r="G210" i="7"/>
  <c r="A211" i="7"/>
  <c r="B211" i="7"/>
  <c r="C211" i="7"/>
  <c r="D211" i="7"/>
  <c r="E211" i="7"/>
  <c r="F211" i="7"/>
  <c r="G211" i="7"/>
  <c r="A212" i="7"/>
  <c r="B212" i="7"/>
  <c r="C212" i="7"/>
  <c r="D212" i="7"/>
  <c r="E212" i="7"/>
  <c r="F212" i="7"/>
  <c r="G212" i="7"/>
  <c r="A213" i="7"/>
  <c r="B213" i="7"/>
  <c r="C213" i="7"/>
  <c r="D213" i="7"/>
  <c r="E213" i="7"/>
  <c r="F213" i="7"/>
  <c r="G213" i="7"/>
  <c r="A214" i="7"/>
  <c r="B214" i="7"/>
  <c r="C214" i="7"/>
  <c r="D214" i="7"/>
  <c r="E214" i="7"/>
  <c r="F214" i="7"/>
  <c r="G214" i="7"/>
  <c r="A215" i="7"/>
  <c r="B215" i="7"/>
  <c r="C215" i="7"/>
  <c r="D215" i="7"/>
  <c r="E215" i="7"/>
  <c r="F215" i="7"/>
  <c r="G215" i="7"/>
  <c r="A216" i="7"/>
  <c r="B216" i="7"/>
  <c r="C216" i="7"/>
  <c r="D216" i="7"/>
  <c r="E216" i="7"/>
  <c r="F216" i="7"/>
  <c r="G216" i="7"/>
  <c r="A217" i="7"/>
  <c r="B217" i="7"/>
  <c r="C217" i="7"/>
  <c r="D217" i="7"/>
  <c r="E217" i="7"/>
  <c r="F217" i="7"/>
  <c r="G217" i="7"/>
  <c r="A218" i="7"/>
  <c r="B218" i="7"/>
  <c r="C218" i="7"/>
  <c r="D218" i="7"/>
  <c r="E218" i="7"/>
  <c r="F218" i="7"/>
  <c r="G218" i="7"/>
  <c r="A219" i="7"/>
  <c r="B219" i="7"/>
  <c r="C219" i="7"/>
  <c r="D219" i="7"/>
  <c r="E219" i="7"/>
  <c r="F219" i="7"/>
  <c r="G219" i="7"/>
  <c r="A220" i="7"/>
  <c r="B220" i="7"/>
  <c r="C220" i="7"/>
  <c r="D220" i="7"/>
  <c r="E220" i="7"/>
  <c r="F220" i="7"/>
  <c r="G220" i="7"/>
  <c r="A221" i="7"/>
  <c r="B221" i="7"/>
  <c r="C221" i="7"/>
  <c r="D221" i="7"/>
  <c r="E221" i="7"/>
  <c r="F221" i="7"/>
  <c r="G221" i="7"/>
  <c r="A222" i="7"/>
  <c r="B222" i="7"/>
  <c r="C222" i="7"/>
  <c r="D222" i="7"/>
  <c r="E222" i="7"/>
  <c r="F222" i="7"/>
  <c r="G222" i="7"/>
  <c r="A223" i="7"/>
  <c r="B223" i="7"/>
  <c r="C223" i="7"/>
  <c r="D223" i="7"/>
  <c r="E223" i="7"/>
  <c r="F223" i="7"/>
  <c r="G223" i="7"/>
  <c r="A224" i="7"/>
  <c r="B224" i="7"/>
  <c r="C224" i="7"/>
  <c r="D224" i="7"/>
  <c r="E224" i="7"/>
  <c r="F224" i="7"/>
  <c r="G224" i="7"/>
  <c r="A225" i="7"/>
  <c r="B225" i="7"/>
  <c r="C225" i="7"/>
  <c r="D225" i="7"/>
  <c r="E225" i="7"/>
  <c r="F225" i="7"/>
  <c r="G225" i="7"/>
  <c r="A226" i="7"/>
  <c r="B226" i="7"/>
  <c r="C226" i="7"/>
  <c r="D226" i="7"/>
  <c r="E226" i="7"/>
  <c r="F226" i="7"/>
  <c r="G226" i="7"/>
  <c r="A227" i="7"/>
  <c r="B227" i="7"/>
  <c r="C227" i="7"/>
  <c r="D227" i="7"/>
  <c r="E227" i="7"/>
  <c r="F227" i="7"/>
  <c r="G227" i="7"/>
  <c r="A228" i="7"/>
  <c r="B228" i="7"/>
  <c r="C228" i="7"/>
  <c r="D228" i="7"/>
  <c r="E228" i="7"/>
  <c r="F228" i="7"/>
  <c r="G228" i="7"/>
  <c r="A229" i="7"/>
  <c r="B229" i="7"/>
  <c r="C229" i="7"/>
  <c r="D229" i="7"/>
  <c r="E229" i="7"/>
  <c r="F229" i="7"/>
  <c r="G229" i="7"/>
  <c r="A230" i="7"/>
  <c r="B230" i="7"/>
  <c r="C230" i="7"/>
  <c r="D230" i="7"/>
  <c r="E230" i="7"/>
  <c r="F230" i="7"/>
  <c r="G230" i="7"/>
  <c r="A231" i="7"/>
  <c r="B231" i="7"/>
  <c r="C231" i="7"/>
  <c r="D231" i="7"/>
  <c r="E231" i="7"/>
  <c r="F231" i="7"/>
  <c r="G231" i="7"/>
  <c r="A232" i="7"/>
  <c r="B232" i="7"/>
  <c r="C232" i="7"/>
  <c r="D232" i="7"/>
  <c r="E232" i="7"/>
  <c r="F232" i="7"/>
  <c r="G232" i="7"/>
  <c r="A233" i="7"/>
  <c r="B233" i="7"/>
  <c r="C233" i="7"/>
  <c r="D233" i="7"/>
  <c r="E233" i="7"/>
  <c r="F233" i="7"/>
  <c r="G233" i="7"/>
  <c r="A234" i="7"/>
  <c r="B234" i="7"/>
  <c r="C234" i="7"/>
  <c r="D234" i="7"/>
  <c r="E234" i="7"/>
  <c r="F234" i="7"/>
  <c r="G234" i="7"/>
  <c r="A235" i="7"/>
  <c r="B235" i="7"/>
  <c r="C235" i="7"/>
  <c r="D235" i="7"/>
  <c r="E235" i="7"/>
  <c r="F235" i="7"/>
  <c r="G235" i="7"/>
  <c r="A236" i="7"/>
  <c r="B236" i="7"/>
  <c r="C236" i="7"/>
  <c r="D236" i="7"/>
  <c r="E236" i="7"/>
  <c r="F236" i="7"/>
  <c r="G236" i="7"/>
  <c r="A237" i="7"/>
  <c r="B237" i="7"/>
  <c r="C237" i="7"/>
  <c r="D237" i="7"/>
  <c r="E237" i="7"/>
  <c r="F237" i="7"/>
  <c r="G237" i="7"/>
  <c r="A238" i="7"/>
  <c r="B238" i="7"/>
  <c r="C238" i="7"/>
  <c r="D238" i="7"/>
  <c r="E238" i="7"/>
  <c r="F238" i="7"/>
  <c r="G238" i="7"/>
  <c r="A239" i="7"/>
  <c r="B239" i="7"/>
  <c r="C239" i="7"/>
  <c r="D239" i="7"/>
  <c r="E239" i="7"/>
  <c r="F239" i="7"/>
  <c r="G239" i="7"/>
  <c r="A240" i="7"/>
  <c r="B240" i="7"/>
  <c r="C240" i="7"/>
  <c r="D240" i="7"/>
  <c r="E240" i="7"/>
  <c r="F240" i="7"/>
  <c r="G240" i="7"/>
  <c r="A241" i="7"/>
  <c r="B241" i="7"/>
  <c r="C241" i="7"/>
  <c r="D241" i="7"/>
  <c r="E241" i="7"/>
  <c r="F241" i="7"/>
  <c r="G241" i="7"/>
  <c r="A242" i="7"/>
  <c r="B242" i="7"/>
  <c r="C242" i="7"/>
  <c r="D242" i="7"/>
  <c r="E242" i="7"/>
  <c r="F242" i="7"/>
  <c r="G242" i="7"/>
  <c r="A243" i="7"/>
  <c r="B243" i="7"/>
  <c r="C243" i="7"/>
  <c r="D243" i="7"/>
  <c r="E243" i="7"/>
  <c r="F243" i="7"/>
  <c r="G243" i="7"/>
  <c r="A244" i="7"/>
  <c r="B244" i="7"/>
  <c r="C244" i="7"/>
  <c r="D244" i="7"/>
  <c r="E244" i="7"/>
  <c r="F244" i="7"/>
  <c r="G244" i="7"/>
  <c r="A245" i="7"/>
  <c r="B245" i="7"/>
  <c r="C245" i="7"/>
  <c r="D245" i="7"/>
  <c r="E245" i="7"/>
  <c r="F245" i="7"/>
  <c r="G245" i="7"/>
  <c r="A246" i="7"/>
  <c r="B246" i="7"/>
  <c r="C246" i="7"/>
  <c r="D246" i="7"/>
  <c r="E246" i="7"/>
  <c r="F246" i="7"/>
  <c r="G246" i="7"/>
  <c r="A247" i="7"/>
  <c r="B247" i="7"/>
  <c r="C247" i="7"/>
  <c r="D247" i="7"/>
  <c r="E247" i="7"/>
  <c r="F247" i="7"/>
  <c r="G247" i="7"/>
  <c r="A248" i="7"/>
  <c r="B248" i="7"/>
  <c r="C248" i="7"/>
  <c r="D248" i="7"/>
  <c r="E248" i="7"/>
  <c r="F248" i="7"/>
  <c r="G248" i="7"/>
  <c r="A249" i="7"/>
  <c r="B249" i="7"/>
  <c r="C249" i="7"/>
  <c r="D249" i="7"/>
  <c r="E249" i="7"/>
  <c r="F249" i="7"/>
  <c r="G249" i="7"/>
  <c r="A250" i="7"/>
  <c r="B250" i="7"/>
  <c r="C250" i="7"/>
  <c r="D250" i="7"/>
  <c r="E250" i="7"/>
  <c r="F250" i="7"/>
  <c r="G250" i="7"/>
  <c r="A251" i="7"/>
  <c r="B251" i="7"/>
  <c r="C251" i="7"/>
  <c r="D251" i="7"/>
  <c r="E251" i="7"/>
  <c r="F251" i="7"/>
  <c r="G251" i="7"/>
  <c r="A252" i="7"/>
  <c r="B252" i="7"/>
  <c r="C252" i="7"/>
  <c r="D252" i="7"/>
  <c r="E252" i="7"/>
  <c r="F252" i="7"/>
  <c r="G252" i="7"/>
  <c r="A253" i="7"/>
  <c r="B253" i="7"/>
  <c r="C253" i="7"/>
  <c r="D253" i="7"/>
  <c r="E253" i="7"/>
  <c r="F253" i="7"/>
  <c r="G253" i="7"/>
  <c r="A254" i="7"/>
  <c r="B254" i="7"/>
  <c r="C254" i="7"/>
  <c r="D254" i="7"/>
  <c r="E254" i="7"/>
  <c r="F254" i="7"/>
  <c r="G254" i="7"/>
  <c r="A255" i="7"/>
  <c r="B255" i="7"/>
  <c r="C255" i="7"/>
  <c r="D255" i="7"/>
  <c r="E255" i="7"/>
  <c r="F255" i="7"/>
  <c r="G255" i="7"/>
  <c r="A256" i="7"/>
  <c r="B256" i="7"/>
  <c r="C256" i="7"/>
  <c r="D256" i="7"/>
  <c r="E256" i="7"/>
  <c r="F256" i="7"/>
  <c r="G256" i="7"/>
  <c r="A257" i="7"/>
  <c r="B257" i="7"/>
  <c r="C257" i="7"/>
  <c r="D257" i="7"/>
  <c r="E257" i="7"/>
  <c r="F257" i="7"/>
  <c r="G257" i="7"/>
  <c r="A258" i="7"/>
  <c r="B258" i="7"/>
  <c r="C258" i="7"/>
  <c r="D258" i="7"/>
  <c r="E258" i="7"/>
  <c r="F258" i="7"/>
  <c r="G258" i="7"/>
  <c r="A259" i="7"/>
  <c r="B259" i="7"/>
  <c r="C259" i="7"/>
  <c r="D259" i="7"/>
  <c r="E259" i="7"/>
  <c r="F259" i="7"/>
  <c r="G259" i="7"/>
  <c r="A260" i="7"/>
  <c r="B260" i="7"/>
  <c r="C260" i="7"/>
  <c r="D260" i="7"/>
  <c r="E260" i="7"/>
  <c r="F260" i="7"/>
  <c r="G260" i="7"/>
  <c r="A261" i="7"/>
  <c r="B261" i="7"/>
  <c r="C261" i="7"/>
  <c r="D261" i="7"/>
  <c r="E261" i="7"/>
  <c r="F261" i="7"/>
  <c r="G261" i="7"/>
  <c r="A262" i="7"/>
  <c r="B262" i="7"/>
  <c r="C262" i="7"/>
  <c r="D262" i="7"/>
  <c r="E262" i="7"/>
  <c r="F262" i="7"/>
  <c r="G262" i="7"/>
  <c r="A263" i="7"/>
  <c r="B263" i="7"/>
  <c r="C263" i="7"/>
  <c r="D263" i="7"/>
  <c r="E263" i="7"/>
  <c r="F263" i="7"/>
  <c r="G263" i="7"/>
  <c r="A264" i="7"/>
  <c r="B264" i="7"/>
  <c r="C264" i="7"/>
  <c r="D264" i="7"/>
  <c r="E264" i="7"/>
  <c r="F264" i="7"/>
  <c r="G264" i="7"/>
  <c r="A265" i="7"/>
  <c r="B265" i="7"/>
  <c r="C265" i="7"/>
  <c r="D265" i="7"/>
  <c r="E265" i="7"/>
  <c r="F265" i="7"/>
  <c r="G265" i="7"/>
  <c r="A266" i="7"/>
  <c r="B266" i="7"/>
  <c r="C266" i="7"/>
  <c r="D266" i="7"/>
  <c r="E266" i="7"/>
  <c r="F266" i="7"/>
  <c r="G266" i="7"/>
  <c r="A267" i="7"/>
  <c r="B267" i="7"/>
  <c r="C267" i="7"/>
  <c r="D267" i="7"/>
  <c r="E267" i="7"/>
  <c r="F267" i="7"/>
  <c r="G267" i="7"/>
  <c r="A268" i="7"/>
  <c r="B268" i="7"/>
  <c r="C268" i="7"/>
  <c r="D268" i="7"/>
  <c r="E268" i="7"/>
  <c r="F268" i="7"/>
  <c r="G268" i="7"/>
  <c r="A269" i="7"/>
  <c r="B269" i="7"/>
  <c r="C269" i="7"/>
  <c r="D269" i="7"/>
  <c r="E269" i="7"/>
  <c r="F269" i="7"/>
  <c r="G269" i="7"/>
  <c r="A270" i="7"/>
  <c r="B270" i="7"/>
  <c r="C270" i="7"/>
  <c r="D270" i="7"/>
  <c r="E270" i="7"/>
  <c r="F270" i="7"/>
  <c r="G270" i="7"/>
  <c r="A271" i="7"/>
  <c r="B271" i="7"/>
  <c r="C271" i="7"/>
  <c r="D271" i="7"/>
  <c r="E271" i="7"/>
  <c r="F271" i="7"/>
  <c r="G271" i="7"/>
  <c r="A272" i="7"/>
  <c r="B272" i="7"/>
  <c r="C272" i="7"/>
  <c r="D272" i="7"/>
  <c r="E272" i="7"/>
  <c r="F272" i="7"/>
  <c r="G272" i="7"/>
  <c r="A273" i="7"/>
  <c r="B273" i="7"/>
  <c r="C273" i="7"/>
  <c r="D273" i="7"/>
  <c r="E273" i="7"/>
  <c r="F273" i="7"/>
  <c r="G273" i="7"/>
  <c r="A274" i="7"/>
  <c r="B274" i="7"/>
  <c r="C274" i="7"/>
  <c r="D274" i="7"/>
  <c r="E274" i="7"/>
  <c r="F274" i="7"/>
  <c r="G274" i="7"/>
  <c r="A275" i="7"/>
  <c r="B275" i="7"/>
  <c r="C275" i="7"/>
  <c r="D275" i="7"/>
  <c r="E275" i="7"/>
  <c r="F275" i="7"/>
  <c r="G275" i="7"/>
  <c r="A276" i="7"/>
  <c r="B276" i="7"/>
  <c r="C276" i="7"/>
  <c r="D276" i="7"/>
  <c r="E276" i="7"/>
  <c r="F276" i="7"/>
  <c r="G276" i="7"/>
  <c r="A277" i="7"/>
  <c r="B277" i="7"/>
  <c r="C277" i="7"/>
  <c r="D277" i="7"/>
  <c r="E277" i="7"/>
  <c r="F277" i="7"/>
  <c r="G277" i="7"/>
  <c r="A278" i="7"/>
  <c r="B278" i="7"/>
  <c r="C278" i="7"/>
  <c r="D278" i="7"/>
  <c r="E278" i="7"/>
  <c r="F278" i="7"/>
  <c r="G278" i="7"/>
  <c r="A279" i="7"/>
  <c r="B279" i="7"/>
  <c r="C279" i="7"/>
  <c r="D279" i="7"/>
  <c r="E279" i="7"/>
  <c r="F279" i="7"/>
  <c r="G279" i="7"/>
  <c r="A280" i="7"/>
  <c r="B280" i="7"/>
  <c r="C280" i="7"/>
  <c r="D280" i="7"/>
  <c r="E280" i="7"/>
  <c r="F280" i="7"/>
  <c r="G280" i="7"/>
  <c r="A281" i="7"/>
  <c r="B281" i="7"/>
  <c r="C281" i="7"/>
  <c r="D281" i="7"/>
  <c r="E281" i="7"/>
  <c r="F281" i="7"/>
  <c r="G281" i="7"/>
  <c r="A282" i="7"/>
  <c r="B282" i="7"/>
  <c r="C282" i="7"/>
  <c r="D282" i="7"/>
  <c r="E282" i="7"/>
  <c r="F282" i="7"/>
  <c r="G282" i="7"/>
  <c r="A283" i="7"/>
  <c r="B283" i="7"/>
  <c r="C283" i="7"/>
  <c r="D283" i="7"/>
  <c r="E283" i="7"/>
  <c r="F283" i="7"/>
  <c r="G283" i="7"/>
  <c r="A284" i="7"/>
  <c r="B284" i="7"/>
  <c r="C284" i="7"/>
  <c r="D284" i="7"/>
  <c r="E284" i="7"/>
  <c r="F284" i="7"/>
  <c r="G284" i="7"/>
  <c r="A285" i="7"/>
  <c r="B285" i="7"/>
  <c r="C285" i="7"/>
  <c r="D285" i="7"/>
  <c r="E285" i="7"/>
  <c r="F285" i="7"/>
  <c r="G285" i="7"/>
  <c r="A286" i="7"/>
  <c r="B286" i="7"/>
  <c r="C286" i="7"/>
  <c r="D286" i="7"/>
  <c r="E286" i="7"/>
  <c r="F286" i="7"/>
  <c r="G286" i="7"/>
  <c r="A287" i="7"/>
  <c r="B287" i="7"/>
  <c r="C287" i="7"/>
  <c r="D287" i="7"/>
  <c r="E287" i="7"/>
  <c r="F287" i="7"/>
  <c r="G287" i="7"/>
  <c r="A288" i="7"/>
  <c r="B288" i="7"/>
  <c r="C288" i="7"/>
  <c r="D288" i="7"/>
  <c r="E288" i="7"/>
  <c r="F288" i="7"/>
  <c r="G288" i="7"/>
  <c r="A289" i="7"/>
  <c r="B289" i="7"/>
  <c r="C289" i="7"/>
  <c r="D289" i="7"/>
  <c r="E289" i="7"/>
  <c r="F289" i="7"/>
  <c r="G289" i="7"/>
  <c r="A290" i="7"/>
  <c r="B290" i="7"/>
  <c r="C290" i="7"/>
  <c r="D290" i="7"/>
  <c r="E290" i="7"/>
  <c r="F290" i="7"/>
  <c r="G290" i="7"/>
  <c r="A291" i="7"/>
  <c r="B291" i="7"/>
  <c r="C291" i="7"/>
  <c r="D291" i="7"/>
  <c r="E291" i="7"/>
  <c r="F291" i="7"/>
  <c r="G291" i="7"/>
  <c r="A292" i="7"/>
  <c r="B292" i="7"/>
  <c r="C292" i="7"/>
  <c r="D292" i="7"/>
  <c r="E292" i="7"/>
  <c r="F292" i="7"/>
  <c r="G292" i="7"/>
  <c r="A293" i="7"/>
  <c r="B293" i="7"/>
  <c r="C293" i="7"/>
  <c r="D293" i="7"/>
  <c r="E293" i="7"/>
  <c r="F293" i="7"/>
  <c r="G293" i="7"/>
  <c r="A294" i="7"/>
  <c r="B294" i="7"/>
  <c r="C294" i="7"/>
  <c r="D294" i="7"/>
  <c r="E294" i="7"/>
  <c r="F294" i="7"/>
  <c r="G294" i="7"/>
  <c r="A295" i="7"/>
  <c r="B295" i="7"/>
  <c r="C295" i="7"/>
  <c r="D295" i="7"/>
  <c r="E295" i="7"/>
  <c r="F295" i="7"/>
  <c r="G295" i="7"/>
  <c r="A296" i="7"/>
  <c r="B296" i="7"/>
  <c r="C296" i="7"/>
  <c r="D296" i="7"/>
  <c r="E296" i="7"/>
  <c r="F296" i="7"/>
  <c r="G296" i="7"/>
  <c r="A297" i="7"/>
  <c r="B297" i="7"/>
  <c r="C297" i="7"/>
  <c r="D297" i="7"/>
  <c r="E297" i="7"/>
  <c r="F297" i="7"/>
  <c r="G297" i="7"/>
  <c r="A298" i="7"/>
  <c r="B298" i="7"/>
  <c r="C298" i="7"/>
  <c r="D298" i="7"/>
  <c r="E298" i="7"/>
  <c r="F298" i="7"/>
  <c r="G298" i="7"/>
  <c r="A299" i="7"/>
  <c r="B299" i="7"/>
  <c r="C299" i="7"/>
  <c r="D299" i="7"/>
  <c r="E299" i="7"/>
  <c r="F299" i="7"/>
  <c r="G299" i="7"/>
  <c r="A300" i="7"/>
  <c r="B300" i="7"/>
  <c r="C300" i="7"/>
  <c r="D300" i="7"/>
  <c r="E300" i="7"/>
  <c r="F300" i="7"/>
  <c r="G300" i="7"/>
  <c r="A301" i="7"/>
  <c r="B301" i="7"/>
  <c r="C301" i="7"/>
  <c r="D301" i="7"/>
  <c r="E301" i="7"/>
  <c r="F301" i="7"/>
  <c r="G301" i="7"/>
  <c r="A302" i="7"/>
  <c r="B302" i="7"/>
  <c r="C302" i="7"/>
  <c r="D302" i="7"/>
  <c r="E302" i="7"/>
  <c r="F302" i="7"/>
  <c r="G302" i="7"/>
  <c r="A303" i="7"/>
  <c r="B303" i="7"/>
  <c r="C303" i="7"/>
  <c r="D303" i="7"/>
  <c r="E303" i="7"/>
  <c r="F303" i="7"/>
  <c r="G303" i="7"/>
  <c r="A304" i="7"/>
  <c r="B304" i="7"/>
  <c r="C304" i="7"/>
  <c r="D304" i="7"/>
  <c r="E304" i="7"/>
  <c r="F304" i="7"/>
  <c r="G304" i="7"/>
  <c r="A305" i="7"/>
  <c r="B305" i="7"/>
  <c r="C305" i="7"/>
  <c r="D305" i="7"/>
  <c r="E305" i="7"/>
  <c r="F305" i="7"/>
  <c r="G305" i="7"/>
  <c r="A306" i="7"/>
  <c r="B306" i="7"/>
  <c r="C306" i="7"/>
  <c r="D306" i="7"/>
  <c r="E306" i="7"/>
  <c r="F306" i="7"/>
  <c r="G306" i="7"/>
  <c r="A307" i="7"/>
  <c r="B307" i="7"/>
  <c r="C307" i="7"/>
  <c r="D307" i="7"/>
  <c r="E307" i="7"/>
  <c r="F307" i="7"/>
  <c r="G307" i="7"/>
  <c r="A308" i="7"/>
  <c r="B308" i="7"/>
  <c r="C308" i="7"/>
  <c r="D308" i="7"/>
  <c r="E308" i="7"/>
  <c r="F308" i="7"/>
  <c r="G308" i="7"/>
  <c r="A309" i="7"/>
  <c r="B309" i="7"/>
  <c r="C309" i="7"/>
  <c r="D309" i="7"/>
  <c r="E309" i="7"/>
  <c r="F309" i="7"/>
  <c r="G309" i="7"/>
  <c r="A310" i="7"/>
  <c r="B310" i="7"/>
  <c r="C310" i="7"/>
  <c r="D310" i="7"/>
  <c r="E310" i="7"/>
  <c r="F310" i="7"/>
  <c r="G310" i="7"/>
  <c r="A311" i="7"/>
  <c r="B311" i="7"/>
  <c r="C311" i="7"/>
  <c r="D311" i="7"/>
  <c r="E311" i="7"/>
  <c r="F311" i="7"/>
  <c r="G311" i="7"/>
  <c r="A312" i="7"/>
  <c r="B312" i="7"/>
  <c r="C312" i="7"/>
  <c r="D312" i="7"/>
  <c r="E312" i="7"/>
  <c r="F312" i="7"/>
  <c r="G312" i="7"/>
  <c r="A313" i="7"/>
  <c r="B313" i="7"/>
  <c r="C313" i="7"/>
  <c r="D313" i="7"/>
  <c r="E313" i="7"/>
  <c r="F313" i="7"/>
  <c r="G313" i="7"/>
  <c r="A314" i="7"/>
  <c r="B314" i="7"/>
  <c r="C314" i="7"/>
  <c r="D314" i="7"/>
  <c r="E314" i="7"/>
  <c r="F314" i="7"/>
  <c r="G314" i="7"/>
  <c r="A315" i="7"/>
  <c r="B315" i="7"/>
  <c r="C315" i="7"/>
  <c r="D315" i="7"/>
  <c r="E315" i="7"/>
  <c r="F315" i="7"/>
  <c r="G315" i="7"/>
  <c r="A316" i="7"/>
  <c r="B316" i="7"/>
  <c r="C316" i="7"/>
  <c r="D316" i="7"/>
  <c r="E316" i="7"/>
  <c r="F316" i="7"/>
  <c r="G316" i="7"/>
  <c r="A317" i="7"/>
  <c r="B317" i="7"/>
  <c r="C317" i="7"/>
  <c r="D317" i="7"/>
  <c r="E317" i="7"/>
  <c r="F317" i="7"/>
  <c r="G317" i="7"/>
  <c r="A318" i="7"/>
  <c r="B318" i="7"/>
  <c r="C318" i="7"/>
  <c r="D318" i="7"/>
  <c r="E318" i="7"/>
  <c r="F318" i="7"/>
  <c r="G318" i="7"/>
  <c r="A319" i="7"/>
  <c r="B319" i="7"/>
  <c r="C319" i="7"/>
  <c r="D319" i="7"/>
  <c r="E319" i="7"/>
  <c r="F319" i="7"/>
  <c r="G319" i="7"/>
  <c r="A320" i="7"/>
  <c r="B320" i="7"/>
  <c r="C320" i="7"/>
  <c r="D320" i="7"/>
  <c r="E320" i="7"/>
  <c r="F320" i="7"/>
  <c r="G320" i="7"/>
  <c r="A321" i="7"/>
  <c r="B321" i="7"/>
  <c r="C321" i="7"/>
  <c r="D321" i="7"/>
  <c r="E321" i="7"/>
  <c r="F321" i="7"/>
  <c r="G321" i="7"/>
  <c r="A322" i="7"/>
  <c r="B322" i="7"/>
  <c r="C322" i="7"/>
  <c r="D322" i="7"/>
  <c r="E322" i="7"/>
  <c r="F322" i="7"/>
  <c r="G322" i="7"/>
  <c r="A323" i="7"/>
  <c r="B323" i="7"/>
  <c r="C323" i="7"/>
  <c r="D323" i="7"/>
  <c r="E323" i="7"/>
  <c r="F323" i="7"/>
  <c r="G323" i="7"/>
  <c r="A324" i="7"/>
  <c r="B324" i="7"/>
  <c r="C324" i="7"/>
  <c r="D324" i="7"/>
  <c r="E324" i="7"/>
  <c r="F324" i="7"/>
  <c r="G324" i="7"/>
  <c r="A325" i="7"/>
  <c r="B325" i="7"/>
  <c r="C325" i="7"/>
  <c r="D325" i="7"/>
  <c r="E325" i="7"/>
  <c r="F325" i="7"/>
  <c r="G325" i="7"/>
  <c r="A326" i="7"/>
  <c r="B326" i="7"/>
  <c r="C326" i="7"/>
  <c r="D326" i="7"/>
  <c r="E326" i="7"/>
  <c r="F326" i="7"/>
  <c r="G326" i="7"/>
  <c r="A327" i="7"/>
  <c r="B327" i="7"/>
  <c r="C327" i="7"/>
  <c r="D327" i="7"/>
  <c r="E327" i="7"/>
  <c r="F327" i="7"/>
  <c r="G327" i="7"/>
  <c r="A328" i="7"/>
  <c r="B328" i="7"/>
  <c r="C328" i="7"/>
  <c r="D328" i="7"/>
  <c r="E328" i="7"/>
  <c r="F328" i="7"/>
  <c r="G328" i="7"/>
  <c r="A329" i="7"/>
  <c r="B329" i="7"/>
  <c r="C329" i="7"/>
  <c r="D329" i="7"/>
  <c r="E329" i="7"/>
  <c r="F329" i="7"/>
  <c r="G329" i="7"/>
  <c r="A330" i="7"/>
  <c r="B330" i="7"/>
  <c r="C330" i="7"/>
  <c r="D330" i="7"/>
  <c r="E330" i="7"/>
  <c r="F330" i="7"/>
  <c r="G330" i="7"/>
  <c r="A331" i="7"/>
  <c r="B331" i="7"/>
  <c r="C331" i="7"/>
  <c r="D331" i="7"/>
  <c r="E331" i="7"/>
  <c r="F331" i="7"/>
  <c r="G331" i="7"/>
  <c r="A332" i="7"/>
  <c r="B332" i="7"/>
  <c r="C332" i="7"/>
  <c r="D332" i="7"/>
  <c r="E332" i="7"/>
  <c r="F332" i="7"/>
  <c r="G332" i="7"/>
  <c r="A333" i="7"/>
  <c r="B333" i="7"/>
  <c r="C333" i="7"/>
  <c r="D333" i="7"/>
  <c r="E333" i="7"/>
  <c r="F333" i="7"/>
  <c r="G333" i="7"/>
  <c r="A334" i="7"/>
  <c r="B334" i="7"/>
  <c r="C334" i="7"/>
  <c r="D334" i="7"/>
  <c r="E334" i="7"/>
  <c r="F334" i="7"/>
  <c r="G334" i="7"/>
  <c r="A335" i="7"/>
  <c r="B335" i="7"/>
  <c r="C335" i="7"/>
  <c r="D335" i="7"/>
  <c r="E335" i="7"/>
  <c r="F335" i="7"/>
  <c r="G335" i="7"/>
  <c r="A336" i="7"/>
  <c r="B336" i="7"/>
  <c r="C336" i="7"/>
  <c r="D336" i="7"/>
  <c r="E336" i="7"/>
  <c r="F336" i="7"/>
  <c r="G336" i="7"/>
  <c r="A337" i="7"/>
  <c r="B337" i="7"/>
  <c r="C337" i="7"/>
  <c r="D337" i="7"/>
  <c r="E337" i="7"/>
  <c r="F337" i="7"/>
  <c r="G337" i="7"/>
  <c r="A338" i="7"/>
  <c r="B338" i="7"/>
  <c r="C338" i="7"/>
  <c r="D338" i="7"/>
  <c r="E338" i="7"/>
  <c r="F338" i="7"/>
  <c r="G338" i="7"/>
  <c r="A339" i="7"/>
  <c r="B339" i="7"/>
  <c r="C339" i="7"/>
  <c r="D339" i="7"/>
  <c r="E339" i="7"/>
  <c r="F339" i="7"/>
  <c r="G339" i="7"/>
  <c r="A340" i="7"/>
  <c r="B340" i="7"/>
  <c r="C340" i="7"/>
  <c r="D340" i="7"/>
  <c r="E340" i="7"/>
  <c r="F340" i="7"/>
  <c r="G340" i="7"/>
  <c r="A341" i="7"/>
  <c r="B341" i="7"/>
  <c r="C341" i="7"/>
  <c r="D341" i="7"/>
  <c r="E341" i="7"/>
  <c r="F341" i="7"/>
  <c r="G341" i="7"/>
  <c r="A342" i="7"/>
  <c r="B342" i="7"/>
  <c r="C342" i="7"/>
  <c r="D342" i="7"/>
  <c r="E342" i="7"/>
  <c r="F342" i="7"/>
  <c r="G342" i="7"/>
  <c r="A343" i="7"/>
  <c r="B343" i="7"/>
  <c r="C343" i="7"/>
  <c r="D343" i="7"/>
  <c r="E343" i="7"/>
  <c r="F343" i="7"/>
  <c r="G343" i="7"/>
  <c r="A344" i="7"/>
  <c r="B344" i="7"/>
  <c r="C344" i="7"/>
  <c r="D344" i="7"/>
  <c r="E344" i="7"/>
  <c r="F344" i="7"/>
  <c r="G344" i="7"/>
  <c r="A345" i="7"/>
  <c r="B345" i="7"/>
  <c r="C345" i="7"/>
  <c r="D345" i="7"/>
  <c r="E345" i="7"/>
  <c r="F345" i="7"/>
  <c r="G345" i="7"/>
  <c r="A346" i="7"/>
  <c r="B346" i="7"/>
  <c r="C346" i="7"/>
  <c r="D346" i="7"/>
  <c r="E346" i="7"/>
  <c r="F346" i="7"/>
  <c r="G346" i="7"/>
  <c r="A347" i="7"/>
  <c r="B347" i="7"/>
  <c r="C347" i="7"/>
  <c r="D347" i="7"/>
  <c r="E347" i="7"/>
  <c r="F347" i="7"/>
  <c r="G347" i="7"/>
  <c r="A348" i="7"/>
  <c r="B348" i="7"/>
  <c r="C348" i="7"/>
  <c r="D348" i="7"/>
  <c r="E348" i="7"/>
  <c r="F348" i="7"/>
  <c r="G348" i="7"/>
  <c r="A349" i="7"/>
  <c r="B349" i="7"/>
  <c r="C349" i="7"/>
  <c r="D349" i="7"/>
  <c r="E349" i="7"/>
  <c r="F349" i="7"/>
  <c r="G349" i="7"/>
  <c r="A350" i="7"/>
  <c r="B350" i="7"/>
  <c r="C350" i="7"/>
  <c r="D350" i="7"/>
  <c r="E350" i="7"/>
  <c r="F350" i="7"/>
  <c r="G350" i="7"/>
  <c r="A351" i="7"/>
  <c r="B351" i="7"/>
  <c r="C351" i="7"/>
  <c r="D351" i="7"/>
  <c r="E351" i="7"/>
  <c r="F351" i="7"/>
  <c r="G351" i="7"/>
  <c r="A352" i="7"/>
  <c r="B352" i="7"/>
  <c r="C352" i="7"/>
  <c r="D352" i="7"/>
  <c r="E352" i="7"/>
  <c r="F352" i="7"/>
  <c r="G352" i="7"/>
  <c r="A353" i="7"/>
  <c r="B353" i="7"/>
  <c r="C353" i="7"/>
  <c r="D353" i="7"/>
  <c r="E353" i="7"/>
  <c r="F353" i="7"/>
  <c r="G353" i="7"/>
  <c r="A354" i="7"/>
  <c r="B354" i="7"/>
  <c r="C354" i="7"/>
  <c r="D354" i="7"/>
  <c r="E354" i="7"/>
  <c r="F354" i="7"/>
  <c r="G354" i="7"/>
  <c r="A355" i="7"/>
  <c r="B355" i="7"/>
  <c r="C355" i="7"/>
  <c r="D355" i="7"/>
  <c r="E355" i="7"/>
  <c r="F355" i="7"/>
  <c r="G355" i="7"/>
  <c r="A356" i="7"/>
  <c r="B356" i="7"/>
  <c r="C356" i="7"/>
  <c r="D356" i="7"/>
  <c r="E356" i="7"/>
  <c r="F356" i="7"/>
  <c r="G356" i="7"/>
  <c r="A357" i="7"/>
  <c r="B357" i="7"/>
  <c r="C357" i="7"/>
  <c r="D357" i="7"/>
  <c r="E357" i="7"/>
  <c r="F357" i="7"/>
  <c r="G357" i="7"/>
  <c r="A358" i="7"/>
  <c r="B358" i="7"/>
  <c r="C358" i="7"/>
  <c r="D358" i="7"/>
  <c r="E358" i="7"/>
  <c r="F358" i="7"/>
  <c r="G358" i="7"/>
  <c r="A359" i="7"/>
  <c r="B359" i="7"/>
  <c r="C359" i="7"/>
  <c r="D359" i="7"/>
  <c r="E359" i="7"/>
  <c r="F359" i="7"/>
  <c r="G359" i="7"/>
  <c r="A360" i="7"/>
  <c r="B360" i="7"/>
  <c r="C360" i="7"/>
  <c r="D360" i="7"/>
  <c r="E360" i="7"/>
  <c r="F360" i="7"/>
  <c r="G360" i="7"/>
  <c r="A361" i="7"/>
  <c r="B361" i="7"/>
  <c r="C361" i="7"/>
  <c r="D361" i="7"/>
  <c r="E361" i="7"/>
  <c r="F361" i="7"/>
  <c r="G361" i="7"/>
  <c r="A362" i="7"/>
  <c r="B362" i="7"/>
  <c r="C362" i="7"/>
  <c r="D362" i="7"/>
  <c r="E362" i="7"/>
  <c r="F362" i="7"/>
  <c r="G362" i="7"/>
  <c r="A363" i="7"/>
  <c r="B363" i="7"/>
  <c r="C363" i="7"/>
  <c r="D363" i="7"/>
  <c r="E363" i="7"/>
  <c r="F363" i="7"/>
  <c r="G363" i="7"/>
  <c r="A364" i="7"/>
  <c r="B364" i="7"/>
  <c r="C364" i="7"/>
  <c r="D364" i="7"/>
  <c r="E364" i="7"/>
  <c r="F364" i="7"/>
  <c r="G364" i="7"/>
  <c r="A365" i="7"/>
  <c r="B365" i="7"/>
  <c r="C365" i="7"/>
  <c r="D365" i="7"/>
  <c r="E365" i="7"/>
  <c r="F365" i="7"/>
  <c r="G365" i="7"/>
  <c r="A366" i="7"/>
  <c r="B366" i="7"/>
  <c r="C366" i="7"/>
  <c r="D366" i="7"/>
  <c r="E366" i="7"/>
  <c r="F366" i="7"/>
  <c r="G366" i="7"/>
  <c r="A367" i="7"/>
  <c r="B367" i="7"/>
  <c r="C367" i="7"/>
  <c r="D367" i="7"/>
  <c r="E367" i="7"/>
  <c r="F367" i="7"/>
  <c r="G367" i="7"/>
  <c r="A368" i="7"/>
  <c r="B368" i="7"/>
  <c r="C368" i="7"/>
  <c r="D368" i="7"/>
  <c r="E368" i="7"/>
  <c r="F368" i="7"/>
  <c r="G368" i="7"/>
  <c r="A369" i="7"/>
  <c r="B369" i="7"/>
  <c r="C369" i="7"/>
  <c r="D369" i="7"/>
  <c r="E369" i="7"/>
  <c r="F369" i="7"/>
  <c r="G369" i="7"/>
  <c r="A370" i="7"/>
  <c r="B370" i="7"/>
  <c r="C370" i="7"/>
  <c r="D370" i="7"/>
  <c r="E370" i="7"/>
  <c r="F370" i="7"/>
  <c r="G370" i="7"/>
  <c r="A371" i="7"/>
  <c r="B371" i="7"/>
  <c r="C371" i="7"/>
  <c r="D371" i="7"/>
  <c r="E371" i="7"/>
  <c r="F371" i="7"/>
  <c r="G371" i="7"/>
  <c r="A372" i="7"/>
  <c r="B372" i="7"/>
  <c r="C372" i="7"/>
  <c r="D372" i="7"/>
  <c r="E372" i="7"/>
  <c r="F372" i="7"/>
  <c r="G372" i="7"/>
  <c r="A373" i="7"/>
  <c r="B373" i="7"/>
  <c r="C373" i="7"/>
  <c r="D373" i="7"/>
  <c r="E373" i="7"/>
  <c r="F373" i="7"/>
  <c r="G373" i="7"/>
  <c r="A374" i="7"/>
  <c r="B374" i="7"/>
  <c r="C374" i="7"/>
  <c r="D374" i="7"/>
  <c r="E374" i="7"/>
  <c r="F374" i="7"/>
  <c r="G374" i="7"/>
  <c r="A375" i="7"/>
  <c r="B375" i="7"/>
  <c r="C375" i="7"/>
  <c r="D375" i="7"/>
  <c r="E375" i="7"/>
  <c r="F375" i="7"/>
  <c r="G375" i="7"/>
  <c r="A376" i="7"/>
  <c r="B376" i="7"/>
  <c r="C376" i="7"/>
  <c r="D376" i="7"/>
  <c r="E376" i="7"/>
  <c r="F376" i="7"/>
  <c r="G376" i="7"/>
  <c r="A377" i="7"/>
  <c r="B377" i="7"/>
  <c r="C377" i="7"/>
  <c r="D377" i="7"/>
  <c r="E377" i="7"/>
  <c r="F377" i="7"/>
  <c r="G377" i="7"/>
  <c r="A378" i="7"/>
  <c r="B378" i="7"/>
  <c r="C378" i="7"/>
  <c r="D378" i="7"/>
  <c r="E378" i="7"/>
  <c r="F378" i="7"/>
  <c r="G378" i="7"/>
  <c r="A379" i="7"/>
  <c r="B379" i="7"/>
  <c r="C379" i="7"/>
  <c r="D379" i="7"/>
  <c r="E379" i="7"/>
  <c r="F379" i="7"/>
  <c r="G379" i="7"/>
  <c r="A380" i="7"/>
  <c r="B380" i="7"/>
  <c r="C380" i="7"/>
  <c r="D380" i="7"/>
  <c r="E380" i="7"/>
  <c r="F380" i="7"/>
  <c r="G380" i="7"/>
  <c r="A381" i="7"/>
  <c r="B381" i="7"/>
  <c r="C381" i="7"/>
  <c r="D381" i="7"/>
  <c r="E381" i="7"/>
  <c r="F381" i="7"/>
  <c r="G381" i="7"/>
  <c r="A382" i="7"/>
  <c r="B382" i="7"/>
  <c r="C382" i="7"/>
  <c r="D382" i="7"/>
  <c r="E382" i="7"/>
  <c r="F382" i="7"/>
  <c r="G382" i="7"/>
  <c r="A383" i="7"/>
  <c r="B383" i="7"/>
  <c r="C383" i="7"/>
  <c r="D383" i="7"/>
  <c r="E383" i="7"/>
  <c r="F383" i="7"/>
  <c r="G383" i="7"/>
  <c r="A384" i="7"/>
  <c r="B384" i="7"/>
  <c r="C384" i="7"/>
  <c r="D384" i="7"/>
  <c r="E384" i="7"/>
  <c r="F384" i="7"/>
  <c r="G384" i="7"/>
  <c r="A385" i="7"/>
  <c r="B385" i="7"/>
  <c r="C385" i="7"/>
  <c r="D385" i="7"/>
  <c r="E385" i="7"/>
  <c r="F385" i="7"/>
  <c r="G385" i="7"/>
  <c r="A386" i="7"/>
  <c r="B386" i="7"/>
  <c r="C386" i="7"/>
  <c r="D386" i="7"/>
  <c r="E386" i="7"/>
  <c r="F386" i="7"/>
  <c r="G386" i="7"/>
  <c r="A387" i="7"/>
  <c r="B387" i="7"/>
  <c r="C387" i="7"/>
  <c r="D387" i="7"/>
  <c r="E387" i="7"/>
  <c r="F387" i="7"/>
  <c r="G387" i="7"/>
  <c r="A388" i="7"/>
  <c r="B388" i="7"/>
  <c r="C388" i="7"/>
  <c r="D388" i="7"/>
  <c r="E388" i="7"/>
  <c r="F388" i="7"/>
  <c r="G388" i="7"/>
  <c r="A389" i="7"/>
  <c r="B389" i="7"/>
  <c r="C389" i="7"/>
  <c r="D389" i="7"/>
  <c r="E389" i="7"/>
  <c r="F389" i="7"/>
  <c r="G389" i="7"/>
  <c r="A390" i="7"/>
  <c r="B390" i="7"/>
  <c r="C390" i="7"/>
  <c r="D390" i="7"/>
  <c r="E390" i="7"/>
  <c r="F390" i="7"/>
  <c r="G390" i="7"/>
  <c r="A391" i="7"/>
  <c r="B391" i="7"/>
  <c r="C391" i="7"/>
  <c r="D391" i="7"/>
  <c r="E391" i="7"/>
  <c r="F391" i="7"/>
  <c r="G391" i="7"/>
  <c r="A392" i="7"/>
  <c r="B392" i="7"/>
  <c r="C392" i="7"/>
  <c r="D392" i="7"/>
  <c r="E392" i="7"/>
  <c r="F392" i="7"/>
  <c r="G392" i="7"/>
  <c r="A393" i="7"/>
  <c r="B393" i="7"/>
  <c r="C393" i="7"/>
  <c r="D393" i="7"/>
  <c r="E393" i="7"/>
  <c r="F393" i="7"/>
  <c r="G393" i="7"/>
  <c r="A394" i="7"/>
  <c r="B394" i="7"/>
  <c r="C394" i="7"/>
  <c r="D394" i="7"/>
  <c r="E394" i="7"/>
  <c r="F394" i="7"/>
  <c r="G394" i="7"/>
  <c r="A395" i="7"/>
  <c r="B395" i="7"/>
  <c r="C395" i="7"/>
  <c r="D395" i="7"/>
  <c r="E395" i="7"/>
  <c r="F395" i="7"/>
  <c r="G395" i="7"/>
  <c r="A396" i="7"/>
  <c r="B396" i="7"/>
  <c r="C396" i="7"/>
  <c r="D396" i="7"/>
  <c r="E396" i="7"/>
  <c r="F396" i="7"/>
  <c r="G396" i="7"/>
  <c r="A397" i="7"/>
  <c r="B397" i="7"/>
  <c r="C397" i="7"/>
  <c r="D397" i="7"/>
  <c r="E397" i="7"/>
  <c r="F397" i="7"/>
  <c r="G397" i="7"/>
  <c r="A398" i="7"/>
  <c r="B398" i="7"/>
  <c r="C398" i="7"/>
  <c r="D398" i="7"/>
  <c r="E398" i="7"/>
  <c r="F398" i="7"/>
  <c r="G398" i="7"/>
  <c r="A399" i="7"/>
  <c r="B399" i="7"/>
  <c r="C399" i="7"/>
  <c r="D399" i="7"/>
  <c r="E399" i="7"/>
  <c r="F399" i="7"/>
  <c r="G399" i="7"/>
  <c r="A400" i="7"/>
  <c r="B400" i="7"/>
  <c r="C400" i="7"/>
  <c r="D400" i="7"/>
  <c r="E400" i="7"/>
  <c r="F400" i="7"/>
  <c r="G400" i="7"/>
  <c r="A401" i="7"/>
  <c r="B401" i="7"/>
  <c r="C401" i="7"/>
  <c r="D401" i="7"/>
  <c r="E401" i="7"/>
  <c r="F401" i="7"/>
  <c r="G401" i="7"/>
  <c r="A402" i="7"/>
  <c r="B402" i="7"/>
  <c r="C402" i="7"/>
  <c r="D402" i="7"/>
  <c r="E402" i="7"/>
  <c r="F402" i="7"/>
  <c r="G402" i="7"/>
  <c r="A403" i="7"/>
  <c r="B403" i="7"/>
  <c r="C403" i="7"/>
  <c r="D403" i="7"/>
  <c r="E403" i="7"/>
  <c r="F403" i="7"/>
  <c r="G403" i="7"/>
  <c r="A404" i="7"/>
  <c r="B404" i="7"/>
  <c r="C404" i="7"/>
  <c r="D404" i="7"/>
  <c r="E404" i="7"/>
  <c r="F404" i="7"/>
  <c r="G404" i="7"/>
  <c r="A405" i="7"/>
  <c r="B405" i="7"/>
  <c r="C405" i="7"/>
  <c r="D405" i="7"/>
  <c r="E405" i="7"/>
  <c r="F405" i="7"/>
  <c r="G405" i="7"/>
  <c r="A406" i="7"/>
  <c r="B406" i="7"/>
  <c r="C406" i="7"/>
  <c r="D406" i="7"/>
  <c r="E406" i="7"/>
  <c r="F406" i="7"/>
  <c r="G406" i="7"/>
  <c r="A407" i="7"/>
  <c r="B407" i="7"/>
  <c r="C407" i="7"/>
  <c r="D407" i="7"/>
  <c r="E407" i="7"/>
  <c r="F407" i="7"/>
  <c r="G407" i="7"/>
  <c r="A408" i="7"/>
  <c r="B408" i="7"/>
  <c r="C408" i="7"/>
  <c r="D408" i="7"/>
  <c r="E408" i="7"/>
  <c r="F408" i="7"/>
  <c r="G408" i="7"/>
  <c r="A409" i="7"/>
  <c r="B409" i="7"/>
  <c r="C409" i="7"/>
  <c r="D409" i="7"/>
  <c r="E409" i="7"/>
  <c r="F409" i="7"/>
  <c r="G409" i="7"/>
  <c r="A410" i="7"/>
  <c r="B410" i="7"/>
  <c r="C410" i="7"/>
  <c r="D410" i="7"/>
  <c r="E410" i="7"/>
  <c r="F410" i="7"/>
  <c r="G410" i="7"/>
  <c r="A411" i="7"/>
  <c r="B411" i="7"/>
  <c r="C411" i="7"/>
  <c r="D411" i="7"/>
  <c r="E411" i="7"/>
  <c r="F411" i="7"/>
  <c r="G411" i="7"/>
  <c r="A412" i="7"/>
  <c r="B412" i="7"/>
  <c r="C412" i="7"/>
  <c r="D412" i="7"/>
  <c r="E412" i="7"/>
  <c r="F412" i="7"/>
  <c r="G412" i="7"/>
  <c r="A413" i="7"/>
  <c r="B413" i="7"/>
  <c r="C413" i="7"/>
  <c r="D413" i="7"/>
  <c r="E413" i="7"/>
  <c r="F413" i="7"/>
  <c r="G413" i="7"/>
  <c r="A414" i="7"/>
  <c r="B414" i="7"/>
  <c r="C414" i="7"/>
  <c r="D414" i="7"/>
  <c r="E414" i="7"/>
  <c r="F414" i="7"/>
  <c r="G414" i="7"/>
  <c r="A415" i="7"/>
  <c r="B415" i="7"/>
  <c r="C415" i="7"/>
  <c r="D415" i="7"/>
  <c r="E415" i="7"/>
  <c r="F415" i="7"/>
  <c r="G415" i="7"/>
  <c r="A416" i="7"/>
  <c r="B416" i="7"/>
  <c r="C416" i="7"/>
  <c r="D416" i="7"/>
  <c r="E416" i="7"/>
  <c r="F416" i="7"/>
  <c r="G416" i="7"/>
  <c r="A417" i="7"/>
  <c r="B417" i="7"/>
  <c r="C417" i="7"/>
  <c r="D417" i="7"/>
  <c r="E417" i="7"/>
  <c r="F417" i="7"/>
  <c r="G417" i="7"/>
  <c r="A418" i="7"/>
  <c r="B418" i="7"/>
  <c r="C418" i="7"/>
  <c r="D418" i="7"/>
  <c r="E418" i="7"/>
  <c r="F418" i="7"/>
  <c r="G418" i="7"/>
  <c r="A419" i="7"/>
  <c r="B419" i="7"/>
  <c r="C419" i="7"/>
  <c r="D419" i="7"/>
  <c r="E419" i="7"/>
  <c r="F419" i="7"/>
  <c r="G419" i="7"/>
  <c r="A420" i="7"/>
  <c r="B420" i="7"/>
  <c r="C420" i="7"/>
  <c r="D420" i="7"/>
  <c r="E420" i="7"/>
  <c r="F420" i="7"/>
  <c r="G420" i="7"/>
  <c r="A421" i="7"/>
  <c r="B421" i="7"/>
  <c r="C421" i="7"/>
  <c r="D421" i="7"/>
  <c r="E421" i="7"/>
  <c r="F421" i="7"/>
  <c r="G421" i="7"/>
  <c r="A422" i="7"/>
  <c r="B422" i="7"/>
  <c r="C422" i="7"/>
  <c r="D422" i="7"/>
  <c r="E422" i="7"/>
  <c r="F422" i="7"/>
  <c r="G422" i="7"/>
  <c r="A423" i="7"/>
  <c r="B423" i="7"/>
  <c r="C423" i="7"/>
  <c r="D423" i="7"/>
  <c r="E423" i="7"/>
  <c r="F423" i="7"/>
  <c r="G423" i="7"/>
  <c r="A424" i="7"/>
  <c r="B424" i="7"/>
  <c r="C424" i="7"/>
  <c r="D424" i="7"/>
  <c r="E424" i="7"/>
  <c r="F424" i="7"/>
  <c r="G424" i="7"/>
  <c r="A425" i="7"/>
  <c r="B425" i="7"/>
  <c r="C425" i="7"/>
  <c r="D425" i="7"/>
  <c r="E425" i="7"/>
  <c r="F425" i="7"/>
  <c r="G425" i="7"/>
  <c r="A426" i="7"/>
  <c r="B426" i="7"/>
  <c r="C426" i="7"/>
  <c r="D426" i="7"/>
  <c r="E426" i="7"/>
  <c r="F426" i="7"/>
  <c r="G426" i="7"/>
  <c r="A427" i="7"/>
  <c r="B427" i="7"/>
  <c r="C427" i="7"/>
  <c r="D427" i="7"/>
  <c r="E427" i="7"/>
  <c r="F427" i="7"/>
  <c r="G427" i="7"/>
  <c r="A428" i="7"/>
  <c r="B428" i="7"/>
  <c r="C428" i="7"/>
  <c r="D428" i="7"/>
  <c r="E428" i="7"/>
  <c r="F428" i="7"/>
  <c r="G428" i="7"/>
  <c r="A429" i="7"/>
  <c r="B429" i="7"/>
  <c r="C429" i="7"/>
  <c r="D429" i="7"/>
  <c r="E429" i="7"/>
  <c r="F429" i="7"/>
  <c r="G429" i="7"/>
  <c r="A430" i="7"/>
  <c r="B430" i="7"/>
  <c r="C430" i="7"/>
  <c r="D430" i="7"/>
  <c r="E430" i="7"/>
  <c r="F430" i="7"/>
  <c r="G430" i="7"/>
  <c r="A431" i="7"/>
  <c r="B431" i="7"/>
  <c r="C431" i="7"/>
  <c r="D431" i="7"/>
  <c r="E431" i="7"/>
  <c r="F431" i="7"/>
  <c r="G431" i="7"/>
  <c r="A432" i="7"/>
  <c r="B432" i="7"/>
  <c r="C432" i="7"/>
  <c r="D432" i="7"/>
  <c r="E432" i="7"/>
  <c r="F432" i="7"/>
  <c r="G432" i="7"/>
  <c r="A433" i="7"/>
  <c r="B433" i="7"/>
  <c r="C433" i="7"/>
  <c r="D433" i="7"/>
  <c r="E433" i="7"/>
  <c r="F433" i="7"/>
  <c r="G433" i="7"/>
  <c r="A434" i="7"/>
  <c r="B434" i="7"/>
  <c r="C434" i="7"/>
  <c r="D434" i="7"/>
  <c r="E434" i="7"/>
  <c r="F434" i="7"/>
  <c r="G434" i="7"/>
  <c r="A435" i="7"/>
  <c r="B435" i="7"/>
  <c r="C435" i="7"/>
  <c r="D435" i="7"/>
  <c r="E435" i="7"/>
  <c r="F435" i="7"/>
  <c r="G435" i="7"/>
  <c r="A436" i="7"/>
  <c r="B436" i="7"/>
  <c r="C436" i="7"/>
  <c r="D436" i="7"/>
  <c r="E436" i="7"/>
  <c r="F436" i="7"/>
  <c r="G436" i="7"/>
  <c r="A437" i="7"/>
  <c r="B437" i="7"/>
  <c r="C437" i="7"/>
  <c r="D437" i="7"/>
  <c r="E437" i="7"/>
  <c r="F437" i="7"/>
  <c r="G437" i="7"/>
  <c r="A438" i="7"/>
  <c r="B438" i="7"/>
  <c r="C438" i="7"/>
  <c r="D438" i="7"/>
  <c r="E438" i="7"/>
  <c r="F438" i="7"/>
  <c r="G438" i="7"/>
  <c r="A439" i="7"/>
  <c r="B439" i="7"/>
  <c r="C439" i="7"/>
  <c r="D439" i="7"/>
  <c r="E439" i="7"/>
  <c r="F439" i="7"/>
  <c r="G439" i="7"/>
  <c r="A440" i="7"/>
  <c r="B440" i="7"/>
  <c r="C440" i="7"/>
  <c r="D440" i="7"/>
  <c r="E440" i="7"/>
  <c r="F440" i="7"/>
  <c r="G440" i="7"/>
  <c r="A441" i="7"/>
  <c r="B441" i="7"/>
  <c r="C441" i="7"/>
  <c r="D441" i="7"/>
  <c r="E441" i="7"/>
  <c r="F441" i="7"/>
  <c r="G441" i="7"/>
  <c r="A442" i="7"/>
  <c r="B442" i="7"/>
  <c r="C442" i="7"/>
  <c r="D442" i="7"/>
  <c r="E442" i="7"/>
  <c r="F442" i="7"/>
  <c r="G442" i="7"/>
  <c r="A443" i="7"/>
  <c r="B443" i="7"/>
  <c r="C443" i="7"/>
  <c r="D443" i="7"/>
  <c r="E443" i="7"/>
  <c r="F443" i="7"/>
  <c r="G443" i="7"/>
  <c r="A444" i="7"/>
  <c r="B444" i="7"/>
  <c r="C444" i="7"/>
  <c r="D444" i="7"/>
  <c r="E444" i="7"/>
  <c r="F444" i="7"/>
  <c r="G444" i="7"/>
  <c r="A445" i="7"/>
  <c r="B445" i="7"/>
  <c r="C445" i="7"/>
  <c r="D445" i="7"/>
  <c r="E445" i="7"/>
  <c r="F445" i="7"/>
  <c r="G445" i="7"/>
  <c r="A446" i="7"/>
  <c r="B446" i="7"/>
  <c r="C446" i="7"/>
  <c r="D446" i="7"/>
  <c r="E446" i="7"/>
  <c r="F446" i="7"/>
  <c r="G446" i="7"/>
  <c r="A447" i="7"/>
  <c r="B447" i="7"/>
  <c r="C447" i="7"/>
  <c r="D447" i="7"/>
  <c r="E447" i="7"/>
  <c r="F447" i="7"/>
  <c r="G447" i="7"/>
  <c r="A448" i="7"/>
  <c r="B448" i="7"/>
  <c r="C448" i="7"/>
  <c r="D448" i="7"/>
  <c r="E448" i="7"/>
  <c r="F448" i="7"/>
  <c r="G448" i="7"/>
  <c r="A449" i="7"/>
  <c r="B449" i="7"/>
  <c r="C449" i="7"/>
  <c r="D449" i="7"/>
  <c r="E449" i="7"/>
  <c r="F449" i="7"/>
  <c r="G449" i="7"/>
  <c r="A450" i="7"/>
  <c r="B450" i="7"/>
  <c r="C450" i="7"/>
  <c r="D450" i="7"/>
  <c r="E450" i="7"/>
  <c r="F450" i="7"/>
  <c r="G450" i="7"/>
  <c r="A451" i="7"/>
  <c r="B451" i="7"/>
  <c r="C451" i="7"/>
  <c r="D451" i="7"/>
  <c r="E451" i="7"/>
  <c r="F451" i="7"/>
  <c r="G451" i="7"/>
  <c r="A452" i="7"/>
  <c r="B452" i="7"/>
  <c r="C452" i="7"/>
  <c r="D452" i="7"/>
  <c r="E452" i="7"/>
  <c r="F452" i="7"/>
  <c r="G452" i="7"/>
  <c r="A453" i="7"/>
  <c r="B453" i="7"/>
  <c r="C453" i="7"/>
  <c r="D453" i="7"/>
  <c r="E453" i="7"/>
  <c r="F453" i="7"/>
  <c r="G453" i="7"/>
  <c r="A454" i="7"/>
  <c r="B454" i="7"/>
  <c r="C454" i="7"/>
  <c r="D454" i="7"/>
  <c r="E454" i="7"/>
  <c r="F454" i="7"/>
  <c r="G454" i="7"/>
  <c r="A455" i="7"/>
  <c r="B455" i="7"/>
  <c r="C455" i="7"/>
  <c r="D455" i="7"/>
  <c r="E455" i="7"/>
  <c r="F455" i="7"/>
  <c r="G455" i="7"/>
  <c r="A456" i="7"/>
  <c r="B456" i="7"/>
  <c r="C456" i="7"/>
  <c r="D456" i="7"/>
  <c r="E456" i="7"/>
  <c r="F456" i="7"/>
  <c r="G456" i="7"/>
  <c r="A457" i="7"/>
  <c r="B457" i="7"/>
  <c r="C457" i="7"/>
  <c r="D457" i="7"/>
  <c r="E457" i="7"/>
  <c r="F457" i="7"/>
  <c r="G457" i="7"/>
  <c r="A458" i="7"/>
  <c r="B458" i="7"/>
  <c r="C458" i="7"/>
  <c r="D458" i="7"/>
  <c r="E458" i="7"/>
  <c r="F458" i="7"/>
  <c r="G458" i="7"/>
  <c r="A459" i="7"/>
  <c r="B459" i="7"/>
  <c r="C459" i="7"/>
  <c r="D459" i="7"/>
  <c r="E459" i="7"/>
  <c r="F459" i="7"/>
  <c r="G459" i="7"/>
  <c r="A460" i="7"/>
  <c r="B460" i="7"/>
  <c r="C460" i="7"/>
  <c r="D460" i="7"/>
  <c r="E460" i="7"/>
  <c r="F460" i="7"/>
  <c r="G460" i="7"/>
  <c r="A461" i="7"/>
  <c r="B461" i="7"/>
  <c r="C461" i="7"/>
  <c r="D461" i="7"/>
  <c r="E461" i="7"/>
  <c r="F461" i="7"/>
  <c r="G461" i="7"/>
  <c r="A462" i="7"/>
  <c r="B462" i="7"/>
  <c r="C462" i="7"/>
  <c r="D462" i="7"/>
  <c r="E462" i="7"/>
  <c r="F462" i="7"/>
  <c r="G462" i="7"/>
  <c r="A463" i="7"/>
  <c r="B463" i="7"/>
  <c r="C463" i="7"/>
  <c r="D463" i="7"/>
  <c r="E463" i="7"/>
  <c r="F463" i="7"/>
  <c r="G463" i="7"/>
  <c r="A464" i="7"/>
  <c r="B464" i="7"/>
  <c r="C464" i="7"/>
  <c r="D464" i="7"/>
  <c r="E464" i="7"/>
  <c r="F464" i="7"/>
  <c r="G464" i="7"/>
  <c r="A465" i="7"/>
  <c r="B465" i="7"/>
  <c r="C465" i="7"/>
  <c r="D465" i="7"/>
  <c r="E465" i="7"/>
  <c r="F465" i="7"/>
  <c r="G465" i="7"/>
  <c r="A466" i="7"/>
  <c r="B466" i="7"/>
  <c r="C466" i="7"/>
  <c r="D466" i="7"/>
  <c r="E466" i="7"/>
  <c r="F466" i="7"/>
  <c r="G466" i="7"/>
  <c r="A467" i="7"/>
  <c r="B467" i="7"/>
  <c r="C467" i="7"/>
  <c r="D467" i="7"/>
  <c r="E467" i="7"/>
  <c r="F467" i="7"/>
  <c r="G467" i="7"/>
  <c r="A468" i="7"/>
  <c r="B468" i="7"/>
  <c r="C468" i="7"/>
  <c r="D468" i="7"/>
  <c r="E468" i="7"/>
  <c r="F468" i="7"/>
  <c r="G468" i="7"/>
  <c r="A469" i="7"/>
  <c r="B469" i="7"/>
  <c r="C469" i="7"/>
  <c r="D469" i="7"/>
  <c r="E469" i="7"/>
  <c r="F469" i="7"/>
  <c r="G469" i="7"/>
  <c r="A470" i="7"/>
  <c r="B470" i="7"/>
  <c r="C470" i="7"/>
  <c r="D470" i="7"/>
  <c r="E470" i="7"/>
  <c r="F470" i="7"/>
  <c r="G470" i="7"/>
  <c r="A471" i="7"/>
  <c r="B471" i="7"/>
  <c r="C471" i="7"/>
  <c r="D471" i="7"/>
  <c r="E471" i="7"/>
  <c r="F471" i="7"/>
  <c r="G471" i="7"/>
  <c r="A472" i="7"/>
  <c r="B472" i="7"/>
  <c r="C472" i="7"/>
  <c r="D472" i="7"/>
  <c r="E472" i="7"/>
  <c r="F472" i="7"/>
  <c r="G472" i="7"/>
  <c r="A473" i="7"/>
  <c r="B473" i="7"/>
  <c r="C473" i="7"/>
  <c r="D473" i="7"/>
  <c r="E473" i="7"/>
  <c r="F473" i="7"/>
  <c r="G473" i="7"/>
  <c r="A474" i="7"/>
  <c r="B474" i="7"/>
  <c r="C474" i="7"/>
  <c r="D474" i="7"/>
  <c r="E474" i="7"/>
  <c r="F474" i="7"/>
  <c r="G474" i="7"/>
  <c r="A475" i="7"/>
  <c r="B475" i="7"/>
  <c r="C475" i="7"/>
  <c r="D475" i="7"/>
  <c r="E475" i="7"/>
  <c r="F475" i="7"/>
  <c r="G475" i="7"/>
  <c r="A476" i="7"/>
  <c r="B476" i="7"/>
  <c r="C476" i="7"/>
  <c r="D476" i="7"/>
  <c r="E476" i="7"/>
  <c r="F476" i="7"/>
  <c r="G476" i="7"/>
  <c r="A477" i="7"/>
  <c r="B477" i="7"/>
  <c r="C477" i="7"/>
  <c r="D477" i="7"/>
  <c r="E477" i="7"/>
  <c r="F477" i="7"/>
  <c r="G477" i="7"/>
  <c r="A478" i="7"/>
  <c r="B478" i="7"/>
  <c r="C478" i="7"/>
  <c r="D478" i="7"/>
  <c r="E478" i="7"/>
  <c r="F478" i="7"/>
  <c r="G478" i="7"/>
  <c r="A479" i="7"/>
  <c r="B479" i="7"/>
  <c r="C479" i="7"/>
  <c r="D479" i="7"/>
  <c r="E479" i="7"/>
  <c r="F479" i="7"/>
  <c r="G479" i="7"/>
  <c r="A480" i="7"/>
  <c r="B480" i="7"/>
  <c r="C480" i="7"/>
  <c r="D480" i="7"/>
  <c r="E480" i="7"/>
  <c r="F480" i="7"/>
  <c r="G480" i="7"/>
  <c r="A481" i="7"/>
  <c r="B481" i="7"/>
  <c r="C481" i="7"/>
  <c r="D481" i="7"/>
  <c r="E481" i="7"/>
  <c r="F481" i="7"/>
  <c r="G481" i="7"/>
  <c r="A482" i="7"/>
  <c r="B482" i="7"/>
  <c r="C482" i="7"/>
  <c r="D482" i="7"/>
  <c r="E482" i="7"/>
  <c r="F482" i="7"/>
  <c r="G482" i="7"/>
  <c r="A483" i="7"/>
  <c r="B483" i="7"/>
  <c r="C483" i="7"/>
  <c r="D483" i="7"/>
  <c r="E483" i="7"/>
  <c r="F483" i="7"/>
  <c r="G483" i="7"/>
  <c r="A484" i="7"/>
  <c r="B484" i="7"/>
  <c r="C484" i="7"/>
  <c r="D484" i="7"/>
  <c r="E484" i="7"/>
  <c r="F484" i="7"/>
  <c r="G484" i="7"/>
  <c r="A485" i="7"/>
  <c r="B485" i="7"/>
  <c r="C485" i="7"/>
  <c r="D485" i="7"/>
  <c r="E485" i="7"/>
  <c r="F485" i="7"/>
  <c r="G485" i="7"/>
  <c r="A486" i="7"/>
  <c r="B486" i="7"/>
  <c r="C486" i="7"/>
  <c r="D486" i="7"/>
  <c r="E486" i="7"/>
  <c r="F486" i="7"/>
  <c r="G486" i="7"/>
  <c r="A487" i="7"/>
  <c r="B487" i="7"/>
  <c r="C487" i="7"/>
  <c r="D487" i="7"/>
  <c r="E487" i="7"/>
  <c r="F487" i="7"/>
  <c r="G487" i="7"/>
  <c r="A488" i="7"/>
  <c r="B488" i="7"/>
  <c r="C488" i="7"/>
  <c r="D488" i="7"/>
  <c r="E488" i="7"/>
  <c r="F488" i="7"/>
  <c r="G488" i="7"/>
  <c r="A489" i="7"/>
  <c r="B489" i="7"/>
  <c r="C489" i="7"/>
  <c r="D489" i="7"/>
  <c r="E489" i="7"/>
  <c r="F489" i="7"/>
  <c r="G489" i="7"/>
  <c r="A490" i="7"/>
  <c r="B490" i="7"/>
  <c r="C490" i="7"/>
  <c r="D490" i="7"/>
  <c r="E490" i="7"/>
  <c r="F490" i="7"/>
  <c r="G490" i="7"/>
  <c r="A491" i="7"/>
  <c r="B491" i="7"/>
  <c r="C491" i="7"/>
  <c r="D491" i="7"/>
  <c r="E491" i="7"/>
  <c r="F491" i="7"/>
  <c r="G491" i="7"/>
  <c r="A492" i="7"/>
  <c r="B492" i="7"/>
  <c r="C492" i="7"/>
  <c r="D492" i="7"/>
  <c r="E492" i="7"/>
  <c r="F492" i="7"/>
  <c r="G492" i="7"/>
  <c r="A493" i="7"/>
  <c r="B493" i="7"/>
  <c r="C493" i="7"/>
  <c r="D493" i="7"/>
  <c r="E493" i="7"/>
  <c r="F493" i="7"/>
  <c r="G493" i="7"/>
  <c r="A494" i="7"/>
  <c r="B494" i="7"/>
  <c r="C494" i="7"/>
  <c r="D494" i="7"/>
  <c r="E494" i="7"/>
  <c r="F494" i="7"/>
  <c r="G494" i="7"/>
  <c r="A495" i="7"/>
  <c r="B495" i="7"/>
  <c r="C495" i="7"/>
  <c r="D495" i="7"/>
  <c r="E495" i="7"/>
  <c r="F495" i="7"/>
  <c r="G495" i="7"/>
  <c r="A496" i="7"/>
  <c r="B496" i="7"/>
  <c r="C496" i="7"/>
  <c r="D496" i="7"/>
  <c r="E496" i="7"/>
  <c r="F496" i="7"/>
  <c r="G496" i="7"/>
  <c r="A497" i="7"/>
  <c r="B497" i="7"/>
  <c r="C497" i="7"/>
  <c r="D497" i="7"/>
  <c r="E497" i="7"/>
  <c r="F497" i="7"/>
  <c r="G497" i="7"/>
  <c r="A498" i="7"/>
  <c r="B498" i="7"/>
  <c r="C498" i="7"/>
  <c r="D498" i="7"/>
  <c r="E498" i="7"/>
  <c r="F498" i="7"/>
  <c r="G498" i="7"/>
  <c r="A499" i="7"/>
  <c r="B499" i="7"/>
  <c r="C499" i="7"/>
  <c r="D499" i="7"/>
  <c r="E499" i="7"/>
  <c r="F499" i="7"/>
  <c r="G499" i="7"/>
  <c r="A500" i="7"/>
  <c r="B500" i="7"/>
  <c r="C500" i="7"/>
  <c r="D500" i="7"/>
  <c r="E500" i="7"/>
  <c r="F500" i="7"/>
  <c r="G500" i="7"/>
  <c r="A501" i="7"/>
  <c r="B501" i="7"/>
  <c r="C501" i="7"/>
  <c r="D501" i="7"/>
  <c r="E501" i="7"/>
  <c r="F501" i="7"/>
  <c r="G501" i="7"/>
  <c r="A502" i="7"/>
  <c r="B502" i="7"/>
  <c r="C502" i="7"/>
  <c r="D502" i="7"/>
  <c r="E502" i="7"/>
  <c r="F502" i="7"/>
  <c r="G502" i="7"/>
  <c r="A503" i="7"/>
  <c r="B503" i="7"/>
  <c r="C503" i="7"/>
  <c r="D503" i="7"/>
  <c r="E503" i="7"/>
  <c r="F503" i="7"/>
  <c r="G503" i="7"/>
  <c r="A504" i="7"/>
  <c r="B504" i="7"/>
  <c r="C504" i="7"/>
  <c r="D504" i="7"/>
  <c r="E504" i="7"/>
  <c r="F504" i="7"/>
  <c r="G504" i="7"/>
  <c r="A505" i="7"/>
  <c r="B505" i="7"/>
  <c r="C505" i="7"/>
  <c r="D505" i="7"/>
  <c r="E505" i="7"/>
  <c r="F505" i="7"/>
  <c r="G505" i="7"/>
  <c r="A506" i="7"/>
  <c r="B506" i="7"/>
  <c r="C506" i="7"/>
  <c r="D506" i="7"/>
  <c r="E506" i="7"/>
  <c r="F506" i="7"/>
  <c r="G506" i="7"/>
  <c r="A507" i="7"/>
  <c r="B507" i="7"/>
  <c r="C507" i="7"/>
  <c r="D507" i="7"/>
  <c r="E507" i="7"/>
  <c r="F507" i="7"/>
  <c r="G507" i="7"/>
  <c r="A508" i="7"/>
  <c r="B508" i="7"/>
  <c r="C508" i="7"/>
  <c r="D508" i="7"/>
  <c r="E508" i="7"/>
  <c r="F508" i="7"/>
  <c r="G508" i="7"/>
  <c r="A509" i="7"/>
  <c r="B509" i="7"/>
  <c r="C509" i="7"/>
  <c r="D509" i="7"/>
  <c r="E509" i="7"/>
  <c r="F509" i="7"/>
  <c r="G509" i="7"/>
  <c r="A510" i="7"/>
  <c r="B510" i="7"/>
  <c r="C510" i="7"/>
  <c r="D510" i="7"/>
  <c r="E510" i="7"/>
  <c r="F510" i="7"/>
  <c r="G510" i="7"/>
  <c r="A511" i="7"/>
  <c r="B511" i="7"/>
  <c r="C511" i="7"/>
  <c r="D511" i="7"/>
  <c r="E511" i="7"/>
  <c r="F511" i="7"/>
  <c r="G511" i="7"/>
  <c r="A512" i="7"/>
  <c r="B512" i="7"/>
  <c r="C512" i="7"/>
  <c r="D512" i="7"/>
  <c r="E512" i="7"/>
  <c r="F512" i="7"/>
  <c r="G512" i="7"/>
  <c r="A513" i="7"/>
  <c r="B513" i="7"/>
  <c r="C513" i="7"/>
  <c r="D513" i="7"/>
  <c r="E513" i="7"/>
  <c r="F513" i="7"/>
  <c r="G513" i="7"/>
  <c r="A514" i="7"/>
  <c r="B514" i="7"/>
  <c r="C514" i="7"/>
  <c r="D514" i="7"/>
  <c r="E514" i="7"/>
  <c r="F514" i="7"/>
  <c r="G514" i="7"/>
  <c r="A515" i="7"/>
  <c r="B515" i="7"/>
  <c r="C515" i="7"/>
  <c r="D515" i="7"/>
  <c r="E515" i="7"/>
  <c r="F515" i="7"/>
  <c r="G515" i="7"/>
  <c r="A516" i="7"/>
  <c r="B516" i="7"/>
  <c r="C516" i="7"/>
  <c r="D516" i="7"/>
  <c r="E516" i="7"/>
  <c r="F516" i="7"/>
  <c r="G516" i="7"/>
  <c r="A517" i="7"/>
  <c r="B517" i="7"/>
  <c r="C517" i="7"/>
  <c r="D517" i="7"/>
  <c r="E517" i="7"/>
  <c r="F517" i="7"/>
  <c r="G517" i="7"/>
  <c r="A518" i="7"/>
  <c r="B518" i="7"/>
  <c r="C518" i="7"/>
  <c r="D518" i="7"/>
  <c r="E518" i="7"/>
  <c r="F518" i="7"/>
  <c r="G518" i="7"/>
  <c r="A519" i="7"/>
  <c r="B519" i="7"/>
  <c r="C519" i="7"/>
  <c r="D519" i="7"/>
  <c r="E519" i="7"/>
  <c r="F519" i="7"/>
  <c r="G519" i="7"/>
  <c r="A520" i="7"/>
  <c r="B520" i="7"/>
  <c r="C520" i="7"/>
  <c r="D520" i="7"/>
  <c r="E520" i="7"/>
  <c r="F520" i="7"/>
  <c r="G520" i="7"/>
  <c r="A521" i="7"/>
  <c r="B521" i="7"/>
  <c r="C521" i="7"/>
  <c r="D521" i="7"/>
  <c r="E521" i="7"/>
  <c r="F521" i="7"/>
  <c r="G521" i="7"/>
  <c r="A522" i="7"/>
  <c r="B522" i="7"/>
  <c r="C522" i="7"/>
  <c r="D522" i="7"/>
  <c r="E522" i="7"/>
  <c r="F522" i="7"/>
  <c r="G522" i="7"/>
  <c r="A523" i="7"/>
  <c r="B523" i="7"/>
  <c r="C523" i="7"/>
  <c r="D523" i="7"/>
  <c r="E523" i="7"/>
  <c r="F523" i="7"/>
  <c r="G523" i="7"/>
  <c r="A524" i="7"/>
  <c r="B524" i="7"/>
  <c r="C524" i="7"/>
  <c r="D524" i="7"/>
  <c r="E524" i="7"/>
  <c r="F524" i="7"/>
  <c r="G524" i="7"/>
  <c r="A525" i="7"/>
  <c r="B525" i="7"/>
  <c r="C525" i="7"/>
  <c r="D525" i="7"/>
  <c r="E525" i="7"/>
  <c r="F525" i="7"/>
  <c r="G525" i="7"/>
  <c r="A526" i="7"/>
  <c r="B526" i="7"/>
  <c r="C526" i="7"/>
  <c r="D526" i="7"/>
  <c r="E526" i="7"/>
  <c r="F526" i="7"/>
  <c r="G526" i="7"/>
  <c r="A527" i="7"/>
  <c r="B527" i="7"/>
  <c r="C527" i="7"/>
  <c r="D527" i="7"/>
  <c r="E527" i="7"/>
  <c r="F527" i="7"/>
  <c r="G527" i="7"/>
  <c r="A528" i="7"/>
  <c r="B528" i="7"/>
  <c r="C528" i="7"/>
  <c r="D528" i="7"/>
  <c r="E528" i="7"/>
  <c r="F528" i="7"/>
  <c r="G528" i="7"/>
  <c r="A529" i="7"/>
  <c r="B529" i="7"/>
  <c r="C529" i="7"/>
  <c r="D529" i="7"/>
  <c r="E529" i="7"/>
  <c r="F529" i="7"/>
  <c r="G529" i="7"/>
  <c r="A530" i="7"/>
  <c r="B530" i="7"/>
  <c r="C530" i="7"/>
  <c r="D530" i="7"/>
  <c r="E530" i="7"/>
  <c r="F530" i="7"/>
  <c r="G530" i="7"/>
  <c r="A531" i="7"/>
  <c r="B531" i="7"/>
  <c r="C531" i="7"/>
  <c r="D531" i="7"/>
  <c r="E531" i="7"/>
  <c r="F531" i="7"/>
  <c r="G531" i="7"/>
  <c r="A532" i="7"/>
  <c r="B532" i="7"/>
  <c r="C532" i="7"/>
  <c r="D532" i="7"/>
  <c r="E532" i="7"/>
  <c r="F532" i="7"/>
  <c r="G532" i="7"/>
  <c r="A533" i="7"/>
  <c r="B533" i="7"/>
  <c r="C533" i="7"/>
  <c r="D533" i="7"/>
  <c r="E533" i="7"/>
  <c r="F533" i="7"/>
  <c r="G533" i="7"/>
  <c r="A534" i="7"/>
  <c r="B534" i="7"/>
  <c r="C534" i="7"/>
  <c r="D534" i="7"/>
  <c r="E534" i="7"/>
  <c r="F534" i="7"/>
  <c r="G534" i="7"/>
  <c r="A535" i="7"/>
  <c r="B535" i="7"/>
  <c r="C535" i="7"/>
  <c r="D535" i="7"/>
  <c r="E535" i="7"/>
  <c r="F535" i="7"/>
  <c r="G535" i="7"/>
  <c r="A536" i="7"/>
  <c r="B536" i="7"/>
  <c r="C536" i="7"/>
  <c r="D536" i="7"/>
  <c r="E536" i="7"/>
  <c r="F536" i="7"/>
  <c r="G536" i="7"/>
  <c r="A537" i="7"/>
  <c r="B537" i="7"/>
  <c r="C537" i="7"/>
  <c r="D537" i="7"/>
  <c r="E537" i="7"/>
  <c r="F537" i="7"/>
  <c r="G537" i="7"/>
  <c r="A538" i="7"/>
  <c r="B538" i="7"/>
  <c r="C538" i="7"/>
  <c r="D538" i="7"/>
  <c r="E538" i="7"/>
  <c r="F538" i="7"/>
  <c r="G538" i="7"/>
  <c r="A539" i="7"/>
  <c r="B539" i="7"/>
  <c r="C539" i="7"/>
  <c r="D539" i="7"/>
  <c r="E539" i="7"/>
  <c r="F539" i="7"/>
  <c r="G539" i="7"/>
  <c r="A540" i="7"/>
  <c r="B540" i="7"/>
  <c r="C540" i="7"/>
  <c r="D540" i="7"/>
  <c r="E540" i="7"/>
  <c r="F540" i="7"/>
  <c r="G540" i="7"/>
  <c r="A541" i="7"/>
  <c r="B541" i="7"/>
  <c r="C541" i="7"/>
  <c r="D541" i="7"/>
  <c r="E541" i="7"/>
  <c r="F541" i="7"/>
  <c r="G541" i="7"/>
  <c r="A542" i="7"/>
  <c r="B542" i="7"/>
  <c r="C542" i="7"/>
  <c r="D542" i="7"/>
  <c r="E542" i="7"/>
  <c r="F542" i="7"/>
  <c r="G542" i="7"/>
  <c r="A543" i="7"/>
  <c r="B543" i="7"/>
  <c r="C543" i="7"/>
  <c r="D543" i="7"/>
  <c r="E543" i="7"/>
  <c r="F543" i="7"/>
  <c r="G543" i="7"/>
  <c r="A544" i="7"/>
  <c r="B544" i="7"/>
  <c r="C544" i="7"/>
  <c r="D544" i="7"/>
  <c r="E544" i="7"/>
  <c r="F544" i="7"/>
  <c r="G544" i="7"/>
  <c r="A545" i="7"/>
  <c r="B545" i="7"/>
  <c r="C545" i="7"/>
  <c r="D545" i="7"/>
  <c r="E545" i="7"/>
  <c r="F545" i="7"/>
  <c r="G545" i="7"/>
  <c r="A546" i="7"/>
  <c r="B546" i="7"/>
  <c r="C546" i="7"/>
  <c r="D546" i="7"/>
  <c r="E546" i="7"/>
  <c r="F546" i="7"/>
  <c r="G546" i="7"/>
  <c r="A547" i="7"/>
  <c r="B547" i="7"/>
  <c r="C547" i="7"/>
  <c r="D547" i="7"/>
  <c r="E547" i="7"/>
  <c r="F547" i="7"/>
  <c r="G547" i="7"/>
  <c r="A548" i="7"/>
  <c r="B548" i="7"/>
  <c r="C548" i="7"/>
  <c r="D548" i="7"/>
  <c r="E548" i="7"/>
  <c r="F548" i="7"/>
  <c r="G548" i="7"/>
  <c r="A549" i="7"/>
  <c r="B549" i="7"/>
  <c r="C549" i="7"/>
  <c r="D549" i="7"/>
  <c r="E549" i="7"/>
  <c r="F549" i="7"/>
  <c r="G549" i="7"/>
  <c r="A550" i="7"/>
  <c r="B550" i="7"/>
  <c r="C550" i="7"/>
  <c r="D550" i="7"/>
  <c r="E550" i="7"/>
  <c r="F550" i="7"/>
  <c r="G550" i="7"/>
  <c r="A551" i="7"/>
  <c r="B551" i="7"/>
  <c r="C551" i="7"/>
  <c r="D551" i="7"/>
  <c r="E551" i="7"/>
  <c r="F551" i="7"/>
  <c r="G551" i="7"/>
  <c r="A552" i="7"/>
  <c r="B552" i="7"/>
  <c r="C552" i="7"/>
  <c r="D552" i="7"/>
  <c r="E552" i="7"/>
  <c r="F552" i="7"/>
  <c r="G552" i="7"/>
  <c r="A553" i="7"/>
  <c r="B553" i="7"/>
  <c r="C553" i="7"/>
  <c r="D553" i="7"/>
  <c r="E553" i="7"/>
  <c r="F553" i="7"/>
  <c r="G553" i="7"/>
  <c r="A554" i="7"/>
  <c r="B554" i="7"/>
  <c r="C554" i="7"/>
  <c r="D554" i="7"/>
  <c r="E554" i="7"/>
  <c r="F554" i="7"/>
  <c r="G554" i="7"/>
  <c r="A555" i="7"/>
  <c r="B555" i="7"/>
  <c r="C555" i="7"/>
  <c r="D555" i="7"/>
  <c r="E555" i="7"/>
  <c r="F555" i="7"/>
  <c r="G555" i="7"/>
  <c r="A556" i="7"/>
  <c r="B556" i="7"/>
  <c r="C556" i="7"/>
  <c r="D556" i="7"/>
  <c r="E556" i="7"/>
  <c r="F556" i="7"/>
  <c r="G556" i="7"/>
  <c r="A557" i="7"/>
  <c r="B557" i="7"/>
  <c r="C557" i="7"/>
  <c r="D557" i="7"/>
  <c r="E557" i="7"/>
  <c r="F557" i="7"/>
  <c r="G557" i="7"/>
  <c r="A558" i="7"/>
  <c r="B558" i="7"/>
  <c r="C558" i="7"/>
  <c r="D558" i="7"/>
  <c r="E558" i="7"/>
  <c r="F558" i="7"/>
  <c r="G558" i="7"/>
  <c r="A559" i="7"/>
  <c r="B559" i="7"/>
  <c r="C559" i="7"/>
  <c r="D559" i="7"/>
  <c r="E559" i="7"/>
  <c r="F559" i="7"/>
  <c r="G559" i="7"/>
  <c r="A560" i="7"/>
  <c r="B560" i="7"/>
  <c r="C560" i="7"/>
  <c r="D560" i="7"/>
  <c r="E560" i="7"/>
  <c r="F560" i="7"/>
  <c r="G560" i="7"/>
  <c r="A561" i="7"/>
  <c r="B561" i="7"/>
  <c r="C561" i="7"/>
  <c r="D561" i="7"/>
  <c r="E561" i="7"/>
  <c r="F561" i="7"/>
  <c r="G561" i="7"/>
  <c r="A562" i="7"/>
  <c r="B562" i="7"/>
  <c r="C562" i="7"/>
  <c r="D562" i="7"/>
  <c r="E562" i="7"/>
  <c r="F562" i="7"/>
  <c r="G562" i="7"/>
  <c r="A563" i="7"/>
  <c r="B563" i="7"/>
  <c r="C563" i="7"/>
  <c r="D563" i="7"/>
  <c r="E563" i="7"/>
  <c r="F563" i="7"/>
  <c r="G563" i="7"/>
  <c r="A564" i="7"/>
  <c r="B564" i="7"/>
  <c r="C564" i="7"/>
  <c r="D564" i="7"/>
  <c r="E564" i="7"/>
  <c r="F564" i="7"/>
  <c r="G564" i="7"/>
  <c r="A565" i="7"/>
  <c r="B565" i="7"/>
  <c r="C565" i="7"/>
  <c r="D565" i="7"/>
  <c r="E565" i="7"/>
  <c r="F565" i="7"/>
  <c r="G565" i="7"/>
  <c r="A566" i="7"/>
  <c r="B566" i="7"/>
  <c r="C566" i="7"/>
  <c r="D566" i="7"/>
  <c r="E566" i="7"/>
  <c r="F566" i="7"/>
  <c r="G566" i="7"/>
  <c r="A567" i="7"/>
  <c r="B567" i="7"/>
  <c r="C567" i="7"/>
  <c r="D567" i="7"/>
  <c r="E567" i="7"/>
  <c r="F567" i="7"/>
  <c r="G567" i="7"/>
  <c r="A568" i="7"/>
  <c r="B568" i="7"/>
  <c r="C568" i="7"/>
  <c r="D568" i="7"/>
  <c r="E568" i="7"/>
  <c r="F568" i="7"/>
  <c r="G568" i="7"/>
  <c r="A569" i="7"/>
  <c r="B569" i="7"/>
  <c r="C569" i="7"/>
  <c r="D569" i="7"/>
  <c r="E569" i="7"/>
  <c r="F569" i="7"/>
  <c r="G569" i="7"/>
  <c r="A570" i="7"/>
  <c r="B570" i="7"/>
  <c r="C570" i="7"/>
  <c r="D570" i="7"/>
  <c r="E570" i="7"/>
  <c r="F570" i="7"/>
  <c r="G570" i="7"/>
  <c r="A571" i="7"/>
  <c r="B571" i="7"/>
  <c r="C571" i="7"/>
  <c r="D571" i="7"/>
  <c r="E571" i="7"/>
  <c r="F571" i="7"/>
  <c r="G571" i="7"/>
  <c r="A572" i="7"/>
  <c r="B572" i="7"/>
  <c r="C572" i="7"/>
  <c r="D572" i="7"/>
  <c r="E572" i="7"/>
  <c r="F572" i="7"/>
  <c r="G572" i="7"/>
  <c r="A573" i="7"/>
  <c r="B573" i="7"/>
  <c r="C573" i="7"/>
  <c r="D573" i="7"/>
  <c r="E573" i="7"/>
  <c r="F573" i="7"/>
  <c r="G573" i="7"/>
  <c r="A574" i="7"/>
  <c r="B574" i="7"/>
  <c r="C574" i="7"/>
  <c r="D574" i="7"/>
  <c r="E574" i="7"/>
  <c r="F574" i="7"/>
  <c r="G574" i="7"/>
  <c r="A575" i="7"/>
  <c r="B575" i="7"/>
  <c r="C575" i="7"/>
  <c r="D575" i="7"/>
  <c r="E575" i="7"/>
  <c r="F575" i="7"/>
  <c r="G575" i="7"/>
  <c r="A576" i="7"/>
  <c r="B576" i="7"/>
  <c r="C576" i="7"/>
  <c r="D576" i="7"/>
  <c r="E576" i="7"/>
  <c r="F576" i="7"/>
  <c r="G576" i="7"/>
  <c r="A577" i="7"/>
  <c r="B577" i="7"/>
  <c r="C577" i="7"/>
  <c r="D577" i="7"/>
  <c r="E577" i="7"/>
  <c r="F577" i="7"/>
  <c r="G577" i="7"/>
  <c r="A578" i="7"/>
  <c r="B578" i="7"/>
  <c r="C578" i="7"/>
  <c r="D578" i="7"/>
  <c r="E578" i="7"/>
  <c r="F578" i="7"/>
  <c r="G578" i="7"/>
  <c r="A579" i="7"/>
  <c r="B579" i="7"/>
  <c r="C579" i="7"/>
  <c r="D579" i="7"/>
  <c r="E579" i="7"/>
  <c r="F579" i="7"/>
  <c r="G579" i="7"/>
  <c r="A580" i="7"/>
  <c r="B580" i="7"/>
  <c r="C580" i="7"/>
  <c r="D580" i="7"/>
  <c r="E580" i="7"/>
  <c r="F580" i="7"/>
  <c r="G580" i="7"/>
  <c r="A581" i="7"/>
  <c r="B581" i="7"/>
  <c r="C581" i="7"/>
  <c r="D581" i="7"/>
  <c r="E581" i="7"/>
  <c r="F581" i="7"/>
  <c r="G581" i="7"/>
  <c r="A582" i="7"/>
  <c r="B582" i="7"/>
  <c r="C582" i="7"/>
  <c r="D582" i="7"/>
  <c r="E582" i="7"/>
  <c r="F582" i="7"/>
  <c r="G582" i="7"/>
  <c r="A583" i="7"/>
  <c r="B583" i="7"/>
  <c r="C583" i="7"/>
  <c r="D583" i="7"/>
  <c r="E583" i="7"/>
  <c r="F583" i="7"/>
  <c r="G583" i="7"/>
  <c r="A584" i="7"/>
  <c r="B584" i="7"/>
  <c r="C584" i="7"/>
  <c r="D584" i="7"/>
  <c r="E584" i="7"/>
  <c r="F584" i="7"/>
  <c r="G584" i="7"/>
  <c r="A585" i="7"/>
  <c r="B585" i="7"/>
  <c r="C585" i="7"/>
  <c r="D585" i="7"/>
  <c r="E585" i="7"/>
  <c r="F585" i="7"/>
  <c r="G585" i="7"/>
  <c r="A586" i="7"/>
  <c r="B586" i="7"/>
  <c r="C586" i="7"/>
  <c r="D586" i="7"/>
  <c r="E586" i="7"/>
  <c r="F586" i="7"/>
  <c r="G586" i="7"/>
  <c r="A587" i="7"/>
  <c r="B587" i="7"/>
  <c r="C587" i="7"/>
  <c r="D587" i="7"/>
  <c r="E587" i="7"/>
  <c r="F587" i="7"/>
  <c r="G587" i="7"/>
  <c r="A588" i="7"/>
  <c r="B588" i="7"/>
  <c r="C588" i="7"/>
  <c r="D588" i="7"/>
  <c r="E588" i="7"/>
  <c r="F588" i="7"/>
  <c r="G588" i="7"/>
  <c r="A589" i="7"/>
  <c r="B589" i="7"/>
  <c r="C589" i="7"/>
  <c r="D589" i="7"/>
  <c r="E589" i="7"/>
  <c r="F589" i="7"/>
  <c r="G589" i="7"/>
  <c r="A590" i="7"/>
  <c r="B590" i="7"/>
  <c r="C590" i="7"/>
  <c r="D590" i="7"/>
  <c r="E590" i="7"/>
  <c r="F590" i="7"/>
  <c r="G590" i="7"/>
  <c r="A591" i="7"/>
  <c r="B591" i="7"/>
  <c r="C591" i="7"/>
  <c r="D591" i="7"/>
  <c r="E591" i="7"/>
  <c r="F591" i="7"/>
  <c r="G591" i="7"/>
  <c r="A592" i="7"/>
  <c r="B592" i="7"/>
  <c r="C592" i="7"/>
  <c r="D592" i="7"/>
  <c r="E592" i="7"/>
  <c r="F592" i="7"/>
  <c r="G592" i="7"/>
  <c r="A593" i="7"/>
  <c r="B593" i="7"/>
  <c r="C593" i="7"/>
  <c r="D593" i="7"/>
  <c r="E593" i="7"/>
  <c r="F593" i="7"/>
  <c r="G593" i="7"/>
  <c r="A594" i="7"/>
  <c r="B594" i="7"/>
  <c r="C594" i="7"/>
  <c r="D594" i="7"/>
  <c r="E594" i="7"/>
  <c r="F594" i="7"/>
  <c r="G594" i="7"/>
  <c r="A595" i="7"/>
  <c r="B595" i="7"/>
  <c r="C595" i="7"/>
  <c r="D595" i="7"/>
  <c r="E595" i="7"/>
  <c r="F595" i="7"/>
  <c r="G595" i="7"/>
  <c r="A596" i="7"/>
  <c r="B596" i="7"/>
  <c r="C596" i="7"/>
  <c r="D596" i="7"/>
  <c r="E596" i="7"/>
  <c r="F596" i="7"/>
  <c r="G596" i="7"/>
  <c r="A597" i="7"/>
  <c r="B597" i="7"/>
  <c r="C597" i="7"/>
  <c r="D597" i="7"/>
  <c r="E597" i="7"/>
  <c r="F597" i="7"/>
  <c r="G597" i="7"/>
  <c r="A598" i="7"/>
  <c r="B598" i="7"/>
  <c r="C598" i="7"/>
  <c r="D598" i="7"/>
  <c r="E598" i="7"/>
  <c r="F598" i="7"/>
  <c r="G598" i="7"/>
  <c r="A599" i="7"/>
  <c r="B599" i="7"/>
  <c r="C599" i="7"/>
  <c r="D599" i="7"/>
  <c r="E599" i="7"/>
  <c r="F599" i="7"/>
  <c r="G599" i="7"/>
  <c r="A600" i="7"/>
  <c r="B600" i="7"/>
  <c r="C600" i="7"/>
  <c r="D600" i="7"/>
  <c r="E600" i="7"/>
  <c r="F600" i="7"/>
  <c r="G600" i="7"/>
  <c r="A601" i="7"/>
  <c r="B601" i="7"/>
  <c r="C601" i="7"/>
  <c r="D601" i="7"/>
  <c r="E601" i="7"/>
  <c r="F601" i="7"/>
  <c r="G601" i="7"/>
  <c r="A602" i="7"/>
  <c r="B602" i="7"/>
  <c r="C602" i="7"/>
  <c r="D602" i="7"/>
  <c r="E602" i="7"/>
  <c r="F602" i="7"/>
  <c r="G602" i="7"/>
  <c r="A603" i="7"/>
  <c r="B603" i="7"/>
  <c r="C603" i="7"/>
  <c r="D603" i="7"/>
  <c r="E603" i="7"/>
  <c r="F603" i="7"/>
  <c r="G603" i="7"/>
  <c r="A604" i="7"/>
  <c r="B604" i="7"/>
  <c r="C604" i="7"/>
  <c r="D604" i="7"/>
  <c r="E604" i="7"/>
  <c r="F604" i="7"/>
  <c r="G604" i="7"/>
  <c r="A605" i="7"/>
  <c r="B605" i="7"/>
  <c r="C605" i="7"/>
  <c r="D605" i="7"/>
  <c r="E605" i="7"/>
  <c r="F605" i="7"/>
  <c r="G605" i="7"/>
  <c r="A606" i="7"/>
  <c r="B606" i="7"/>
  <c r="C606" i="7"/>
  <c r="D606" i="7"/>
  <c r="E606" i="7"/>
  <c r="F606" i="7"/>
  <c r="G606" i="7"/>
  <c r="A607" i="7"/>
  <c r="B607" i="7"/>
  <c r="C607" i="7"/>
  <c r="D607" i="7"/>
  <c r="E607" i="7"/>
  <c r="F607" i="7"/>
  <c r="G607" i="7"/>
  <c r="A608" i="7"/>
  <c r="B608" i="7"/>
  <c r="C608" i="7"/>
  <c r="D608" i="7"/>
  <c r="E608" i="7"/>
  <c r="F608" i="7"/>
  <c r="G608" i="7"/>
  <c r="A609" i="7"/>
  <c r="B609" i="7"/>
  <c r="C609" i="7"/>
  <c r="D609" i="7"/>
  <c r="E609" i="7"/>
  <c r="F609" i="7"/>
  <c r="G609" i="7"/>
  <c r="A610" i="7"/>
  <c r="B610" i="7"/>
  <c r="C610" i="7"/>
  <c r="D610" i="7"/>
  <c r="E610" i="7"/>
  <c r="F610" i="7"/>
  <c r="G610" i="7"/>
  <c r="A611" i="7"/>
  <c r="B611" i="7"/>
  <c r="C611" i="7"/>
  <c r="D611" i="7"/>
  <c r="E611" i="7"/>
  <c r="F611" i="7"/>
  <c r="G611" i="7"/>
  <c r="A612" i="7"/>
  <c r="B612" i="7"/>
  <c r="C612" i="7"/>
  <c r="D612" i="7"/>
  <c r="E612" i="7"/>
  <c r="F612" i="7"/>
  <c r="G612" i="7"/>
  <c r="A613" i="7"/>
  <c r="B613" i="7"/>
  <c r="C613" i="7"/>
  <c r="D613" i="7"/>
  <c r="E613" i="7"/>
  <c r="F613" i="7"/>
  <c r="G613" i="7"/>
  <c r="A614" i="7"/>
  <c r="B614" i="7"/>
  <c r="C614" i="7"/>
  <c r="D614" i="7"/>
  <c r="E614" i="7"/>
  <c r="F614" i="7"/>
  <c r="G614" i="7"/>
  <c r="A615" i="7"/>
  <c r="B615" i="7"/>
  <c r="C615" i="7"/>
  <c r="D615" i="7"/>
  <c r="E615" i="7"/>
  <c r="F615" i="7"/>
  <c r="G615" i="7"/>
  <c r="A616" i="7"/>
  <c r="B616" i="7"/>
  <c r="C616" i="7"/>
  <c r="D616" i="7"/>
  <c r="E616" i="7"/>
  <c r="F616" i="7"/>
  <c r="G616" i="7"/>
  <c r="A617" i="7"/>
  <c r="B617" i="7"/>
  <c r="C617" i="7"/>
  <c r="D617" i="7"/>
  <c r="E617" i="7"/>
  <c r="F617" i="7"/>
  <c r="G617" i="7"/>
  <c r="A618" i="7"/>
  <c r="B618" i="7"/>
  <c r="C618" i="7"/>
  <c r="D618" i="7"/>
  <c r="E618" i="7"/>
  <c r="F618" i="7"/>
  <c r="G618" i="7"/>
  <c r="A619" i="7"/>
  <c r="B619" i="7"/>
  <c r="C619" i="7"/>
  <c r="D619" i="7"/>
  <c r="E619" i="7"/>
  <c r="F619" i="7"/>
  <c r="G619" i="7"/>
  <c r="A620" i="7"/>
  <c r="B620" i="7"/>
  <c r="C620" i="7"/>
  <c r="D620" i="7"/>
  <c r="E620" i="7"/>
  <c r="F620" i="7"/>
  <c r="G620" i="7"/>
  <c r="A621" i="7"/>
  <c r="B621" i="7"/>
  <c r="C621" i="7"/>
  <c r="D621" i="7"/>
  <c r="E621" i="7"/>
  <c r="F621" i="7"/>
  <c r="G621" i="7"/>
  <c r="A622" i="7"/>
  <c r="B622" i="7"/>
  <c r="C622" i="7"/>
  <c r="D622" i="7"/>
  <c r="E622" i="7"/>
  <c r="F622" i="7"/>
  <c r="G622" i="7"/>
  <c r="A623" i="7"/>
  <c r="B623" i="7"/>
  <c r="C623" i="7"/>
  <c r="D623" i="7"/>
  <c r="E623" i="7"/>
  <c r="F623" i="7"/>
  <c r="G623" i="7"/>
  <c r="A624" i="7"/>
  <c r="B624" i="7"/>
  <c r="C624" i="7"/>
  <c r="D624" i="7"/>
  <c r="E624" i="7"/>
  <c r="F624" i="7"/>
  <c r="G624" i="7"/>
  <c r="A625" i="7"/>
  <c r="B625" i="7"/>
  <c r="C625" i="7"/>
  <c r="D625" i="7"/>
  <c r="E625" i="7"/>
  <c r="F625" i="7"/>
  <c r="G625" i="7"/>
  <c r="A626" i="7"/>
  <c r="B626" i="7"/>
  <c r="C626" i="7"/>
  <c r="D626" i="7"/>
  <c r="E626" i="7"/>
  <c r="F626" i="7"/>
  <c r="G626" i="7"/>
  <c r="A627" i="7"/>
  <c r="B627" i="7"/>
  <c r="C627" i="7"/>
  <c r="D627" i="7"/>
  <c r="E627" i="7"/>
  <c r="F627" i="7"/>
  <c r="G627" i="7"/>
  <c r="A628" i="7"/>
  <c r="B628" i="7"/>
  <c r="C628" i="7"/>
  <c r="D628" i="7"/>
  <c r="E628" i="7"/>
  <c r="F628" i="7"/>
  <c r="G628" i="7"/>
  <c r="A629" i="7"/>
  <c r="B629" i="7"/>
  <c r="C629" i="7"/>
  <c r="D629" i="7"/>
  <c r="E629" i="7"/>
  <c r="F629" i="7"/>
  <c r="G629" i="7"/>
  <c r="A630" i="7"/>
  <c r="B630" i="7"/>
  <c r="C630" i="7"/>
  <c r="D630" i="7"/>
  <c r="E630" i="7"/>
  <c r="F630" i="7"/>
  <c r="G630" i="7"/>
  <c r="A631" i="7"/>
  <c r="B631" i="7"/>
  <c r="C631" i="7"/>
  <c r="D631" i="7"/>
  <c r="E631" i="7"/>
  <c r="F631" i="7"/>
  <c r="G631" i="7"/>
  <c r="A632" i="7"/>
  <c r="B632" i="7"/>
  <c r="C632" i="7"/>
  <c r="D632" i="7"/>
  <c r="E632" i="7"/>
  <c r="F632" i="7"/>
  <c r="G632" i="7"/>
  <c r="A633" i="7"/>
  <c r="B633" i="7"/>
  <c r="C633" i="7"/>
  <c r="D633" i="7"/>
  <c r="E633" i="7"/>
  <c r="F633" i="7"/>
  <c r="G633" i="7"/>
  <c r="A634" i="7"/>
  <c r="B634" i="7"/>
  <c r="C634" i="7"/>
  <c r="D634" i="7"/>
  <c r="E634" i="7"/>
  <c r="F634" i="7"/>
  <c r="G634" i="7"/>
  <c r="A635" i="7"/>
  <c r="B635" i="7"/>
  <c r="C635" i="7"/>
  <c r="D635" i="7"/>
  <c r="E635" i="7"/>
  <c r="F635" i="7"/>
  <c r="G635" i="7"/>
  <c r="A636" i="7"/>
  <c r="B636" i="7"/>
  <c r="C636" i="7"/>
  <c r="D636" i="7"/>
  <c r="E636" i="7"/>
  <c r="F636" i="7"/>
  <c r="G636" i="7"/>
  <c r="A637" i="7"/>
  <c r="B637" i="7"/>
  <c r="C637" i="7"/>
  <c r="D637" i="7"/>
  <c r="E637" i="7"/>
  <c r="F637" i="7"/>
  <c r="G637" i="7"/>
  <c r="A638" i="7"/>
  <c r="B638" i="7"/>
  <c r="C638" i="7"/>
  <c r="D638" i="7"/>
  <c r="E638" i="7"/>
  <c r="F638" i="7"/>
  <c r="G638" i="7"/>
  <c r="A639" i="7"/>
  <c r="B639" i="7"/>
  <c r="C639" i="7"/>
  <c r="D639" i="7"/>
  <c r="E639" i="7"/>
  <c r="F639" i="7"/>
  <c r="G639" i="7"/>
  <c r="A640" i="7"/>
  <c r="B640" i="7"/>
  <c r="C640" i="7"/>
  <c r="D640" i="7"/>
  <c r="E640" i="7"/>
  <c r="F640" i="7"/>
  <c r="G640" i="7"/>
  <c r="A641" i="7"/>
  <c r="B641" i="7"/>
  <c r="C641" i="7"/>
  <c r="D641" i="7"/>
  <c r="E641" i="7"/>
  <c r="F641" i="7"/>
  <c r="G641" i="7"/>
  <c r="A642" i="7"/>
  <c r="B642" i="7"/>
  <c r="C642" i="7"/>
  <c r="D642" i="7"/>
  <c r="E642" i="7"/>
  <c r="F642" i="7"/>
  <c r="G642" i="7"/>
  <c r="A643" i="7"/>
  <c r="B643" i="7"/>
  <c r="C643" i="7"/>
  <c r="D643" i="7"/>
  <c r="E643" i="7"/>
  <c r="F643" i="7"/>
  <c r="G643" i="7"/>
  <c r="A644" i="7"/>
  <c r="B644" i="7"/>
  <c r="C644" i="7"/>
  <c r="D644" i="7"/>
  <c r="E644" i="7"/>
  <c r="F644" i="7"/>
  <c r="G644" i="7"/>
  <c r="A645" i="7"/>
  <c r="B645" i="7"/>
  <c r="C645" i="7"/>
  <c r="D645" i="7"/>
  <c r="E645" i="7"/>
  <c r="F645" i="7"/>
  <c r="G645" i="7"/>
  <c r="A646" i="7"/>
  <c r="B646" i="7"/>
  <c r="C646" i="7"/>
  <c r="D646" i="7"/>
  <c r="E646" i="7"/>
  <c r="F646" i="7"/>
  <c r="G646" i="7"/>
  <c r="A647" i="7"/>
  <c r="B647" i="7"/>
  <c r="C647" i="7"/>
  <c r="D647" i="7"/>
  <c r="E647" i="7"/>
  <c r="F647" i="7"/>
  <c r="G647" i="7"/>
  <c r="A648" i="7"/>
  <c r="B648" i="7"/>
  <c r="C648" i="7"/>
  <c r="D648" i="7"/>
  <c r="E648" i="7"/>
  <c r="F648" i="7"/>
  <c r="G648" i="7"/>
  <c r="A649" i="7"/>
  <c r="B649" i="7"/>
  <c r="C649" i="7"/>
  <c r="D649" i="7"/>
  <c r="E649" i="7"/>
  <c r="F649" i="7"/>
  <c r="G649" i="7"/>
  <c r="A650" i="7"/>
  <c r="B650" i="7"/>
  <c r="C650" i="7"/>
  <c r="D650" i="7"/>
  <c r="E650" i="7"/>
  <c r="F650" i="7"/>
  <c r="G650" i="7"/>
  <c r="A651" i="7"/>
  <c r="B651" i="7"/>
  <c r="C651" i="7"/>
  <c r="D651" i="7"/>
  <c r="E651" i="7"/>
  <c r="F651" i="7"/>
  <c r="G651" i="7"/>
  <c r="A652" i="7"/>
  <c r="B652" i="7"/>
  <c r="C652" i="7"/>
  <c r="D652" i="7"/>
  <c r="E652" i="7"/>
  <c r="F652" i="7"/>
  <c r="G652" i="7"/>
  <c r="A653" i="7"/>
  <c r="B653" i="7"/>
  <c r="C653" i="7"/>
  <c r="D653" i="7"/>
  <c r="E653" i="7"/>
  <c r="F653" i="7"/>
  <c r="G653" i="7"/>
  <c r="A654" i="7"/>
  <c r="B654" i="7"/>
  <c r="C654" i="7"/>
  <c r="D654" i="7"/>
  <c r="E654" i="7"/>
  <c r="F654" i="7"/>
  <c r="G654" i="7"/>
  <c r="A655" i="7"/>
  <c r="B655" i="7"/>
  <c r="C655" i="7"/>
  <c r="D655" i="7"/>
  <c r="E655" i="7"/>
  <c r="F655" i="7"/>
  <c r="G655" i="7"/>
  <c r="A656" i="7"/>
  <c r="B656" i="7"/>
  <c r="C656" i="7"/>
  <c r="D656" i="7"/>
  <c r="E656" i="7"/>
  <c r="F656" i="7"/>
  <c r="G656" i="7"/>
  <c r="A657" i="7"/>
  <c r="B657" i="7"/>
  <c r="C657" i="7"/>
  <c r="D657" i="7"/>
  <c r="E657" i="7"/>
  <c r="F657" i="7"/>
  <c r="G657" i="7"/>
  <c r="A658" i="7"/>
  <c r="B658" i="7"/>
  <c r="C658" i="7"/>
  <c r="D658" i="7"/>
  <c r="E658" i="7"/>
  <c r="F658" i="7"/>
  <c r="G658" i="7"/>
  <c r="A659" i="7"/>
  <c r="B659" i="7"/>
  <c r="C659" i="7"/>
  <c r="D659" i="7"/>
  <c r="E659" i="7"/>
  <c r="F659" i="7"/>
  <c r="G659" i="7"/>
  <c r="A660" i="7"/>
  <c r="B660" i="7"/>
  <c r="C660" i="7"/>
  <c r="D660" i="7"/>
  <c r="E660" i="7"/>
  <c r="F660" i="7"/>
  <c r="G660" i="7"/>
  <c r="A661" i="7"/>
  <c r="B661" i="7"/>
  <c r="C661" i="7"/>
  <c r="D661" i="7"/>
  <c r="E661" i="7"/>
  <c r="F661" i="7"/>
  <c r="G661" i="7"/>
  <c r="A662" i="7"/>
  <c r="B662" i="7"/>
  <c r="C662" i="7"/>
  <c r="D662" i="7"/>
  <c r="E662" i="7"/>
  <c r="F662" i="7"/>
  <c r="G662" i="7"/>
  <c r="A663" i="7"/>
  <c r="B663" i="7"/>
  <c r="C663" i="7"/>
  <c r="D663" i="7"/>
  <c r="E663" i="7"/>
  <c r="F663" i="7"/>
  <c r="G663" i="7"/>
  <c r="A664" i="7"/>
  <c r="B664" i="7"/>
  <c r="C664" i="7"/>
  <c r="D664" i="7"/>
  <c r="E664" i="7"/>
  <c r="F664" i="7"/>
  <c r="G664" i="7"/>
  <c r="A665" i="7"/>
  <c r="B665" i="7"/>
  <c r="C665" i="7"/>
  <c r="D665" i="7"/>
  <c r="E665" i="7"/>
  <c r="F665" i="7"/>
  <c r="G665" i="7"/>
  <c r="A666" i="7"/>
  <c r="B666" i="7"/>
  <c r="C666" i="7"/>
  <c r="D666" i="7"/>
  <c r="E666" i="7"/>
  <c r="F666" i="7"/>
  <c r="G666" i="7"/>
  <c r="A667" i="7"/>
  <c r="B667" i="7"/>
  <c r="C667" i="7"/>
  <c r="D667" i="7"/>
  <c r="E667" i="7"/>
  <c r="F667" i="7"/>
  <c r="G667" i="7"/>
  <c r="A668" i="7"/>
  <c r="B668" i="7"/>
  <c r="C668" i="7"/>
  <c r="D668" i="7"/>
  <c r="E668" i="7"/>
  <c r="F668" i="7"/>
  <c r="G668" i="7"/>
  <c r="A669" i="7"/>
  <c r="B669" i="7"/>
  <c r="C669" i="7"/>
  <c r="D669" i="7"/>
  <c r="E669" i="7"/>
  <c r="F669" i="7"/>
  <c r="G669" i="7"/>
  <c r="A670" i="7"/>
  <c r="B670" i="7"/>
  <c r="C670" i="7"/>
  <c r="D670" i="7"/>
  <c r="E670" i="7"/>
  <c r="F670" i="7"/>
  <c r="G670" i="7"/>
  <c r="A671" i="7"/>
  <c r="B671" i="7"/>
  <c r="C671" i="7"/>
  <c r="D671" i="7"/>
  <c r="E671" i="7"/>
  <c r="F671" i="7"/>
  <c r="G671" i="7"/>
  <c r="A672" i="7"/>
  <c r="B672" i="7"/>
  <c r="C672" i="7"/>
  <c r="D672" i="7"/>
  <c r="E672" i="7"/>
  <c r="F672" i="7"/>
  <c r="G672" i="7"/>
  <c r="A673" i="7"/>
  <c r="B673" i="7"/>
  <c r="C673" i="7"/>
  <c r="D673" i="7"/>
  <c r="E673" i="7"/>
  <c r="F673" i="7"/>
  <c r="G673" i="7"/>
  <c r="A674" i="7"/>
  <c r="B674" i="7"/>
  <c r="C674" i="7"/>
  <c r="D674" i="7"/>
  <c r="E674" i="7"/>
  <c r="F674" i="7"/>
  <c r="G674" i="7"/>
  <c r="A675" i="7"/>
  <c r="B675" i="7"/>
  <c r="C675" i="7"/>
  <c r="D675" i="7"/>
  <c r="E675" i="7"/>
  <c r="F675" i="7"/>
  <c r="G675" i="7"/>
  <c r="A676" i="7"/>
  <c r="B676" i="7"/>
  <c r="C676" i="7"/>
  <c r="D676" i="7"/>
  <c r="E676" i="7"/>
  <c r="F676" i="7"/>
  <c r="G676" i="7"/>
  <c r="A677" i="7"/>
  <c r="B677" i="7"/>
  <c r="C677" i="7"/>
  <c r="D677" i="7"/>
  <c r="E677" i="7"/>
  <c r="F677" i="7"/>
  <c r="G677" i="7"/>
  <c r="A678" i="7"/>
  <c r="B678" i="7"/>
  <c r="C678" i="7"/>
  <c r="D678" i="7"/>
  <c r="E678" i="7"/>
  <c r="F678" i="7"/>
  <c r="G678" i="7"/>
  <c r="A679" i="7"/>
  <c r="B679" i="7"/>
  <c r="C679" i="7"/>
  <c r="D679" i="7"/>
  <c r="E679" i="7"/>
  <c r="F679" i="7"/>
  <c r="G679" i="7"/>
  <c r="A680" i="7"/>
  <c r="B680" i="7"/>
  <c r="C680" i="7"/>
  <c r="D680" i="7"/>
  <c r="E680" i="7"/>
  <c r="F680" i="7"/>
  <c r="G680" i="7"/>
  <c r="A681" i="7"/>
  <c r="B681" i="7"/>
  <c r="C681" i="7"/>
  <c r="D681" i="7"/>
  <c r="E681" i="7"/>
  <c r="F681" i="7"/>
  <c r="G681" i="7"/>
  <c r="A682" i="7"/>
  <c r="B682" i="7"/>
  <c r="C682" i="7"/>
  <c r="D682" i="7"/>
  <c r="E682" i="7"/>
  <c r="F682" i="7"/>
  <c r="G682" i="7"/>
  <c r="A683" i="7"/>
  <c r="B683" i="7"/>
  <c r="C683" i="7"/>
  <c r="D683" i="7"/>
  <c r="E683" i="7"/>
  <c r="F683" i="7"/>
  <c r="G683" i="7"/>
  <c r="A684" i="7"/>
  <c r="B684" i="7"/>
  <c r="C684" i="7"/>
  <c r="D684" i="7"/>
  <c r="E684" i="7"/>
  <c r="F684" i="7"/>
  <c r="G684" i="7"/>
  <c r="A685" i="7"/>
  <c r="B685" i="7"/>
  <c r="C685" i="7"/>
  <c r="D685" i="7"/>
  <c r="E685" i="7"/>
  <c r="F685" i="7"/>
  <c r="G685" i="7"/>
  <c r="A686" i="7"/>
  <c r="B686" i="7"/>
  <c r="C686" i="7"/>
  <c r="D686" i="7"/>
  <c r="E686" i="7"/>
  <c r="F686" i="7"/>
  <c r="G686" i="7"/>
  <c r="A687" i="7"/>
  <c r="B687" i="7"/>
  <c r="C687" i="7"/>
  <c r="D687" i="7"/>
  <c r="E687" i="7"/>
  <c r="F687" i="7"/>
  <c r="G687" i="7"/>
  <c r="A688" i="7"/>
  <c r="B688" i="7"/>
  <c r="C688" i="7"/>
  <c r="D688" i="7"/>
  <c r="E688" i="7"/>
  <c r="F688" i="7"/>
  <c r="G688" i="7"/>
  <c r="A689" i="7"/>
  <c r="B689" i="7"/>
  <c r="C689" i="7"/>
  <c r="D689" i="7"/>
  <c r="E689" i="7"/>
  <c r="F689" i="7"/>
  <c r="G689" i="7"/>
  <c r="A690" i="7"/>
  <c r="B690" i="7"/>
  <c r="C690" i="7"/>
  <c r="D690" i="7"/>
  <c r="E690" i="7"/>
  <c r="F690" i="7"/>
  <c r="G690" i="7"/>
  <c r="A691" i="7"/>
  <c r="B691" i="7"/>
  <c r="C691" i="7"/>
  <c r="D691" i="7"/>
  <c r="E691" i="7"/>
  <c r="F691" i="7"/>
  <c r="G691" i="7"/>
  <c r="A692" i="7"/>
  <c r="B692" i="7"/>
  <c r="C692" i="7"/>
  <c r="D692" i="7"/>
  <c r="E692" i="7"/>
  <c r="F692" i="7"/>
  <c r="G692" i="7"/>
  <c r="A693" i="7"/>
  <c r="B693" i="7"/>
  <c r="C693" i="7"/>
  <c r="D693" i="7"/>
  <c r="E693" i="7"/>
  <c r="F693" i="7"/>
  <c r="G693" i="7"/>
  <c r="A694" i="7"/>
  <c r="B694" i="7"/>
  <c r="C694" i="7"/>
  <c r="D694" i="7"/>
  <c r="E694" i="7"/>
  <c r="F694" i="7"/>
  <c r="G694" i="7"/>
  <c r="A695" i="7"/>
  <c r="B695" i="7"/>
  <c r="C695" i="7"/>
  <c r="D695" i="7"/>
  <c r="E695" i="7"/>
  <c r="F695" i="7"/>
  <c r="G695" i="7"/>
  <c r="A696" i="7"/>
  <c r="B696" i="7"/>
  <c r="C696" i="7"/>
  <c r="D696" i="7"/>
  <c r="E696" i="7"/>
  <c r="F696" i="7"/>
  <c r="G696" i="7"/>
  <c r="A697" i="7"/>
  <c r="B697" i="7"/>
  <c r="C697" i="7"/>
  <c r="D697" i="7"/>
  <c r="E697" i="7"/>
  <c r="F697" i="7"/>
  <c r="G697" i="7"/>
  <c r="A698" i="7"/>
  <c r="B698" i="7"/>
  <c r="C698" i="7"/>
  <c r="D698" i="7"/>
  <c r="E698" i="7"/>
  <c r="F698" i="7"/>
  <c r="G698" i="7"/>
  <c r="A699" i="7"/>
  <c r="B699" i="7"/>
  <c r="C699" i="7"/>
  <c r="D699" i="7"/>
  <c r="E699" i="7"/>
  <c r="F699" i="7"/>
  <c r="G699" i="7"/>
  <c r="A700" i="7"/>
  <c r="B700" i="7"/>
  <c r="C700" i="7"/>
  <c r="D700" i="7"/>
  <c r="E700" i="7"/>
  <c r="F700" i="7"/>
  <c r="G700" i="7"/>
  <c r="A701" i="7"/>
  <c r="B701" i="7"/>
  <c r="C701" i="7"/>
  <c r="D701" i="7"/>
  <c r="E701" i="7"/>
  <c r="F701" i="7"/>
  <c r="G701" i="7"/>
  <c r="A702" i="7"/>
  <c r="B702" i="7"/>
  <c r="C702" i="7"/>
  <c r="D702" i="7"/>
  <c r="E702" i="7"/>
  <c r="F702" i="7"/>
  <c r="G702" i="7"/>
  <c r="A703" i="7"/>
  <c r="B703" i="7"/>
  <c r="C703" i="7"/>
  <c r="D703" i="7"/>
  <c r="E703" i="7"/>
  <c r="F703" i="7"/>
  <c r="G703" i="7"/>
  <c r="A704" i="7"/>
  <c r="B704" i="7"/>
  <c r="C704" i="7"/>
  <c r="D704" i="7"/>
  <c r="E704" i="7"/>
  <c r="F704" i="7"/>
  <c r="G704" i="7"/>
  <c r="A705" i="7"/>
  <c r="B705" i="7"/>
  <c r="C705" i="7"/>
  <c r="D705" i="7"/>
  <c r="E705" i="7"/>
  <c r="F705" i="7"/>
  <c r="G705" i="7"/>
  <c r="A706" i="7"/>
  <c r="B706" i="7"/>
  <c r="C706" i="7"/>
  <c r="D706" i="7"/>
  <c r="E706" i="7"/>
  <c r="F706" i="7"/>
  <c r="G706" i="7"/>
  <c r="A707" i="7"/>
  <c r="B707" i="7"/>
  <c r="C707" i="7"/>
  <c r="D707" i="7"/>
  <c r="E707" i="7"/>
  <c r="F707" i="7"/>
  <c r="G707" i="7"/>
  <c r="A708" i="7"/>
  <c r="B708" i="7"/>
  <c r="C708" i="7"/>
  <c r="D708" i="7"/>
  <c r="E708" i="7"/>
  <c r="F708" i="7"/>
  <c r="G708" i="7"/>
  <c r="A709" i="7"/>
  <c r="B709" i="7"/>
  <c r="C709" i="7"/>
  <c r="D709" i="7"/>
  <c r="E709" i="7"/>
  <c r="F709" i="7"/>
  <c r="G709" i="7"/>
  <c r="A710" i="7"/>
  <c r="B710" i="7"/>
  <c r="C710" i="7"/>
  <c r="D710" i="7"/>
  <c r="E710" i="7"/>
  <c r="F710" i="7"/>
  <c r="G710" i="7"/>
  <c r="A711" i="7"/>
  <c r="B711" i="7"/>
  <c r="C711" i="7"/>
  <c r="D711" i="7"/>
  <c r="E711" i="7"/>
  <c r="F711" i="7"/>
  <c r="G711" i="7"/>
  <c r="A712" i="7"/>
  <c r="B712" i="7"/>
  <c r="C712" i="7"/>
  <c r="D712" i="7"/>
  <c r="E712" i="7"/>
  <c r="F712" i="7"/>
  <c r="G712" i="7"/>
  <c r="A713" i="7"/>
  <c r="B713" i="7"/>
  <c r="C713" i="7"/>
  <c r="D713" i="7"/>
  <c r="E713" i="7"/>
  <c r="F713" i="7"/>
  <c r="G713" i="7"/>
  <c r="A714" i="7"/>
  <c r="B714" i="7"/>
  <c r="C714" i="7"/>
  <c r="D714" i="7"/>
  <c r="E714" i="7"/>
  <c r="F714" i="7"/>
  <c r="G714" i="7"/>
  <c r="A715" i="7"/>
  <c r="B715" i="7"/>
  <c r="C715" i="7"/>
  <c r="D715" i="7"/>
  <c r="E715" i="7"/>
  <c r="F715" i="7"/>
  <c r="G715" i="7"/>
  <c r="A716" i="7"/>
  <c r="B716" i="7"/>
  <c r="C716" i="7"/>
  <c r="D716" i="7"/>
  <c r="E716" i="7"/>
  <c r="F716" i="7"/>
  <c r="G716" i="7"/>
  <c r="A717" i="7"/>
  <c r="B717" i="7"/>
  <c r="C717" i="7"/>
  <c r="D717" i="7"/>
  <c r="E717" i="7"/>
  <c r="F717" i="7"/>
  <c r="G717" i="7"/>
  <c r="A718" i="7"/>
  <c r="B718" i="7"/>
  <c r="C718" i="7"/>
  <c r="D718" i="7"/>
  <c r="E718" i="7"/>
  <c r="F718" i="7"/>
  <c r="G718" i="7"/>
  <c r="A719" i="7"/>
  <c r="B719" i="7"/>
  <c r="C719" i="7"/>
  <c r="D719" i="7"/>
  <c r="E719" i="7"/>
  <c r="F719" i="7"/>
  <c r="G719" i="7"/>
  <c r="A720" i="7"/>
  <c r="B720" i="7"/>
  <c r="C720" i="7"/>
  <c r="D720" i="7"/>
  <c r="E720" i="7"/>
  <c r="F720" i="7"/>
  <c r="G720" i="7"/>
  <c r="A721" i="7"/>
  <c r="B721" i="7"/>
  <c r="C721" i="7"/>
  <c r="D721" i="7"/>
  <c r="E721" i="7"/>
  <c r="F721" i="7"/>
  <c r="G721" i="7"/>
  <c r="A722" i="7"/>
  <c r="B722" i="7"/>
  <c r="C722" i="7"/>
  <c r="D722" i="7"/>
  <c r="E722" i="7"/>
  <c r="F722" i="7"/>
  <c r="G722" i="7"/>
  <c r="A723" i="7"/>
  <c r="B723" i="7"/>
  <c r="C723" i="7"/>
  <c r="D723" i="7"/>
  <c r="E723" i="7"/>
  <c r="F723" i="7"/>
  <c r="G723" i="7"/>
  <c r="A724" i="7"/>
  <c r="B724" i="7"/>
  <c r="C724" i="7"/>
  <c r="D724" i="7"/>
  <c r="E724" i="7"/>
  <c r="F724" i="7"/>
  <c r="G724" i="7"/>
  <c r="A725" i="7"/>
  <c r="B725" i="7"/>
  <c r="C725" i="7"/>
  <c r="D725" i="7"/>
  <c r="E725" i="7"/>
  <c r="F725" i="7"/>
  <c r="G725" i="7"/>
  <c r="A726" i="7"/>
  <c r="B726" i="7"/>
  <c r="C726" i="7"/>
  <c r="D726" i="7"/>
  <c r="E726" i="7"/>
  <c r="F726" i="7"/>
  <c r="G726" i="7"/>
  <c r="A727" i="7"/>
  <c r="B727" i="7"/>
  <c r="C727" i="7"/>
  <c r="D727" i="7"/>
  <c r="E727" i="7"/>
  <c r="F727" i="7"/>
  <c r="G727" i="7"/>
  <c r="A728" i="7"/>
  <c r="B728" i="7"/>
  <c r="C728" i="7"/>
  <c r="D728" i="7"/>
  <c r="E728" i="7"/>
  <c r="F728" i="7"/>
  <c r="G728" i="7"/>
  <c r="A729" i="7"/>
  <c r="B729" i="7"/>
  <c r="C729" i="7"/>
  <c r="D729" i="7"/>
  <c r="E729" i="7"/>
  <c r="F729" i="7"/>
  <c r="G729" i="7"/>
  <c r="A730" i="7"/>
  <c r="B730" i="7"/>
  <c r="C730" i="7"/>
  <c r="D730" i="7"/>
  <c r="E730" i="7"/>
  <c r="F730" i="7"/>
  <c r="G730" i="7"/>
  <c r="A731" i="7"/>
  <c r="B731" i="7"/>
  <c r="C731" i="7"/>
  <c r="D731" i="7"/>
  <c r="E731" i="7"/>
  <c r="F731" i="7"/>
  <c r="G731" i="7"/>
  <c r="A732" i="7"/>
  <c r="B732" i="7"/>
  <c r="C732" i="7"/>
  <c r="D732" i="7"/>
  <c r="E732" i="7"/>
  <c r="F732" i="7"/>
  <c r="G732" i="7"/>
  <c r="A733" i="7"/>
  <c r="B733" i="7"/>
  <c r="C733" i="7"/>
  <c r="D733" i="7"/>
  <c r="E733" i="7"/>
  <c r="F733" i="7"/>
  <c r="G733" i="7"/>
  <c r="A734" i="7"/>
  <c r="B734" i="7"/>
  <c r="C734" i="7"/>
  <c r="D734" i="7"/>
  <c r="E734" i="7"/>
  <c r="F734" i="7"/>
  <c r="G734" i="7"/>
  <c r="A735" i="7"/>
  <c r="B735" i="7"/>
  <c r="C735" i="7"/>
  <c r="D735" i="7"/>
  <c r="E735" i="7"/>
  <c r="F735" i="7"/>
  <c r="G735" i="7"/>
  <c r="A736" i="7"/>
  <c r="B736" i="7"/>
  <c r="C736" i="7"/>
  <c r="D736" i="7"/>
  <c r="E736" i="7"/>
  <c r="F736" i="7"/>
  <c r="G736" i="7"/>
  <c r="A737" i="7"/>
  <c r="B737" i="7"/>
  <c r="C737" i="7"/>
  <c r="D737" i="7"/>
  <c r="E737" i="7"/>
  <c r="F737" i="7"/>
  <c r="G737" i="7"/>
  <c r="A738" i="7"/>
  <c r="B738" i="7"/>
  <c r="C738" i="7"/>
  <c r="D738" i="7"/>
  <c r="E738" i="7"/>
  <c r="F738" i="7"/>
  <c r="G738" i="7"/>
  <c r="A739" i="7"/>
  <c r="B739" i="7"/>
  <c r="C739" i="7"/>
  <c r="D739" i="7"/>
  <c r="E739" i="7"/>
  <c r="F739" i="7"/>
  <c r="G739" i="7"/>
  <c r="A740" i="7"/>
  <c r="B740" i="7"/>
  <c r="C740" i="7"/>
  <c r="D740" i="7"/>
  <c r="E740" i="7"/>
  <c r="F740" i="7"/>
  <c r="G740" i="7"/>
  <c r="A741" i="7"/>
  <c r="B741" i="7"/>
  <c r="C741" i="7"/>
  <c r="D741" i="7"/>
  <c r="E741" i="7"/>
  <c r="F741" i="7"/>
  <c r="G741" i="7"/>
  <c r="A742" i="7"/>
  <c r="B742" i="7"/>
  <c r="C742" i="7"/>
  <c r="D742" i="7"/>
  <c r="E742" i="7"/>
  <c r="F742" i="7"/>
  <c r="G742" i="7"/>
  <c r="A743" i="7"/>
  <c r="B743" i="7"/>
  <c r="C743" i="7"/>
  <c r="D743" i="7"/>
  <c r="E743" i="7"/>
  <c r="F743" i="7"/>
  <c r="G743" i="7"/>
  <c r="A744" i="7"/>
  <c r="B744" i="7"/>
  <c r="C744" i="7"/>
  <c r="D744" i="7"/>
  <c r="E744" i="7"/>
  <c r="F744" i="7"/>
  <c r="G744" i="7"/>
  <c r="A745" i="7"/>
  <c r="B745" i="7"/>
  <c r="C745" i="7"/>
  <c r="D745" i="7"/>
  <c r="E745" i="7"/>
  <c r="F745" i="7"/>
  <c r="G745" i="7"/>
  <c r="A746" i="7"/>
  <c r="B746" i="7"/>
  <c r="C746" i="7"/>
  <c r="D746" i="7"/>
  <c r="E746" i="7"/>
  <c r="F746" i="7"/>
  <c r="G746" i="7"/>
  <c r="A747" i="7"/>
  <c r="B747" i="7"/>
  <c r="C747" i="7"/>
  <c r="D747" i="7"/>
  <c r="E747" i="7"/>
  <c r="F747" i="7"/>
  <c r="G747" i="7"/>
  <c r="A748" i="7"/>
  <c r="B748" i="7"/>
  <c r="C748" i="7"/>
  <c r="D748" i="7"/>
  <c r="E748" i="7"/>
  <c r="F748" i="7"/>
  <c r="G748" i="7"/>
  <c r="A749" i="7"/>
  <c r="B749" i="7"/>
  <c r="C749" i="7"/>
  <c r="D749" i="7"/>
  <c r="E749" i="7"/>
  <c r="F749" i="7"/>
  <c r="G749" i="7"/>
  <c r="A750" i="7"/>
  <c r="B750" i="7"/>
  <c r="C750" i="7"/>
  <c r="D750" i="7"/>
  <c r="E750" i="7"/>
  <c r="F750" i="7"/>
  <c r="G750" i="7"/>
  <c r="A751" i="7"/>
  <c r="B751" i="7"/>
  <c r="C751" i="7"/>
  <c r="D751" i="7"/>
  <c r="E751" i="7"/>
  <c r="F751" i="7"/>
  <c r="G751" i="7"/>
  <c r="A752" i="7"/>
  <c r="B752" i="7"/>
  <c r="C752" i="7"/>
  <c r="D752" i="7"/>
  <c r="E752" i="7"/>
  <c r="F752" i="7"/>
  <c r="G752" i="7"/>
  <c r="A753" i="7"/>
  <c r="B753" i="7"/>
  <c r="C753" i="7"/>
  <c r="D753" i="7"/>
  <c r="E753" i="7"/>
  <c r="F753" i="7"/>
  <c r="G753" i="7"/>
  <c r="A754" i="7"/>
  <c r="B754" i="7"/>
  <c r="C754" i="7"/>
  <c r="D754" i="7"/>
  <c r="E754" i="7"/>
  <c r="F754" i="7"/>
  <c r="G754" i="7"/>
  <c r="A755" i="7"/>
  <c r="B755" i="7"/>
  <c r="C755" i="7"/>
  <c r="D755" i="7"/>
  <c r="E755" i="7"/>
  <c r="F755" i="7"/>
  <c r="G755" i="7"/>
  <c r="A756" i="7"/>
  <c r="B756" i="7"/>
  <c r="C756" i="7"/>
  <c r="D756" i="7"/>
  <c r="E756" i="7"/>
  <c r="F756" i="7"/>
  <c r="G756" i="7"/>
  <c r="A757" i="7"/>
  <c r="B757" i="7"/>
  <c r="C757" i="7"/>
  <c r="D757" i="7"/>
  <c r="E757" i="7"/>
  <c r="F757" i="7"/>
  <c r="G757" i="7"/>
  <c r="A758" i="7"/>
  <c r="B758" i="7"/>
  <c r="C758" i="7"/>
  <c r="D758" i="7"/>
  <c r="E758" i="7"/>
  <c r="F758" i="7"/>
  <c r="G758" i="7"/>
  <c r="A759" i="7"/>
  <c r="B759" i="7"/>
  <c r="C759" i="7"/>
  <c r="D759" i="7"/>
  <c r="E759" i="7"/>
  <c r="F759" i="7"/>
  <c r="G759" i="7"/>
  <c r="A760" i="7"/>
  <c r="B760" i="7"/>
  <c r="C760" i="7"/>
  <c r="D760" i="7"/>
  <c r="E760" i="7"/>
  <c r="F760" i="7"/>
  <c r="G760" i="7"/>
  <c r="A761" i="7"/>
  <c r="B761" i="7"/>
  <c r="C761" i="7"/>
  <c r="D761" i="7"/>
  <c r="E761" i="7"/>
  <c r="F761" i="7"/>
  <c r="G761" i="7"/>
  <c r="A762" i="7"/>
  <c r="B762" i="7"/>
  <c r="C762" i="7"/>
  <c r="D762" i="7"/>
  <c r="E762" i="7"/>
  <c r="F762" i="7"/>
  <c r="G762" i="7"/>
  <c r="A763" i="7"/>
  <c r="B763" i="7"/>
  <c r="C763" i="7"/>
  <c r="D763" i="7"/>
  <c r="E763" i="7"/>
  <c r="F763" i="7"/>
  <c r="G763" i="7"/>
  <c r="A764" i="7"/>
  <c r="B764" i="7"/>
  <c r="C764" i="7"/>
  <c r="D764" i="7"/>
  <c r="E764" i="7"/>
  <c r="F764" i="7"/>
  <c r="G764" i="7"/>
  <c r="A765" i="7"/>
  <c r="B765" i="7"/>
  <c r="C765" i="7"/>
  <c r="D765" i="7"/>
  <c r="E765" i="7"/>
  <c r="F765" i="7"/>
  <c r="G765" i="7"/>
  <c r="A766" i="7"/>
  <c r="B766" i="7"/>
  <c r="C766" i="7"/>
  <c r="D766" i="7"/>
  <c r="E766" i="7"/>
  <c r="F766" i="7"/>
  <c r="G766" i="7"/>
  <c r="A767" i="7"/>
  <c r="B767" i="7"/>
  <c r="C767" i="7"/>
  <c r="D767" i="7"/>
  <c r="E767" i="7"/>
  <c r="F767" i="7"/>
  <c r="G767" i="7"/>
  <c r="A768" i="7"/>
  <c r="B768" i="7"/>
  <c r="C768" i="7"/>
  <c r="D768" i="7"/>
  <c r="E768" i="7"/>
  <c r="F768" i="7"/>
  <c r="G768" i="7"/>
  <c r="A769" i="7"/>
  <c r="B769" i="7"/>
  <c r="C769" i="7"/>
  <c r="D769" i="7"/>
  <c r="E769" i="7"/>
  <c r="F769" i="7"/>
  <c r="G769" i="7"/>
  <c r="A770" i="7"/>
  <c r="B770" i="7"/>
  <c r="C770" i="7"/>
  <c r="D770" i="7"/>
  <c r="E770" i="7"/>
  <c r="F770" i="7"/>
  <c r="G770" i="7"/>
  <c r="A771" i="7"/>
  <c r="B771" i="7"/>
  <c r="C771" i="7"/>
  <c r="D771" i="7"/>
  <c r="E771" i="7"/>
  <c r="F771" i="7"/>
  <c r="G771" i="7"/>
  <c r="A772" i="7"/>
  <c r="B772" i="7"/>
  <c r="C772" i="7"/>
  <c r="D772" i="7"/>
  <c r="E772" i="7"/>
  <c r="F772" i="7"/>
  <c r="G772" i="7"/>
  <c r="A773" i="7"/>
  <c r="B773" i="7"/>
  <c r="C773" i="7"/>
  <c r="D773" i="7"/>
  <c r="E773" i="7"/>
  <c r="F773" i="7"/>
  <c r="G773" i="7"/>
  <c r="A774" i="7"/>
  <c r="B774" i="7"/>
  <c r="C774" i="7"/>
  <c r="D774" i="7"/>
  <c r="E774" i="7"/>
  <c r="F774" i="7"/>
  <c r="G774" i="7"/>
  <c r="A775" i="7"/>
  <c r="B775" i="7"/>
  <c r="C775" i="7"/>
  <c r="D775" i="7"/>
  <c r="E775" i="7"/>
  <c r="F775" i="7"/>
  <c r="G775" i="7"/>
  <c r="A776" i="7"/>
  <c r="B776" i="7"/>
  <c r="C776" i="7"/>
  <c r="D776" i="7"/>
  <c r="E776" i="7"/>
  <c r="F776" i="7"/>
  <c r="G776" i="7"/>
  <c r="A777" i="7"/>
  <c r="B777" i="7"/>
  <c r="C777" i="7"/>
  <c r="D777" i="7"/>
  <c r="E777" i="7"/>
  <c r="F777" i="7"/>
  <c r="G777" i="7"/>
  <c r="A778" i="7"/>
  <c r="B778" i="7"/>
  <c r="C778" i="7"/>
  <c r="D778" i="7"/>
  <c r="E778" i="7"/>
  <c r="F778" i="7"/>
  <c r="G778" i="7"/>
  <c r="A779" i="7"/>
  <c r="B779" i="7"/>
  <c r="C779" i="7"/>
  <c r="D779" i="7"/>
  <c r="E779" i="7"/>
  <c r="F779" i="7"/>
  <c r="G779" i="7"/>
  <c r="A780" i="7"/>
  <c r="B780" i="7"/>
  <c r="C780" i="7"/>
  <c r="D780" i="7"/>
  <c r="E780" i="7"/>
  <c r="F780" i="7"/>
  <c r="G780" i="7"/>
  <c r="A781" i="7"/>
  <c r="B781" i="7"/>
  <c r="C781" i="7"/>
  <c r="D781" i="7"/>
  <c r="E781" i="7"/>
  <c r="F781" i="7"/>
  <c r="G781" i="7"/>
  <c r="A782" i="7"/>
  <c r="B782" i="7"/>
  <c r="C782" i="7"/>
  <c r="D782" i="7"/>
  <c r="E782" i="7"/>
  <c r="F782" i="7"/>
  <c r="G782" i="7"/>
  <c r="A783" i="7"/>
  <c r="B783" i="7"/>
  <c r="C783" i="7"/>
  <c r="D783" i="7"/>
  <c r="E783" i="7"/>
  <c r="F783" i="7"/>
  <c r="G783" i="7"/>
  <c r="A784" i="7"/>
  <c r="B784" i="7"/>
  <c r="C784" i="7"/>
  <c r="D784" i="7"/>
  <c r="E784" i="7"/>
  <c r="F784" i="7"/>
  <c r="G784" i="7"/>
  <c r="A785" i="7"/>
  <c r="B785" i="7"/>
  <c r="C785" i="7"/>
  <c r="D785" i="7"/>
  <c r="E785" i="7"/>
  <c r="F785" i="7"/>
  <c r="G785" i="7"/>
  <c r="A786" i="7"/>
  <c r="B786" i="7"/>
  <c r="C786" i="7"/>
  <c r="D786" i="7"/>
  <c r="E786" i="7"/>
  <c r="F786" i="7"/>
  <c r="G786" i="7"/>
  <c r="A787" i="7"/>
  <c r="B787" i="7"/>
  <c r="C787" i="7"/>
  <c r="D787" i="7"/>
  <c r="E787" i="7"/>
  <c r="F787" i="7"/>
  <c r="G787" i="7"/>
  <c r="A788" i="7"/>
  <c r="B788" i="7"/>
  <c r="C788" i="7"/>
  <c r="D788" i="7"/>
  <c r="E788" i="7"/>
  <c r="F788" i="7"/>
  <c r="G788" i="7"/>
  <c r="A789" i="7"/>
  <c r="B789" i="7"/>
  <c r="C789" i="7"/>
  <c r="D789" i="7"/>
  <c r="E789" i="7"/>
  <c r="F789" i="7"/>
  <c r="G789" i="7"/>
  <c r="A790" i="7"/>
  <c r="B790" i="7"/>
  <c r="C790" i="7"/>
  <c r="D790" i="7"/>
  <c r="E790" i="7"/>
  <c r="F790" i="7"/>
  <c r="G790" i="7"/>
  <c r="A791" i="7"/>
  <c r="B791" i="7"/>
  <c r="C791" i="7"/>
  <c r="D791" i="7"/>
  <c r="E791" i="7"/>
  <c r="F791" i="7"/>
  <c r="G791" i="7"/>
  <c r="A792" i="7"/>
  <c r="B792" i="7"/>
  <c r="C792" i="7"/>
  <c r="D792" i="7"/>
  <c r="E792" i="7"/>
  <c r="F792" i="7"/>
  <c r="G792" i="7"/>
  <c r="A793" i="7"/>
  <c r="B793" i="7"/>
  <c r="C793" i="7"/>
  <c r="D793" i="7"/>
  <c r="E793" i="7"/>
  <c r="F793" i="7"/>
  <c r="G793" i="7"/>
  <c r="A794" i="7"/>
  <c r="B794" i="7"/>
  <c r="C794" i="7"/>
  <c r="D794" i="7"/>
  <c r="E794" i="7"/>
  <c r="F794" i="7"/>
  <c r="G794" i="7"/>
  <c r="A795" i="7"/>
  <c r="B795" i="7"/>
  <c r="C795" i="7"/>
  <c r="D795" i="7"/>
  <c r="E795" i="7"/>
  <c r="F795" i="7"/>
  <c r="G795" i="7"/>
  <c r="A796" i="7"/>
  <c r="B796" i="7"/>
  <c r="C796" i="7"/>
  <c r="D796" i="7"/>
  <c r="E796" i="7"/>
  <c r="F796" i="7"/>
  <c r="G796" i="7"/>
  <c r="A797" i="7"/>
  <c r="B797" i="7"/>
  <c r="C797" i="7"/>
  <c r="D797" i="7"/>
  <c r="E797" i="7"/>
  <c r="F797" i="7"/>
  <c r="G797" i="7"/>
  <c r="A798" i="7"/>
  <c r="B798" i="7"/>
  <c r="C798" i="7"/>
  <c r="D798" i="7"/>
  <c r="E798" i="7"/>
  <c r="F798" i="7"/>
  <c r="G798" i="7"/>
  <c r="A799" i="7"/>
  <c r="B799" i="7"/>
  <c r="C799" i="7"/>
  <c r="D799" i="7"/>
  <c r="E799" i="7"/>
  <c r="F799" i="7"/>
  <c r="G799" i="7"/>
  <c r="A800" i="7"/>
  <c r="B800" i="7"/>
  <c r="C800" i="7"/>
  <c r="D800" i="7"/>
  <c r="E800" i="7"/>
  <c r="F800" i="7"/>
  <c r="G800" i="7"/>
  <c r="A801" i="7"/>
  <c r="B801" i="7"/>
  <c r="C801" i="7"/>
  <c r="D801" i="7"/>
  <c r="E801" i="7"/>
  <c r="F801" i="7"/>
  <c r="G801" i="7"/>
  <c r="A802" i="7"/>
  <c r="B802" i="7"/>
  <c r="C802" i="7"/>
  <c r="D802" i="7"/>
  <c r="E802" i="7"/>
  <c r="F802" i="7"/>
  <c r="G802" i="7"/>
  <c r="A803" i="7"/>
  <c r="B803" i="7"/>
  <c r="C803" i="7"/>
  <c r="D803" i="7"/>
  <c r="E803" i="7"/>
  <c r="F803" i="7"/>
  <c r="G803" i="7"/>
  <c r="A804" i="7"/>
  <c r="B804" i="7"/>
  <c r="C804" i="7"/>
  <c r="D804" i="7"/>
  <c r="E804" i="7"/>
  <c r="F804" i="7"/>
  <c r="G804" i="7"/>
  <c r="A805" i="7"/>
  <c r="B805" i="7"/>
  <c r="C805" i="7"/>
  <c r="D805" i="7"/>
  <c r="E805" i="7"/>
  <c r="F805" i="7"/>
  <c r="G805" i="7"/>
  <c r="A806" i="7"/>
  <c r="B806" i="7"/>
  <c r="C806" i="7"/>
  <c r="D806" i="7"/>
  <c r="E806" i="7"/>
  <c r="F806" i="7"/>
  <c r="G806" i="7"/>
  <c r="A807" i="7"/>
  <c r="B807" i="7"/>
  <c r="C807" i="7"/>
  <c r="D807" i="7"/>
  <c r="E807" i="7"/>
  <c r="F807" i="7"/>
  <c r="G807" i="7"/>
  <c r="A808" i="7"/>
  <c r="B808" i="7"/>
  <c r="C808" i="7"/>
  <c r="D808" i="7"/>
  <c r="E808" i="7"/>
  <c r="F808" i="7"/>
  <c r="G808" i="7"/>
  <c r="A809" i="7"/>
  <c r="B809" i="7"/>
  <c r="C809" i="7"/>
  <c r="D809" i="7"/>
  <c r="E809" i="7"/>
  <c r="F809" i="7"/>
  <c r="G809" i="7"/>
  <c r="A810" i="7"/>
  <c r="B810" i="7"/>
  <c r="C810" i="7"/>
  <c r="D810" i="7"/>
  <c r="E810" i="7"/>
  <c r="F810" i="7"/>
  <c r="G810" i="7"/>
  <c r="A811" i="7"/>
  <c r="B811" i="7"/>
  <c r="C811" i="7"/>
  <c r="D811" i="7"/>
  <c r="E811" i="7"/>
  <c r="F811" i="7"/>
  <c r="G811" i="7"/>
  <c r="A812" i="7"/>
  <c r="B812" i="7"/>
  <c r="C812" i="7"/>
  <c r="D812" i="7"/>
  <c r="E812" i="7"/>
  <c r="F812" i="7"/>
  <c r="G812" i="7"/>
  <c r="A813" i="7"/>
  <c r="B813" i="7"/>
  <c r="C813" i="7"/>
  <c r="D813" i="7"/>
  <c r="E813" i="7"/>
  <c r="F813" i="7"/>
  <c r="G813" i="7"/>
  <c r="A814" i="7"/>
  <c r="B814" i="7"/>
  <c r="C814" i="7"/>
  <c r="D814" i="7"/>
  <c r="E814" i="7"/>
  <c r="F814" i="7"/>
  <c r="G814" i="7"/>
  <c r="A815" i="7"/>
  <c r="B815" i="7"/>
  <c r="C815" i="7"/>
  <c r="D815" i="7"/>
  <c r="E815" i="7"/>
  <c r="F815" i="7"/>
  <c r="G815" i="7"/>
  <c r="A816" i="7"/>
  <c r="B816" i="7"/>
  <c r="C816" i="7"/>
  <c r="D816" i="7"/>
  <c r="E816" i="7"/>
  <c r="F816" i="7"/>
  <c r="G816" i="7"/>
  <c r="A817" i="7"/>
  <c r="B817" i="7"/>
  <c r="C817" i="7"/>
  <c r="D817" i="7"/>
  <c r="E817" i="7"/>
  <c r="F817" i="7"/>
  <c r="G817" i="7"/>
  <c r="A818" i="7"/>
  <c r="B818" i="7"/>
  <c r="C818" i="7"/>
  <c r="D818" i="7"/>
  <c r="E818" i="7"/>
  <c r="F818" i="7"/>
  <c r="G818" i="7"/>
  <c r="A819" i="7"/>
  <c r="B819" i="7"/>
  <c r="C819" i="7"/>
  <c r="D819" i="7"/>
  <c r="E819" i="7"/>
  <c r="F819" i="7"/>
  <c r="G819" i="7"/>
  <c r="A820" i="7"/>
  <c r="B820" i="7"/>
  <c r="C820" i="7"/>
  <c r="D820" i="7"/>
  <c r="E820" i="7"/>
  <c r="F820" i="7"/>
  <c r="G820" i="7"/>
  <c r="A821" i="7"/>
  <c r="B821" i="7"/>
  <c r="C821" i="7"/>
  <c r="D821" i="7"/>
  <c r="E821" i="7"/>
  <c r="F821" i="7"/>
  <c r="G821" i="7"/>
  <c r="A822" i="7"/>
  <c r="B822" i="7"/>
  <c r="C822" i="7"/>
  <c r="D822" i="7"/>
  <c r="E822" i="7"/>
  <c r="F822" i="7"/>
  <c r="G822" i="7"/>
  <c r="A823" i="7"/>
  <c r="B823" i="7"/>
  <c r="C823" i="7"/>
  <c r="D823" i="7"/>
  <c r="E823" i="7"/>
  <c r="F823" i="7"/>
  <c r="G823" i="7"/>
  <c r="A824" i="7"/>
  <c r="B824" i="7"/>
  <c r="C824" i="7"/>
  <c r="D824" i="7"/>
  <c r="E824" i="7"/>
  <c r="F824" i="7"/>
  <c r="G824" i="7"/>
  <c r="A825" i="7"/>
  <c r="B825" i="7"/>
  <c r="C825" i="7"/>
  <c r="D825" i="7"/>
  <c r="E825" i="7"/>
  <c r="F825" i="7"/>
  <c r="G825" i="7"/>
  <c r="A826" i="7"/>
  <c r="B826" i="7"/>
  <c r="C826" i="7"/>
  <c r="D826" i="7"/>
  <c r="E826" i="7"/>
  <c r="F826" i="7"/>
  <c r="G826" i="7"/>
  <c r="A827" i="7"/>
  <c r="B827" i="7"/>
  <c r="C827" i="7"/>
  <c r="D827" i="7"/>
  <c r="E827" i="7"/>
  <c r="F827" i="7"/>
  <c r="G827" i="7"/>
  <c r="A828" i="7"/>
  <c r="B828" i="7"/>
  <c r="C828" i="7"/>
  <c r="D828" i="7"/>
  <c r="E828" i="7"/>
  <c r="F828" i="7"/>
  <c r="G828" i="7"/>
  <c r="A829" i="7"/>
  <c r="B829" i="7"/>
  <c r="C829" i="7"/>
  <c r="D829" i="7"/>
  <c r="E829" i="7"/>
  <c r="F829" i="7"/>
  <c r="G829" i="7"/>
  <c r="A830" i="7"/>
  <c r="B830" i="7"/>
  <c r="C830" i="7"/>
  <c r="D830" i="7"/>
  <c r="E830" i="7"/>
  <c r="F830" i="7"/>
  <c r="G830" i="7"/>
  <c r="A831" i="7"/>
  <c r="B831" i="7"/>
  <c r="C831" i="7"/>
  <c r="D831" i="7"/>
  <c r="E831" i="7"/>
  <c r="F831" i="7"/>
  <c r="G831" i="7"/>
  <c r="A832" i="7"/>
  <c r="B832" i="7"/>
  <c r="C832" i="7"/>
  <c r="D832" i="7"/>
  <c r="E832" i="7"/>
  <c r="F832" i="7"/>
  <c r="G832" i="7"/>
  <c r="A833" i="7"/>
  <c r="B833" i="7"/>
  <c r="C833" i="7"/>
  <c r="D833" i="7"/>
  <c r="E833" i="7"/>
  <c r="F833" i="7"/>
  <c r="G833" i="7"/>
  <c r="A834" i="7"/>
  <c r="B834" i="7"/>
  <c r="C834" i="7"/>
  <c r="D834" i="7"/>
  <c r="E834" i="7"/>
  <c r="F834" i="7"/>
  <c r="G834" i="7"/>
  <c r="A835" i="7"/>
  <c r="B835" i="7"/>
  <c r="C835" i="7"/>
  <c r="D835" i="7"/>
  <c r="E835" i="7"/>
  <c r="F835" i="7"/>
  <c r="G835" i="7"/>
  <c r="A836" i="7"/>
  <c r="B836" i="7"/>
  <c r="C836" i="7"/>
  <c r="D836" i="7"/>
  <c r="E836" i="7"/>
  <c r="F836" i="7"/>
  <c r="G836" i="7"/>
  <c r="A837" i="7"/>
  <c r="B837" i="7"/>
  <c r="C837" i="7"/>
  <c r="D837" i="7"/>
  <c r="E837" i="7"/>
  <c r="F837" i="7"/>
  <c r="G837" i="7"/>
  <c r="A838" i="7"/>
  <c r="B838" i="7"/>
  <c r="C838" i="7"/>
  <c r="D838" i="7"/>
  <c r="E838" i="7"/>
  <c r="F838" i="7"/>
  <c r="G838" i="7"/>
  <c r="A839" i="7"/>
  <c r="B839" i="7"/>
  <c r="C839" i="7"/>
  <c r="D839" i="7"/>
  <c r="E839" i="7"/>
  <c r="F839" i="7"/>
  <c r="G839" i="7"/>
  <c r="A840" i="7"/>
  <c r="B840" i="7"/>
  <c r="C840" i="7"/>
  <c r="D840" i="7"/>
  <c r="E840" i="7"/>
  <c r="F840" i="7"/>
  <c r="G840" i="7"/>
  <c r="A841" i="7"/>
  <c r="B841" i="7"/>
  <c r="C841" i="7"/>
  <c r="D841" i="7"/>
  <c r="E841" i="7"/>
  <c r="F841" i="7"/>
  <c r="G841" i="7"/>
  <c r="A842" i="7"/>
  <c r="B842" i="7"/>
  <c r="C842" i="7"/>
  <c r="D842" i="7"/>
  <c r="E842" i="7"/>
  <c r="F842" i="7"/>
  <c r="G842" i="7"/>
  <c r="A843" i="7"/>
  <c r="B843" i="7"/>
  <c r="C843" i="7"/>
  <c r="D843" i="7"/>
  <c r="E843" i="7"/>
  <c r="F843" i="7"/>
  <c r="G843" i="7"/>
  <c r="A844" i="7"/>
  <c r="B844" i="7"/>
  <c r="C844" i="7"/>
  <c r="D844" i="7"/>
  <c r="E844" i="7"/>
  <c r="F844" i="7"/>
  <c r="G844" i="7"/>
  <c r="A845" i="7"/>
  <c r="B845" i="7"/>
  <c r="C845" i="7"/>
  <c r="D845" i="7"/>
  <c r="E845" i="7"/>
  <c r="F845" i="7"/>
  <c r="G845" i="7"/>
  <c r="A846" i="7"/>
  <c r="B846" i="7"/>
  <c r="C846" i="7"/>
  <c r="D846" i="7"/>
  <c r="E846" i="7"/>
  <c r="F846" i="7"/>
  <c r="G846" i="7"/>
  <c r="A847" i="7"/>
  <c r="B847" i="7"/>
  <c r="C847" i="7"/>
  <c r="D847" i="7"/>
  <c r="E847" i="7"/>
  <c r="F847" i="7"/>
  <c r="G847" i="7"/>
  <c r="A848" i="7"/>
  <c r="B848" i="7"/>
  <c r="C848" i="7"/>
  <c r="D848" i="7"/>
  <c r="E848" i="7"/>
  <c r="F848" i="7"/>
  <c r="G848" i="7"/>
  <c r="A849" i="7"/>
  <c r="B849" i="7"/>
  <c r="C849" i="7"/>
  <c r="D849" i="7"/>
  <c r="E849" i="7"/>
  <c r="F849" i="7"/>
  <c r="G849" i="7"/>
  <c r="A850" i="7"/>
  <c r="B850" i="7"/>
  <c r="C850" i="7"/>
  <c r="D850" i="7"/>
  <c r="E850" i="7"/>
  <c r="F850" i="7"/>
  <c r="G850" i="7"/>
  <c r="A851" i="7"/>
  <c r="B851" i="7"/>
  <c r="C851" i="7"/>
  <c r="D851" i="7"/>
  <c r="E851" i="7"/>
  <c r="F851" i="7"/>
  <c r="G851" i="7"/>
  <c r="A852" i="7"/>
  <c r="B852" i="7"/>
  <c r="C852" i="7"/>
  <c r="D852" i="7"/>
  <c r="E852" i="7"/>
  <c r="F852" i="7"/>
  <c r="G852" i="7"/>
  <c r="A853" i="7"/>
  <c r="B853" i="7"/>
  <c r="C853" i="7"/>
  <c r="D853" i="7"/>
  <c r="E853" i="7"/>
  <c r="F853" i="7"/>
  <c r="G853" i="7"/>
  <c r="A854" i="7"/>
  <c r="B854" i="7"/>
  <c r="C854" i="7"/>
  <c r="D854" i="7"/>
  <c r="E854" i="7"/>
  <c r="F854" i="7"/>
  <c r="G854" i="7"/>
  <c r="A855" i="7"/>
  <c r="B855" i="7"/>
  <c r="C855" i="7"/>
  <c r="D855" i="7"/>
  <c r="E855" i="7"/>
  <c r="F855" i="7"/>
  <c r="G855" i="7"/>
  <c r="A856" i="7"/>
  <c r="B856" i="7"/>
  <c r="C856" i="7"/>
  <c r="D856" i="7"/>
  <c r="E856" i="7"/>
  <c r="F856" i="7"/>
  <c r="G856" i="7"/>
  <c r="A857" i="7"/>
  <c r="B857" i="7"/>
  <c r="C857" i="7"/>
  <c r="D857" i="7"/>
  <c r="E857" i="7"/>
  <c r="F857" i="7"/>
  <c r="G857" i="7"/>
  <c r="A858" i="7"/>
  <c r="B858" i="7"/>
  <c r="C858" i="7"/>
  <c r="D858" i="7"/>
  <c r="E858" i="7"/>
  <c r="F858" i="7"/>
  <c r="G858" i="7"/>
  <c r="A859" i="7"/>
  <c r="B859" i="7"/>
  <c r="C859" i="7"/>
  <c r="D859" i="7"/>
  <c r="E859" i="7"/>
  <c r="F859" i="7"/>
  <c r="G859" i="7"/>
  <c r="A860" i="7"/>
  <c r="B860" i="7"/>
  <c r="C860" i="7"/>
  <c r="D860" i="7"/>
  <c r="E860" i="7"/>
  <c r="F860" i="7"/>
  <c r="G860" i="7"/>
  <c r="A861" i="7"/>
  <c r="B861" i="7"/>
  <c r="C861" i="7"/>
  <c r="D861" i="7"/>
  <c r="E861" i="7"/>
  <c r="F861" i="7"/>
  <c r="G861" i="7"/>
  <c r="A862" i="7"/>
  <c r="B862" i="7"/>
  <c r="C862" i="7"/>
  <c r="D862" i="7"/>
  <c r="E862" i="7"/>
  <c r="F862" i="7"/>
  <c r="G862" i="7"/>
  <c r="A863" i="7"/>
  <c r="B863" i="7"/>
  <c r="C863" i="7"/>
  <c r="D863" i="7"/>
  <c r="E863" i="7"/>
  <c r="F863" i="7"/>
  <c r="G863" i="7"/>
  <c r="A864" i="7"/>
  <c r="B864" i="7"/>
  <c r="C864" i="7"/>
  <c r="D864" i="7"/>
  <c r="E864" i="7"/>
  <c r="F864" i="7"/>
  <c r="G864" i="7"/>
  <c r="A865" i="7"/>
  <c r="B865" i="7"/>
  <c r="C865" i="7"/>
  <c r="D865" i="7"/>
  <c r="E865" i="7"/>
  <c r="F865" i="7"/>
  <c r="G865" i="7"/>
  <c r="A866" i="7"/>
  <c r="B866" i="7"/>
  <c r="C866" i="7"/>
  <c r="D866" i="7"/>
  <c r="E866" i="7"/>
  <c r="F866" i="7"/>
  <c r="G866" i="7"/>
  <c r="A867" i="7"/>
  <c r="B867" i="7"/>
  <c r="C867" i="7"/>
  <c r="D867" i="7"/>
  <c r="E867" i="7"/>
  <c r="F867" i="7"/>
  <c r="G867" i="7"/>
  <c r="A868" i="7"/>
  <c r="B868" i="7"/>
  <c r="C868" i="7"/>
  <c r="D868" i="7"/>
  <c r="E868" i="7"/>
  <c r="F868" i="7"/>
  <c r="G868" i="7"/>
  <c r="A869" i="7"/>
  <c r="B869" i="7"/>
  <c r="C869" i="7"/>
  <c r="D869" i="7"/>
  <c r="E869" i="7"/>
  <c r="F869" i="7"/>
  <c r="G869" i="7"/>
  <c r="A870" i="7"/>
  <c r="B870" i="7"/>
  <c r="C870" i="7"/>
  <c r="D870" i="7"/>
  <c r="E870" i="7"/>
  <c r="F870" i="7"/>
  <c r="G870" i="7"/>
  <c r="A871" i="7"/>
  <c r="B871" i="7"/>
  <c r="C871" i="7"/>
  <c r="D871" i="7"/>
  <c r="E871" i="7"/>
  <c r="F871" i="7"/>
  <c r="G871" i="7"/>
  <c r="A872" i="7"/>
  <c r="B872" i="7"/>
  <c r="C872" i="7"/>
  <c r="D872" i="7"/>
  <c r="E872" i="7"/>
  <c r="F872" i="7"/>
  <c r="G872" i="7"/>
  <c r="A873" i="7"/>
  <c r="B873" i="7"/>
  <c r="C873" i="7"/>
  <c r="D873" i="7"/>
  <c r="E873" i="7"/>
  <c r="F873" i="7"/>
  <c r="G873" i="7"/>
  <c r="A874" i="7"/>
  <c r="B874" i="7"/>
  <c r="C874" i="7"/>
  <c r="D874" i="7"/>
  <c r="E874" i="7"/>
  <c r="F874" i="7"/>
  <c r="G874" i="7"/>
  <c r="A875" i="7"/>
  <c r="B875" i="7"/>
  <c r="C875" i="7"/>
  <c r="D875" i="7"/>
  <c r="E875" i="7"/>
  <c r="F875" i="7"/>
  <c r="G875" i="7"/>
  <c r="A876" i="7"/>
  <c r="B876" i="7"/>
  <c r="C876" i="7"/>
  <c r="D876" i="7"/>
  <c r="E876" i="7"/>
  <c r="F876" i="7"/>
  <c r="G876" i="7"/>
  <c r="A877" i="7"/>
  <c r="B877" i="7"/>
  <c r="C877" i="7"/>
  <c r="D877" i="7"/>
  <c r="E877" i="7"/>
  <c r="F877" i="7"/>
  <c r="G877" i="7"/>
  <c r="A878" i="7"/>
  <c r="B878" i="7"/>
  <c r="C878" i="7"/>
  <c r="D878" i="7"/>
  <c r="E878" i="7"/>
  <c r="F878" i="7"/>
  <c r="G878" i="7"/>
  <c r="A879" i="7"/>
  <c r="B879" i="7"/>
  <c r="C879" i="7"/>
  <c r="D879" i="7"/>
  <c r="E879" i="7"/>
  <c r="F879" i="7"/>
  <c r="G879" i="7"/>
  <c r="A880" i="7"/>
  <c r="B880" i="7"/>
  <c r="C880" i="7"/>
  <c r="D880" i="7"/>
  <c r="E880" i="7"/>
  <c r="F880" i="7"/>
  <c r="G880" i="7"/>
  <c r="A881" i="7"/>
  <c r="B881" i="7"/>
  <c r="C881" i="7"/>
  <c r="D881" i="7"/>
  <c r="E881" i="7"/>
  <c r="F881" i="7"/>
  <c r="G881" i="7"/>
  <c r="A882" i="7"/>
  <c r="B882" i="7"/>
  <c r="C882" i="7"/>
  <c r="D882" i="7"/>
  <c r="E882" i="7"/>
  <c r="F882" i="7"/>
  <c r="G882" i="7"/>
  <c r="A883" i="7"/>
  <c r="B883" i="7"/>
  <c r="C883" i="7"/>
  <c r="D883" i="7"/>
  <c r="E883" i="7"/>
  <c r="F883" i="7"/>
  <c r="G883" i="7"/>
  <c r="A884" i="7"/>
  <c r="B884" i="7"/>
  <c r="C884" i="7"/>
  <c r="D884" i="7"/>
  <c r="E884" i="7"/>
  <c r="F884" i="7"/>
  <c r="G884" i="7"/>
  <c r="A885" i="7"/>
  <c r="B885" i="7"/>
  <c r="C885" i="7"/>
  <c r="D885" i="7"/>
  <c r="E885" i="7"/>
  <c r="F885" i="7"/>
  <c r="G885" i="7"/>
  <c r="A886" i="7"/>
  <c r="B886" i="7"/>
  <c r="C886" i="7"/>
  <c r="D886" i="7"/>
  <c r="E886" i="7"/>
  <c r="F886" i="7"/>
  <c r="G886" i="7"/>
  <c r="A887" i="7"/>
  <c r="B887" i="7"/>
  <c r="C887" i="7"/>
  <c r="D887" i="7"/>
  <c r="E887" i="7"/>
  <c r="F887" i="7"/>
  <c r="G887" i="7"/>
  <c r="A888" i="7"/>
  <c r="B888" i="7"/>
  <c r="C888" i="7"/>
  <c r="D888" i="7"/>
  <c r="E888" i="7"/>
  <c r="F888" i="7"/>
  <c r="G888" i="7"/>
  <c r="A889" i="7"/>
  <c r="B889" i="7"/>
  <c r="C889" i="7"/>
  <c r="D889" i="7"/>
  <c r="E889" i="7"/>
  <c r="F889" i="7"/>
  <c r="G889" i="7"/>
  <c r="A890" i="7"/>
  <c r="B890" i="7"/>
  <c r="C890" i="7"/>
  <c r="D890" i="7"/>
  <c r="E890" i="7"/>
  <c r="F890" i="7"/>
  <c r="G890" i="7"/>
  <c r="A891" i="7"/>
  <c r="B891" i="7"/>
  <c r="C891" i="7"/>
  <c r="D891" i="7"/>
  <c r="E891" i="7"/>
  <c r="F891" i="7"/>
  <c r="G891" i="7"/>
  <c r="A892" i="7"/>
  <c r="B892" i="7"/>
  <c r="C892" i="7"/>
  <c r="D892" i="7"/>
  <c r="E892" i="7"/>
  <c r="F892" i="7"/>
  <c r="G892" i="7"/>
  <c r="A893" i="7"/>
  <c r="B893" i="7"/>
  <c r="C893" i="7"/>
  <c r="D893" i="7"/>
  <c r="E893" i="7"/>
  <c r="F893" i="7"/>
  <c r="G893" i="7"/>
  <c r="A894" i="7"/>
  <c r="B894" i="7"/>
  <c r="C894" i="7"/>
  <c r="D894" i="7"/>
  <c r="E894" i="7"/>
  <c r="F894" i="7"/>
  <c r="G894" i="7"/>
  <c r="A895" i="7"/>
  <c r="B895" i="7"/>
  <c r="C895" i="7"/>
  <c r="D895" i="7"/>
  <c r="E895" i="7"/>
  <c r="F895" i="7"/>
  <c r="G895" i="7"/>
  <c r="A896" i="7"/>
  <c r="B896" i="7"/>
  <c r="C896" i="7"/>
  <c r="D896" i="7"/>
  <c r="E896" i="7"/>
  <c r="F896" i="7"/>
  <c r="G896" i="7"/>
  <c r="A897" i="7"/>
  <c r="B897" i="7"/>
  <c r="C897" i="7"/>
  <c r="D897" i="7"/>
  <c r="E897" i="7"/>
  <c r="F897" i="7"/>
  <c r="G897" i="7"/>
  <c r="A898" i="7"/>
  <c r="B898" i="7"/>
  <c r="C898" i="7"/>
  <c r="D898" i="7"/>
  <c r="E898" i="7"/>
  <c r="F898" i="7"/>
  <c r="G898" i="7"/>
  <c r="A899" i="7"/>
  <c r="B899" i="7"/>
  <c r="C899" i="7"/>
  <c r="D899" i="7"/>
  <c r="E899" i="7"/>
  <c r="F899" i="7"/>
  <c r="G899" i="7"/>
  <c r="A900" i="7"/>
  <c r="B900" i="7"/>
  <c r="C900" i="7"/>
  <c r="D900" i="7"/>
  <c r="E900" i="7"/>
  <c r="F900" i="7"/>
  <c r="G900" i="7"/>
  <c r="A901" i="7"/>
  <c r="B901" i="7"/>
  <c r="C901" i="7"/>
  <c r="D901" i="7"/>
  <c r="E901" i="7"/>
  <c r="F901" i="7"/>
  <c r="G901" i="7"/>
  <c r="A902" i="7"/>
  <c r="B902" i="7"/>
  <c r="C902" i="7"/>
  <c r="D902" i="7"/>
  <c r="E902" i="7"/>
  <c r="F902" i="7"/>
  <c r="G902" i="7"/>
  <c r="A903" i="7"/>
  <c r="B903" i="7"/>
  <c r="C903" i="7"/>
  <c r="D903" i="7"/>
  <c r="E903" i="7"/>
  <c r="F903" i="7"/>
  <c r="G903" i="7"/>
  <c r="A904" i="7"/>
  <c r="B904" i="7"/>
  <c r="C904" i="7"/>
  <c r="D904" i="7"/>
  <c r="E904" i="7"/>
  <c r="F904" i="7"/>
  <c r="G904" i="7"/>
  <c r="A905" i="7"/>
  <c r="B905" i="7"/>
  <c r="C905" i="7"/>
  <c r="D905" i="7"/>
  <c r="E905" i="7"/>
  <c r="F905" i="7"/>
  <c r="G905" i="7"/>
  <c r="A906" i="7"/>
  <c r="B906" i="7"/>
  <c r="C906" i="7"/>
  <c r="D906" i="7"/>
  <c r="E906" i="7"/>
  <c r="F906" i="7"/>
  <c r="G906" i="7"/>
  <c r="A907" i="7"/>
  <c r="B907" i="7"/>
  <c r="C907" i="7"/>
  <c r="D907" i="7"/>
  <c r="E907" i="7"/>
  <c r="F907" i="7"/>
  <c r="G907" i="7"/>
  <c r="A908" i="7"/>
  <c r="B908" i="7"/>
  <c r="C908" i="7"/>
  <c r="D908" i="7"/>
  <c r="E908" i="7"/>
  <c r="F908" i="7"/>
  <c r="G908" i="7"/>
  <c r="A909" i="7"/>
  <c r="B909" i="7"/>
  <c r="C909" i="7"/>
  <c r="D909" i="7"/>
  <c r="E909" i="7"/>
  <c r="F909" i="7"/>
  <c r="G909" i="7"/>
  <c r="A910" i="7"/>
  <c r="B910" i="7"/>
  <c r="C910" i="7"/>
  <c r="D910" i="7"/>
  <c r="E910" i="7"/>
  <c r="F910" i="7"/>
  <c r="G910" i="7"/>
  <c r="A911" i="7"/>
  <c r="B911" i="7"/>
  <c r="C911" i="7"/>
  <c r="D911" i="7"/>
  <c r="E911" i="7"/>
  <c r="F911" i="7"/>
  <c r="G911" i="7"/>
  <c r="A912" i="7"/>
  <c r="B912" i="7"/>
  <c r="C912" i="7"/>
  <c r="D912" i="7"/>
  <c r="E912" i="7"/>
  <c r="F912" i="7"/>
  <c r="G912" i="7"/>
  <c r="A913" i="7"/>
  <c r="B913" i="7"/>
  <c r="C913" i="7"/>
  <c r="D913" i="7"/>
  <c r="E913" i="7"/>
  <c r="F913" i="7"/>
  <c r="G913" i="7"/>
  <c r="A914" i="7"/>
  <c r="B914" i="7"/>
  <c r="C914" i="7"/>
  <c r="D914" i="7"/>
  <c r="E914" i="7"/>
  <c r="F914" i="7"/>
  <c r="G914" i="7"/>
  <c r="A915" i="7"/>
  <c r="B915" i="7"/>
  <c r="C915" i="7"/>
  <c r="D915" i="7"/>
  <c r="E915" i="7"/>
  <c r="F915" i="7"/>
  <c r="G915" i="7"/>
  <c r="A916" i="7"/>
  <c r="B916" i="7"/>
  <c r="C916" i="7"/>
  <c r="D916" i="7"/>
  <c r="E916" i="7"/>
  <c r="F916" i="7"/>
  <c r="G916" i="7"/>
  <c r="A917" i="7"/>
  <c r="B917" i="7"/>
  <c r="C917" i="7"/>
  <c r="D917" i="7"/>
  <c r="E917" i="7"/>
  <c r="F917" i="7"/>
  <c r="G917" i="7"/>
  <c r="A918" i="7"/>
  <c r="B918" i="7"/>
  <c r="C918" i="7"/>
  <c r="D918" i="7"/>
  <c r="E918" i="7"/>
  <c r="F918" i="7"/>
  <c r="G918" i="7"/>
  <c r="A919" i="7"/>
  <c r="B919" i="7"/>
  <c r="C919" i="7"/>
  <c r="D919" i="7"/>
  <c r="E919" i="7"/>
  <c r="F919" i="7"/>
  <c r="G919" i="7"/>
  <c r="A920" i="7"/>
  <c r="B920" i="7"/>
  <c r="C920" i="7"/>
  <c r="D920" i="7"/>
  <c r="E920" i="7"/>
  <c r="F920" i="7"/>
  <c r="G920" i="7"/>
  <c r="A921" i="7"/>
  <c r="B921" i="7"/>
  <c r="C921" i="7"/>
  <c r="D921" i="7"/>
  <c r="E921" i="7"/>
  <c r="F921" i="7"/>
  <c r="G921" i="7"/>
  <c r="A922" i="7"/>
  <c r="B922" i="7"/>
  <c r="C922" i="7"/>
  <c r="D922" i="7"/>
  <c r="E922" i="7"/>
  <c r="F922" i="7"/>
  <c r="G922" i="7"/>
  <c r="A923" i="7"/>
  <c r="B923" i="7"/>
  <c r="C923" i="7"/>
  <c r="D923" i="7"/>
  <c r="E923" i="7"/>
  <c r="F923" i="7"/>
  <c r="G923" i="7"/>
  <c r="A924" i="7"/>
  <c r="B924" i="7"/>
  <c r="C924" i="7"/>
  <c r="D924" i="7"/>
  <c r="E924" i="7"/>
  <c r="F924" i="7"/>
  <c r="G924" i="7"/>
  <c r="A925" i="7"/>
  <c r="B925" i="7"/>
  <c r="C925" i="7"/>
  <c r="D925" i="7"/>
  <c r="E925" i="7"/>
  <c r="F925" i="7"/>
  <c r="G925" i="7"/>
  <c r="A926" i="7"/>
  <c r="B926" i="7"/>
  <c r="C926" i="7"/>
  <c r="D926" i="7"/>
  <c r="E926" i="7"/>
  <c r="F926" i="7"/>
  <c r="G926" i="7"/>
  <c r="A927" i="7"/>
  <c r="B927" i="7"/>
  <c r="C927" i="7"/>
  <c r="D927" i="7"/>
  <c r="E927" i="7"/>
  <c r="F927" i="7"/>
  <c r="G927" i="7"/>
  <c r="A928" i="7"/>
  <c r="B928" i="7"/>
  <c r="C928" i="7"/>
  <c r="D928" i="7"/>
  <c r="E928" i="7"/>
  <c r="F928" i="7"/>
  <c r="G928" i="7"/>
  <c r="A929" i="7"/>
  <c r="B929" i="7"/>
  <c r="C929" i="7"/>
  <c r="D929" i="7"/>
  <c r="E929" i="7"/>
  <c r="F929" i="7"/>
  <c r="G929" i="7"/>
  <c r="A930" i="7"/>
  <c r="B930" i="7"/>
  <c r="C930" i="7"/>
  <c r="D930" i="7"/>
  <c r="E930" i="7"/>
  <c r="F930" i="7"/>
  <c r="G930" i="7"/>
  <c r="A931" i="7"/>
  <c r="B931" i="7"/>
  <c r="C931" i="7"/>
  <c r="D931" i="7"/>
  <c r="E931" i="7"/>
  <c r="F931" i="7"/>
  <c r="G931" i="7"/>
  <c r="A932" i="7"/>
  <c r="B932" i="7"/>
  <c r="C932" i="7"/>
  <c r="D932" i="7"/>
  <c r="E932" i="7"/>
  <c r="F932" i="7"/>
  <c r="G932" i="7"/>
  <c r="A933" i="7"/>
  <c r="B933" i="7"/>
  <c r="C933" i="7"/>
  <c r="D933" i="7"/>
  <c r="E933" i="7"/>
  <c r="F933" i="7"/>
  <c r="G933" i="7"/>
  <c r="A934" i="7"/>
  <c r="B934" i="7"/>
  <c r="C934" i="7"/>
  <c r="D934" i="7"/>
  <c r="E934" i="7"/>
  <c r="F934" i="7"/>
  <c r="G934" i="7"/>
  <c r="A935" i="7"/>
  <c r="B935" i="7"/>
  <c r="C935" i="7"/>
  <c r="D935" i="7"/>
  <c r="E935" i="7"/>
  <c r="F935" i="7"/>
  <c r="G935" i="7"/>
  <c r="A936" i="7"/>
  <c r="B936" i="7"/>
  <c r="C936" i="7"/>
  <c r="D936" i="7"/>
  <c r="E936" i="7"/>
  <c r="F936" i="7"/>
  <c r="G936" i="7"/>
  <c r="A937" i="7"/>
  <c r="B937" i="7"/>
  <c r="C937" i="7"/>
  <c r="D937" i="7"/>
  <c r="E937" i="7"/>
  <c r="F937" i="7"/>
  <c r="G937" i="7"/>
  <c r="A938" i="7"/>
  <c r="B938" i="7"/>
  <c r="C938" i="7"/>
  <c r="D938" i="7"/>
  <c r="E938" i="7"/>
  <c r="F938" i="7"/>
  <c r="G938" i="7"/>
  <c r="A939" i="7"/>
  <c r="B939" i="7"/>
  <c r="C939" i="7"/>
  <c r="D939" i="7"/>
  <c r="E939" i="7"/>
  <c r="F939" i="7"/>
  <c r="G939" i="7"/>
  <c r="A940" i="7"/>
  <c r="B940" i="7"/>
  <c r="C940" i="7"/>
  <c r="D940" i="7"/>
  <c r="E940" i="7"/>
  <c r="F940" i="7"/>
  <c r="G940" i="7"/>
  <c r="A941" i="7"/>
  <c r="B941" i="7"/>
  <c r="C941" i="7"/>
  <c r="D941" i="7"/>
  <c r="E941" i="7"/>
  <c r="F941" i="7"/>
  <c r="G941" i="7"/>
  <c r="A942" i="7"/>
  <c r="B942" i="7"/>
  <c r="C942" i="7"/>
  <c r="D942" i="7"/>
  <c r="E942" i="7"/>
  <c r="F942" i="7"/>
  <c r="G942" i="7"/>
  <c r="A943" i="7"/>
  <c r="B943" i="7"/>
  <c r="C943" i="7"/>
  <c r="D943" i="7"/>
  <c r="E943" i="7"/>
  <c r="F943" i="7"/>
  <c r="G943" i="7"/>
  <c r="A944" i="7"/>
  <c r="B944" i="7"/>
  <c r="C944" i="7"/>
  <c r="D944" i="7"/>
  <c r="E944" i="7"/>
  <c r="F944" i="7"/>
  <c r="G944" i="7"/>
  <c r="A945" i="7"/>
  <c r="B945" i="7"/>
  <c r="C945" i="7"/>
  <c r="D945" i="7"/>
  <c r="E945" i="7"/>
  <c r="F945" i="7"/>
  <c r="G945" i="7"/>
  <c r="A946" i="7"/>
  <c r="B946" i="7"/>
  <c r="C946" i="7"/>
  <c r="D946" i="7"/>
  <c r="E946" i="7"/>
  <c r="F946" i="7"/>
  <c r="G946" i="7"/>
  <c r="A947" i="7"/>
  <c r="B947" i="7"/>
  <c r="C947" i="7"/>
  <c r="D947" i="7"/>
  <c r="E947" i="7"/>
  <c r="F947" i="7"/>
  <c r="G947" i="7"/>
  <c r="A948" i="7"/>
  <c r="B948" i="7"/>
  <c r="C948" i="7"/>
  <c r="D948" i="7"/>
  <c r="E948" i="7"/>
  <c r="F948" i="7"/>
  <c r="G948" i="7"/>
  <c r="A949" i="7"/>
  <c r="B949" i="7"/>
  <c r="C949" i="7"/>
  <c r="D949" i="7"/>
  <c r="E949" i="7"/>
  <c r="F949" i="7"/>
  <c r="G949" i="7"/>
  <c r="A950" i="7"/>
  <c r="B950" i="7"/>
  <c r="C950" i="7"/>
  <c r="D950" i="7"/>
  <c r="E950" i="7"/>
  <c r="F950" i="7"/>
  <c r="G950" i="7"/>
  <c r="A951" i="7"/>
  <c r="B951" i="7"/>
  <c r="C951" i="7"/>
  <c r="D951" i="7"/>
  <c r="E951" i="7"/>
  <c r="F951" i="7"/>
  <c r="G951" i="7"/>
  <c r="A952" i="7"/>
  <c r="B952" i="7"/>
  <c r="C952" i="7"/>
  <c r="D952" i="7"/>
  <c r="E952" i="7"/>
  <c r="F952" i="7"/>
  <c r="G952" i="7"/>
  <c r="A953" i="7"/>
  <c r="B953" i="7"/>
  <c r="C953" i="7"/>
  <c r="D953" i="7"/>
  <c r="E953" i="7"/>
  <c r="F953" i="7"/>
  <c r="G953" i="7"/>
  <c r="A954" i="7"/>
  <c r="B954" i="7"/>
  <c r="C954" i="7"/>
  <c r="D954" i="7"/>
  <c r="E954" i="7"/>
  <c r="F954" i="7"/>
  <c r="G954" i="7"/>
  <c r="J3" i="7"/>
  <c r="K3" i="7"/>
  <c r="M3" i="7"/>
  <c r="N3" i="7"/>
  <c r="J4" i="7"/>
  <c r="K4" i="7"/>
  <c r="M4" i="7"/>
  <c r="N4" i="7"/>
  <c r="J5" i="7"/>
  <c r="K5" i="7"/>
  <c r="M5" i="7"/>
  <c r="N5" i="7"/>
  <c r="J6" i="7"/>
  <c r="K6" i="7"/>
  <c r="M6" i="7"/>
  <c r="N6" i="7"/>
  <c r="J7" i="7"/>
  <c r="K7" i="7"/>
  <c r="M7" i="7"/>
  <c r="N7" i="7"/>
  <c r="J8" i="7"/>
  <c r="K8" i="7"/>
  <c r="M8" i="7"/>
  <c r="N8" i="7"/>
  <c r="J9" i="7"/>
  <c r="K9" i="7"/>
  <c r="M9" i="7"/>
  <c r="N9" i="7"/>
  <c r="J10" i="7"/>
  <c r="K10" i="7"/>
  <c r="M10" i="7"/>
  <c r="N10" i="7"/>
  <c r="J11" i="7"/>
  <c r="K11" i="7"/>
  <c r="M11" i="7"/>
  <c r="N11" i="7"/>
  <c r="J12" i="7"/>
  <c r="K12" i="7"/>
  <c r="M12" i="7"/>
  <c r="N12" i="7"/>
  <c r="J13" i="7"/>
  <c r="K13" i="7"/>
  <c r="M13" i="7"/>
  <c r="N13" i="7"/>
  <c r="J14" i="7"/>
  <c r="K14" i="7"/>
  <c r="M14" i="7"/>
  <c r="N14" i="7"/>
  <c r="J15" i="7"/>
  <c r="K15" i="7"/>
  <c r="M15" i="7"/>
  <c r="N15" i="7"/>
  <c r="J16" i="7"/>
  <c r="K16" i="7"/>
  <c r="M16" i="7"/>
  <c r="N16" i="7"/>
  <c r="J17" i="7"/>
  <c r="K17" i="7"/>
  <c r="M17" i="7"/>
  <c r="N17" i="7"/>
  <c r="J18" i="7"/>
  <c r="K18" i="7"/>
  <c r="M18" i="7"/>
  <c r="N18" i="7"/>
  <c r="J19" i="7"/>
  <c r="K19" i="7"/>
  <c r="M19" i="7"/>
  <c r="N19" i="7"/>
  <c r="J20" i="7"/>
  <c r="K20" i="7"/>
  <c r="M20" i="7"/>
  <c r="N20" i="7"/>
  <c r="J21" i="7"/>
  <c r="K21" i="7"/>
  <c r="M21" i="7"/>
  <c r="N21" i="7"/>
  <c r="J22" i="7"/>
  <c r="K22" i="7"/>
  <c r="M22" i="7"/>
  <c r="N22" i="7"/>
  <c r="J23" i="7"/>
  <c r="K23" i="7"/>
  <c r="M23" i="7"/>
  <c r="N23" i="7"/>
  <c r="J24" i="7"/>
  <c r="K24" i="7"/>
  <c r="M24" i="7"/>
  <c r="N24" i="7"/>
  <c r="J25" i="7"/>
  <c r="K25" i="7"/>
  <c r="M25" i="7"/>
  <c r="N25" i="7"/>
  <c r="J26" i="7"/>
  <c r="K26" i="7"/>
  <c r="M26" i="7"/>
  <c r="N26" i="7"/>
  <c r="J27" i="7"/>
  <c r="K27" i="7"/>
  <c r="M27" i="7"/>
  <c r="N27" i="7"/>
  <c r="J28" i="7"/>
  <c r="K28" i="7"/>
  <c r="M28" i="7"/>
  <c r="N28" i="7"/>
  <c r="J29" i="7"/>
  <c r="K29" i="7"/>
  <c r="M29" i="7"/>
  <c r="N29" i="7"/>
  <c r="J30" i="7"/>
  <c r="K30" i="7"/>
  <c r="M30" i="7"/>
  <c r="N30" i="7"/>
  <c r="J31" i="7"/>
  <c r="K31" i="7"/>
  <c r="M31" i="7"/>
  <c r="N31" i="7"/>
  <c r="J32" i="7"/>
  <c r="K32" i="7"/>
  <c r="M32" i="7"/>
  <c r="N32" i="7"/>
  <c r="J33" i="7"/>
  <c r="K33" i="7"/>
  <c r="M33" i="7"/>
  <c r="N33" i="7"/>
  <c r="J34" i="7"/>
  <c r="K34" i="7"/>
  <c r="M34" i="7"/>
  <c r="N34" i="7"/>
  <c r="J35" i="7"/>
  <c r="K35" i="7"/>
  <c r="M35" i="7"/>
  <c r="N35" i="7"/>
  <c r="J36" i="7"/>
  <c r="K36" i="7"/>
  <c r="M36" i="7"/>
  <c r="N36" i="7"/>
  <c r="J37" i="7"/>
  <c r="K37" i="7"/>
  <c r="M37" i="7"/>
  <c r="N37" i="7"/>
  <c r="J38" i="7"/>
  <c r="K38" i="7"/>
  <c r="M38" i="7"/>
  <c r="N38" i="7"/>
  <c r="J39" i="7"/>
  <c r="K39" i="7"/>
  <c r="M39" i="7"/>
  <c r="N39" i="7"/>
  <c r="J40" i="7"/>
  <c r="K40" i="7"/>
  <c r="M40" i="7"/>
  <c r="N40" i="7"/>
  <c r="J41" i="7"/>
  <c r="K41" i="7"/>
  <c r="M41" i="7"/>
  <c r="N41" i="7"/>
  <c r="J42" i="7"/>
  <c r="K42" i="7"/>
  <c r="M42" i="7"/>
  <c r="N42" i="7"/>
  <c r="J43" i="7"/>
  <c r="K43" i="7"/>
  <c r="M43" i="7"/>
  <c r="N43" i="7"/>
  <c r="J44" i="7"/>
  <c r="K44" i="7"/>
  <c r="M44" i="7"/>
  <c r="N44" i="7"/>
  <c r="J45" i="7"/>
  <c r="K45" i="7"/>
  <c r="M45" i="7"/>
  <c r="N45" i="7"/>
  <c r="J46" i="7"/>
  <c r="K46" i="7"/>
  <c r="M46" i="7"/>
  <c r="N46" i="7"/>
  <c r="J47" i="7"/>
  <c r="K47" i="7"/>
  <c r="M47" i="7"/>
  <c r="N47" i="7"/>
  <c r="J48" i="7"/>
  <c r="K48" i="7"/>
  <c r="M48" i="7"/>
  <c r="N48" i="7"/>
  <c r="J49" i="7"/>
  <c r="K49" i="7"/>
  <c r="M49" i="7"/>
  <c r="N49" i="7"/>
  <c r="J50" i="7"/>
  <c r="K50" i="7"/>
  <c r="M50" i="7"/>
  <c r="N50" i="7"/>
  <c r="J51" i="7"/>
  <c r="K51" i="7"/>
  <c r="M51" i="7"/>
  <c r="N51" i="7"/>
  <c r="J52" i="7"/>
  <c r="K52" i="7"/>
  <c r="M52" i="7"/>
  <c r="N52" i="7"/>
  <c r="J53" i="7"/>
  <c r="K53" i="7"/>
  <c r="M53" i="7"/>
  <c r="N53" i="7"/>
  <c r="J54" i="7"/>
  <c r="K54" i="7"/>
  <c r="M54" i="7"/>
  <c r="N54" i="7"/>
  <c r="J55" i="7"/>
  <c r="K55" i="7"/>
  <c r="M55" i="7"/>
  <c r="N55" i="7"/>
  <c r="J56" i="7"/>
  <c r="K56" i="7"/>
  <c r="M56" i="7"/>
  <c r="N56" i="7"/>
  <c r="J57" i="7"/>
  <c r="K57" i="7"/>
  <c r="M57" i="7"/>
  <c r="N57" i="7"/>
  <c r="J58" i="7"/>
  <c r="K58" i="7"/>
  <c r="M58" i="7"/>
  <c r="N58" i="7"/>
  <c r="J59" i="7"/>
  <c r="K59" i="7"/>
  <c r="M59" i="7"/>
  <c r="N59" i="7"/>
  <c r="J60" i="7"/>
  <c r="K60" i="7"/>
  <c r="M60" i="7"/>
  <c r="N60" i="7"/>
  <c r="J61" i="7"/>
  <c r="K61" i="7"/>
  <c r="M61" i="7"/>
  <c r="N61" i="7"/>
  <c r="J62" i="7"/>
  <c r="K62" i="7"/>
  <c r="M62" i="7"/>
  <c r="N62" i="7"/>
  <c r="J63" i="7"/>
  <c r="K63" i="7"/>
  <c r="M63" i="7"/>
  <c r="N63" i="7"/>
  <c r="J64" i="7"/>
  <c r="K64" i="7"/>
  <c r="M64" i="7"/>
  <c r="N64" i="7"/>
  <c r="J65" i="7"/>
  <c r="K65" i="7"/>
  <c r="M65" i="7"/>
  <c r="N65" i="7"/>
  <c r="J66" i="7"/>
  <c r="K66" i="7"/>
  <c r="M66" i="7"/>
  <c r="N66" i="7"/>
  <c r="J67" i="7"/>
  <c r="K67" i="7"/>
  <c r="M67" i="7"/>
  <c r="N67" i="7"/>
  <c r="J68" i="7"/>
  <c r="K68" i="7"/>
  <c r="M68" i="7"/>
  <c r="N68" i="7"/>
  <c r="J69" i="7"/>
  <c r="K69" i="7"/>
  <c r="M69" i="7"/>
  <c r="N69" i="7"/>
  <c r="J70" i="7"/>
  <c r="K70" i="7"/>
  <c r="M70" i="7"/>
  <c r="N70" i="7"/>
  <c r="J71" i="7"/>
  <c r="K71" i="7"/>
  <c r="M71" i="7"/>
  <c r="N71" i="7"/>
  <c r="J72" i="7"/>
  <c r="K72" i="7"/>
  <c r="M72" i="7"/>
  <c r="N72" i="7"/>
  <c r="J73" i="7"/>
  <c r="K73" i="7"/>
  <c r="M73" i="7"/>
  <c r="N73" i="7"/>
  <c r="J74" i="7"/>
  <c r="K74" i="7"/>
  <c r="M74" i="7"/>
  <c r="N74" i="7"/>
  <c r="J75" i="7"/>
  <c r="K75" i="7"/>
  <c r="M75" i="7"/>
  <c r="N75" i="7"/>
  <c r="J76" i="7"/>
  <c r="K76" i="7"/>
  <c r="M76" i="7"/>
  <c r="N76" i="7"/>
  <c r="J77" i="7"/>
  <c r="K77" i="7"/>
  <c r="M77" i="7"/>
  <c r="N77" i="7"/>
  <c r="J78" i="7"/>
  <c r="K78" i="7"/>
  <c r="M78" i="7"/>
  <c r="N78" i="7"/>
  <c r="J79" i="7"/>
  <c r="K79" i="7"/>
  <c r="M79" i="7"/>
  <c r="N79" i="7"/>
  <c r="J80" i="7"/>
  <c r="K80" i="7"/>
  <c r="M80" i="7"/>
  <c r="N80" i="7"/>
  <c r="J81" i="7"/>
  <c r="K81" i="7"/>
  <c r="M81" i="7"/>
  <c r="N81" i="7"/>
  <c r="J82" i="7"/>
  <c r="K82" i="7"/>
  <c r="M82" i="7"/>
  <c r="N82" i="7"/>
  <c r="J83" i="7"/>
  <c r="K83" i="7"/>
  <c r="M83" i="7"/>
  <c r="N83" i="7"/>
  <c r="J84" i="7"/>
  <c r="K84" i="7"/>
  <c r="M84" i="7"/>
  <c r="N84" i="7"/>
  <c r="J85" i="7"/>
  <c r="K85" i="7"/>
  <c r="M85" i="7"/>
  <c r="N85" i="7"/>
  <c r="J86" i="7"/>
  <c r="K86" i="7"/>
  <c r="M86" i="7"/>
  <c r="N86" i="7"/>
  <c r="J87" i="7"/>
  <c r="K87" i="7"/>
  <c r="M87" i="7"/>
  <c r="N87" i="7"/>
  <c r="J88" i="7"/>
  <c r="K88" i="7"/>
  <c r="M88" i="7"/>
  <c r="N88" i="7"/>
  <c r="J89" i="7"/>
  <c r="K89" i="7"/>
  <c r="M89" i="7"/>
  <c r="N89" i="7"/>
  <c r="J90" i="7"/>
  <c r="K90" i="7"/>
  <c r="M90" i="7"/>
  <c r="N90" i="7"/>
  <c r="J91" i="7"/>
  <c r="K91" i="7"/>
  <c r="M91" i="7"/>
  <c r="N91" i="7"/>
  <c r="J92" i="7"/>
  <c r="K92" i="7"/>
  <c r="M92" i="7"/>
  <c r="N92" i="7"/>
  <c r="J93" i="7"/>
  <c r="K93" i="7"/>
  <c r="M93" i="7"/>
  <c r="N93" i="7"/>
  <c r="J94" i="7"/>
  <c r="K94" i="7"/>
  <c r="M94" i="7"/>
  <c r="N94" i="7"/>
  <c r="J95" i="7"/>
  <c r="K95" i="7"/>
  <c r="M95" i="7"/>
  <c r="N95" i="7"/>
  <c r="J96" i="7"/>
  <c r="K96" i="7"/>
  <c r="M96" i="7"/>
  <c r="N96" i="7"/>
  <c r="J97" i="7"/>
  <c r="K97" i="7"/>
  <c r="M97" i="7"/>
  <c r="N97" i="7"/>
  <c r="J98" i="7"/>
  <c r="K98" i="7"/>
  <c r="M98" i="7"/>
  <c r="N98" i="7"/>
  <c r="J99" i="7"/>
  <c r="K99" i="7"/>
  <c r="M99" i="7"/>
  <c r="N99" i="7"/>
  <c r="J100" i="7"/>
  <c r="K100" i="7"/>
  <c r="M100" i="7"/>
  <c r="N100" i="7"/>
  <c r="J101" i="7"/>
  <c r="K101" i="7"/>
  <c r="M101" i="7"/>
  <c r="N101" i="7"/>
  <c r="J102" i="7"/>
  <c r="K102" i="7"/>
  <c r="M102" i="7"/>
  <c r="N102" i="7"/>
  <c r="J103" i="7"/>
  <c r="K103" i="7"/>
  <c r="M103" i="7"/>
  <c r="N103" i="7"/>
  <c r="J104" i="7"/>
  <c r="K104" i="7"/>
  <c r="M104" i="7"/>
  <c r="N104" i="7"/>
  <c r="J105" i="7"/>
  <c r="K105" i="7"/>
  <c r="M105" i="7"/>
  <c r="N105" i="7"/>
  <c r="J106" i="7"/>
  <c r="K106" i="7"/>
  <c r="M106" i="7"/>
  <c r="N106" i="7"/>
  <c r="J107" i="7"/>
  <c r="K107" i="7"/>
  <c r="M107" i="7"/>
  <c r="N107" i="7"/>
  <c r="J108" i="7"/>
  <c r="K108" i="7"/>
  <c r="M108" i="7"/>
  <c r="N108" i="7"/>
  <c r="J109" i="7"/>
  <c r="K109" i="7"/>
  <c r="M109" i="7"/>
  <c r="N109" i="7"/>
  <c r="J110" i="7"/>
  <c r="K110" i="7"/>
  <c r="M110" i="7"/>
  <c r="N110" i="7"/>
  <c r="J111" i="7"/>
  <c r="K111" i="7"/>
  <c r="M111" i="7"/>
  <c r="N111" i="7"/>
  <c r="J112" i="7"/>
  <c r="K112" i="7"/>
  <c r="M112" i="7"/>
  <c r="N112" i="7"/>
  <c r="J113" i="7"/>
  <c r="K113" i="7"/>
  <c r="M113" i="7"/>
  <c r="N113" i="7"/>
  <c r="J114" i="7"/>
  <c r="K114" i="7"/>
  <c r="M114" i="7"/>
  <c r="N114" i="7"/>
  <c r="J115" i="7"/>
  <c r="K115" i="7"/>
  <c r="M115" i="7"/>
  <c r="N115" i="7"/>
  <c r="J116" i="7"/>
  <c r="K116" i="7"/>
  <c r="M116" i="7"/>
  <c r="N116" i="7"/>
  <c r="J117" i="7"/>
  <c r="K117" i="7"/>
  <c r="M117" i="7"/>
  <c r="N117" i="7"/>
  <c r="J118" i="7"/>
  <c r="K118" i="7"/>
  <c r="M118" i="7"/>
  <c r="N118" i="7"/>
  <c r="J119" i="7"/>
  <c r="K119" i="7"/>
  <c r="M119" i="7"/>
  <c r="N119" i="7"/>
  <c r="J120" i="7"/>
  <c r="K120" i="7"/>
  <c r="M120" i="7"/>
  <c r="N120" i="7"/>
  <c r="J121" i="7"/>
  <c r="K121" i="7"/>
  <c r="M121" i="7"/>
  <c r="N121" i="7"/>
  <c r="J122" i="7"/>
  <c r="K122" i="7"/>
  <c r="M122" i="7"/>
  <c r="N122" i="7"/>
  <c r="J123" i="7"/>
  <c r="K123" i="7"/>
  <c r="M123" i="7"/>
  <c r="N123" i="7"/>
  <c r="J124" i="7"/>
  <c r="K124" i="7"/>
  <c r="M124" i="7"/>
  <c r="N124" i="7"/>
  <c r="J125" i="7"/>
  <c r="K125" i="7"/>
  <c r="M125" i="7"/>
  <c r="N125" i="7"/>
  <c r="J126" i="7"/>
  <c r="K126" i="7"/>
  <c r="M126" i="7"/>
  <c r="N126" i="7"/>
  <c r="J127" i="7"/>
  <c r="K127" i="7"/>
  <c r="M127" i="7"/>
  <c r="N127" i="7"/>
  <c r="J128" i="7"/>
  <c r="K128" i="7"/>
  <c r="M128" i="7"/>
  <c r="N128" i="7"/>
  <c r="J129" i="7"/>
  <c r="K129" i="7"/>
  <c r="M129" i="7"/>
  <c r="N129" i="7"/>
  <c r="J130" i="7"/>
  <c r="K130" i="7"/>
  <c r="M130" i="7"/>
  <c r="N130" i="7"/>
  <c r="J131" i="7"/>
  <c r="K131" i="7"/>
  <c r="M131" i="7"/>
  <c r="N131" i="7"/>
  <c r="J132" i="7"/>
  <c r="K132" i="7"/>
  <c r="M132" i="7"/>
  <c r="N132" i="7"/>
  <c r="J133" i="7"/>
  <c r="K133" i="7"/>
  <c r="M133" i="7"/>
  <c r="N133" i="7"/>
  <c r="J134" i="7"/>
  <c r="K134" i="7"/>
  <c r="M134" i="7"/>
  <c r="N134" i="7"/>
  <c r="J135" i="7"/>
  <c r="K135" i="7"/>
  <c r="M135" i="7"/>
  <c r="N135" i="7"/>
  <c r="J136" i="7"/>
  <c r="K136" i="7"/>
  <c r="M136" i="7"/>
  <c r="N136" i="7"/>
  <c r="J137" i="7"/>
  <c r="K137" i="7"/>
  <c r="M137" i="7"/>
  <c r="N137" i="7"/>
  <c r="J138" i="7"/>
  <c r="K138" i="7"/>
  <c r="M138" i="7"/>
  <c r="N138" i="7"/>
  <c r="J139" i="7"/>
  <c r="K139" i="7"/>
  <c r="M139" i="7"/>
  <c r="N139" i="7"/>
  <c r="J140" i="7"/>
  <c r="K140" i="7"/>
  <c r="M140" i="7"/>
  <c r="N140" i="7"/>
  <c r="J141" i="7"/>
  <c r="K141" i="7"/>
  <c r="M141" i="7"/>
  <c r="N141" i="7"/>
  <c r="J142" i="7"/>
  <c r="K142" i="7"/>
  <c r="M142" i="7"/>
  <c r="N142" i="7"/>
  <c r="J143" i="7"/>
  <c r="K143" i="7"/>
  <c r="M143" i="7"/>
  <c r="N143" i="7"/>
  <c r="J144" i="7"/>
  <c r="K144" i="7"/>
  <c r="M144" i="7"/>
  <c r="N144" i="7"/>
  <c r="J145" i="7"/>
  <c r="K145" i="7"/>
  <c r="M145" i="7"/>
  <c r="N145" i="7"/>
  <c r="J146" i="7"/>
  <c r="K146" i="7"/>
  <c r="M146" i="7"/>
  <c r="N146" i="7"/>
  <c r="J147" i="7"/>
  <c r="K147" i="7"/>
  <c r="M147" i="7"/>
  <c r="N147" i="7"/>
  <c r="J148" i="7"/>
  <c r="K148" i="7"/>
  <c r="M148" i="7"/>
  <c r="N148" i="7"/>
  <c r="J149" i="7"/>
  <c r="K149" i="7"/>
  <c r="M149" i="7"/>
  <c r="N149" i="7"/>
  <c r="J150" i="7"/>
  <c r="K150" i="7"/>
  <c r="M150" i="7"/>
  <c r="N150" i="7"/>
  <c r="J151" i="7"/>
  <c r="K151" i="7"/>
  <c r="M151" i="7"/>
  <c r="N151" i="7"/>
  <c r="J152" i="7"/>
  <c r="K152" i="7"/>
  <c r="M152" i="7"/>
  <c r="N152" i="7"/>
  <c r="J153" i="7"/>
  <c r="K153" i="7"/>
  <c r="M153" i="7"/>
  <c r="N153" i="7"/>
  <c r="J154" i="7"/>
  <c r="K154" i="7"/>
  <c r="M154" i="7"/>
  <c r="N154" i="7"/>
  <c r="J155" i="7"/>
  <c r="K155" i="7"/>
  <c r="M155" i="7"/>
  <c r="N155" i="7"/>
  <c r="J156" i="7"/>
  <c r="K156" i="7"/>
  <c r="M156" i="7"/>
  <c r="N156" i="7"/>
  <c r="J157" i="7"/>
  <c r="K157" i="7"/>
  <c r="M157" i="7"/>
  <c r="N157" i="7"/>
  <c r="J158" i="7"/>
  <c r="K158" i="7"/>
  <c r="M158" i="7"/>
  <c r="N158" i="7"/>
  <c r="J159" i="7"/>
  <c r="K159" i="7"/>
  <c r="M159" i="7"/>
  <c r="N159" i="7"/>
  <c r="J160" i="7"/>
  <c r="K160" i="7"/>
  <c r="M160" i="7"/>
  <c r="N160" i="7"/>
  <c r="J161" i="7"/>
  <c r="K161" i="7"/>
  <c r="M161" i="7"/>
  <c r="N161" i="7"/>
  <c r="J162" i="7"/>
  <c r="K162" i="7"/>
  <c r="M162" i="7"/>
  <c r="N162" i="7"/>
  <c r="J163" i="7"/>
  <c r="K163" i="7"/>
  <c r="M163" i="7"/>
  <c r="N163" i="7"/>
  <c r="J164" i="7"/>
  <c r="K164" i="7"/>
  <c r="M164" i="7"/>
  <c r="N164" i="7"/>
  <c r="J165" i="7"/>
  <c r="K165" i="7"/>
  <c r="M165" i="7"/>
  <c r="N165" i="7"/>
  <c r="J166" i="7"/>
  <c r="K166" i="7"/>
  <c r="M166" i="7"/>
  <c r="N166" i="7"/>
  <c r="J167" i="7"/>
  <c r="K167" i="7"/>
  <c r="M167" i="7"/>
  <c r="N167" i="7"/>
  <c r="J168" i="7"/>
  <c r="K168" i="7"/>
  <c r="M168" i="7"/>
  <c r="N168" i="7"/>
  <c r="J169" i="7"/>
  <c r="K169" i="7"/>
  <c r="M169" i="7"/>
  <c r="N169" i="7"/>
  <c r="J170" i="7"/>
  <c r="K170" i="7"/>
  <c r="M170" i="7"/>
  <c r="N170" i="7"/>
  <c r="J171" i="7"/>
  <c r="K171" i="7"/>
  <c r="M171" i="7"/>
  <c r="N171" i="7"/>
  <c r="J172" i="7"/>
  <c r="K172" i="7"/>
  <c r="M172" i="7"/>
  <c r="N172" i="7"/>
  <c r="J173" i="7"/>
  <c r="K173" i="7"/>
  <c r="M173" i="7"/>
  <c r="N173" i="7"/>
  <c r="J174" i="7"/>
  <c r="K174" i="7"/>
  <c r="M174" i="7"/>
  <c r="N174" i="7"/>
  <c r="J175" i="7"/>
  <c r="K175" i="7"/>
  <c r="M175" i="7"/>
  <c r="N175" i="7"/>
  <c r="J176" i="7"/>
  <c r="K176" i="7"/>
  <c r="M176" i="7"/>
  <c r="N176" i="7"/>
  <c r="J177" i="7"/>
  <c r="K177" i="7"/>
  <c r="M177" i="7"/>
  <c r="N177" i="7"/>
  <c r="J178" i="7"/>
  <c r="K178" i="7"/>
  <c r="M178" i="7"/>
  <c r="N178" i="7"/>
  <c r="J179" i="7"/>
  <c r="K179" i="7"/>
  <c r="M179" i="7"/>
  <c r="N179" i="7"/>
  <c r="J180" i="7"/>
  <c r="K180" i="7"/>
  <c r="M180" i="7"/>
  <c r="N180" i="7"/>
  <c r="J181" i="7"/>
  <c r="K181" i="7"/>
  <c r="M181" i="7"/>
  <c r="N181" i="7"/>
  <c r="J182" i="7"/>
  <c r="K182" i="7"/>
  <c r="M182" i="7"/>
  <c r="N182" i="7"/>
  <c r="J183" i="7"/>
  <c r="K183" i="7"/>
  <c r="M183" i="7"/>
  <c r="N183" i="7"/>
  <c r="J184" i="7"/>
  <c r="K184" i="7"/>
  <c r="M184" i="7"/>
  <c r="N184" i="7"/>
  <c r="J185" i="7"/>
  <c r="K185" i="7"/>
  <c r="M185" i="7"/>
  <c r="N185" i="7"/>
  <c r="J186" i="7"/>
  <c r="K186" i="7"/>
  <c r="M186" i="7"/>
  <c r="N186" i="7"/>
  <c r="J187" i="7"/>
  <c r="K187" i="7"/>
  <c r="M187" i="7"/>
  <c r="N187" i="7"/>
  <c r="J188" i="7"/>
  <c r="K188" i="7"/>
  <c r="M188" i="7"/>
  <c r="N188" i="7"/>
  <c r="J189" i="7"/>
  <c r="K189" i="7"/>
  <c r="M189" i="7"/>
  <c r="N189" i="7"/>
  <c r="J190" i="7"/>
  <c r="K190" i="7"/>
  <c r="M190" i="7"/>
  <c r="N190" i="7"/>
  <c r="J191" i="7"/>
  <c r="K191" i="7"/>
  <c r="M191" i="7"/>
  <c r="N191" i="7"/>
  <c r="J192" i="7"/>
  <c r="K192" i="7"/>
  <c r="M192" i="7"/>
  <c r="N192" i="7"/>
  <c r="J193" i="7"/>
  <c r="K193" i="7"/>
  <c r="M193" i="7"/>
  <c r="N193" i="7"/>
  <c r="J194" i="7"/>
  <c r="K194" i="7"/>
  <c r="M194" i="7"/>
  <c r="N194" i="7"/>
  <c r="J195" i="7"/>
  <c r="K195" i="7"/>
  <c r="M195" i="7"/>
  <c r="N195" i="7"/>
  <c r="J196" i="7"/>
  <c r="K196" i="7"/>
  <c r="M196" i="7"/>
  <c r="N196" i="7"/>
  <c r="J197" i="7"/>
  <c r="K197" i="7"/>
  <c r="M197" i="7"/>
  <c r="N197" i="7"/>
  <c r="J198" i="7"/>
  <c r="K198" i="7"/>
  <c r="M198" i="7"/>
  <c r="N198" i="7"/>
  <c r="J199" i="7"/>
  <c r="K199" i="7"/>
  <c r="M199" i="7"/>
  <c r="N199" i="7"/>
  <c r="J200" i="7"/>
  <c r="K200" i="7"/>
  <c r="M200" i="7"/>
  <c r="N200" i="7"/>
  <c r="J201" i="7"/>
  <c r="K201" i="7"/>
  <c r="M201" i="7"/>
  <c r="N201" i="7"/>
  <c r="J202" i="7"/>
  <c r="K202" i="7"/>
  <c r="M202" i="7"/>
  <c r="N202" i="7"/>
  <c r="J203" i="7"/>
  <c r="K203" i="7"/>
  <c r="M203" i="7"/>
  <c r="N203" i="7"/>
  <c r="J204" i="7"/>
  <c r="K204" i="7"/>
  <c r="M204" i="7"/>
  <c r="N204" i="7"/>
  <c r="J205" i="7"/>
  <c r="K205" i="7"/>
  <c r="M205" i="7"/>
  <c r="N205" i="7"/>
  <c r="J206" i="7"/>
  <c r="K206" i="7"/>
  <c r="M206" i="7"/>
  <c r="N206" i="7"/>
  <c r="J207" i="7"/>
  <c r="K207" i="7"/>
  <c r="M207" i="7"/>
  <c r="N207" i="7"/>
  <c r="J208" i="7"/>
  <c r="K208" i="7"/>
  <c r="M208" i="7"/>
  <c r="N208" i="7"/>
  <c r="J209" i="7"/>
  <c r="K209" i="7"/>
  <c r="M209" i="7"/>
  <c r="N209" i="7"/>
  <c r="J210" i="7"/>
  <c r="K210" i="7"/>
  <c r="M210" i="7"/>
  <c r="N210" i="7"/>
  <c r="J211" i="7"/>
  <c r="K211" i="7"/>
  <c r="M211" i="7"/>
  <c r="N211" i="7"/>
  <c r="J212" i="7"/>
  <c r="K212" i="7"/>
  <c r="M212" i="7"/>
  <c r="N212" i="7"/>
  <c r="J213" i="7"/>
  <c r="K213" i="7"/>
  <c r="M213" i="7"/>
  <c r="N213" i="7"/>
  <c r="J214" i="7"/>
  <c r="K214" i="7"/>
  <c r="M214" i="7"/>
  <c r="N214" i="7"/>
  <c r="J215" i="7"/>
  <c r="K215" i="7"/>
  <c r="M215" i="7"/>
  <c r="N215" i="7"/>
  <c r="J216" i="7"/>
  <c r="K216" i="7"/>
  <c r="M216" i="7"/>
  <c r="N216" i="7"/>
  <c r="J217" i="7"/>
  <c r="K217" i="7"/>
  <c r="M217" i="7"/>
  <c r="N217" i="7"/>
  <c r="J218" i="7"/>
  <c r="K218" i="7"/>
  <c r="M218" i="7"/>
  <c r="N218" i="7"/>
  <c r="J219" i="7"/>
  <c r="K219" i="7"/>
  <c r="M219" i="7"/>
  <c r="N219" i="7"/>
  <c r="J220" i="7"/>
  <c r="K220" i="7"/>
  <c r="M220" i="7"/>
  <c r="N220" i="7"/>
  <c r="J221" i="7"/>
  <c r="K221" i="7"/>
  <c r="M221" i="7"/>
  <c r="N221" i="7"/>
  <c r="J222" i="7"/>
  <c r="K222" i="7"/>
  <c r="M222" i="7"/>
  <c r="N222" i="7"/>
  <c r="J223" i="7"/>
  <c r="K223" i="7"/>
  <c r="M223" i="7"/>
  <c r="N223" i="7"/>
  <c r="J224" i="7"/>
  <c r="K224" i="7"/>
  <c r="M224" i="7"/>
  <c r="N224" i="7"/>
  <c r="J225" i="7"/>
  <c r="K225" i="7"/>
  <c r="M225" i="7"/>
  <c r="N225" i="7"/>
  <c r="J226" i="7"/>
  <c r="K226" i="7"/>
  <c r="M226" i="7"/>
  <c r="N226" i="7"/>
  <c r="J227" i="7"/>
  <c r="K227" i="7"/>
  <c r="M227" i="7"/>
  <c r="N227" i="7"/>
  <c r="J228" i="7"/>
  <c r="K228" i="7"/>
  <c r="M228" i="7"/>
  <c r="N228" i="7"/>
  <c r="J229" i="7"/>
  <c r="K229" i="7"/>
  <c r="M229" i="7"/>
  <c r="N229" i="7"/>
  <c r="J230" i="7"/>
  <c r="K230" i="7"/>
  <c r="M230" i="7"/>
  <c r="N230" i="7"/>
  <c r="J231" i="7"/>
  <c r="K231" i="7"/>
  <c r="M231" i="7"/>
  <c r="N231" i="7"/>
  <c r="J232" i="7"/>
  <c r="K232" i="7"/>
  <c r="M232" i="7"/>
  <c r="N232" i="7"/>
  <c r="J233" i="7"/>
  <c r="K233" i="7"/>
  <c r="M233" i="7"/>
  <c r="N233" i="7"/>
  <c r="J234" i="7"/>
  <c r="K234" i="7"/>
  <c r="M234" i="7"/>
  <c r="N234" i="7"/>
  <c r="J235" i="7"/>
  <c r="K235" i="7"/>
  <c r="M235" i="7"/>
  <c r="N235" i="7"/>
  <c r="J236" i="7"/>
  <c r="K236" i="7"/>
  <c r="M236" i="7"/>
  <c r="N236" i="7"/>
  <c r="J237" i="7"/>
  <c r="K237" i="7"/>
  <c r="M237" i="7"/>
  <c r="N237" i="7"/>
  <c r="J238" i="7"/>
  <c r="K238" i="7"/>
  <c r="M238" i="7"/>
  <c r="N238" i="7"/>
  <c r="J239" i="7"/>
  <c r="K239" i="7"/>
  <c r="M239" i="7"/>
  <c r="N239" i="7"/>
  <c r="J240" i="7"/>
  <c r="K240" i="7"/>
  <c r="M240" i="7"/>
  <c r="N240" i="7"/>
  <c r="J241" i="7"/>
  <c r="K241" i="7"/>
  <c r="M241" i="7"/>
  <c r="N241" i="7"/>
  <c r="J242" i="7"/>
  <c r="K242" i="7"/>
  <c r="M242" i="7"/>
  <c r="N242" i="7"/>
  <c r="J243" i="7"/>
  <c r="K243" i="7"/>
  <c r="M243" i="7"/>
  <c r="N243" i="7"/>
  <c r="J244" i="7"/>
  <c r="K244" i="7"/>
  <c r="M244" i="7"/>
  <c r="N244" i="7"/>
  <c r="J245" i="7"/>
  <c r="K245" i="7"/>
  <c r="M245" i="7"/>
  <c r="N245" i="7"/>
  <c r="J246" i="7"/>
  <c r="K246" i="7"/>
  <c r="M246" i="7"/>
  <c r="N246" i="7"/>
  <c r="J247" i="7"/>
  <c r="K247" i="7"/>
  <c r="M247" i="7"/>
  <c r="N247" i="7"/>
  <c r="J248" i="7"/>
  <c r="K248" i="7"/>
  <c r="M248" i="7"/>
  <c r="N248" i="7"/>
  <c r="J249" i="7"/>
  <c r="K249" i="7"/>
  <c r="M249" i="7"/>
  <c r="N249" i="7"/>
  <c r="J250" i="7"/>
  <c r="K250" i="7"/>
  <c r="M250" i="7"/>
  <c r="N250" i="7"/>
  <c r="J251" i="7"/>
  <c r="K251" i="7"/>
  <c r="M251" i="7"/>
  <c r="N251" i="7"/>
  <c r="J252" i="7"/>
  <c r="K252" i="7"/>
  <c r="M252" i="7"/>
  <c r="N252" i="7"/>
  <c r="J253" i="7"/>
  <c r="K253" i="7"/>
  <c r="M253" i="7"/>
  <c r="N253" i="7"/>
  <c r="J254" i="7"/>
  <c r="K254" i="7"/>
  <c r="M254" i="7"/>
  <c r="N254" i="7"/>
  <c r="J255" i="7"/>
  <c r="K255" i="7"/>
  <c r="M255" i="7"/>
  <c r="N255" i="7"/>
  <c r="J256" i="7"/>
  <c r="K256" i="7"/>
  <c r="M256" i="7"/>
  <c r="N256" i="7"/>
  <c r="J257" i="7"/>
  <c r="K257" i="7"/>
  <c r="M257" i="7"/>
  <c r="N257" i="7"/>
  <c r="J258" i="7"/>
  <c r="K258" i="7"/>
  <c r="M258" i="7"/>
  <c r="N258" i="7"/>
  <c r="J259" i="7"/>
  <c r="K259" i="7"/>
  <c r="M259" i="7"/>
  <c r="N259" i="7"/>
  <c r="J260" i="7"/>
  <c r="K260" i="7"/>
  <c r="M260" i="7"/>
  <c r="N260" i="7"/>
  <c r="J261" i="7"/>
  <c r="K261" i="7"/>
  <c r="M261" i="7"/>
  <c r="N261" i="7"/>
  <c r="J262" i="7"/>
  <c r="K262" i="7"/>
  <c r="M262" i="7"/>
  <c r="N262" i="7"/>
  <c r="J263" i="7"/>
  <c r="K263" i="7"/>
  <c r="M263" i="7"/>
  <c r="N263" i="7"/>
  <c r="J264" i="7"/>
  <c r="K264" i="7"/>
  <c r="M264" i="7"/>
  <c r="N264" i="7"/>
  <c r="J265" i="7"/>
  <c r="K265" i="7"/>
  <c r="M265" i="7"/>
  <c r="N265" i="7"/>
  <c r="J266" i="7"/>
  <c r="K266" i="7"/>
  <c r="M266" i="7"/>
  <c r="N266" i="7"/>
  <c r="J267" i="7"/>
  <c r="K267" i="7"/>
  <c r="M267" i="7"/>
  <c r="N267" i="7"/>
  <c r="J268" i="7"/>
  <c r="K268" i="7"/>
  <c r="M268" i="7"/>
  <c r="N268" i="7"/>
  <c r="J269" i="7"/>
  <c r="K269" i="7"/>
  <c r="M269" i="7"/>
  <c r="N269" i="7"/>
  <c r="J270" i="7"/>
  <c r="K270" i="7"/>
  <c r="M270" i="7"/>
  <c r="N270" i="7"/>
  <c r="J271" i="7"/>
  <c r="K271" i="7"/>
  <c r="M271" i="7"/>
  <c r="N271" i="7"/>
  <c r="J272" i="7"/>
  <c r="K272" i="7"/>
  <c r="M272" i="7"/>
  <c r="N272" i="7"/>
  <c r="J273" i="7"/>
  <c r="K273" i="7"/>
  <c r="M273" i="7"/>
  <c r="N273" i="7"/>
  <c r="J274" i="7"/>
  <c r="K274" i="7"/>
  <c r="M274" i="7"/>
  <c r="N274" i="7"/>
  <c r="J275" i="7"/>
  <c r="K275" i="7"/>
  <c r="M275" i="7"/>
  <c r="N275" i="7"/>
  <c r="J276" i="7"/>
  <c r="K276" i="7"/>
  <c r="M276" i="7"/>
  <c r="N276" i="7"/>
  <c r="J277" i="7"/>
  <c r="K277" i="7"/>
  <c r="M277" i="7"/>
  <c r="N277" i="7"/>
  <c r="J278" i="7"/>
  <c r="K278" i="7"/>
  <c r="M278" i="7"/>
  <c r="N278" i="7"/>
  <c r="J279" i="7"/>
  <c r="K279" i="7"/>
  <c r="M279" i="7"/>
  <c r="N279" i="7"/>
  <c r="J280" i="7"/>
  <c r="K280" i="7"/>
  <c r="M280" i="7"/>
  <c r="N280" i="7"/>
  <c r="J281" i="7"/>
  <c r="K281" i="7"/>
  <c r="M281" i="7"/>
  <c r="N281" i="7"/>
  <c r="J282" i="7"/>
  <c r="K282" i="7"/>
  <c r="M282" i="7"/>
  <c r="N282" i="7"/>
  <c r="J283" i="7"/>
  <c r="K283" i="7"/>
  <c r="M283" i="7"/>
  <c r="N283" i="7"/>
  <c r="J284" i="7"/>
  <c r="K284" i="7"/>
  <c r="M284" i="7"/>
  <c r="N284" i="7"/>
  <c r="J285" i="7"/>
  <c r="K285" i="7"/>
  <c r="M285" i="7"/>
  <c r="N285" i="7"/>
  <c r="J286" i="7"/>
  <c r="K286" i="7"/>
  <c r="M286" i="7"/>
  <c r="N286" i="7"/>
  <c r="J287" i="7"/>
  <c r="K287" i="7"/>
  <c r="M287" i="7"/>
  <c r="N287" i="7"/>
  <c r="J288" i="7"/>
  <c r="K288" i="7"/>
  <c r="M288" i="7"/>
  <c r="N288" i="7"/>
  <c r="J289" i="7"/>
  <c r="K289" i="7"/>
  <c r="M289" i="7"/>
  <c r="N289" i="7"/>
  <c r="J290" i="7"/>
  <c r="K290" i="7"/>
  <c r="M290" i="7"/>
  <c r="N290" i="7"/>
  <c r="J291" i="7"/>
  <c r="K291" i="7"/>
  <c r="M291" i="7"/>
  <c r="N291" i="7"/>
  <c r="J292" i="7"/>
  <c r="K292" i="7"/>
  <c r="M292" i="7"/>
  <c r="N292" i="7"/>
  <c r="J293" i="7"/>
  <c r="K293" i="7"/>
  <c r="M293" i="7"/>
  <c r="N293" i="7"/>
  <c r="J294" i="7"/>
  <c r="K294" i="7"/>
  <c r="M294" i="7"/>
  <c r="N294" i="7"/>
  <c r="J295" i="7"/>
  <c r="K295" i="7"/>
  <c r="M295" i="7"/>
  <c r="N295" i="7"/>
  <c r="J296" i="7"/>
  <c r="K296" i="7"/>
  <c r="M296" i="7"/>
  <c r="N296" i="7"/>
  <c r="J297" i="7"/>
  <c r="K297" i="7"/>
  <c r="M297" i="7"/>
  <c r="N297" i="7"/>
  <c r="J298" i="7"/>
  <c r="K298" i="7"/>
  <c r="M298" i="7"/>
  <c r="N298" i="7"/>
  <c r="J299" i="7"/>
  <c r="K299" i="7"/>
  <c r="M299" i="7"/>
  <c r="N299" i="7"/>
  <c r="J300" i="7"/>
  <c r="K300" i="7"/>
  <c r="M300" i="7"/>
  <c r="N300" i="7"/>
  <c r="J301" i="7"/>
  <c r="K301" i="7"/>
  <c r="M301" i="7"/>
  <c r="N301" i="7"/>
  <c r="J302" i="7"/>
  <c r="K302" i="7"/>
  <c r="M302" i="7"/>
  <c r="N302" i="7"/>
  <c r="J303" i="7"/>
  <c r="K303" i="7"/>
  <c r="M303" i="7"/>
  <c r="N303" i="7"/>
  <c r="J304" i="7"/>
  <c r="K304" i="7"/>
  <c r="M304" i="7"/>
  <c r="N304" i="7"/>
  <c r="J305" i="7"/>
  <c r="K305" i="7"/>
  <c r="M305" i="7"/>
  <c r="N305" i="7"/>
  <c r="J306" i="7"/>
  <c r="K306" i="7"/>
  <c r="M306" i="7"/>
  <c r="N306" i="7"/>
  <c r="J307" i="7"/>
  <c r="K307" i="7"/>
  <c r="M307" i="7"/>
  <c r="N307" i="7"/>
  <c r="J308" i="7"/>
  <c r="K308" i="7"/>
  <c r="M308" i="7"/>
  <c r="N308" i="7"/>
  <c r="J309" i="7"/>
  <c r="K309" i="7"/>
  <c r="M309" i="7"/>
  <c r="N309" i="7"/>
  <c r="J310" i="7"/>
  <c r="K310" i="7"/>
  <c r="M310" i="7"/>
  <c r="N310" i="7"/>
  <c r="J311" i="7"/>
  <c r="K311" i="7"/>
  <c r="M311" i="7"/>
  <c r="N311" i="7"/>
  <c r="J312" i="7"/>
  <c r="K312" i="7"/>
  <c r="M312" i="7"/>
  <c r="N312" i="7"/>
  <c r="J313" i="7"/>
  <c r="K313" i="7"/>
  <c r="M313" i="7"/>
  <c r="N313" i="7"/>
  <c r="J314" i="7"/>
  <c r="K314" i="7"/>
  <c r="M314" i="7"/>
  <c r="N314" i="7"/>
  <c r="J315" i="7"/>
  <c r="K315" i="7"/>
  <c r="M315" i="7"/>
  <c r="N315" i="7"/>
  <c r="J316" i="7"/>
  <c r="K316" i="7"/>
  <c r="M316" i="7"/>
  <c r="N316" i="7"/>
  <c r="J317" i="7"/>
  <c r="K317" i="7"/>
  <c r="M317" i="7"/>
  <c r="N317" i="7"/>
  <c r="J318" i="7"/>
  <c r="K318" i="7"/>
  <c r="M318" i="7"/>
  <c r="N318" i="7"/>
  <c r="J319" i="7"/>
  <c r="K319" i="7"/>
  <c r="M319" i="7"/>
  <c r="N319" i="7"/>
  <c r="J320" i="7"/>
  <c r="K320" i="7"/>
  <c r="M320" i="7"/>
  <c r="N320" i="7"/>
  <c r="J321" i="7"/>
  <c r="K321" i="7"/>
  <c r="M321" i="7"/>
  <c r="N321" i="7"/>
  <c r="J322" i="7"/>
  <c r="K322" i="7"/>
  <c r="M322" i="7"/>
  <c r="N322" i="7"/>
  <c r="J323" i="7"/>
  <c r="K323" i="7"/>
  <c r="M323" i="7"/>
  <c r="N323" i="7"/>
  <c r="J324" i="7"/>
  <c r="K324" i="7"/>
  <c r="M324" i="7"/>
  <c r="N324" i="7"/>
  <c r="J325" i="7"/>
  <c r="K325" i="7"/>
  <c r="M325" i="7"/>
  <c r="N325" i="7"/>
  <c r="J326" i="7"/>
  <c r="K326" i="7"/>
  <c r="M326" i="7"/>
  <c r="N326" i="7"/>
  <c r="J327" i="7"/>
  <c r="K327" i="7"/>
  <c r="M327" i="7"/>
  <c r="N327" i="7"/>
  <c r="J328" i="7"/>
  <c r="K328" i="7"/>
  <c r="M328" i="7"/>
  <c r="N328" i="7"/>
  <c r="J329" i="7"/>
  <c r="K329" i="7"/>
  <c r="M329" i="7"/>
  <c r="N329" i="7"/>
  <c r="J330" i="7"/>
  <c r="K330" i="7"/>
  <c r="M330" i="7"/>
  <c r="N330" i="7"/>
  <c r="J331" i="7"/>
  <c r="K331" i="7"/>
  <c r="M331" i="7"/>
  <c r="N331" i="7"/>
  <c r="J332" i="7"/>
  <c r="K332" i="7"/>
  <c r="M332" i="7"/>
  <c r="N332" i="7"/>
  <c r="J333" i="7"/>
  <c r="K333" i="7"/>
  <c r="M333" i="7"/>
  <c r="N333" i="7"/>
  <c r="J334" i="7"/>
  <c r="K334" i="7"/>
  <c r="M334" i="7"/>
  <c r="N334" i="7"/>
  <c r="J335" i="7"/>
  <c r="K335" i="7"/>
  <c r="M335" i="7"/>
  <c r="N335" i="7"/>
  <c r="J336" i="7"/>
  <c r="K336" i="7"/>
  <c r="M336" i="7"/>
  <c r="N336" i="7"/>
  <c r="J337" i="7"/>
  <c r="K337" i="7"/>
  <c r="M337" i="7"/>
  <c r="N337" i="7"/>
  <c r="J338" i="7"/>
  <c r="K338" i="7"/>
  <c r="M338" i="7"/>
  <c r="N338" i="7"/>
  <c r="J339" i="7"/>
  <c r="K339" i="7"/>
  <c r="M339" i="7"/>
  <c r="N339" i="7"/>
  <c r="J340" i="7"/>
  <c r="K340" i="7"/>
  <c r="M340" i="7"/>
  <c r="N340" i="7"/>
  <c r="J341" i="7"/>
  <c r="K341" i="7"/>
  <c r="M341" i="7"/>
  <c r="N341" i="7"/>
  <c r="J342" i="7"/>
  <c r="K342" i="7"/>
  <c r="M342" i="7"/>
  <c r="N342" i="7"/>
  <c r="J343" i="7"/>
  <c r="K343" i="7"/>
  <c r="M343" i="7"/>
  <c r="N343" i="7"/>
  <c r="J344" i="7"/>
  <c r="K344" i="7"/>
  <c r="M344" i="7"/>
  <c r="N344" i="7"/>
  <c r="J345" i="7"/>
  <c r="K345" i="7"/>
  <c r="M345" i="7"/>
  <c r="N345" i="7"/>
  <c r="J346" i="7"/>
  <c r="K346" i="7"/>
  <c r="M346" i="7"/>
  <c r="N346" i="7"/>
  <c r="J347" i="7"/>
  <c r="K347" i="7"/>
  <c r="M347" i="7"/>
  <c r="N347" i="7"/>
  <c r="J348" i="7"/>
  <c r="K348" i="7"/>
  <c r="M348" i="7"/>
  <c r="N348" i="7"/>
  <c r="J349" i="7"/>
  <c r="K349" i="7"/>
  <c r="M349" i="7"/>
  <c r="N349" i="7"/>
  <c r="J350" i="7"/>
  <c r="K350" i="7"/>
  <c r="M350" i="7"/>
  <c r="N350" i="7"/>
  <c r="J351" i="7"/>
  <c r="K351" i="7"/>
  <c r="M351" i="7"/>
  <c r="N351" i="7"/>
  <c r="J352" i="7"/>
  <c r="K352" i="7"/>
  <c r="M352" i="7"/>
  <c r="N352" i="7"/>
  <c r="J353" i="7"/>
  <c r="K353" i="7"/>
  <c r="M353" i="7"/>
  <c r="N353" i="7"/>
  <c r="J354" i="7"/>
  <c r="K354" i="7"/>
  <c r="M354" i="7"/>
  <c r="N354" i="7"/>
  <c r="J355" i="7"/>
  <c r="K355" i="7"/>
  <c r="M355" i="7"/>
  <c r="N355" i="7"/>
  <c r="J356" i="7"/>
  <c r="K356" i="7"/>
  <c r="M356" i="7"/>
  <c r="N356" i="7"/>
  <c r="J357" i="7"/>
  <c r="K357" i="7"/>
  <c r="M357" i="7"/>
  <c r="N357" i="7"/>
  <c r="J358" i="7"/>
  <c r="K358" i="7"/>
  <c r="M358" i="7"/>
  <c r="N358" i="7"/>
  <c r="J359" i="7"/>
  <c r="K359" i="7"/>
  <c r="M359" i="7"/>
  <c r="N359" i="7"/>
  <c r="J360" i="7"/>
  <c r="K360" i="7"/>
  <c r="M360" i="7"/>
  <c r="N360" i="7"/>
  <c r="J361" i="7"/>
  <c r="K361" i="7"/>
  <c r="M361" i="7"/>
  <c r="N361" i="7"/>
  <c r="J362" i="7"/>
  <c r="K362" i="7"/>
  <c r="M362" i="7"/>
  <c r="N362" i="7"/>
  <c r="J363" i="7"/>
  <c r="K363" i="7"/>
  <c r="M363" i="7"/>
  <c r="N363" i="7"/>
  <c r="J364" i="7"/>
  <c r="K364" i="7"/>
  <c r="M364" i="7"/>
  <c r="N364" i="7"/>
  <c r="J365" i="7"/>
  <c r="K365" i="7"/>
  <c r="M365" i="7"/>
  <c r="N365" i="7"/>
  <c r="J366" i="7"/>
  <c r="K366" i="7"/>
  <c r="M366" i="7"/>
  <c r="N366" i="7"/>
  <c r="J367" i="7"/>
  <c r="K367" i="7"/>
  <c r="M367" i="7"/>
  <c r="N367" i="7"/>
  <c r="J368" i="7"/>
  <c r="K368" i="7"/>
  <c r="M368" i="7"/>
  <c r="N368" i="7"/>
  <c r="J369" i="7"/>
  <c r="K369" i="7"/>
  <c r="M369" i="7"/>
  <c r="N369" i="7"/>
  <c r="J370" i="7"/>
  <c r="K370" i="7"/>
  <c r="M370" i="7"/>
  <c r="N370" i="7"/>
  <c r="J371" i="7"/>
  <c r="K371" i="7"/>
  <c r="M371" i="7"/>
  <c r="N371" i="7"/>
  <c r="J372" i="7"/>
  <c r="K372" i="7"/>
  <c r="M372" i="7"/>
  <c r="N372" i="7"/>
  <c r="J373" i="7"/>
  <c r="K373" i="7"/>
  <c r="M373" i="7"/>
  <c r="N373" i="7"/>
  <c r="J374" i="7"/>
  <c r="K374" i="7"/>
  <c r="M374" i="7"/>
  <c r="N374" i="7"/>
  <c r="J375" i="7"/>
  <c r="K375" i="7"/>
  <c r="M375" i="7"/>
  <c r="N375" i="7"/>
  <c r="J376" i="7"/>
  <c r="K376" i="7"/>
  <c r="M376" i="7"/>
  <c r="N376" i="7"/>
  <c r="J377" i="7"/>
  <c r="K377" i="7"/>
  <c r="M377" i="7"/>
  <c r="N377" i="7"/>
  <c r="J378" i="7"/>
  <c r="K378" i="7"/>
  <c r="M378" i="7"/>
  <c r="N378" i="7"/>
  <c r="J379" i="7"/>
  <c r="K379" i="7"/>
  <c r="M379" i="7"/>
  <c r="N379" i="7"/>
  <c r="J380" i="7"/>
  <c r="K380" i="7"/>
  <c r="M380" i="7"/>
  <c r="N380" i="7"/>
  <c r="J381" i="7"/>
  <c r="K381" i="7"/>
  <c r="M381" i="7"/>
  <c r="N381" i="7"/>
  <c r="J382" i="7"/>
  <c r="K382" i="7"/>
  <c r="M382" i="7"/>
  <c r="N382" i="7"/>
  <c r="J383" i="7"/>
  <c r="K383" i="7"/>
  <c r="M383" i="7"/>
  <c r="N383" i="7"/>
  <c r="J384" i="7"/>
  <c r="K384" i="7"/>
  <c r="M384" i="7"/>
  <c r="N384" i="7"/>
  <c r="J385" i="7"/>
  <c r="K385" i="7"/>
  <c r="M385" i="7"/>
  <c r="N385" i="7"/>
  <c r="J386" i="7"/>
  <c r="K386" i="7"/>
  <c r="M386" i="7"/>
  <c r="N386" i="7"/>
  <c r="J387" i="7"/>
  <c r="K387" i="7"/>
  <c r="M387" i="7"/>
  <c r="N387" i="7"/>
  <c r="J388" i="7"/>
  <c r="K388" i="7"/>
  <c r="M388" i="7"/>
  <c r="N388" i="7"/>
  <c r="J389" i="7"/>
  <c r="K389" i="7"/>
  <c r="M389" i="7"/>
  <c r="N389" i="7"/>
  <c r="J390" i="7"/>
  <c r="K390" i="7"/>
  <c r="M390" i="7"/>
  <c r="N390" i="7"/>
  <c r="J391" i="7"/>
  <c r="K391" i="7"/>
  <c r="M391" i="7"/>
  <c r="N391" i="7"/>
  <c r="J392" i="7"/>
  <c r="K392" i="7"/>
  <c r="M392" i="7"/>
  <c r="N392" i="7"/>
  <c r="J393" i="7"/>
  <c r="K393" i="7"/>
  <c r="M393" i="7"/>
  <c r="N393" i="7"/>
  <c r="J394" i="7"/>
  <c r="K394" i="7"/>
  <c r="M394" i="7"/>
  <c r="N394" i="7"/>
  <c r="J395" i="7"/>
  <c r="K395" i="7"/>
  <c r="M395" i="7"/>
  <c r="N395" i="7"/>
  <c r="J396" i="7"/>
  <c r="K396" i="7"/>
  <c r="M396" i="7"/>
  <c r="N396" i="7"/>
  <c r="J397" i="7"/>
  <c r="K397" i="7"/>
  <c r="M397" i="7"/>
  <c r="N397" i="7"/>
  <c r="J398" i="7"/>
  <c r="K398" i="7"/>
  <c r="M398" i="7"/>
  <c r="N398" i="7"/>
  <c r="J399" i="7"/>
  <c r="K399" i="7"/>
  <c r="M399" i="7"/>
  <c r="N399" i="7"/>
  <c r="J400" i="7"/>
  <c r="K400" i="7"/>
  <c r="M400" i="7"/>
  <c r="N400" i="7"/>
  <c r="J401" i="7"/>
  <c r="K401" i="7"/>
  <c r="M401" i="7"/>
  <c r="N401" i="7"/>
  <c r="J402" i="7"/>
  <c r="K402" i="7"/>
  <c r="M402" i="7"/>
  <c r="N402" i="7"/>
  <c r="J403" i="7"/>
  <c r="K403" i="7"/>
  <c r="M403" i="7"/>
  <c r="N403" i="7"/>
  <c r="J404" i="7"/>
  <c r="K404" i="7"/>
  <c r="M404" i="7"/>
  <c r="N404" i="7"/>
  <c r="J405" i="7"/>
  <c r="K405" i="7"/>
  <c r="M405" i="7"/>
  <c r="N405" i="7"/>
  <c r="J406" i="7"/>
  <c r="K406" i="7"/>
  <c r="M406" i="7"/>
  <c r="N406" i="7"/>
  <c r="J407" i="7"/>
  <c r="K407" i="7"/>
  <c r="M407" i="7"/>
  <c r="N407" i="7"/>
  <c r="J408" i="7"/>
  <c r="K408" i="7"/>
  <c r="M408" i="7"/>
  <c r="N408" i="7"/>
  <c r="J409" i="7"/>
  <c r="K409" i="7"/>
  <c r="M409" i="7"/>
  <c r="N409" i="7"/>
  <c r="J410" i="7"/>
  <c r="K410" i="7"/>
  <c r="M410" i="7"/>
  <c r="N410" i="7"/>
  <c r="J411" i="7"/>
  <c r="K411" i="7"/>
  <c r="M411" i="7"/>
  <c r="N411" i="7"/>
  <c r="J412" i="7"/>
  <c r="K412" i="7"/>
  <c r="M412" i="7"/>
  <c r="N412" i="7"/>
  <c r="J413" i="7"/>
  <c r="K413" i="7"/>
  <c r="M413" i="7"/>
  <c r="N413" i="7"/>
  <c r="J414" i="7"/>
  <c r="K414" i="7"/>
  <c r="M414" i="7"/>
  <c r="N414" i="7"/>
  <c r="J415" i="7"/>
  <c r="K415" i="7"/>
  <c r="M415" i="7"/>
  <c r="N415" i="7"/>
  <c r="J416" i="7"/>
  <c r="K416" i="7"/>
  <c r="M416" i="7"/>
  <c r="N416" i="7"/>
  <c r="J417" i="7"/>
  <c r="K417" i="7"/>
  <c r="M417" i="7"/>
  <c r="N417" i="7"/>
  <c r="J418" i="7"/>
  <c r="K418" i="7"/>
  <c r="M418" i="7"/>
  <c r="N418" i="7"/>
  <c r="J419" i="7"/>
  <c r="K419" i="7"/>
  <c r="M419" i="7"/>
  <c r="N419" i="7"/>
  <c r="J420" i="7"/>
  <c r="K420" i="7"/>
  <c r="M420" i="7"/>
  <c r="N420" i="7"/>
  <c r="J421" i="7"/>
  <c r="K421" i="7"/>
  <c r="M421" i="7"/>
  <c r="N421" i="7"/>
  <c r="J422" i="7"/>
  <c r="K422" i="7"/>
  <c r="M422" i="7"/>
  <c r="N422" i="7"/>
  <c r="J423" i="7"/>
  <c r="K423" i="7"/>
  <c r="M423" i="7"/>
  <c r="N423" i="7"/>
  <c r="J424" i="7"/>
  <c r="K424" i="7"/>
  <c r="M424" i="7"/>
  <c r="N424" i="7"/>
  <c r="J425" i="7"/>
  <c r="K425" i="7"/>
  <c r="M425" i="7"/>
  <c r="N425" i="7"/>
  <c r="J426" i="7"/>
  <c r="K426" i="7"/>
  <c r="M426" i="7"/>
  <c r="N426" i="7"/>
  <c r="J427" i="7"/>
  <c r="K427" i="7"/>
  <c r="M427" i="7"/>
  <c r="N427" i="7"/>
  <c r="J428" i="7"/>
  <c r="K428" i="7"/>
  <c r="M428" i="7"/>
  <c r="N428" i="7"/>
  <c r="J429" i="7"/>
  <c r="K429" i="7"/>
  <c r="M429" i="7"/>
  <c r="N429" i="7"/>
  <c r="J430" i="7"/>
  <c r="K430" i="7"/>
  <c r="M430" i="7"/>
  <c r="N430" i="7"/>
  <c r="J431" i="7"/>
  <c r="K431" i="7"/>
  <c r="M431" i="7"/>
  <c r="N431" i="7"/>
  <c r="J432" i="7"/>
  <c r="K432" i="7"/>
  <c r="M432" i="7"/>
  <c r="N432" i="7"/>
  <c r="J433" i="7"/>
  <c r="K433" i="7"/>
  <c r="M433" i="7"/>
  <c r="N433" i="7"/>
  <c r="J434" i="7"/>
  <c r="K434" i="7"/>
  <c r="M434" i="7"/>
  <c r="N434" i="7"/>
  <c r="J435" i="7"/>
  <c r="K435" i="7"/>
  <c r="M435" i="7"/>
  <c r="N435" i="7"/>
  <c r="J436" i="7"/>
  <c r="K436" i="7"/>
  <c r="M436" i="7"/>
  <c r="N436" i="7"/>
  <c r="J437" i="7"/>
  <c r="K437" i="7"/>
  <c r="M437" i="7"/>
  <c r="N437" i="7"/>
  <c r="J438" i="7"/>
  <c r="K438" i="7"/>
  <c r="M438" i="7"/>
  <c r="N438" i="7"/>
  <c r="J439" i="7"/>
  <c r="K439" i="7"/>
  <c r="M439" i="7"/>
  <c r="N439" i="7"/>
  <c r="J440" i="7"/>
  <c r="K440" i="7"/>
  <c r="M440" i="7"/>
  <c r="N440" i="7"/>
  <c r="J441" i="7"/>
  <c r="K441" i="7"/>
  <c r="M441" i="7"/>
  <c r="N441" i="7"/>
  <c r="J442" i="7"/>
  <c r="K442" i="7"/>
  <c r="M442" i="7"/>
  <c r="N442" i="7"/>
  <c r="J443" i="7"/>
  <c r="K443" i="7"/>
  <c r="M443" i="7"/>
  <c r="N443" i="7"/>
  <c r="J444" i="7"/>
  <c r="K444" i="7"/>
  <c r="M444" i="7"/>
  <c r="N444" i="7"/>
  <c r="J445" i="7"/>
  <c r="K445" i="7"/>
  <c r="M445" i="7"/>
  <c r="N445" i="7"/>
  <c r="J446" i="7"/>
  <c r="K446" i="7"/>
  <c r="M446" i="7"/>
  <c r="N446" i="7"/>
  <c r="J447" i="7"/>
  <c r="K447" i="7"/>
  <c r="M447" i="7"/>
  <c r="N447" i="7"/>
  <c r="J448" i="7"/>
  <c r="K448" i="7"/>
  <c r="M448" i="7"/>
  <c r="N448" i="7"/>
  <c r="J449" i="7"/>
  <c r="K449" i="7"/>
  <c r="M449" i="7"/>
  <c r="N449" i="7"/>
  <c r="J450" i="7"/>
  <c r="K450" i="7"/>
  <c r="M450" i="7"/>
  <c r="N450" i="7"/>
  <c r="J451" i="7"/>
  <c r="K451" i="7"/>
  <c r="M451" i="7"/>
  <c r="N451" i="7"/>
  <c r="J452" i="7"/>
  <c r="K452" i="7"/>
  <c r="M452" i="7"/>
  <c r="N452" i="7"/>
  <c r="J453" i="7"/>
  <c r="K453" i="7"/>
  <c r="M453" i="7"/>
  <c r="N453" i="7"/>
  <c r="J454" i="7"/>
  <c r="K454" i="7"/>
  <c r="M454" i="7"/>
  <c r="N454" i="7"/>
  <c r="J455" i="7"/>
  <c r="K455" i="7"/>
  <c r="M455" i="7"/>
  <c r="N455" i="7"/>
  <c r="J456" i="7"/>
  <c r="K456" i="7"/>
  <c r="M456" i="7"/>
  <c r="N456" i="7"/>
  <c r="J457" i="7"/>
  <c r="K457" i="7"/>
  <c r="M457" i="7"/>
  <c r="N457" i="7"/>
  <c r="J458" i="7"/>
  <c r="K458" i="7"/>
  <c r="M458" i="7"/>
  <c r="N458" i="7"/>
  <c r="J459" i="7"/>
  <c r="K459" i="7"/>
  <c r="M459" i="7"/>
  <c r="N459" i="7"/>
  <c r="J460" i="7"/>
  <c r="K460" i="7"/>
  <c r="M460" i="7"/>
  <c r="N460" i="7"/>
  <c r="J461" i="7"/>
  <c r="K461" i="7"/>
  <c r="M461" i="7"/>
  <c r="N461" i="7"/>
  <c r="J462" i="7"/>
  <c r="K462" i="7"/>
  <c r="M462" i="7"/>
  <c r="N462" i="7"/>
  <c r="J463" i="7"/>
  <c r="K463" i="7"/>
  <c r="M463" i="7"/>
  <c r="N463" i="7"/>
  <c r="J464" i="7"/>
  <c r="K464" i="7"/>
  <c r="M464" i="7"/>
  <c r="N464" i="7"/>
  <c r="J465" i="7"/>
  <c r="K465" i="7"/>
  <c r="M465" i="7"/>
  <c r="N465" i="7"/>
  <c r="J466" i="7"/>
  <c r="K466" i="7"/>
  <c r="M466" i="7"/>
  <c r="N466" i="7"/>
  <c r="J467" i="7"/>
  <c r="K467" i="7"/>
  <c r="M467" i="7"/>
  <c r="N467" i="7"/>
  <c r="J468" i="7"/>
  <c r="K468" i="7"/>
  <c r="M468" i="7"/>
  <c r="N468" i="7"/>
  <c r="J469" i="7"/>
  <c r="K469" i="7"/>
  <c r="M469" i="7"/>
  <c r="N469" i="7"/>
  <c r="J470" i="7"/>
  <c r="K470" i="7"/>
  <c r="M470" i="7"/>
  <c r="N470" i="7"/>
  <c r="J471" i="7"/>
  <c r="K471" i="7"/>
  <c r="M471" i="7"/>
  <c r="N471" i="7"/>
  <c r="J472" i="7"/>
  <c r="K472" i="7"/>
  <c r="M472" i="7"/>
  <c r="N472" i="7"/>
  <c r="J473" i="7"/>
  <c r="K473" i="7"/>
  <c r="M473" i="7"/>
  <c r="N473" i="7"/>
  <c r="J474" i="7"/>
  <c r="K474" i="7"/>
  <c r="M474" i="7"/>
  <c r="N474" i="7"/>
  <c r="J475" i="7"/>
  <c r="K475" i="7"/>
  <c r="M475" i="7"/>
  <c r="N475" i="7"/>
  <c r="J476" i="7"/>
  <c r="K476" i="7"/>
  <c r="M476" i="7"/>
  <c r="N476" i="7"/>
  <c r="J477" i="7"/>
  <c r="K477" i="7"/>
  <c r="M477" i="7"/>
  <c r="N477" i="7"/>
  <c r="J478" i="7"/>
  <c r="K478" i="7"/>
  <c r="M478" i="7"/>
  <c r="N478" i="7"/>
  <c r="J479" i="7"/>
  <c r="K479" i="7"/>
  <c r="M479" i="7"/>
  <c r="N479" i="7"/>
  <c r="J480" i="7"/>
  <c r="K480" i="7"/>
  <c r="M480" i="7"/>
  <c r="N480" i="7"/>
  <c r="J481" i="7"/>
  <c r="K481" i="7"/>
  <c r="M481" i="7"/>
  <c r="N481" i="7"/>
  <c r="J482" i="7"/>
  <c r="K482" i="7"/>
  <c r="M482" i="7"/>
  <c r="N482" i="7"/>
  <c r="J483" i="7"/>
  <c r="K483" i="7"/>
  <c r="M483" i="7"/>
  <c r="N483" i="7"/>
  <c r="J484" i="7"/>
  <c r="K484" i="7"/>
  <c r="M484" i="7"/>
  <c r="N484" i="7"/>
  <c r="J485" i="7"/>
  <c r="K485" i="7"/>
  <c r="M485" i="7"/>
  <c r="N485" i="7"/>
  <c r="J486" i="7"/>
  <c r="K486" i="7"/>
  <c r="M486" i="7"/>
  <c r="N486" i="7"/>
  <c r="J487" i="7"/>
  <c r="K487" i="7"/>
  <c r="M487" i="7"/>
  <c r="N487" i="7"/>
  <c r="J488" i="7"/>
  <c r="K488" i="7"/>
  <c r="M488" i="7"/>
  <c r="N488" i="7"/>
  <c r="J489" i="7"/>
  <c r="K489" i="7"/>
  <c r="M489" i="7"/>
  <c r="N489" i="7"/>
  <c r="J490" i="7"/>
  <c r="K490" i="7"/>
  <c r="M490" i="7"/>
  <c r="N490" i="7"/>
  <c r="J491" i="7"/>
  <c r="K491" i="7"/>
  <c r="M491" i="7"/>
  <c r="N491" i="7"/>
  <c r="J492" i="7"/>
  <c r="K492" i="7"/>
  <c r="M492" i="7"/>
  <c r="N492" i="7"/>
  <c r="J493" i="7"/>
  <c r="K493" i="7"/>
  <c r="M493" i="7"/>
  <c r="N493" i="7"/>
  <c r="J494" i="7"/>
  <c r="K494" i="7"/>
  <c r="M494" i="7"/>
  <c r="N494" i="7"/>
  <c r="J495" i="7"/>
  <c r="K495" i="7"/>
  <c r="M495" i="7"/>
  <c r="N495" i="7"/>
  <c r="J496" i="7"/>
  <c r="K496" i="7"/>
  <c r="M496" i="7"/>
  <c r="N496" i="7"/>
  <c r="J497" i="7"/>
  <c r="K497" i="7"/>
  <c r="M497" i="7"/>
  <c r="N497" i="7"/>
  <c r="J498" i="7"/>
  <c r="K498" i="7"/>
  <c r="M498" i="7"/>
  <c r="N498" i="7"/>
  <c r="J499" i="7"/>
  <c r="K499" i="7"/>
  <c r="M499" i="7"/>
  <c r="N499" i="7"/>
  <c r="J500" i="7"/>
  <c r="K500" i="7"/>
  <c r="M500" i="7"/>
  <c r="N500" i="7"/>
  <c r="J501" i="7"/>
  <c r="K501" i="7"/>
  <c r="M501" i="7"/>
  <c r="N501" i="7"/>
  <c r="J502" i="7"/>
  <c r="K502" i="7"/>
  <c r="M502" i="7"/>
  <c r="N502" i="7"/>
  <c r="J503" i="7"/>
  <c r="K503" i="7"/>
  <c r="M503" i="7"/>
  <c r="N503" i="7"/>
  <c r="J504" i="7"/>
  <c r="K504" i="7"/>
  <c r="M504" i="7"/>
  <c r="N504" i="7"/>
  <c r="J505" i="7"/>
  <c r="K505" i="7"/>
  <c r="M505" i="7"/>
  <c r="N505" i="7"/>
  <c r="J506" i="7"/>
  <c r="K506" i="7"/>
  <c r="M506" i="7"/>
  <c r="N506" i="7"/>
  <c r="J507" i="7"/>
  <c r="K507" i="7"/>
  <c r="M507" i="7"/>
  <c r="N507" i="7"/>
  <c r="J508" i="7"/>
  <c r="K508" i="7"/>
  <c r="M508" i="7"/>
  <c r="N508" i="7"/>
  <c r="J509" i="7"/>
  <c r="K509" i="7"/>
  <c r="M509" i="7"/>
  <c r="N509" i="7"/>
  <c r="J510" i="7"/>
  <c r="K510" i="7"/>
  <c r="M510" i="7"/>
  <c r="N510" i="7"/>
  <c r="J511" i="7"/>
  <c r="K511" i="7"/>
  <c r="M511" i="7"/>
  <c r="N511" i="7"/>
  <c r="J512" i="7"/>
  <c r="K512" i="7"/>
  <c r="M512" i="7"/>
  <c r="N512" i="7"/>
  <c r="J513" i="7"/>
  <c r="K513" i="7"/>
  <c r="M513" i="7"/>
  <c r="N513" i="7"/>
  <c r="J514" i="7"/>
  <c r="K514" i="7"/>
  <c r="M514" i="7"/>
  <c r="N514" i="7"/>
  <c r="J515" i="7"/>
  <c r="K515" i="7"/>
  <c r="M515" i="7"/>
  <c r="N515" i="7"/>
  <c r="J516" i="7"/>
  <c r="K516" i="7"/>
  <c r="M516" i="7"/>
  <c r="N516" i="7"/>
  <c r="J517" i="7"/>
  <c r="K517" i="7"/>
  <c r="M517" i="7"/>
  <c r="N517" i="7"/>
  <c r="J518" i="7"/>
  <c r="K518" i="7"/>
  <c r="M518" i="7"/>
  <c r="N518" i="7"/>
  <c r="J519" i="7"/>
  <c r="K519" i="7"/>
  <c r="M519" i="7"/>
  <c r="N519" i="7"/>
  <c r="J520" i="7"/>
  <c r="K520" i="7"/>
  <c r="M520" i="7"/>
  <c r="N520" i="7"/>
  <c r="J521" i="7"/>
  <c r="K521" i="7"/>
  <c r="M521" i="7"/>
  <c r="N521" i="7"/>
  <c r="J522" i="7"/>
  <c r="K522" i="7"/>
  <c r="M522" i="7"/>
  <c r="N522" i="7"/>
  <c r="J523" i="7"/>
  <c r="K523" i="7"/>
  <c r="M523" i="7"/>
  <c r="N523" i="7"/>
  <c r="J524" i="7"/>
  <c r="K524" i="7"/>
  <c r="M524" i="7"/>
  <c r="N524" i="7"/>
  <c r="J525" i="7"/>
  <c r="K525" i="7"/>
  <c r="M525" i="7"/>
  <c r="N525" i="7"/>
  <c r="J526" i="7"/>
  <c r="K526" i="7"/>
  <c r="M526" i="7"/>
  <c r="N526" i="7"/>
  <c r="J527" i="7"/>
  <c r="K527" i="7"/>
  <c r="M527" i="7"/>
  <c r="N527" i="7"/>
  <c r="J528" i="7"/>
  <c r="K528" i="7"/>
  <c r="M528" i="7"/>
  <c r="N528" i="7"/>
  <c r="J529" i="7"/>
  <c r="K529" i="7"/>
  <c r="M529" i="7"/>
  <c r="N529" i="7"/>
  <c r="J530" i="7"/>
  <c r="K530" i="7"/>
  <c r="M530" i="7"/>
  <c r="N530" i="7"/>
  <c r="J531" i="7"/>
  <c r="K531" i="7"/>
  <c r="M531" i="7"/>
  <c r="N531" i="7"/>
  <c r="J532" i="7"/>
  <c r="K532" i="7"/>
  <c r="M532" i="7"/>
  <c r="N532" i="7"/>
  <c r="J533" i="7"/>
  <c r="K533" i="7"/>
  <c r="M533" i="7"/>
  <c r="N533" i="7"/>
  <c r="J534" i="7"/>
  <c r="K534" i="7"/>
  <c r="M534" i="7"/>
  <c r="N534" i="7"/>
  <c r="J535" i="7"/>
  <c r="K535" i="7"/>
  <c r="M535" i="7"/>
  <c r="N535" i="7"/>
  <c r="J536" i="7"/>
  <c r="K536" i="7"/>
  <c r="M536" i="7"/>
  <c r="N536" i="7"/>
  <c r="J537" i="7"/>
  <c r="K537" i="7"/>
  <c r="M537" i="7"/>
  <c r="N537" i="7"/>
  <c r="J538" i="7"/>
  <c r="K538" i="7"/>
  <c r="M538" i="7"/>
  <c r="N538" i="7"/>
  <c r="J539" i="7"/>
  <c r="K539" i="7"/>
  <c r="M539" i="7"/>
  <c r="N539" i="7"/>
  <c r="J540" i="7"/>
  <c r="K540" i="7"/>
  <c r="M540" i="7"/>
  <c r="N540" i="7"/>
  <c r="J541" i="7"/>
  <c r="K541" i="7"/>
  <c r="M541" i="7"/>
  <c r="N541" i="7"/>
  <c r="J542" i="7"/>
  <c r="K542" i="7"/>
  <c r="M542" i="7"/>
  <c r="N542" i="7"/>
  <c r="J543" i="7"/>
  <c r="K543" i="7"/>
  <c r="M543" i="7"/>
  <c r="N543" i="7"/>
  <c r="J544" i="7"/>
  <c r="K544" i="7"/>
  <c r="M544" i="7"/>
  <c r="N544" i="7"/>
  <c r="J545" i="7"/>
  <c r="K545" i="7"/>
  <c r="M545" i="7"/>
  <c r="N545" i="7"/>
  <c r="J546" i="7"/>
  <c r="K546" i="7"/>
  <c r="M546" i="7"/>
  <c r="N546" i="7"/>
  <c r="J547" i="7"/>
  <c r="K547" i="7"/>
  <c r="M547" i="7"/>
  <c r="N547" i="7"/>
  <c r="J548" i="7"/>
  <c r="K548" i="7"/>
  <c r="M548" i="7"/>
  <c r="N548" i="7"/>
  <c r="J549" i="7"/>
  <c r="K549" i="7"/>
  <c r="M549" i="7"/>
  <c r="N549" i="7"/>
  <c r="J550" i="7"/>
  <c r="K550" i="7"/>
  <c r="M550" i="7"/>
  <c r="N550" i="7"/>
  <c r="J551" i="7"/>
  <c r="K551" i="7"/>
  <c r="M551" i="7"/>
  <c r="N551" i="7"/>
  <c r="J552" i="7"/>
  <c r="K552" i="7"/>
  <c r="M552" i="7"/>
  <c r="N552" i="7"/>
  <c r="J553" i="7"/>
  <c r="K553" i="7"/>
  <c r="M553" i="7"/>
  <c r="N553" i="7"/>
  <c r="J554" i="7"/>
  <c r="K554" i="7"/>
  <c r="M554" i="7"/>
  <c r="N554" i="7"/>
  <c r="J555" i="7"/>
  <c r="K555" i="7"/>
  <c r="M555" i="7"/>
  <c r="N555" i="7"/>
  <c r="J556" i="7"/>
  <c r="K556" i="7"/>
  <c r="M556" i="7"/>
  <c r="N556" i="7"/>
  <c r="J557" i="7"/>
  <c r="K557" i="7"/>
  <c r="M557" i="7"/>
  <c r="N557" i="7"/>
  <c r="J558" i="7"/>
  <c r="K558" i="7"/>
  <c r="M558" i="7"/>
  <c r="N558" i="7"/>
  <c r="J559" i="7"/>
  <c r="K559" i="7"/>
  <c r="M559" i="7"/>
  <c r="N559" i="7"/>
  <c r="J560" i="7"/>
  <c r="K560" i="7"/>
  <c r="M560" i="7"/>
  <c r="N560" i="7"/>
  <c r="J561" i="7"/>
  <c r="K561" i="7"/>
  <c r="M561" i="7"/>
  <c r="N561" i="7"/>
  <c r="J562" i="7"/>
  <c r="K562" i="7"/>
  <c r="M562" i="7"/>
  <c r="N562" i="7"/>
  <c r="J563" i="7"/>
  <c r="K563" i="7"/>
  <c r="M563" i="7"/>
  <c r="N563" i="7"/>
  <c r="J564" i="7"/>
  <c r="K564" i="7"/>
  <c r="M564" i="7"/>
  <c r="N564" i="7"/>
  <c r="J565" i="7"/>
  <c r="K565" i="7"/>
  <c r="M565" i="7"/>
  <c r="N565" i="7"/>
  <c r="J566" i="7"/>
  <c r="K566" i="7"/>
  <c r="M566" i="7"/>
  <c r="N566" i="7"/>
  <c r="J567" i="7"/>
  <c r="K567" i="7"/>
  <c r="M567" i="7"/>
  <c r="N567" i="7"/>
  <c r="J568" i="7"/>
  <c r="K568" i="7"/>
  <c r="M568" i="7"/>
  <c r="N568" i="7"/>
  <c r="J569" i="7"/>
  <c r="K569" i="7"/>
  <c r="M569" i="7"/>
  <c r="N569" i="7"/>
  <c r="J570" i="7"/>
  <c r="K570" i="7"/>
  <c r="M570" i="7"/>
  <c r="N570" i="7"/>
  <c r="J571" i="7"/>
  <c r="K571" i="7"/>
  <c r="M571" i="7"/>
  <c r="N571" i="7"/>
  <c r="J572" i="7"/>
  <c r="K572" i="7"/>
  <c r="M572" i="7"/>
  <c r="N572" i="7"/>
  <c r="J573" i="7"/>
  <c r="K573" i="7"/>
  <c r="M573" i="7"/>
  <c r="N573" i="7"/>
  <c r="J574" i="7"/>
  <c r="K574" i="7"/>
  <c r="M574" i="7"/>
  <c r="N574" i="7"/>
  <c r="J575" i="7"/>
  <c r="K575" i="7"/>
  <c r="M575" i="7"/>
  <c r="N575" i="7"/>
  <c r="J576" i="7"/>
  <c r="K576" i="7"/>
  <c r="M576" i="7"/>
  <c r="N576" i="7"/>
  <c r="J577" i="7"/>
  <c r="K577" i="7"/>
  <c r="M577" i="7"/>
  <c r="N577" i="7"/>
  <c r="J578" i="7"/>
  <c r="K578" i="7"/>
  <c r="M578" i="7"/>
  <c r="N578" i="7"/>
  <c r="J579" i="7"/>
  <c r="K579" i="7"/>
  <c r="M579" i="7"/>
  <c r="N579" i="7"/>
  <c r="J580" i="7"/>
  <c r="K580" i="7"/>
  <c r="M580" i="7"/>
  <c r="N580" i="7"/>
  <c r="J581" i="7"/>
  <c r="K581" i="7"/>
  <c r="M581" i="7"/>
  <c r="N581" i="7"/>
  <c r="J582" i="7"/>
  <c r="K582" i="7"/>
  <c r="M582" i="7"/>
  <c r="N582" i="7"/>
  <c r="J583" i="7"/>
  <c r="K583" i="7"/>
  <c r="M583" i="7"/>
  <c r="N583" i="7"/>
  <c r="J584" i="7"/>
  <c r="K584" i="7"/>
  <c r="M584" i="7"/>
  <c r="N584" i="7"/>
  <c r="J585" i="7"/>
  <c r="K585" i="7"/>
  <c r="M585" i="7"/>
  <c r="N585" i="7"/>
  <c r="J586" i="7"/>
  <c r="K586" i="7"/>
  <c r="M586" i="7"/>
  <c r="N586" i="7"/>
  <c r="J587" i="7"/>
  <c r="K587" i="7"/>
  <c r="M587" i="7"/>
  <c r="N587" i="7"/>
  <c r="J588" i="7"/>
  <c r="K588" i="7"/>
  <c r="M588" i="7"/>
  <c r="N588" i="7"/>
  <c r="J589" i="7"/>
  <c r="K589" i="7"/>
  <c r="M589" i="7"/>
  <c r="N589" i="7"/>
  <c r="J590" i="7"/>
  <c r="K590" i="7"/>
  <c r="M590" i="7"/>
  <c r="N590" i="7"/>
  <c r="J591" i="7"/>
  <c r="K591" i="7"/>
  <c r="M591" i="7"/>
  <c r="N591" i="7"/>
  <c r="J592" i="7"/>
  <c r="K592" i="7"/>
  <c r="M592" i="7"/>
  <c r="N592" i="7"/>
  <c r="J593" i="7"/>
  <c r="K593" i="7"/>
  <c r="M593" i="7"/>
  <c r="N593" i="7"/>
  <c r="J594" i="7"/>
  <c r="K594" i="7"/>
  <c r="M594" i="7"/>
  <c r="N594" i="7"/>
  <c r="J595" i="7"/>
  <c r="K595" i="7"/>
  <c r="M595" i="7"/>
  <c r="N595" i="7"/>
  <c r="J596" i="7"/>
  <c r="K596" i="7"/>
  <c r="M596" i="7"/>
  <c r="N596" i="7"/>
  <c r="J597" i="7"/>
  <c r="K597" i="7"/>
  <c r="M597" i="7"/>
  <c r="N597" i="7"/>
  <c r="J598" i="7"/>
  <c r="K598" i="7"/>
  <c r="M598" i="7"/>
  <c r="N598" i="7"/>
  <c r="J599" i="7"/>
  <c r="K599" i="7"/>
  <c r="M599" i="7"/>
  <c r="N599" i="7"/>
  <c r="J600" i="7"/>
  <c r="K600" i="7"/>
  <c r="M600" i="7"/>
  <c r="N600" i="7"/>
  <c r="J601" i="7"/>
  <c r="K601" i="7"/>
  <c r="M601" i="7"/>
  <c r="N601" i="7"/>
  <c r="J602" i="7"/>
  <c r="K602" i="7"/>
  <c r="M602" i="7"/>
  <c r="N602" i="7"/>
  <c r="J603" i="7"/>
  <c r="K603" i="7"/>
  <c r="M603" i="7"/>
  <c r="N603" i="7"/>
  <c r="J604" i="7"/>
  <c r="K604" i="7"/>
  <c r="M604" i="7"/>
  <c r="N604" i="7"/>
  <c r="J605" i="7"/>
  <c r="K605" i="7"/>
  <c r="M605" i="7"/>
  <c r="N605" i="7"/>
  <c r="J606" i="7"/>
  <c r="K606" i="7"/>
  <c r="M606" i="7"/>
  <c r="N606" i="7"/>
  <c r="J607" i="7"/>
  <c r="K607" i="7"/>
  <c r="M607" i="7"/>
  <c r="N607" i="7"/>
  <c r="J608" i="7"/>
  <c r="K608" i="7"/>
  <c r="M608" i="7"/>
  <c r="N608" i="7"/>
  <c r="J609" i="7"/>
  <c r="K609" i="7"/>
  <c r="M609" i="7"/>
  <c r="N609" i="7"/>
  <c r="J610" i="7"/>
  <c r="K610" i="7"/>
  <c r="M610" i="7"/>
  <c r="N610" i="7"/>
  <c r="J611" i="7"/>
  <c r="K611" i="7"/>
  <c r="M611" i="7"/>
  <c r="N611" i="7"/>
  <c r="J612" i="7"/>
  <c r="K612" i="7"/>
  <c r="M612" i="7"/>
  <c r="N612" i="7"/>
  <c r="J613" i="7"/>
  <c r="K613" i="7"/>
  <c r="M613" i="7"/>
  <c r="N613" i="7"/>
  <c r="J614" i="7"/>
  <c r="K614" i="7"/>
  <c r="M614" i="7"/>
  <c r="N614" i="7"/>
  <c r="J615" i="7"/>
  <c r="K615" i="7"/>
  <c r="M615" i="7"/>
  <c r="N615" i="7"/>
  <c r="J616" i="7"/>
  <c r="K616" i="7"/>
  <c r="M616" i="7"/>
  <c r="N616" i="7"/>
  <c r="J617" i="7"/>
  <c r="K617" i="7"/>
  <c r="M617" i="7"/>
  <c r="N617" i="7"/>
  <c r="J618" i="7"/>
  <c r="K618" i="7"/>
  <c r="M618" i="7"/>
  <c r="N618" i="7"/>
  <c r="J619" i="7"/>
  <c r="K619" i="7"/>
  <c r="M619" i="7"/>
  <c r="N619" i="7"/>
  <c r="J620" i="7"/>
  <c r="K620" i="7"/>
  <c r="M620" i="7"/>
  <c r="N620" i="7"/>
  <c r="J621" i="7"/>
  <c r="K621" i="7"/>
  <c r="M621" i="7"/>
  <c r="N621" i="7"/>
  <c r="J622" i="7"/>
  <c r="K622" i="7"/>
  <c r="M622" i="7"/>
  <c r="N622" i="7"/>
  <c r="J623" i="7"/>
  <c r="K623" i="7"/>
  <c r="M623" i="7"/>
  <c r="N623" i="7"/>
  <c r="J624" i="7"/>
  <c r="K624" i="7"/>
  <c r="M624" i="7"/>
  <c r="N624" i="7"/>
  <c r="J625" i="7"/>
  <c r="K625" i="7"/>
  <c r="M625" i="7"/>
  <c r="N625" i="7"/>
  <c r="J626" i="7"/>
  <c r="K626" i="7"/>
  <c r="M626" i="7"/>
  <c r="N626" i="7"/>
  <c r="J627" i="7"/>
  <c r="K627" i="7"/>
  <c r="M627" i="7"/>
  <c r="N627" i="7"/>
  <c r="J628" i="7"/>
  <c r="K628" i="7"/>
  <c r="M628" i="7"/>
  <c r="N628" i="7"/>
  <c r="J629" i="7"/>
  <c r="K629" i="7"/>
  <c r="M629" i="7"/>
  <c r="N629" i="7"/>
  <c r="J630" i="7"/>
  <c r="K630" i="7"/>
  <c r="M630" i="7"/>
  <c r="N630" i="7"/>
  <c r="J631" i="7"/>
  <c r="K631" i="7"/>
  <c r="M631" i="7"/>
  <c r="N631" i="7"/>
  <c r="J632" i="7"/>
  <c r="K632" i="7"/>
  <c r="M632" i="7"/>
  <c r="N632" i="7"/>
  <c r="J633" i="7"/>
  <c r="K633" i="7"/>
  <c r="M633" i="7"/>
  <c r="N633" i="7"/>
  <c r="J634" i="7"/>
  <c r="K634" i="7"/>
  <c r="M634" i="7"/>
  <c r="N634" i="7"/>
  <c r="J635" i="7"/>
  <c r="K635" i="7"/>
  <c r="M635" i="7"/>
  <c r="N635" i="7"/>
  <c r="J636" i="7"/>
  <c r="K636" i="7"/>
  <c r="M636" i="7"/>
  <c r="N636" i="7"/>
  <c r="J637" i="7"/>
  <c r="K637" i="7"/>
  <c r="M637" i="7"/>
  <c r="N637" i="7"/>
  <c r="J638" i="7"/>
  <c r="K638" i="7"/>
  <c r="M638" i="7"/>
  <c r="N638" i="7"/>
  <c r="J639" i="7"/>
  <c r="K639" i="7"/>
  <c r="M639" i="7"/>
  <c r="N639" i="7"/>
  <c r="J640" i="7"/>
  <c r="K640" i="7"/>
  <c r="M640" i="7"/>
  <c r="N640" i="7"/>
  <c r="J641" i="7"/>
  <c r="K641" i="7"/>
  <c r="M641" i="7"/>
  <c r="N641" i="7"/>
  <c r="J642" i="7"/>
  <c r="K642" i="7"/>
  <c r="M642" i="7"/>
  <c r="N642" i="7"/>
  <c r="J643" i="7"/>
  <c r="K643" i="7"/>
  <c r="M643" i="7"/>
  <c r="N643" i="7"/>
  <c r="J644" i="7"/>
  <c r="K644" i="7"/>
  <c r="M644" i="7"/>
  <c r="N644" i="7"/>
  <c r="J645" i="7"/>
  <c r="K645" i="7"/>
  <c r="M645" i="7"/>
  <c r="N645" i="7"/>
  <c r="J646" i="7"/>
  <c r="K646" i="7"/>
  <c r="M646" i="7"/>
  <c r="N646" i="7"/>
  <c r="J647" i="7"/>
  <c r="K647" i="7"/>
  <c r="M647" i="7"/>
  <c r="N647" i="7"/>
  <c r="J648" i="7"/>
  <c r="K648" i="7"/>
  <c r="M648" i="7"/>
  <c r="N648" i="7"/>
  <c r="J649" i="7"/>
  <c r="K649" i="7"/>
  <c r="M649" i="7"/>
  <c r="N649" i="7"/>
  <c r="J650" i="7"/>
  <c r="K650" i="7"/>
  <c r="M650" i="7"/>
  <c r="N650" i="7"/>
  <c r="J651" i="7"/>
  <c r="K651" i="7"/>
  <c r="M651" i="7"/>
  <c r="N651" i="7"/>
  <c r="J652" i="7"/>
  <c r="K652" i="7"/>
  <c r="M652" i="7"/>
  <c r="N652" i="7"/>
  <c r="J653" i="7"/>
  <c r="K653" i="7"/>
  <c r="M653" i="7"/>
  <c r="N653" i="7"/>
  <c r="J654" i="7"/>
  <c r="K654" i="7"/>
  <c r="M654" i="7"/>
  <c r="N654" i="7"/>
  <c r="J655" i="7"/>
  <c r="K655" i="7"/>
  <c r="M655" i="7"/>
  <c r="N655" i="7"/>
  <c r="J656" i="7"/>
  <c r="K656" i="7"/>
  <c r="M656" i="7"/>
  <c r="N656" i="7"/>
  <c r="J657" i="7"/>
  <c r="K657" i="7"/>
  <c r="M657" i="7"/>
  <c r="N657" i="7"/>
  <c r="J658" i="7"/>
  <c r="K658" i="7"/>
  <c r="M658" i="7"/>
  <c r="N658" i="7"/>
  <c r="J659" i="7"/>
  <c r="K659" i="7"/>
  <c r="M659" i="7"/>
  <c r="N659" i="7"/>
  <c r="J660" i="7"/>
  <c r="K660" i="7"/>
  <c r="M660" i="7"/>
  <c r="N660" i="7"/>
  <c r="J661" i="7"/>
  <c r="K661" i="7"/>
  <c r="M661" i="7"/>
  <c r="N661" i="7"/>
  <c r="J662" i="7"/>
  <c r="K662" i="7"/>
  <c r="M662" i="7"/>
  <c r="N662" i="7"/>
  <c r="J663" i="7"/>
  <c r="K663" i="7"/>
  <c r="M663" i="7"/>
  <c r="N663" i="7"/>
  <c r="J664" i="7"/>
  <c r="K664" i="7"/>
  <c r="M664" i="7"/>
  <c r="N664" i="7"/>
  <c r="J665" i="7"/>
  <c r="K665" i="7"/>
  <c r="M665" i="7"/>
  <c r="N665" i="7"/>
  <c r="J666" i="7"/>
  <c r="K666" i="7"/>
  <c r="M666" i="7"/>
  <c r="N666" i="7"/>
  <c r="J667" i="7"/>
  <c r="K667" i="7"/>
  <c r="M667" i="7"/>
  <c r="N667" i="7"/>
  <c r="J668" i="7"/>
  <c r="K668" i="7"/>
  <c r="M668" i="7"/>
  <c r="N668" i="7"/>
  <c r="J669" i="7"/>
  <c r="K669" i="7"/>
  <c r="M669" i="7"/>
  <c r="N669" i="7"/>
  <c r="J670" i="7"/>
  <c r="K670" i="7"/>
  <c r="M670" i="7"/>
  <c r="N670" i="7"/>
  <c r="J671" i="7"/>
  <c r="K671" i="7"/>
  <c r="M671" i="7"/>
  <c r="N671" i="7"/>
  <c r="J672" i="7"/>
  <c r="K672" i="7"/>
  <c r="M672" i="7"/>
  <c r="N672" i="7"/>
  <c r="J673" i="7"/>
  <c r="K673" i="7"/>
  <c r="M673" i="7"/>
  <c r="N673" i="7"/>
  <c r="J674" i="7"/>
  <c r="K674" i="7"/>
  <c r="M674" i="7"/>
  <c r="N674" i="7"/>
  <c r="J675" i="7"/>
  <c r="K675" i="7"/>
  <c r="M675" i="7"/>
  <c r="N675" i="7"/>
  <c r="J676" i="7"/>
  <c r="K676" i="7"/>
  <c r="M676" i="7"/>
  <c r="N676" i="7"/>
  <c r="J677" i="7"/>
  <c r="K677" i="7"/>
  <c r="M677" i="7"/>
  <c r="N677" i="7"/>
  <c r="J678" i="7"/>
  <c r="K678" i="7"/>
  <c r="M678" i="7"/>
  <c r="N678" i="7"/>
  <c r="J679" i="7"/>
  <c r="K679" i="7"/>
  <c r="M679" i="7"/>
  <c r="N679" i="7"/>
  <c r="J680" i="7"/>
  <c r="K680" i="7"/>
  <c r="M680" i="7"/>
  <c r="N680" i="7"/>
  <c r="J681" i="7"/>
  <c r="K681" i="7"/>
  <c r="M681" i="7"/>
  <c r="N681" i="7"/>
  <c r="J682" i="7"/>
  <c r="K682" i="7"/>
  <c r="M682" i="7"/>
  <c r="N682" i="7"/>
  <c r="J683" i="7"/>
  <c r="K683" i="7"/>
  <c r="M683" i="7"/>
  <c r="N683" i="7"/>
  <c r="J684" i="7"/>
  <c r="K684" i="7"/>
  <c r="M684" i="7"/>
  <c r="N684" i="7"/>
  <c r="J685" i="7"/>
  <c r="K685" i="7"/>
  <c r="M685" i="7"/>
  <c r="N685" i="7"/>
  <c r="J686" i="7"/>
  <c r="K686" i="7"/>
  <c r="M686" i="7"/>
  <c r="N686" i="7"/>
  <c r="J687" i="7"/>
  <c r="K687" i="7"/>
  <c r="M687" i="7"/>
  <c r="N687" i="7"/>
  <c r="J688" i="7"/>
  <c r="K688" i="7"/>
  <c r="M688" i="7"/>
  <c r="N688" i="7"/>
  <c r="J689" i="7"/>
  <c r="K689" i="7"/>
  <c r="M689" i="7"/>
  <c r="N689" i="7"/>
  <c r="J690" i="7"/>
  <c r="K690" i="7"/>
  <c r="M690" i="7"/>
  <c r="N690" i="7"/>
  <c r="J691" i="7"/>
  <c r="K691" i="7"/>
  <c r="M691" i="7"/>
  <c r="N691" i="7"/>
  <c r="J692" i="7"/>
  <c r="K692" i="7"/>
  <c r="M692" i="7"/>
  <c r="N692" i="7"/>
  <c r="J693" i="7"/>
  <c r="K693" i="7"/>
  <c r="M693" i="7"/>
  <c r="N693" i="7"/>
  <c r="J694" i="7"/>
  <c r="K694" i="7"/>
  <c r="M694" i="7"/>
  <c r="N694" i="7"/>
  <c r="J695" i="7"/>
  <c r="K695" i="7"/>
  <c r="M695" i="7"/>
  <c r="N695" i="7"/>
  <c r="J696" i="7"/>
  <c r="K696" i="7"/>
  <c r="M696" i="7"/>
  <c r="N696" i="7"/>
  <c r="J697" i="7"/>
  <c r="K697" i="7"/>
  <c r="M697" i="7"/>
  <c r="N697" i="7"/>
  <c r="J698" i="7"/>
  <c r="K698" i="7"/>
  <c r="M698" i="7"/>
  <c r="N698" i="7"/>
  <c r="J699" i="7"/>
  <c r="K699" i="7"/>
  <c r="M699" i="7"/>
  <c r="N699" i="7"/>
  <c r="J700" i="7"/>
  <c r="K700" i="7"/>
  <c r="M700" i="7"/>
  <c r="N700" i="7"/>
  <c r="J701" i="7"/>
  <c r="K701" i="7"/>
  <c r="M701" i="7"/>
  <c r="N701" i="7"/>
  <c r="J702" i="7"/>
  <c r="K702" i="7"/>
  <c r="M702" i="7"/>
  <c r="N702" i="7"/>
  <c r="J703" i="7"/>
  <c r="K703" i="7"/>
  <c r="M703" i="7"/>
  <c r="N703" i="7"/>
  <c r="J704" i="7"/>
  <c r="K704" i="7"/>
  <c r="M704" i="7"/>
  <c r="N704" i="7"/>
  <c r="J705" i="7"/>
  <c r="K705" i="7"/>
  <c r="M705" i="7"/>
  <c r="N705" i="7"/>
  <c r="J706" i="7"/>
  <c r="K706" i="7"/>
  <c r="M706" i="7"/>
  <c r="N706" i="7"/>
  <c r="J707" i="7"/>
  <c r="K707" i="7"/>
  <c r="M707" i="7"/>
  <c r="N707" i="7"/>
  <c r="J708" i="7"/>
  <c r="K708" i="7"/>
  <c r="M708" i="7"/>
  <c r="N708" i="7"/>
  <c r="J709" i="7"/>
  <c r="K709" i="7"/>
  <c r="M709" i="7"/>
  <c r="N709" i="7"/>
  <c r="J710" i="7"/>
  <c r="K710" i="7"/>
  <c r="M710" i="7"/>
  <c r="N710" i="7"/>
  <c r="J711" i="7"/>
  <c r="K711" i="7"/>
  <c r="M711" i="7"/>
  <c r="N711" i="7"/>
  <c r="J712" i="7"/>
  <c r="K712" i="7"/>
  <c r="M712" i="7"/>
  <c r="N712" i="7"/>
  <c r="J713" i="7"/>
  <c r="K713" i="7"/>
  <c r="M713" i="7"/>
  <c r="N713" i="7"/>
  <c r="J714" i="7"/>
  <c r="K714" i="7"/>
  <c r="M714" i="7"/>
  <c r="N714" i="7"/>
  <c r="J715" i="7"/>
  <c r="K715" i="7"/>
  <c r="M715" i="7"/>
  <c r="N715" i="7"/>
  <c r="J716" i="7"/>
  <c r="K716" i="7"/>
  <c r="M716" i="7"/>
  <c r="N716" i="7"/>
  <c r="J717" i="7"/>
  <c r="K717" i="7"/>
  <c r="M717" i="7"/>
  <c r="N717" i="7"/>
  <c r="J718" i="7"/>
  <c r="K718" i="7"/>
  <c r="M718" i="7"/>
  <c r="N718" i="7"/>
  <c r="J719" i="7"/>
  <c r="K719" i="7"/>
  <c r="M719" i="7"/>
  <c r="N719" i="7"/>
  <c r="J720" i="7"/>
  <c r="K720" i="7"/>
  <c r="M720" i="7"/>
  <c r="N720" i="7"/>
  <c r="J721" i="7"/>
  <c r="K721" i="7"/>
  <c r="M721" i="7"/>
  <c r="N721" i="7"/>
  <c r="J722" i="7"/>
  <c r="K722" i="7"/>
  <c r="M722" i="7"/>
  <c r="N722" i="7"/>
  <c r="J723" i="7"/>
  <c r="K723" i="7"/>
  <c r="M723" i="7"/>
  <c r="N723" i="7"/>
  <c r="J724" i="7"/>
  <c r="K724" i="7"/>
  <c r="M724" i="7"/>
  <c r="N724" i="7"/>
  <c r="J725" i="7"/>
  <c r="K725" i="7"/>
  <c r="M725" i="7"/>
  <c r="N725" i="7"/>
  <c r="J726" i="7"/>
  <c r="K726" i="7"/>
  <c r="M726" i="7"/>
  <c r="N726" i="7"/>
  <c r="J727" i="7"/>
  <c r="K727" i="7"/>
  <c r="M727" i="7"/>
  <c r="N727" i="7"/>
  <c r="J728" i="7"/>
  <c r="K728" i="7"/>
  <c r="M728" i="7"/>
  <c r="N728" i="7"/>
  <c r="J729" i="7"/>
  <c r="K729" i="7"/>
  <c r="M729" i="7"/>
  <c r="N729" i="7"/>
  <c r="J730" i="7"/>
  <c r="K730" i="7"/>
  <c r="M730" i="7"/>
  <c r="N730" i="7"/>
  <c r="J731" i="7"/>
  <c r="K731" i="7"/>
  <c r="M731" i="7"/>
  <c r="N731" i="7"/>
  <c r="J732" i="7"/>
  <c r="K732" i="7"/>
  <c r="M732" i="7"/>
  <c r="N732" i="7"/>
  <c r="J733" i="7"/>
  <c r="K733" i="7"/>
  <c r="M733" i="7"/>
  <c r="N733" i="7"/>
  <c r="J734" i="7"/>
  <c r="K734" i="7"/>
  <c r="M734" i="7"/>
  <c r="N734" i="7"/>
  <c r="J735" i="7"/>
  <c r="K735" i="7"/>
  <c r="M735" i="7"/>
  <c r="N735" i="7"/>
  <c r="J736" i="7"/>
  <c r="K736" i="7"/>
  <c r="M736" i="7"/>
  <c r="N736" i="7"/>
  <c r="J737" i="7"/>
  <c r="K737" i="7"/>
  <c r="M737" i="7"/>
  <c r="N737" i="7"/>
  <c r="J738" i="7"/>
  <c r="K738" i="7"/>
  <c r="M738" i="7"/>
  <c r="N738" i="7"/>
  <c r="J739" i="7"/>
  <c r="K739" i="7"/>
  <c r="M739" i="7"/>
  <c r="N739" i="7"/>
  <c r="J740" i="7"/>
  <c r="K740" i="7"/>
  <c r="M740" i="7"/>
  <c r="N740" i="7"/>
  <c r="J741" i="7"/>
  <c r="K741" i="7"/>
  <c r="M741" i="7"/>
  <c r="N741" i="7"/>
  <c r="J742" i="7"/>
  <c r="K742" i="7"/>
  <c r="M742" i="7"/>
  <c r="N742" i="7"/>
  <c r="J743" i="7"/>
  <c r="K743" i="7"/>
  <c r="M743" i="7"/>
  <c r="N743" i="7"/>
  <c r="J744" i="7"/>
  <c r="K744" i="7"/>
  <c r="M744" i="7"/>
  <c r="N744" i="7"/>
  <c r="J745" i="7"/>
  <c r="K745" i="7"/>
  <c r="M745" i="7"/>
  <c r="N745" i="7"/>
  <c r="J746" i="7"/>
  <c r="K746" i="7"/>
  <c r="M746" i="7"/>
  <c r="N746" i="7"/>
  <c r="J747" i="7"/>
  <c r="K747" i="7"/>
  <c r="M747" i="7"/>
  <c r="N747" i="7"/>
  <c r="J748" i="7"/>
  <c r="K748" i="7"/>
  <c r="M748" i="7"/>
  <c r="N748" i="7"/>
  <c r="J749" i="7"/>
  <c r="K749" i="7"/>
  <c r="M749" i="7"/>
  <c r="N749" i="7"/>
  <c r="J750" i="7"/>
  <c r="K750" i="7"/>
  <c r="M750" i="7"/>
  <c r="N750" i="7"/>
  <c r="J751" i="7"/>
  <c r="K751" i="7"/>
  <c r="M751" i="7"/>
  <c r="N751" i="7"/>
  <c r="J752" i="7"/>
  <c r="K752" i="7"/>
  <c r="M752" i="7"/>
  <c r="N752" i="7"/>
  <c r="J753" i="7"/>
  <c r="K753" i="7"/>
  <c r="M753" i="7"/>
  <c r="N753" i="7"/>
  <c r="J754" i="7"/>
  <c r="K754" i="7"/>
  <c r="M754" i="7"/>
  <c r="N754" i="7"/>
  <c r="J755" i="7"/>
  <c r="K755" i="7"/>
  <c r="M755" i="7"/>
  <c r="N755" i="7"/>
  <c r="J756" i="7"/>
  <c r="K756" i="7"/>
  <c r="M756" i="7"/>
  <c r="N756" i="7"/>
  <c r="J757" i="7"/>
  <c r="K757" i="7"/>
  <c r="M757" i="7"/>
  <c r="N757" i="7"/>
  <c r="J758" i="7"/>
  <c r="K758" i="7"/>
  <c r="M758" i="7"/>
  <c r="N758" i="7"/>
  <c r="J759" i="7"/>
  <c r="K759" i="7"/>
  <c r="M759" i="7"/>
  <c r="N759" i="7"/>
  <c r="J760" i="7"/>
  <c r="K760" i="7"/>
  <c r="M760" i="7"/>
  <c r="N760" i="7"/>
  <c r="J761" i="7"/>
  <c r="K761" i="7"/>
  <c r="M761" i="7"/>
  <c r="N761" i="7"/>
  <c r="J762" i="7"/>
  <c r="K762" i="7"/>
  <c r="M762" i="7"/>
  <c r="N762" i="7"/>
  <c r="J763" i="7"/>
  <c r="K763" i="7"/>
  <c r="M763" i="7"/>
  <c r="N763" i="7"/>
  <c r="J764" i="7"/>
  <c r="K764" i="7"/>
  <c r="M764" i="7"/>
  <c r="N764" i="7"/>
  <c r="J765" i="7"/>
  <c r="K765" i="7"/>
  <c r="M765" i="7"/>
  <c r="N765" i="7"/>
  <c r="J766" i="7"/>
  <c r="K766" i="7"/>
  <c r="M766" i="7"/>
  <c r="N766" i="7"/>
  <c r="J767" i="7"/>
  <c r="K767" i="7"/>
  <c r="M767" i="7"/>
  <c r="N767" i="7"/>
  <c r="J768" i="7"/>
  <c r="K768" i="7"/>
  <c r="M768" i="7"/>
  <c r="N768" i="7"/>
  <c r="J769" i="7"/>
  <c r="K769" i="7"/>
  <c r="M769" i="7"/>
  <c r="N769" i="7"/>
  <c r="J770" i="7"/>
  <c r="K770" i="7"/>
  <c r="M770" i="7"/>
  <c r="N770" i="7"/>
  <c r="J771" i="7"/>
  <c r="K771" i="7"/>
  <c r="M771" i="7"/>
  <c r="N771" i="7"/>
  <c r="J772" i="7"/>
  <c r="K772" i="7"/>
  <c r="M772" i="7"/>
  <c r="N772" i="7"/>
  <c r="J773" i="7"/>
  <c r="K773" i="7"/>
  <c r="M773" i="7"/>
  <c r="N773" i="7"/>
  <c r="J774" i="7"/>
  <c r="K774" i="7"/>
  <c r="M774" i="7"/>
  <c r="N774" i="7"/>
  <c r="J775" i="7"/>
  <c r="K775" i="7"/>
  <c r="M775" i="7"/>
  <c r="N775" i="7"/>
  <c r="J776" i="7"/>
  <c r="K776" i="7"/>
  <c r="M776" i="7"/>
  <c r="N776" i="7"/>
  <c r="J777" i="7"/>
  <c r="K777" i="7"/>
  <c r="M777" i="7"/>
  <c r="N777" i="7"/>
  <c r="J778" i="7"/>
  <c r="K778" i="7"/>
  <c r="M778" i="7"/>
  <c r="N778" i="7"/>
  <c r="J779" i="7"/>
  <c r="K779" i="7"/>
  <c r="M779" i="7"/>
  <c r="N779" i="7"/>
  <c r="J780" i="7"/>
  <c r="K780" i="7"/>
  <c r="M780" i="7"/>
  <c r="N780" i="7"/>
  <c r="J781" i="7"/>
  <c r="K781" i="7"/>
  <c r="M781" i="7"/>
  <c r="N781" i="7"/>
  <c r="J782" i="7"/>
  <c r="K782" i="7"/>
  <c r="M782" i="7"/>
  <c r="N782" i="7"/>
  <c r="J783" i="7"/>
  <c r="K783" i="7"/>
  <c r="M783" i="7"/>
  <c r="N783" i="7"/>
  <c r="J784" i="7"/>
  <c r="K784" i="7"/>
  <c r="M784" i="7"/>
  <c r="N784" i="7"/>
  <c r="J785" i="7"/>
  <c r="K785" i="7"/>
  <c r="M785" i="7"/>
  <c r="N785" i="7"/>
  <c r="J786" i="7"/>
  <c r="K786" i="7"/>
  <c r="M786" i="7"/>
  <c r="N786" i="7"/>
  <c r="J787" i="7"/>
  <c r="K787" i="7"/>
  <c r="M787" i="7"/>
  <c r="N787" i="7"/>
  <c r="J788" i="7"/>
  <c r="K788" i="7"/>
  <c r="M788" i="7"/>
  <c r="N788" i="7"/>
  <c r="J789" i="7"/>
  <c r="K789" i="7"/>
  <c r="M789" i="7"/>
  <c r="N789" i="7"/>
  <c r="J790" i="7"/>
  <c r="K790" i="7"/>
  <c r="M790" i="7"/>
  <c r="N790" i="7"/>
  <c r="J791" i="7"/>
  <c r="K791" i="7"/>
  <c r="M791" i="7"/>
  <c r="N791" i="7"/>
  <c r="J792" i="7"/>
  <c r="K792" i="7"/>
  <c r="M792" i="7"/>
  <c r="N792" i="7"/>
  <c r="J793" i="7"/>
  <c r="K793" i="7"/>
  <c r="M793" i="7"/>
  <c r="N793" i="7"/>
  <c r="J794" i="7"/>
  <c r="K794" i="7"/>
  <c r="M794" i="7"/>
  <c r="N794" i="7"/>
  <c r="J795" i="7"/>
  <c r="K795" i="7"/>
  <c r="M795" i="7"/>
  <c r="N795" i="7"/>
  <c r="J796" i="7"/>
  <c r="K796" i="7"/>
  <c r="M796" i="7"/>
  <c r="N796" i="7"/>
  <c r="J797" i="7"/>
  <c r="K797" i="7"/>
  <c r="M797" i="7"/>
  <c r="N797" i="7"/>
  <c r="J798" i="7"/>
  <c r="K798" i="7"/>
  <c r="M798" i="7"/>
  <c r="N798" i="7"/>
  <c r="J799" i="7"/>
  <c r="K799" i="7"/>
  <c r="M799" i="7"/>
  <c r="N799" i="7"/>
  <c r="J800" i="7"/>
  <c r="K800" i="7"/>
  <c r="M800" i="7"/>
  <c r="N800" i="7"/>
  <c r="J801" i="7"/>
  <c r="K801" i="7"/>
  <c r="M801" i="7"/>
  <c r="N801" i="7"/>
  <c r="J802" i="7"/>
  <c r="K802" i="7"/>
  <c r="M802" i="7"/>
  <c r="N802" i="7"/>
  <c r="J803" i="7"/>
  <c r="K803" i="7"/>
  <c r="M803" i="7"/>
  <c r="N803" i="7"/>
  <c r="J804" i="7"/>
  <c r="K804" i="7"/>
  <c r="M804" i="7"/>
  <c r="N804" i="7"/>
  <c r="J805" i="7"/>
  <c r="K805" i="7"/>
  <c r="M805" i="7"/>
  <c r="N805" i="7"/>
  <c r="J806" i="7"/>
  <c r="K806" i="7"/>
  <c r="M806" i="7"/>
  <c r="N806" i="7"/>
  <c r="J807" i="7"/>
  <c r="K807" i="7"/>
  <c r="M807" i="7"/>
  <c r="N807" i="7"/>
  <c r="J808" i="7"/>
  <c r="K808" i="7"/>
  <c r="M808" i="7"/>
  <c r="N808" i="7"/>
  <c r="J809" i="7"/>
  <c r="K809" i="7"/>
  <c r="M809" i="7"/>
  <c r="N809" i="7"/>
  <c r="J810" i="7"/>
  <c r="K810" i="7"/>
  <c r="M810" i="7"/>
  <c r="N810" i="7"/>
  <c r="J811" i="7"/>
  <c r="K811" i="7"/>
  <c r="M811" i="7"/>
  <c r="N811" i="7"/>
  <c r="J812" i="7"/>
  <c r="K812" i="7"/>
  <c r="M812" i="7"/>
  <c r="N812" i="7"/>
  <c r="J813" i="7"/>
  <c r="K813" i="7"/>
  <c r="M813" i="7"/>
  <c r="N813" i="7"/>
  <c r="J814" i="7"/>
  <c r="K814" i="7"/>
  <c r="M814" i="7"/>
  <c r="N814" i="7"/>
  <c r="J815" i="7"/>
  <c r="K815" i="7"/>
  <c r="M815" i="7"/>
  <c r="N815" i="7"/>
  <c r="J816" i="7"/>
  <c r="K816" i="7"/>
  <c r="M816" i="7"/>
  <c r="N816" i="7"/>
  <c r="J817" i="7"/>
  <c r="K817" i="7"/>
  <c r="M817" i="7"/>
  <c r="N817" i="7"/>
  <c r="J818" i="7"/>
  <c r="K818" i="7"/>
  <c r="M818" i="7"/>
  <c r="N818" i="7"/>
  <c r="J819" i="7"/>
  <c r="K819" i="7"/>
  <c r="M819" i="7"/>
  <c r="N819" i="7"/>
  <c r="J820" i="7"/>
  <c r="K820" i="7"/>
  <c r="M820" i="7"/>
  <c r="N820" i="7"/>
  <c r="J821" i="7"/>
  <c r="K821" i="7"/>
  <c r="M821" i="7"/>
  <c r="N821" i="7"/>
  <c r="J822" i="7"/>
  <c r="K822" i="7"/>
  <c r="M822" i="7"/>
  <c r="N822" i="7"/>
  <c r="J823" i="7"/>
  <c r="K823" i="7"/>
  <c r="M823" i="7"/>
  <c r="N823" i="7"/>
  <c r="J824" i="7"/>
  <c r="K824" i="7"/>
  <c r="M824" i="7"/>
  <c r="N824" i="7"/>
  <c r="J825" i="7"/>
  <c r="K825" i="7"/>
  <c r="M825" i="7"/>
  <c r="N825" i="7"/>
  <c r="J826" i="7"/>
  <c r="K826" i="7"/>
  <c r="M826" i="7"/>
  <c r="N826" i="7"/>
  <c r="J827" i="7"/>
  <c r="K827" i="7"/>
  <c r="M827" i="7"/>
  <c r="N827" i="7"/>
  <c r="J828" i="7"/>
  <c r="K828" i="7"/>
  <c r="M828" i="7"/>
  <c r="N828" i="7"/>
  <c r="J829" i="7"/>
  <c r="K829" i="7"/>
  <c r="M829" i="7"/>
  <c r="N829" i="7"/>
  <c r="J830" i="7"/>
  <c r="K830" i="7"/>
  <c r="M830" i="7"/>
  <c r="N830" i="7"/>
  <c r="J831" i="7"/>
  <c r="K831" i="7"/>
  <c r="M831" i="7"/>
  <c r="N831" i="7"/>
  <c r="J832" i="7"/>
  <c r="K832" i="7"/>
  <c r="M832" i="7"/>
  <c r="N832" i="7"/>
  <c r="J833" i="7"/>
  <c r="K833" i="7"/>
  <c r="M833" i="7"/>
  <c r="N833" i="7"/>
  <c r="J834" i="7"/>
  <c r="K834" i="7"/>
  <c r="M834" i="7"/>
  <c r="N834" i="7"/>
  <c r="J835" i="7"/>
  <c r="K835" i="7"/>
  <c r="M835" i="7"/>
  <c r="N835" i="7"/>
  <c r="J836" i="7"/>
  <c r="K836" i="7"/>
  <c r="M836" i="7"/>
  <c r="N836" i="7"/>
  <c r="J837" i="7"/>
  <c r="K837" i="7"/>
  <c r="M837" i="7"/>
  <c r="N837" i="7"/>
  <c r="J838" i="7"/>
  <c r="K838" i="7"/>
  <c r="M838" i="7"/>
  <c r="N838" i="7"/>
  <c r="J839" i="7"/>
  <c r="K839" i="7"/>
  <c r="M839" i="7"/>
  <c r="N839" i="7"/>
  <c r="J840" i="7"/>
  <c r="K840" i="7"/>
  <c r="M840" i="7"/>
  <c r="N840" i="7"/>
  <c r="J841" i="7"/>
  <c r="K841" i="7"/>
  <c r="M841" i="7"/>
  <c r="N841" i="7"/>
  <c r="J842" i="7"/>
  <c r="K842" i="7"/>
  <c r="M842" i="7"/>
  <c r="N842" i="7"/>
  <c r="J843" i="7"/>
  <c r="K843" i="7"/>
  <c r="M843" i="7"/>
  <c r="N843" i="7"/>
  <c r="J844" i="7"/>
  <c r="K844" i="7"/>
  <c r="M844" i="7"/>
  <c r="N844" i="7"/>
  <c r="J845" i="7"/>
  <c r="K845" i="7"/>
  <c r="M845" i="7"/>
  <c r="N845" i="7"/>
  <c r="J846" i="7"/>
  <c r="K846" i="7"/>
  <c r="M846" i="7"/>
  <c r="N846" i="7"/>
  <c r="J847" i="7"/>
  <c r="K847" i="7"/>
  <c r="M847" i="7"/>
  <c r="N847" i="7"/>
  <c r="J848" i="7"/>
  <c r="K848" i="7"/>
  <c r="M848" i="7"/>
  <c r="N848" i="7"/>
  <c r="J849" i="7"/>
  <c r="K849" i="7"/>
  <c r="M849" i="7"/>
  <c r="N849" i="7"/>
  <c r="J850" i="7"/>
  <c r="K850" i="7"/>
  <c r="M850" i="7"/>
  <c r="N850" i="7"/>
  <c r="J851" i="7"/>
  <c r="K851" i="7"/>
  <c r="M851" i="7"/>
  <c r="N851" i="7"/>
  <c r="J852" i="7"/>
  <c r="K852" i="7"/>
  <c r="M852" i="7"/>
  <c r="N852" i="7"/>
  <c r="J853" i="7"/>
  <c r="K853" i="7"/>
  <c r="M853" i="7"/>
  <c r="N853" i="7"/>
  <c r="J854" i="7"/>
  <c r="K854" i="7"/>
  <c r="M854" i="7"/>
  <c r="N854" i="7"/>
  <c r="J855" i="7"/>
  <c r="K855" i="7"/>
  <c r="M855" i="7"/>
  <c r="N855" i="7"/>
  <c r="J856" i="7"/>
  <c r="K856" i="7"/>
  <c r="M856" i="7"/>
  <c r="N856" i="7"/>
  <c r="J857" i="7"/>
  <c r="K857" i="7"/>
  <c r="M857" i="7"/>
  <c r="N857" i="7"/>
  <c r="J858" i="7"/>
  <c r="K858" i="7"/>
  <c r="M858" i="7"/>
  <c r="N858" i="7"/>
  <c r="J859" i="7"/>
  <c r="K859" i="7"/>
  <c r="M859" i="7"/>
  <c r="N859" i="7"/>
  <c r="J860" i="7"/>
  <c r="K860" i="7"/>
  <c r="M860" i="7"/>
  <c r="N860" i="7"/>
  <c r="J861" i="7"/>
  <c r="K861" i="7"/>
  <c r="M861" i="7"/>
  <c r="N861" i="7"/>
  <c r="J862" i="7"/>
  <c r="K862" i="7"/>
  <c r="M862" i="7"/>
  <c r="N862" i="7"/>
  <c r="J863" i="7"/>
  <c r="K863" i="7"/>
  <c r="M863" i="7"/>
  <c r="N863" i="7"/>
  <c r="J864" i="7"/>
  <c r="K864" i="7"/>
  <c r="M864" i="7"/>
  <c r="N864" i="7"/>
  <c r="J865" i="7"/>
  <c r="K865" i="7"/>
  <c r="M865" i="7"/>
  <c r="N865" i="7"/>
  <c r="J866" i="7"/>
  <c r="K866" i="7"/>
  <c r="M866" i="7"/>
  <c r="N866" i="7"/>
  <c r="J867" i="7"/>
  <c r="K867" i="7"/>
  <c r="M867" i="7"/>
  <c r="N867" i="7"/>
  <c r="J868" i="7"/>
  <c r="K868" i="7"/>
  <c r="M868" i="7"/>
  <c r="N868" i="7"/>
  <c r="J869" i="7"/>
  <c r="K869" i="7"/>
  <c r="M869" i="7"/>
  <c r="N869" i="7"/>
  <c r="J870" i="7"/>
  <c r="K870" i="7"/>
  <c r="M870" i="7"/>
  <c r="N870" i="7"/>
  <c r="J871" i="7"/>
  <c r="K871" i="7"/>
  <c r="M871" i="7"/>
  <c r="N871" i="7"/>
  <c r="J872" i="7"/>
  <c r="K872" i="7"/>
  <c r="M872" i="7"/>
  <c r="N872" i="7"/>
  <c r="J873" i="7"/>
  <c r="K873" i="7"/>
  <c r="M873" i="7"/>
  <c r="N873" i="7"/>
  <c r="J874" i="7"/>
  <c r="K874" i="7"/>
  <c r="M874" i="7"/>
  <c r="N874" i="7"/>
  <c r="J875" i="7"/>
  <c r="K875" i="7"/>
  <c r="M875" i="7"/>
  <c r="N875" i="7"/>
  <c r="J876" i="7"/>
  <c r="K876" i="7"/>
  <c r="M876" i="7"/>
  <c r="N876" i="7"/>
  <c r="J877" i="7"/>
  <c r="K877" i="7"/>
  <c r="M877" i="7"/>
  <c r="N877" i="7"/>
  <c r="J878" i="7"/>
  <c r="K878" i="7"/>
  <c r="M878" i="7"/>
  <c r="N878" i="7"/>
  <c r="J879" i="7"/>
  <c r="K879" i="7"/>
  <c r="M879" i="7"/>
  <c r="N879" i="7"/>
  <c r="J880" i="7"/>
  <c r="K880" i="7"/>
  <c r="M880" i="7"/>
  <c r="N880" i="7"/>
  <c r="J881" i="7"/>
  <c r="K881" i="7"/>
  <c r="M881" i="7"/>
  <c r="N881" i="7"/>
  <c r="J882" i="7"/>
  <c r="K882" i="7"/>
  <c r="M882" i="7"/>
  <c r="N882" i="7"/>
  <c r="J883" i="7"/>
  <c r="K883" i="7"/>
  <c r="M883" i="7"/>
  <c r="N883" i="7"/>
  <c r="J884" i="7"/>
  <c r="K884" i="7"/>
  <c r="M884" i="7"/>
  <c r="N884" i="7"/>
  <c r="J885" i="7"/>
  <c r="K885" i="7"/>
  <c r="M885" i="7"/>
  <c r="N885" i="7"/>
  <c r="J886" i="7"/>
  <c r="K886" i="7"/>
  <c r="M886" i="7"/>
  <c r="N886" i="7"/>
  <c r="J887" i="7"/>
  <c r="K887" i="7"/>
  <c r="M887" i="7"/>
  <c r="N887" i="7"/>
  <c r="J888" i="7"/>
  <c r="K888" i="7"/>
  <c r="M888" i="7"/>
  <c r="N888" i="7"/>
  <c r="J889" i="7"/>
  <c r="K889" i="7"/>
  <c r="M889" i="7"/>
  <c r="N889" i="7"/>
  <c r="J890" i="7"/>
  <c r="K890" i="7"/>
  <c r="M890" i="7"/>
  <c r="N890" i="7"/>
  <c r="J891" i="7"/>
  <c r="K891" i="7"/>
  <c r="M891" i="7"/>
  <c r="N891" i="7"/>
  <c r="J892" i="7"/>
  <c r="K892" i="7"/>
  <c r="M892" i="7"/>
  <c r="N892" i="7"/>
  <c r="J893" i="7"/>
  <c r="K893" i="7"/>
  <c r="M893" i="7"/>
  <c r="N893" i="7"/>
  <c r="J894" i="7"/>
  <c r="K894" i="7"/>
  <c r="M894" i="7"/>
  <c r="N894" i="7"/>
  <c r="J895" i="7"/>
  <c r="K895" i="7"/>
  <c r="M895" i="7"/>
  <c r="N895" i="7"/>
  <c r="J896" i="7"/>
  <c r="K896" i="7"/>
  <c r="M896" i="7"/>
  <c r="N896" i="7"/>
  <c r="J897" i="7"/>
  <c r="K897" i="7"/>
  <c r="M897" i="7"/>
  <c r="N897" i="7"/>
  <c r="J898" i="7"/>
  <c r="K898" i="7"/>
  <c r="M898" i="7"/>
  <c r="N898" i="7"/>
  <c r="J899" i="7"/>
  <c r="K899" i="7"/>
  <c r="M899" i="7"/>
  <c r="N899" i="7"/>
  <c r="J900" i="7"/>
  <c r="K900" i="7"/>
  <c r="M900" i="7"/>
  <c r="N900" i="7"/>
  <c r="J901" i="7"/>
  <c r="K901" i="7"/>
  <c r="M901" i="7"/>
  <c r="N901" i="7"/>
  <c r="J902" i="7"/>
  <c r="K902" i="7"/>
  <c r="M902" i="7"/>
  <c r="N902" i="7"/>
  <c r="J903" i="7"/>
  <c r="K903" i="7"/>
  <c r="M903" i="7"/>
  <c r="N903" i="7"/>
  <c r="J904" i="7"/>
  <c r="K904" i="7"/>
  <c r="M904" i="7"/>
  <c r="N904" i="7"/>
  <c r="J905" i="7"/>
  <c r="K905" i="7"/>
  <c r="M905" i="7"/>
  <c r="N905" i="7"/>
  <c r="J906" i="7"/>
  <c r="K906" i="7"/>
  <c r="M906" i="7"/>
  <c r="N906" i="7"/>
  <c r="J907" i="7"/>
  <c r="K907" i="7"/>
  <c r="M907" i="7"/>
  <c r="N907" i="7"/>
  <c r="J908" i="7"/>
  <c r="K908" i="7"/>
  <c r="M908" i="7"/>
  <c r="N908" i="7"/>
  <c r="J909" i="7"/>
  <c r="K909" i="7"/>
  <c r="M909" i="7"/>
  <c r="N909" i="7"/>
  <c r="J910" i="7"/>
  <c r="K910" i="7"/>
  <c r="M910" i="7"/>
  <c r="N910" i="7"/>
  <c r="J911" i="7"/>
  <c r="K911" i="7"/>
  <c r="M911" i="7"/>
  <c r="N911" i="7"/>
  <c r="J912" i="7"/>
  <c r="K912" i="7"/>
  <c r="M912" i="7"/>
  <c r="N912" i="7"/>
  <c r="J913" i="7"/>
  <c r="K913" i="7"/>
  <c r="M913" i="7"/>
  <c r="N913" i="7"/>
  <c r="J914" i="7"/>
  <c r="K914" i="7"/>
  <c r="M914" i="7"/>
  <c r="N914" i="7"/>
  <c r="J915" i="7"/>
  <c r="K915" i="7"/>
  <c r="M915" i="7"/>
  <c r="N915" i="7"/>
  <c r="J916" i="7"/>
  <c r="K916" i="7"/>
  <c r="M916" i="7"/>
  <c r="N916" i="7"/>
  <c r="J917" i="7"/>
  <c r="K917" i="7"/>
  <c r="M917" i="7"/>
  <c r="N917" i="7"/>
  <c r="J918" i="7"/>
  <c r="K918" i="7"/>
  <c r="M918" i="7"/>
  <c r="N918" i="7"/>
  <c r="J919" i="7"/>
  <c r="K919" i="7"/>
  <c r="M919" i="7"/>
  <c r="N919" i="7"/>
  <c r="J920" i="7"/>
  <c r="K920" i="7"/>
  <c r="M920" i="7"/>
  <c r="N920" i="7"/>
  <c r="J921" i="7"/>
  <c r="K921" i="7"/>
  <c r="M921" i="7"/>
  <c r="N921" i="7"/>
  <c r="J922" i="7"/>
  <c r="K922" i="7"/>
  <c r="M922" i="7"/>
  <c r="N922" i="7"/>
  <c r="J923" i="7"/>
  <c r="K923" i="7"/>
  <c r="M923" i="7"/>
  <c r="N923" i="7"/>
  <c r="J924" i="7"/>
  <c r="K924" i="7"/>
  <c r="M924" i="7"/>
  <c r="N924" i="7"/>
  <c r="J925" i="7"/>
  <c r="K925" i="7"/>
  <c r="M925" i="7"/>
  <c r="N925" i="7"/>
  <c r="J926" i="7"/>
  <c r="K926" i="7"/>
  <c r="M926" i="7"/>
  <c r="N926" i="7"/>
  <c r="J927" i="7"/>
  <c r="K927" i="7"/>
  <c r="M927" i="7"/>
  <c r="N927" i="7"/>
  <c r="J928" i="7"/>
  <c r="K928" i="7"/>
  <c r="M928" i="7"/>
  <c r="N928" i="7"/>
  <c r="J929" i="7"/>
  <c r="K929" i="7"/>
  <c r="M929" i="7"/>
  <c r="N929" i="7"/>
  <c r="J930" i="7"/>
  <c r="K930" i="7"/>
  <c r="M930" i="7"/>
  <c r="N930" i="7"/>
  <c r="J931" i="7"/>
  <c r="K931" i="7"/>
  <c r="M931" i="7"/>
  <c r="N931" i="7"/>
  <c r="J932" i="7"/>
  <c r="K932" i="7"/>
  <c r="M932" i="7"/>
  <c r="N932" i="7"/>
  <c r="J933" i="7"/>
  <c r="K933" i="7"/>
  <c r="M933" i="7"/>
  <c r="N933" i="7"/>
  <c r="J934" i="7"/>
  <c r="K934" i="7"/>
  <c r="M934" i="7"/>
  <c r="N934" i="7"/>
  <c r="J935" i="7"/>
  <c r="K935" i="7"/>
  <c r="M935" i="7"/>
  <c r="N935" i="7"/>
  <c r="J936" i="7"/>
  <c r="K936" i="7"/>
  <c r="M936" i="7"/>
  <c r="N936" i="7"/>
  <c r="J937" i="7"/>
  <c r="K937" i="7"/>
  <c r="M937" i="7"/>
  <c r="N937" i="7"/>
  <c r="J938" i="7"/>
  <c r="K938" i="7"/>
  <c r="M938" i="7"/>
  <c r="N938" i="7"/>
  <c r="J939" i="7"/>
  <c r="K939" i="7"/>
  <c r="M939" i="7"/>
  <c r="N939" i="7"/>
  <c r="J940" i="7"/>
  <c r="K940" i="7"/>
  <c r="M940" i="7"/>
  <c r="N940" i="7"/>
  <c r="J941" i="7"/>
  <c r="K941" i="7"/>
  <c r="M941" i="7"/>
  <c r="N941" i="7"/>
  <c r="J942" i="7"/>
  <c r="K942" i="7"/>
  <c r="M942" i="7"/>
  <c r="N942" i="7"/>
  <c r="J943" i="7"/>
  <c r="K943" i="7"/>
  <c r="M943" i="7"/>
  <c r="N943" i="7"/>
  <c r="J944" i="7"/>
  <c r="K944" i="7"/>
  <c r="M944" i="7"/>
  <c r="N944" i="7"/>
  <c r="J945" i="7"/>
  <c r="K945" i="7"/>
  <c r="M945" i="7"/>
  <c r="N945" i="7"/>
  <c r="J946" i="7"/>
  <c r="K946" i="7"/>
  <c r="M946" i="7"/>
  <c r="N946" i="7"/>
  <c r="J947" i="7"/>
  <c r="K947" i="7"/>
  <c r="M947" i="7"/>
  <c r="N947" i="7"/>
  <c r="J948" i="7"/>
  <c r="K948" i="7"/>
  <c r="M948" i="7"/>
  <c r="N948" i="7"/>
  <c r="J949" i="7"/>
  <c r="K949" i="7"/>
  <c r="M949" i="7"/>
  <c r="N949" i="7"/>
  <c r="J950" i="7"/>
  <c r="K950" i="7"/>
  <c r="M950" i="7"/>
  <c r="N950" i="7"/>
  <c r="J951" i="7"/>
  <c r="K951" i="7"/>
  <c r="M951" i="7"/>
  <c r="N951" i="7"/>
  <c r="J952" i="7"/>
  <c r="K952" i="7"/>
  <c r="M952" i="7"/>
  <c r="N952" i="7"/>
  <c r="J953" i="7"/>
  <c r="K953" i="7"/>
  <c r="M953" i="7"/>
  <c r="N953" i="7"/>
  <c r="J954" i="7"/>
  <c r="K954" i="7"/>
  <c r="M954" i="7"/>
  <c r="N954" i="7"/>
  <c r="N2" i="7"/>
  <c r="M2" i="7"/>
  <c r="J2" i="7"/>
  <c r="B3" i="6"/>
  <c r="C3" i="6"/>
  <c r="D3" i="6"/>
  <c r="E3" i="6"/>
  <c r="A4" i="6"/>
  <c r="B4" i="6"/>
  <c r="C4" i="6"/>
  <c r="D4" i="6"/>
  <c r="F4" i="6"/>
  <c r="G4" i="6"/>
  <c r="B5" i="6"/>
  <c r="C5" i="6"/>
  <c r="D5" i="6"/>
  <c r="E5" i="6"/>
  <c r="F5" i="6"/>
  <c r="G5" i="6"/>
  <c r="A6" i="6"/>
  <c r="C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E13" i="6"/>
  <c r="F13" i="6"/>
  <c r="C14" i="6"/>
  <c r="E14" i="6"/>
  <c r="F14" i="6"/>
  <c r="G14" i="6"/>
  <c r="D15" i="6"/>
  <c r="E15" i="6"/>
  <c r="F15" i="6"/>
  <c r="G15" i="6"/>
  <c r="A16" i="6"/>
  <c r="E16" i="6"/>
  <c r="F16" i="6"/>
  <c r="G16" i="6"/>
  <c r="A17" i="6"/>
  <c r="B17" i="6"/>
  <c r="F17" i="6"/>
  <c r="G17" i="6"/>
  <c r="A18" i="6"/>
  <c r="B18" i="6"/>
  <c r="C18" i="6"/>
  <c r="G18" i="6"/>
  <c r="A19" i="6"/>
  <c r="B19" i="6"/>
  <c r="C19" i="6"/>
  <c r="D19" i="6"/>
  <c r="A20" i="6"/>
  <c r="B20" i="6"/>
  <c r="C20" i="6"/>
  <c r="D20" i="6"/>
  <c r="E20" i="6"/>
  <c r="B21" i="6"/>
  <c r="C21" i="6"/>
  <c r="D21" i="6"/>
  <c r="E21" i="6"/>
  <c r="F21" i="6"/>
  <c r="D22" i="6"/>
  <c r="E22" i="6"/>
  <c r="F22" i="6"/>
  <c r="G22" i="6"/>
  <c r="E23" i="6"/>
  <c r="F23" i="6"/>
  <c r="G23" i="6"/>
  <c r="A24" i="6"/>
  <c r="E24" i="6"/>
  <c r="F24" i="6"/>
  <c r="G24" i="6"/>
  <c r="A25" i="6"/>
  <c r="B25" i="6"/>
  <c r="F25" i="6"/>
  <c r="A26" i="6"/>
  <c r="B26" i="6"/>
  <c r="C26" i="6"/>
  <c r="D26" i="6"/>
  <c r="G26" i="6"/>
  <c r="A27" i="6"/>
  <c r="B27" i="6"/>
  <c r="C27" i="6"/>
  <c r="D27" i="6"/>
  <c r="E27" i="6"/>
  <c r="A28" i="6"/>
  <c r="B28" i="6"/>
  <c r="C28" i="6"/>
  <c r="D28" i="6"/>
  <c r="E28" i="6"/>
  <c r="F28" i="6"/>
  <c r="B29" i="6"/>
  <c r="D29" i="6"/>
  <c r="E29" i="6"/>
  <c r="F29" i="6"/>
  <c r="G29" i="6"/>
  <c r="A30" i="6"/>
  <c r="C30" i="6"/>
  <c r="D30" i="6"/>
  <c r="E30" i="6"/>
  <c r="F30" i="6"/>
  <c r="G30" i="6"/>
  <c r="E4" i="6"/>
  <c r="D23" i="6"/>
  <c r="B2" i="7"/>
  <c r="C2" i="7"/>
  <c r="C2" i="6" s="1"/>
  <c r="D2" i="7"/>
  <c r="E2" i="7"/>
  <c r="E2" i="6" s="1"/>
  <c r="F2" i="7"/>
  <c r="K2" i="7" s="1"/>
  <c r="G2" i="7"/>
  <c r="A2" i="7"/>
  <c r="A2" i="6" s="1"/>
  <c r="C22" i="6"/>
  <c r="B2" i="4"/>
  <c r="M2" i="4"/>
  <c r="L2" i="4"/>
  <c r="K2" i="4"/>
  <c r="J2" i="4"/>
  <c r="I2" i="4"/>
  <c r="H2" i="4"/>
  <c r="G2" i="4"/>
  <c r="F2" i="4"/>
  <c r="E2" i="4"/>
  <c r="D2" i="4"/>
  <c r="C2" i="4"/>
  <c r="A2" i="4"/>
  <c r="A3" i="6"/>
  <c r="D6" i="6"/>
  <c r="C13" i="6"/>
  <c r="D13" i="6"/>
  <c r="D14" i="6"/>
  <c r="G25" i="6"/>
  <c r="C29" i="6"/>
  <c r="E19" i="1"/>
  <c r="E18" i="1"/>
  <c r="E14" i="1"/>
  <c r="E12" i="1"/>
  <c r="E11" i="1"/>
  <c r="N956" i="6"/>
  <c r="G956" i="6"/>
  <c r="N955" i="6"/>
  <c r="G955" i="6"/>
  <c r="N954" i="6"/>
  <c r="G954" i="6"/>
  <c r="N953" i="6"/>
  <c r="G953" i="6"/>
  <c r="N952" i="6"/>
  <c r="G952" i="6"/>
  <c r="N951" i="6"/>
  <c r="G951" i="6"/>
  <c r="N950" i="6"/>
  <c r="G950" i="6"/>
  <c r="N949" i="6"/>
  <c r="G949" i="6"/>
  <c r="N948" i="6"/>
  <c r="G948" i="6"/>
  <c r="N947" i="6"/>
  <c r="G947" i="6"/>
  <c r="N946" i="6"/>
  <c r="G946" i="6"/>
  <c r="N945" i="6"/>
  <c r="G945" i="6"/>
  <c r="N944" i="6"/>
  <c r="G944" i="6"/>
  <c r="N943" i="6"/>
  <c r="G943" i="6"/>
  <c r="N942" i="6"/>
  <c r="G942" i="6"/>
  <c r="N941" i="6"/>
  <c r="G941" i="6"/>
  <c r="N940" i="6"/>
  <c r="G940" i="6"/>
  <c r="N939" i="6"/>
  <c r="G939" i="6"/>
  <c r="N938" i="6"/>
  <c r="G938" i="6"/>
  <c r="N937" i="6"/>
  <c r="G937" i="6"/>
  <c r="N936" i="6"/>
  <c r="G936" i="6"/>
  <c r="N935" i="6"/>
  <c r="G935" i="6"/>
  <c r="N934" i="6"/>
  <c r="G934" i="6"/>
  <c r="N933" i="6"/>
  <c r="G933" i="6"/>
  <c r="N932" i="6"/>
  <c r="G932" i="6"/>
  <c r="N931" i="6"/>
  <c r="G931" i="6"/>
  <c r="N930" i="6"/>
  <c r="G930" i="6"/>
  <c r="N929" i="6"/>
  <c r="G929" i="6"/>
  <c r="N928" i="6"/>
  <c r="G928" i="6"/>
  <c r="N927" i="6"/>
  <c r="G927" i="6"/>
  <c r="N926" i="6"/>
  <c r="G926" i="6"/>
  <c r="N925" i="6"/>
  <c r="G925" i="6"/>
  <c r="N924" i="6"/>
  <c r="G924" i="6"/>
  <c r="N923" i="6"/>
  <c r="G923" i="6"/>
  <c r="N922" i="6"/>
  <c r="G922" i="6"/>
  <c r="N921" i="6"/>
  <c r="G921" i="6"/>
  <c r="N920" i="6"/>
  <c r="G920" i="6"/>
  <c r="N919" i="6"/>
  <c r="G919" i="6"/>
  <c r="N918" i="6"/>
  <c r="G918" i="6"/>
  <c r="N917" i="6"/>
  <c r="G917" i="6"/>
  <c r="N916" i="6"/>
  <c r="G916" i="6"/>
  <c r="N915" i="6"/>
  <c r="G915" i="6"/>
  <c r="N914" i="6"/>
  <c r="G914" i="6"/>
  <c r="N913" i="6"/>
  <c r="G913" i="6"/>
  <c r="N912" i="6"/>
  <c r="G912" i="6"/>
  <c r="N911" i="6"/>
  <c r="G911" i="6"/>
  <c r="N910" i="6"/>
  <c r="G910" i="6"/>
  <c r="N909" i="6"/>
  <c r="G909" i="6"/>
  <c r="N908" i="6"/>
  <c r="G908" i="6"/>
  <c r="N907" i="6"/>
  <c r="G907" i="6"/>
  <c r="N906" i="6"/>
  <c r="G906" i="6"/>
  <c r="N905" i="6"/>
  <c r="G905" i="6"/>
  <c r="N904" i="6"/>
  <c r="G904" i="6"/>
  <c r="N903" i="6"/>
  <c r="G903" i="6"/>
  <c r="N902" i="6"/>
  <c r="G902" i="6"/>
  <c r="N901" i="6"/>
  <c r="G901" i="6"/>
  <c r="N900" i="6"/>
  <c r="G900" i="6"/>
  <c r="N899" i="6"/>
  <c r="G899" i="6"/>
  <c r="N898" i="6"/>
  <c r="G898" i="6"/>
  <c r="N897" i="6"/>
  <c r="G897" i="6"/>
  <c r="N896" i="6"/>
  <c r="G896" i="6"/>
  <c r="N895" i="6"/>
  <c r="G895" i="6"/>
  <c r="N894" i="6"/>
  <c r="G894" i="6"/>
  <c r="N893" i="6"/>
  <c r="G893" i="6"/>
  <c r="N892" i="6"/>
  <c r="G892" i="6"/>
  <c r="N891" i="6"/>
  <c r="G891" i="6"/>
  <c r="N890" i="6"/>
  <c r="G890" i="6"/>
  <c r="N889" i="6"/>
  <c r="G889" i="6"/>
  <c r="N888" i="6"/>
  <c r="G888" i="6"/>
  <c r="N887" i="6"/>
  <c r="G887" i="6"/>
  <c r="N886" i="6"/>
  <c r="G886" i="6"/>
  <c r="N885" i="6"/>
  <c r="G885" i="6"/>
  <c r="N884" i="6"/>
  <c r="G884" i="6"/>
  <c r="N883" i="6"/>
  <c r="G883" i="6"/>
  <c r="N882" i="6"/>
  <c r="G882" i="6"/>
  <c r="N881" i="6"/>
  <c r="G881" i="6"/>
  <c r="N880" i="6"/>
  <c r="G880" i="6"/>
  <c r="N879" i="6"/>
  <c r="G879" i="6"/>
  <c r="N878" i="6"/>
  <c r="G878" i="6"/>
  <c r="N877" i="6"/>
  <c r="G877" i="6"/>
  <c r="N876" i="6"/>
  <c r="G876" i="6"/>
  <c r="N875" i="6"/>
  <c r="G875" i="6"/>
  <c r="N874" i="6"/>
  <c r="G874" i="6"/>
  <c r="N873" i="6"/>
  <c r="G873" i="6"/>
  <c r="N872" i="6"/>
  <c r="G872" i="6"/>
  <c r="N871" i="6"/>
  <c r="G871" i="6"/>
  <c r="N870" i="6"/>
  <c r="G870" i="6"/>
  <c r="N869" i="6"/>
  <c r="G869" i="6"/>
  <c r="N868" i="6"/>
  <c r="G868" i="6"/>
  <c r="N867" i="6"/>
  <c r="G867" i="6"/>
  <c r="N866" i="6"/>
  <c r="G866" i="6"/>
  <c r="N865" i="6"/>
  <c r="G865" i="6"/>
  <c r="N864" i="6"/>
  <c r="G864" i="6"/>
  <c r="N863" i="6"/>
  <c r="G863" i="6"/>
  <c r="N862" i="6"/>
  <c r="G862" i="6"/>
  <c r="N861" i="6"/>
  <c r="G861" i="6"/>
  <c r="N860" i="6"/>
  <c r="G860" i="6"/>
  <c r="N859" i="6"/>
  <c r="G859" i="6"/>
  <c r="N858" i="6"/>
  <c r="G858" i="6"/>
  <c r="N857" i="6"/>
  <c r="G857" i="6"/>
  <c r="N856" i="6"/>
  <c r="G856" i="6"/>
  <c r="N855" i="6"/>
  <c r="G855" i="6"/>
  <c r="N854" i="6"/>
  <c r="G854" i="6"/>
  <c r="N853" i="6"/>
  <c r="G853" i="6"/>
  <c r="N852" i="6"/>
  <c r="G852" i="6"/>
  <c r="N851" i="6"/>
  <c r="G851" i="6"/>
  <c r="N850" i="6"/>
  <c r="G850" i="6"/>
  <c r="N849" i="6"/>
  <c r="G849" i="6"/>
  <c r="N848" i="6"/>
  <c r="G848" i="6"/>
  <c r="N847" i="6"/>
  <c r="G847" i="6"/>
  <c r="N846" i="6"/>
  <c r="G846" i="6"/>
  <c r="N845" i="6"/>
  <c r="G845" i="6"/>
  <c r="N844" i="6"/>
  <c r="G844" i="6"/>
  <c r="N843" i="6"/>
  <c r="G843" i="6"/>
  <c r="N842" i="6"/>
  <c r="G842" i="6"/>
  <c r="N841" i="6"/>
  <c r="G841" i="6"/>
  <c r="N840" i="6"/>
  <c r="G840" i="6"/>
  <c r="N839" i="6"/>
  <c r="G839" i="6"/>
  <c r="N838" i="6"/>
  <c r="G838" i="6"/>
  <c r="N837" i="6"/>
  <c r="G837" i="6"/>
  <c r="N836" i="6"/>
  <c r="G836" i="6"/>
  <c r="N835" i="6"/>
  <c r="G835" i="6"/>
  <c r="N834" i="6"/>
  <c r="G834" i="6"/>
  <c r="N833" i="6"/>
  <c r="G833" i="6"/>
  <c r="N832" i="6"/>
  <c r="G832" i="6"/>
  <c r="N831" i="6"/>
  <c r="G831" i="6"/>
  <c r="N830" i="6"/>
  <c r="G830" i="6"/>
  <c r="N829" i="6"/>
  <c r="G829" i="6"/>
  <c r="N828" i="6"/>
  <c r="G828" i="6"/>
  <c r="N827" i="6"/>
  <c r="G827" i="6"/>
  <c r="N826" i="6"/>
  <c r="G826" i="6"/>
  <c r="N825" i="6"/>
  <c r="G825" i="6"/>
  <c r="N824" i="6"/>
  <c r="G824" i="6"/>
  <c r="N823" i="6"/>
  <c r="G823" i="6"/>
  <c r="N822" i="6"/>
  <c r="G822" i="6"/>
  <c r="N821" i="6"/>
  <c r="G821" i="6"/>
  <c r="N820" i="6"/>
  <c r="G820" i="6"/>
  <c r="N819" i="6"/>
  <c r="G819" i="6"/>
  <c r="N818" i="6"/>
  <c r="G818" i="6"/>
  <c r="N817" i="6"/>
  <c r="G817" i="6"/>
  <c r="N816" i="6"/>
  <c r="G816" i="6"/>
  <c r="N815" i="6"/>
  <c r="G815" i="6"/>
  <c r="N814" i="6"/>
  <c r="G814" i="6"/>
  <c r="N813" i="6"/>
  <c r="G813" i="6"/>
  <c r="N812" i="6"/>
  <c r="G812" i="6"/>
  <c r="N811" i="6"/>
  <c r="G811" i="6"/>
  <c r="N810" i="6"/>
  <c r="G810" i="6"/>
  <c r="N809" i="6"/>
  <c r="G809" i="6"/>
  <c r="N808" i="6"/>
  <c r="G808" i="6"/>
  <c r="N807" i="6"/>
  <c r="G807" i="6"/>
  <c r="N806" i="6"/>
  <c r="G806" i="6"/>
  <c r="N805" i="6"/>
  <c r="G805" i="6"/>
  <c r="N804" i="6"/>
  <c r="G804" i="6"/>
  <c r="N803" i="6"/>
  <c r="G803" i="6"/>
  <c r="N802" i="6"/>
  <c r="G802" i="6"/>
  <c r="N801" i="6"/>
  <c r="G801" i="6"/>
  <c r="N800" i="6"/>
  <c r="G800" i="6"/>
  <c r="N799" i="6"/>
  <c r="G799" i="6"/>
  <c r="N798" i="6"/>
  <c r="G798" i="6"/>
  <c r="N797" i="6"/>
  <c r="G797" i="6"/>
  <c r="N796" i="6"/>
  <c r="G796" i="6"/>
  <c r="N795" i="6"/>
  <c r="G795" i="6"/>
  <c r="N794" i="6"/>
  <c r="G794" i="6"/>
  <c r="N793" i="6"/>
  <c r="G793" i="6"/>
  <c r="N792" i="6"/>
  <c r="G792" i="6"/>
  <c r="N791" i="6"/>
  <c r="G791" i="6"/>
  <c r="N790" i="6"/>
  <c r="G790" i="6"/>
  <c r="N789" i="6"/>
  <c r="G789" i="6"/>
  <c r="N788" i="6"/>
  <c r="G788" i="6"/>
  <c r="N787" i="6"/>
  <c r="G787" i="6"/>
  <c r="N786" i="6"/>
  <c r="G786" i="6"/>
  <c r="N785" i="6"/>
  <c r="G785" i="6"/>
  <c r="N784" i="6"/>
  <c r="G784" i="6"/>
  <c r="N783" i="6"/>
  <c r="G783" i="6"/>
  <c r="N782" i="6"/>
  <c r="G782" i="6"/>
  <c r="N781" i="6"/>
  <c r="G781" i="6"/>
  <c r="N780" i="6"/>
  <c r="G780" i="6"/>
  <c r="N779" i="6"/>
  <c r="G779" i="6"/>
  <c r="N778" i="6"/>
  <c r="G778" i="6"/>
  <c r="N777" i="6"/>
  <c r="G777" i="6"/>
  <c r="N776" i="6"/>
  <c r="G776" i="6"/>
  <c r="N775" i="6"/>
  <c r="G775" i="6"/>
  <c r="N774" i="6"/>
  <c r="G774" i="6"/>
  <c r="N773" i="6"/>
  <c r="G773" i="6"/>
  <c r="N772" i="6"/>
  <c r="G772" i="6"/>
  <c r="N771" i="6"/>
  <c r="G771" i="6"/>
  <c r="N770" i="6"/>
  <c r="G770" i="6"/>
  <c r="N769" i="6"/>
  <c r="G769" i="6"/>
  <c r="N768" i="6"/>
  <c r="G768" i="6"/>
  <c r="N767" i="6"/>
  <c r="G767" i="6"/>
  <c r="N766" i="6"/>
  <c r="G766" i="6"/>
  <c r="N765" i="6"/>
  <c r="G765" i="6"/>
  <c r="N764" i="6"/>
  <c r="G764" i="6"/>
  <c r="N763" i="6"/>
  <c r="G763" i="6"/>
  <c r="N762" i="6"/>
  <c r="G762" i="6"/>
  <c r="N761" i="6"/>
  <c r="G761" i="6"/>
  <c r="N760" i="6"/>
  <c r="G760" i="6"/>
  <c r="N759" i="6"/>
  <c r="G759" i="6"/>
  <c r="N758" i="6"/>
  <c r="G758" i="6"/>
  <c r="N757" i="6"/>
  <c r="G757" i="6"/>
  <c r="N756" i="6"/>
  <c r="G756" i="6"/>
  <c r="N755" i="6"/>
  <c r="G755" i="6"/>
  <c r="N754" i="6"/>
  <c r="G754" i="6"/>
  <c r="N753" i="6"/>
  <c r="G753" i="6"/>
  <c r="N752" i="6"/>
  <c r="G752" i="6"/>
  <c r="N751" i="6"/>
  <c r="G751" i="6"/>
  <c r="N750" i="6"/>
  <c r="G750" i="6"/>
  <c r="N749" i="6"/>
  <c r="G749" i="6"/>
  <c r="N748" i="6"/>
  <c r="G748" i="6"/>
  <c r="N747" i="6"/>
  <c r="G747" i="6"/>
  <c r="N746" i="6"/>
  <c r="G746" i="6"/>
  <c r="N745" i="6"/>
  <c r="G745" i="6"/>
  <c r="N744" i="6"/>
  <c r="G744" i="6"/>
  <c r="N743" i="6"/>
  <c r="G743" i="6"/>
  <c r="N742" i="6"/>
  <c r="G742" i="6"/>
  <c r="N741" i="6"/>
  <c r="G741" i="6"/>
  <c r="N740" i="6"/>
  <c r="G740" i="6"/>
  <c r="N739" i="6"/>
  <c r="G739" i="6"/>
  <c r="N738" i="6"/>
  <c r="G738" i="6"/>
  <c r="N737" i="6"/>
  <c r="G737" i="6"/>
  <c r="N736" i="6"/>
  <c r="G736" i="6"/>
  <c r="N735" i="6"/>
  <c r="G735" i="6"/>
  <c r="N734" i="6"/>
  <c r="G734" i="6"/>
  <c r="N733" i="6"/>
  <c r="G733" i="6"/>
  <c r="N732" i="6"/>
  <c r="G732" i="6"/>
  <c r="N731" i="6"/>
  <c r="G731" i="6"/>
  <c r="N730" i="6"/>
  <c r="G730" i="6"/>
  <c r="N729" i="6"/>
  <c r="G729" i="6"/>
  <c r="N728" i="6"/>
  <c r="G728" i="6"/>
  <c r="N727" i="6"/>
  <c r="G727" i="6"/>
  <c r="N726" i="6"/>
  <c r="G726" i="6"/>
  <c r="N725" i="6"/>
  <c r="G725" i="6"/>
  <c r="N724" i="6"/>
  <c r="G724" i="6"/>
  <c r="N723" i="6"/>
  <c r="G723" i="6"/>
  <c r="N722" i="6"/>
  <c r="G722" i="6"/>
  <c r="N721" i="6"/>
  <c r="G721" i="6"/>
  <c r="N720" i="6"/>
  <c r="G720" i="6"/>
  <c r="N719" i="6"/>
  <c r="G719" i="6"/>
  <c r="N718" i="6"/>
  <c r="G718" i="6"/>
  <c r="N717" i="6"/>
  <c r="G717" i="6"/>
  <c r="N716" i="6"/>
  <c r="G716" i="6"/>
  <c r="N715" i="6"/>
  <c r="G715" i="6"/>
  <c r="N714" i="6"/>
  <c r="G714" i="6"/>
  <c r="N713" i="6"/>
  <c r="G713" i="6"/>
  <c r="N712" i="6"/>
  <c r="G712" i="6"/>
  <c r="N711" i="6"/>
  <c r="G711" i="6"/>
  <c r="N710" i="6"/>
  <c r="G710" i="6"/>
  <c r="N709" i="6"/>
  <c r="G709" i="6"/>
  <c r="N708" i="6"/>
  <c r="G708" i="6"/>
  <c r="N707" i="6"/>
  <c r="G707" i="6"/>
  <c r="N706" i="6"/>
  <c r="G706" i="6"/>
  <c r="N705" i="6"/>
  <c r="G705" i="6"/>
  <c r="N704" i="6"/>
  <c r="G704" i="6"/>
  <c r="N703" i="6"/>
  <c r="G703" i="6"/>
  <c r="N702" i="6"/>
  <c r="G702" i="6"/>
  <c r="N701" i="6"/>
  <c r="G701" i="6"/>
  <c r="N700" i="6"/>
  <c r="G700" i="6"/>
  <c r="N699" i="6"/>
  <c r="G699" i="6"/>
  <c r="N698" i="6"/>
  <c r="G698" i="6"/>
  <c r="N697" i="6"/>
  <c r="G697" i="6"/>
  <c r="N696" i="6"/>
  <c r="G696" i="6"/>
  <c r="N695" i="6"/>
  <c r="G695" i="6"/>
  <c r="N694" i="6"/>
  <c r="G694" i="6"/>
  <c r="N693" i="6"/>
  <c r="G693" i="6"/>
  <c r="N692" i="6"/>
  <c r="G692" i="6"/>
  <c r="N691" i="6"/>
  <c r="G691" i="6"/>
  <c r="N690" i="6"/>
  <c r="G690" i="6"/>
  <c r="N689" i="6"/>
  <c r="G689" i="6"/>
  <c r="N688" i="6"/>
  <c r="G688" i="6"/>
  <c r="N687" i="6"/>
  <c r="G687" i="6"/>
  <c r="N686" i="6"/>
  <c r="G686" i="6"/>
  <c r="N685" i="6"/>
  <c r="G685" i="6"/>
  <c r="N684" i="6"/>
  <c r="G684" i="6"/>
  <c r="N683" i="6"/>
  <c r="G683" i="6"/>
  <c r="N682" i="6"/>
  <c r="G682" i="6"/>
  <c r="N681" i="6"/>
  <c r="G681" i="6"/>
  <c r="N680" i="6"/>
  <c r="G680" i="6"/>
  <c r="N679" i="6"/>
  <c r="G679" i="6"/>
  <c r="N678" i="6"/>
  <c r="G678" i="6"/>
  <c r="N677" i="6"/>
  <c r="G677" i="6"/>
  <c r="N676" i="6"/>
  <c r="G676" i="6"/>
  <c r="N675" i="6"/>
  <c r="G675" i="6"/>
  <c r="N674" i="6"/>
  <c r="G674" i="6"/>
  <c r="N673" i="6"/>
  <c r="G673" i="6"/>
  <c r="N672" i="6"/>
  <c r="G672" i="6"/>
  <c r="N671" i="6"/>
  <c r="G671" i="6"/>
  <c r="N670" i="6"/>
  <c r="G670" i="6"/>
  <c r="N669" i="6"/>
  <c r="G669" i="6"/>
  <c r="N668" i="6"/>
  <c r="G668" i="6"/>
  <c r="N667" i="6"/>
  <c r="G667" i="6"/>
  <c r="N666" i="6"/>
  <c r="G666" i="6"/>
  <c r="N665" i="6"/>
  <c r="G665" i="6"/>
  <c r="N664" i="6"/>
  <c r="G664" i="6"/>
  <c r="N663" i="6"/>
  <c r="G663" i="6"/>
  <c r="N662" i="6"/>
  <c r="G662" i="6"/>
  <c r="N661" i="6"/>
  <c r="G661" i="6"/>
  <c r="N660" i="6"/>
  <c r="G660" i="6"/>
  <c r="N659" i="6"/>
  <c r="G659" i="6"/>
  <c r="N658" i="6"/>
  <c r="G658" i="6"/>
  <c r="N657" i="6"/>
  <c r="G657" i="6"/>
  <c r="N656" i="6"/>
  <c r="G656" i="6"/>
  <c r="N655" i="6"/>
  <c r="G655" i="6"/>
  <c r="N654" i="6"/>
  <c r="G654" i="6"/>
  <c r="N653" i="6"/>
  <c r="G653" i="6"/>
  <c r="N652" i="6"/>
  <c r="G652" i="6"/>
  <c r="N651" i="6"/>
  <c r="G651" i="6"/>
  <c r="N650" i="6"/>
  <c r="G650" i="6"/>
  <c r="N649" i="6"/>
  <c r="G649" i="6"/>
  <c r="N648" i="6"/>
  <c r="G648" i="6"/>
  <c r="N647" i="6"/>
  <c r="G647" i="6"/>
  <c r="N646" i="6"/>
  <c r="G646" i="6"/>
  <c r="N645" i="6"/>
  <c r="G645" i="6"/>
  <c r="N644" i="6"/>
  <c r="G644" i="6"/>
  <c r="N643" i="6"/>
  <c r="G643" i="6"/>
  <c r="N642" i="6"/>
  <c r="G642" i="6"/>
  <c r="N641" i="6"/>
  <c r="G641" i="6"/>
  <c r="N640" i="6"/>
  <c r="G640" i="6"/>
  <c r="N639" i="6"/>
  <c r="G639" i="6"/>
  <c r="N638" i="6"/>
  <c r="G638" i="6"/>
  <c r="N637" i="6"/>
  <c r="G637" i="6"/>
  <c r="N636" i="6"/>
  <c r="G636" i="6"/>
  <c r="N635" i="6"/>
  <c r="G635" i="6"/>
  <c r="N634" i="6"/>
  <c r="G634" i="6"/>
  <c r="N633" i="6"/>
  <c r="G633" i="6"/>
  <c r="N632" i="6"/>
  <c r="G632" i="6"/>
  <c r="N631" i="6"/>
  <c r="G631" i="6"/>
  <c r="N630" i="6"/>
  <c r="G630" i="6"/>
  <c r="N629" i="6"/>
  <c r="G629" i="6"/>
  <c r="N628" i="6"/>
  <c r="G628" i="6"/>
  <c r="N627" i="6"/>
  <c r="G627" i="6"/>
  <c r="N626" i="6"/>
  <c r="G626" i="6"/>
  <c r="N625" i="6"/>
  <c r="G625" i="6"/>
  <c r="N624" i="6"/>
  <c r="G624" i="6"/>
  <c r="N623" i="6"/>
  <c r="G623" i="6"/>
  <c r="N622" i="6"/>
  <c r="G622" i="6"/>
  <c r="N621" i="6"/>
  <c r="G621" i="6"/>
  <c r="N620" i="6"/>
  <c r="G620" i="6"/>
  <c r="N619" i="6"/>
  <c r="G619" i="6"/>
  <c r="N618" i="6"/>
  <c r="G618" i="6"/>
  <c r="N617" i="6"/>
  <c r="G617" i="6"/>
  <c r="N616" i="6"/>
  <c r="G616" i="6"/>
  <c r="N615" i="6"/>
  <c r="G615" i="6"/>
  <c r="N614" i="6"/>
  <c r="G614" i="6"/>
  <c r="N613" i="6"/>
  <c r="G613" i="6"/>
  <c r="N612" i="6"/>
  <c r="G612" i="6"/>
  <c r="N611" i="6"/>
  <c r="G611" i="6"/>
  <c r="N610" i="6"/>
  <c r="G610" i="6"/>
  <c r="N609" i="6"/>
  <c r="G609" i="6"/>
  <c r="N608" i="6"/>
  <c r="G608" i="6"/>
  <c r="N607" i="6"/>
  <c r="G607" i="6"/>
  <c r="N606" i="6"/>
  <c r="G606" i="6"/>
  <c r="N605" i="6"/>
  <c r="G605" i="6"/>
  <c r="N604" i="6"/>
  <c r="G604" i="6"/>
  <c r="N603" i="6"/>
  <c r="G603" i="6"/>
  <c r="N602" i="6"/>
  <c r="G602" i="6"/>
  <c r="N601" i="6"/>
  <c r="G601" i="6"/>
  <c r="N600" i="6"/>
  <c r="G600" i="6"/>
  <c r="N599" i="6"/>
  <c r="G599" i="6"/>
  <c r="N598" i="6"/>
  <c r="G598" i="6"/>
  <c r="N597" i="6"/>
  <c r="G597" i="6"/>
  <c r="N596" i="6"/>
  <c r="G596" i="6"/>
  <c r="N595" i="6"/>
  <c r="G595" i="6"/>
  <c r="N594" i="6"/>
  <c r="G594" i="6"/>
  <c r="N593" i="6"/>
  <c r="G593" i="6"/>
  <c r="N592" i="6"/>
  <c r="G592" i="6"/>
  <c r="N591" i="6"/>
  <c r="G591" i="6"/>
  <c r="N590" i="6"/>
  <c r="G590" i="6"/>
  <c r="N589" i="6"/>
  <c r="G589" i="6"/>
  <c r="N588" i="6"/>
  <c r="G588" i="6"/>
  <c r="N587" i="6"/>
  <c r="G587" i="6"/>
  <c r="N586" i="6"/>
  <c r="G586" i="6"/>
  <c r="N585" i="6"/>
  <c r="G585" i="6"/>
  <c r="N584" i="6"/>
  <c r="G584" i="6"/>
  <c r="N583" i="6"/>
  <c r="G583" i="6"/>
  <c r="N582" i="6"/>
  <c r="G582" i="6"/>
  <c r="N581" i="6"/>
  <c r="G581" i="6"/>
  <c r="N580" i="6"/>
  <c r="G580" i="6"/>
  <c r="N579" i="6"/>
  <c r="G579" i="6"/>
  <c r="N578" i="6"/>
  <c r="G578" i="6"/>
  <c r="N577" i="6"/>
  <c r="G577" i="6"/>
  <c r="N576" i="6"/>
  <c r="G576" i="6"/>
  <c r="N575" i="6"/>
  <c r="G575" i="6"/>
  <c r="N574" i="6"/>
  <c r="G574" i="6"/>
  <c r="N573" i="6"/>
  <c r="G573" i="6"/>
  <c r="N572" i="6"/>
  <c r="G572" i="6"/>
  <c r="N571" i="6"/>
  <c r="G571" i="6"/>
  <c r="N570" i="6"/>
  <c r="G570" i="6"/>
  <c r="N569" i="6"/>
  <c r="G569" i="6"/>
  <c r="N568" i="6"/>
  <c r="G568" i="6"/>
  <c r="N567" i="6"/>
  <c r="G567" i="6"/>
  <c r="N566" i="6"/>
  <c r="G566" i="6"/>
  <c r="N565" i="6"/>
  <c r="G565" i="6"/>
  <c r="N564" i="6"/>
  <c r="G564" i="6"/>
  <c r="N563" i="6"/>
  <c r="G563" i="6"/>
  <c r="N562" i="6"/>
  <c r="G562" i="6"/>
  <c r="N561" i="6"/>
  <c r="G561" i="6"/>
  <c r="N560" i="6"/>
  <c r="G560" i="6"/>
  <c r="N559" i="6"/>
  <c r="G559" i="6"/>
  <c r="N558" i="6"/>
  <c r="G558" i="6"/>
  <c r="N557" i="6"/>
  <c r="G557" i="6"/>
  <c r="N556" i="6"/>
  <c r="G556" i="6"/>
  <c r="N555" i="6"/>
  <c r="G555" i="6"/>
  <c r="N554" i="6"/>
  <c r="G554" i="6"/>
  <c r="N553" i="6"/>
  <c r="G553" i="6"/>
  <c r="N552" i="6"/>
  <c r="G552" i="6"/>
  <c r="N551" i="6"/>
  <c r="G551" i="6"/>
  <c r="N550" i="6"/>
  <c r="G550" i="6"/>
  <c r="N549" i="6"/>
  <c r="G549" i="6"/>
  <c r="N548" i="6"/>
  <c r="G548" i="6"/>
  <c r="N547" i="6"/>
  <c r="G547" i="6"/>
  <c r="N546" i="6"/>
  <c r="G546" i="6"/>
  <c r="N545" i="6"/>
  <c r="G545" i="6"/>
  <c r="N544" i="6"/>
  <c r="G544" i="6"/>
  <c r="N543" i="6"/>
  <c r="G543" i="6"/>
  <c r="N542" i="6"/>
  <c r="G542" i="6"/>
  <c r="N541" i="6"/>
  <c r="G541" i="6"/>
  <c r="N540" i="6"/>
  <c r="G540" i="6"/>
  <c r="N539" i="6"/>
  <c r="G539" i="6"/>
  <c r="N538" i="6"/>
  <c r="G538" i="6"/>
  <c r="N537" i="6"/>
  <c r="G537" i="6"/>
  <c r="N536" i="6"/>
  <c r="G536" i="6"/>
  <c r="N535" i="6"/>
  <c r="G535" i="6"/>
  <c r="N534" i="6"/>
  <c r="G534" i="6"/>
  <c r="N533" i="6"/>
  <c r="G533" i="6"/>
  <c r="N532" i="6"/>
  <c r="G532" i="6"/>
  <c r="N531" i="6"/>
  <c r="G531" i="6"/>
  <c r="N530" i="6"/>
  <c r="G530" i="6"/>
  <c r="N529" i="6"/>
  <c r="G529" i="6"/>
  <c r="N528" i="6"/>
  <c r="G528" i="6"/>
  <c r="N527" i="6"/>
  <c r="G527" i="6"/>
  <c r="N526" i="6"/>
  <c r="G526" i="6"/>
  <c r="N525" i="6"/>
  <c r="G525" i="6"/>
  <c r="N524" i="6"/>
  <c r="G524" i="6"/>
  <c r="N523" i="6"/>
  <c r="G523" i="6"/>
  <c r="N522" i="6"/>
  <c r="G522" i="6"/>
  <c r="N521" i="6"/>
  <c r="G521" i="6"/>
  <c r="N520" i="6"/>
  <c r="G520" i="6"/>
  <c r="N519" i="6"/>
  <c r="G519" i="6"/>
  <c r="N518" i="6"/>
  <c r="G518" i="6"/>
  <c r="N517" i="6"/>
  <c r="G517" i="6"/>
  <c r="N516" i="6"/>
  <c r="G516" i="6"/>
  <c r="N515" i="6"/>
  <c r="G515" i="6"/>
  <c r="N514" i="6"/>
  <c r="G514" i="6"/>
  <c r="N513" i="6"/>
  <c r="G513" i="6"/>
  <c r="N512" i="6"/>
  <c r="G512" i="6"/>
  <c r="N511" i="6"/>
  <c r="G511" i="6"/>
  <c r="N510" i="6"/>
  <c r="G510" i="6"/>
  <c r="N509" i="6"/>
  <c r="G509" i="6"/>
  <c r="N508" i="6"/>
  <c r="G508" i="6"/>
  <c r="N507" i="6"/>
  <c r="G507" i="6"/>
  <c r="N506" i="6"/>
  <c r="G506" i="6"/>
  <c r="N505" i="6"/>
  <c r="G505" i="6"/>
  <c r="N504" i="6"/>
  <c r="G504" i="6"/>
  <c r="N503" i="6"/>
  <c r="G503" i="6"/>
  <c r="N502" i="6"/>
  <c r="G502" i="6"/>
  <c r="N501" i="6"/>
  <c r="G501" i="6"/>
  <c r="N500" i="6"/>
  <c r="G500" i="6"/>
  <c r="N499" i="6"/>
  <c r="G499" i="6"/>
  <c r="N498" i="6"/>
  <c r="G498" i="6"/>
  <c r="N497" i="6"/>
  <c r="G497" i="6"/>
  <c r="N496" i="6"/>
  <c r="G496" i="6"/>
  <c r="N495" i="6"/>
  <c r="G495" i="6"/>
  <c r="N494" i="6"/>
  <c r="G494" i="6"/>
  <c r="N493" i="6"/>
  <c r="G493" i="6"/>
  <c r="N492" i="6"/>
  <c r="G492" i="6"/>
  <c r="N491" i="6"/>
  <c r="G491" i="6"/>
  <c r="N490" i="6"/>
  <c r="G490" i="6"/>
  <c r="N489" i="6"/>
  <c r="G489" i="6"/>
  <c r="N488" i="6"/>
  <c r="G488" i="6"/>
  <c r="N487" i="6"/>
  <c r="G487" i="6"/>
  <c r="N486" i="6"/>
  <c r="G486" i="6"/>
  <c r="N485" i="6"/>
  <c r="G485" i="6"/>
  <c r="N484" i="6"/>
  <c r="G484" i="6"/>
  <c r="N483" i="6"/>
  <c r="G483" i="6"/>
  <c r="N482" i="6"/>
  <c r="G482" i="6"/>
  <c r="N481" i="6"/>
  <c r="G481" i="6"/>
  <c r="N480" i="6"/>
  <c r="G480" i="6"/>
  <c r="N479" i="6"/>
  <c r="G479" i="6"/>
  <c r="N478" i="6"/>
  <c r="G478" i="6"/>
  <c r="N477" i="6"/>
  <c r="G477" i="6"/>
  <c r="N476" i="6"/>
  <c r="G476" i="6"/>
  <c r="N475" i="6"/>
  <c r="G475" i="6"/>
  <c r="N474" i="6"/>
  <c r="G474" i="6"/>
  <c r="N473" i="6"/>
  <c r="G473" i="6"/>
  <c r="N472" i="6"/>
  <c r="G472" i="6"/>
  <c r="N471" i="6"/>
  <c r="G471" i="6"/>
  <c r="N470" i="6"/>
  <c r="G470" i="6"/>
  <c r="N469" i="6"/>
  <c r="G469" i="6"/>
  <c r="N468" i="6"/>
  <c r="G468" i="6"/>
  <c r="N467" i="6"/>
  <c r="G467" i="6"/>
  <c r="N466" i="6"/>
  <c r="G466" i="6"/>
  <c r="N465" i="6"/>
  <c r="G465" i="6"/>
  <c r="N464" i="6"/>
  <c r="G464" i="6"/>
  <c r="N463" i="6"/>
  <c r="G463" i="6"/>
  <c r="N462" i="6"/>
  <c r="G462" i="6"/>
  <c r="N461" i="6"/>
  <c r="G461" i="6"/>
  <c r="N460" i="6"/>
  <c r="G460" i="6"/>
  <c r="N459" i="6"/>
  <c r="G459" i="6"/>
  <c r="N458" i="6"/>
  <c r="G458" i="6"/>
  <c r="N457" i="6"/>
  <c r="G457" i="6"/>
  <c r="N456" i="6"/>
  <c r="G456" i="6"/>
  <c r="N455" i="6"/>
  <c r="G455" i="6"/>
  <c r="N454" i="6"/>
  <c r="G454" i="6"/>
  <c r="N453" i="6"/>
  <c r="G453" i="6"/>
  <c r="N452" i="6"/>
  <c r="G452" i="6"/>
  <c r="N451" i="6"/>
  <c r="G451" i="6"/>
  <c r="N450" i="6"/>
  <c r="G450" i="6"/>
  <c r="N449" i="6"/>
  <c r="G449" i="6"/>
  <c r="N448" i="6"/>
  <c r="G448" i="6"/>
  <c r="N447" i="6"/>
  <c r="G447" i="6"/>
  <c r="N446" i="6"/>
  <c r="G446" i="6"/>
  <c r="N445" i="6"/>
  <c r="G445" i="6"/>
  <c r="N444" i="6"/>
  <c r="G444" i="6"/>
  <c r="N443" i="6"/>
  <c r="G443" i="6"/>
  <c r="N442" i="6"/>
  <c r="G442" i="6"/>
  <c r="N441" i="6"/>
  <c r="G441" i="6"/>
  <c r="N440" i="6"/>
  <c r="G440" i="6"/>
  <c r="N439" i="6"/>
  <c r="G439" i="6"/>
  <c r="N438" i="6"/>
  <c r="G438" i="6"/>
  <c r="N437" i="6"/>
  <c r="G437" i="6"/>
  <c r="N436" i="6"/>
  <c r="G436" i="6"/>
  <c r="N435" i="6"/>
  <c r="G435" i="6"/>
  <c r="N434" i="6"/>
  <c r="G434" i="6"/>
  <c r="N433" i="6"/>
  <c r="G433" i="6"/>
  <c r="N432" i="6"/>
  <c r="G432" i="6"/>
  <c r="N431" i="6"/>
  <c r="G431" i="6"/>
  <c r="N430" i="6"/>
  <c r="G430" i="6"/>
  <c r="N429" i="6"/>
  <c r="G429" i="6"/>
  <c r="N428" i="6"/>
  <c r="G428" i="6"/>
  <c r="N427" i="6"/>
  <c r="G427" i="6"/>
  <c r="N426" i="6"/>
  <c r="G426" i="6"/>
  <c r="N425" i="6"/>
  <c r="G425" i="6"/>
  <c r="N424" i="6"/>
  <c r="G424" i="6"/>
  <c r="N423" i="6"/>
  <c r="G423" i="6"/>
  <c r="N422" i="6"/>
  <c r="G422" i="6"/>
  <c r="N421" i="6"/>
  <c r="G421" i="6"/>
  <c r="N420" i="6"/>
  <c r="G420" i="6"/>
  <c r="N419" i="6"/>
  <c r="G419" i="6"/>
  <c r="N418" i="6"/>
  <c r="G418" i="6"/>
  <c r="N417" i="6"/>
  <c r="G417" i="6"/>
  <c r="N416" i="6"/>
  <c r="G416" i="6"/>
  <c r="N415" i="6"/>
  <c r="G415" i="6"/>
  <c r="N414" i="6"/>
  <c r="G414" i="6"/>
  <c r="N413" i="6"/>
  <c r="G413" i="6"/>
  <c r="N412" i="6"/>
  <c r="G412" i="6"/>
  <c r="N411" i="6"/>
  <c r="G411" i="6"/>
  <c r="N410" i="6"/>
  <c r="G410" i="6"/>
  <c r="N409" i="6"/>
  <c r="G409" i="6"/>
  <c r="N408" i="6"/>
  <c r="G408" i="6"/>
  <c r="N407" i="6"/>
  <c r="G407" i="6"/>
  <c r="N406" i="6"/>
  <c r="G406" i="6"/>
  <c r="N405" i="6"/>
  <c r="G405" i="6"/>
  <c r="N404" i="6"/>
  <c r="G404" i="6"/>
  <c r="N403" i="6"/>
  <c r="G403" i="6"/>
  <c r="N402" i="6"/>
  <c r="G402" i="6"/>
  <c r="N401" i="6"/>
  <c r="G401" i="6"/>
  <c r="N400" i="6"/>
  <c r="G400" i="6"/>
  <c r="N399" i="6"/>
  <c r="G399" i="6"/>
  <c r="N398" i="6"/>
  <c r="G398" i="6"/>
  <c r="N397" i="6"/>
  <c r="G397" i="6"/>
  <c r="N396" i="6"/>
  <c r="G396" i="6"/>
  <c r="N395" i="6"/>
  <c r="G395" i="6"/>
  <c r="N394" i="6"/>
  <c r="G394" i="6"/>
  <c r="N393" i="6"/>
  <c r="G393" i="6"/>
  <c r="N392" i="6"/>
  <c r="G392" i="6"/>
  <c r="N391" i="6"/>
  <c r="G391" i="6"/>
  <c r="N390" i="6"/>
  <c r="G390" i="6"/>
  <c r="N389" i="6"/>
  <c r="G389" i="6"/>
  <c r="N388" i="6"/>
  <c r="G388" i="6"/>
  <c r="N387" i="6"/>
  <c r="G387" i="6"/>
  <c r="N386" i="6"/>
  <c r="G386" i="6"/>
  <c r="N385" i="6"/>
  <c r="G385" i="6"/>
  <c r="N384" i="6"/>
  <c r="G384" i="6"/>
  <c r="N383" i="6"/>
  <c r="G383" i="6"/>
  <c r="N382" i="6"/>
  <c r="G382" i="6"/>
  <c r="N381" i="6"/>
  <c r="G381" i="6"/>
  <c r="N380" i="6"/>
  <c r="G380" i="6"/>
  <c r="N379" i="6"/>
  <c r="G379" i="6"/>
  <c r="N378" i="6"/>
  <c r="G378" i="6"/>
  <c r="N377" i="6"/>
  <c r="G377" i="6"/>
  <c r="N376" i="6"/>
  <c r="G376" i="6"/>
  <c r="N375" i="6"/>
  <c r="G375" i="6"/>
  <c r="N374" i="6"/>
  <c r="G374" i="6"/>
  <c r="N373" i="6"/>
  <c r="G373" i="6"/>
  <c r="N372" i="6"/>
  <c r="G372" i="6"/>
  <c r="N371" i="6"/>
  <c r="G371" i="6"/>
  <c r="N370" i="6"/>
  <c r="G370" i="6"/>
  <c r="N369" i="6"/>
  <c r="G369" i="6"/>
  <c r="N368" i="6"/>
  <c r="G368" i="6"/>
  <c r="N367" i="6"/>
  <c r="G367" i="6"/>
  <c r="N366" i="6"/>
  <c r="G366" i="6"/>
  <c r="N365" i="6"/>
  <c r="G365" i="6"/>
  <c r="N364" i="6"/>
  <c r="G364" i="6"/>
  <c r="N363" i="6"/>
  <c r="G363" i="6"/>
  <c r="N362" i="6"/>
  <c r="G362" i="6"/>
  <c r="N361" i="6"/>
  <c r="G361" i="6"/>
  <c r="N360" i="6"/>
  <c r="G360" i="6"/>
  <c r="N359" i="6"/>
  <c r="G359" i="6"/>
  <c r="N358" i="6"/>
  <c r="G358" i="6"/>
  <c r="N357" i="6"/>
  <c r="G357" i="6"/>
  <c r="N356" i="6"/>
  <c r="G356" i="6"/>
  <c r="N355" i="6"/>
  <c r="G355" i="6"/>
  <c r="N354" i="6"/>
  <c r="G354" i="6"/>
  <c r="N353" i="6"/>
  <c r="G353" i="6"/>
  <c r="N352" i="6"/>
  <c r="G352" i="6"/>
  <c r="N351" i="6"/>
  <c r="G351" i="6"/>
  <c r="N350" i="6"/>
  <c r="G350" i="6"/>
  <c r="N349" i="6"/>
  <c r="G349" i="6"/>
  <c r="N348" i="6"/>
  <c r="G348" i="6"/>
  <c r="N347" i="6"/>
  <c r="G347" i="6"/>
  <c r="N346" i="6"/>
  <c r="G346" i="6"/>
  <c r="N345" i="6"/>
  <c r="G345" i="6"/>
  <c r="N344" i="6"/>
  <c r="G344" i="6"/>
  <c r="N343" i="6"/>
  <c r="G343" i="6"/>
  <c r="N342" i="6"/>
  <c r="G342" i="6"/>
  <c r="N341" i="6"/>
  <c r="G341" i="6"/>
  <c r="N340" i="6"/>
  <c r="G340" i="6"/>
  <c r="N339" i="6"/>
  <c r="G339" i="6"/>
  <c r="N338" i="6"/>
  <c r="G338" i="6"/>
  <c r="N337" i="6"/>
  <c r="G337" i="6"/>
  <c r="N336" i="6"/>
  <c r="G336" i="6"/>
  <c r="N335" i="6"/>
  <c r="G335" i="6"/>
  <c r="N334" i="6"/>
  <c r="G334" i="6"/>
  <c r="N333" i="6"/>
  <c r="G333" i="6"/>
  <c r="N332" i="6"/>
  <c r="G332" i="6"/>
  <c r="N331" i="6"/>
  <c r="G331" i="6"/>
  <c r="N330" i="6"/>
  <c r="G330" i="6"/>
  <c r="N329" i="6"/>
  <c r="G329" i="6"/>
  <c r="N328" i="6"/>
  <c r="G328" i="6"/>
  <c r="N327" i="6"/>
  <c r="G327" i="6"/>
  <c r="N326" i="6"/>
  <c r="G326" i="6"/>
  <c r="N325" i="6"/>
  <c r="G325" i="6"/>
  <c r="N324" i="6"/>
  <c r="G324" i="6"/>
  <c r="N323" i="6"/>
  <c r="G323" i="6"/>
  <c r="N322" i="6"/>
  <c r="G322" i="6"/>
  <c r="N321" i="6"/>
  <c r="G321" i="6"/>
  <c r="N320" i="6"/>
  <c r="G320" i="6"/>
  <c r="N319" i="6"/>
  <c r="G319" i="6"/>
  <c r="N318" i="6"/>
  <c r="G318" i="6"/>
  <c r="N317" i="6"/>
  <c r="G317" i="6"/>
  <c r="N316" i="6"/>
  <c r="G316" i="6"/>
  <c r="N315" i="6"/>
  <c r="G315" i="6"/>
  <c r="N314" i="6"/>
  <c r="G314" i="6"/>
  <c r="N313" i="6"/>
  <c r="G313" i="6"/>
  <c r="N312" i="6"/>
  <c r="G312" i="6"/>
  <c r="N311" i="6"/>
  <c r="G311" i="6"/>
  <c r="N310" i="6"/>
  <c r="G310" i="6"/>
  <c r="N309" i="6"/>
  <c r="G309" i="6"/>
  <c r="N308" i="6"/>
  <c r="G308" i="6"/>
  <c r="N307" i="6"/>
  <c r="G307" i="6"/>
  <c r="N306" i="6"/>
  <c r="G306" i="6"/>
  <c r="N305" i="6"/>
  <c r="G305" i="6"/>
  <c r="N304" i="6"/>
  <c r="G304" i="6"/>
  <c r="N303" i="6"/>
  <c r="G303" i="6"/>
  <c r="N302" i="6"/>
  <c r="G302" i="6"/>
  <c r="N301" i="6"/>
  <c r="G301" i="6"/>
  <c r="N300" i="6"/>
  <c r="G300" i="6"/>
  <c r="N299" i="6"/>
  <c r="G299" i="6"/>
  <c r="N298" i="6"/>
  <c r="G298" i="6"/>
  <c r="N297" i="6"/>
  <c r="G297" i="6"/>
  <c r="N296" i="6"/>
  <c r="G296" i="6"/>
  <c r="N295" i="6"/>
  <c r="G295" i="6"/>
  <c r="N294" i="6"/>
  <c r="G294" i="6"/>
  <c r="N293" i="6"/>
  <c r="G293" i="6"/>
  <c r="N292" i="6"/>
  <c r="G292" i="6"/>
  <c r="N291" i="6"/>
  <c r="G291" i="6"/>
  <c r="N290" i="6"/>
  <c r="G290" i="6"/>
  <c r="N289" i="6"/>
  <c r="G289" i="6"/>
  <c r="N288" i="6"/>
  <c r="G288" i="6"/>
  <c r="N287" i="6"/>
  <c r="G287" i="6"/>
  <c r="N286" i="6"/>
  <c r="G286" i="6"/>
  <c r="N285" i="6"/>
  <c r="G285" i="6"/>
  <c r="N284" i="6"/>
  <c r="G284" i="6"/>
  <c r="N283" i="6"/>
  <c r="G283" i="6"/>
  <c r="N282" i="6"/>
  <c r="G282" i="6"/>
  <c r="N281" i="6"/>
  <c r="G281" i="6"/>
  <c r="N280" i="6"/>
  <c r="G280" i="6"/>
  <c r="N279" i="6"/>
  <c r="G279" i="6"/>
  <c r="N278" i="6"/>
  <c r="G278" i="6"/>
  <c r="N277" i="6"/>
  <c r="G277" i="6"/>
  <c r="N276" i="6"/>
  <c r="G276" i="6"/>
  <c r="N275" i="6"/>
  <c r="G275" i="6"/>
  <c r="N274" i="6"/>
  <c r="G274" i="6"/>
  <c r="N273" i="6"/>
  <c r="G273" i="6"/>
  <c r="N272" i="6"/>
  <c r="G272" i="6"/>
  <c r="N271" i="6"/>
  <c r="G271" i="6"/>
  <c r="N270" i="6"/>
  <c r="G270" i="6"/>
  <c r="N269" i="6"/>
  <c r="G269" i="6"/>
  <c r="N268" i="6"/>
  <c r="G268" i="6"/>
  <c r="N267" i="6"/>
  <c r="G267" i="6"/>
  <c r="N266" i="6"/>
  <c r="G266" i="6"/>
  <c r="N265" i="6"/>
  <c r="G265" i="6"/>
  <c r="N264" i="6"/>
  <c r="G264" i="6"/>
  <c r="N263" i="6"/>
  <c r="G263" i="6"/>
  <c r="N262" i="6"/>
  <c r="G262" i="6"/>
  <c r="N261" i="6"/>
  <c r="G261" i="6"/>
  <c r="N260" i="6"/>
  <c r="G260" i="6"/>
  <c r="N259" i="6"/>
  <c r="G259" i="6"/>
  <c r="N258" i="6"/>
  <c r="G258" i="6"/>
  <c r="N257" i="6"/>
  <c r="G257" i="6"/>
  <c r="N256" i="6"/>
  <c r="G256" i="6"/>
  <c r="N255" i="6"/>
  <c r="G255" i="6"/>
  <c r="N254" i="6"/>
  <c r="G254" i="6"/>
  <c r="N253" i="6"/>
  <c r="G253" i="6"/>
  <c r="N252" i="6"/>
  <c r="G252" i="6"/>
  <c r="N251" i="6"/>
  <c r="G251" i="6"/>
  <c r="N250" i="6"/>
  <c r="G250" i="6"/>
  <c r="N249" i="6"/>
  <c r="G249" i="6"/>
  <c r="N248" i="6"/>
  <c r="G248" i="6"/>
  <c r="N247" i="6"/>
  <c r="G247" i="6"/>
  <c r="N246" i="6"/>
  <c r="G246" i="6"/>
  <c r="N245" i="6"/>
  <c r="G245" i="6"/>
  <c r="N244" i="6"/>
  <c r="G244" i="6"/>
  <c r="N243" i="6"/>
  <c r="G243" i="6"/>
  <c r="N242" i="6"/>
  <c r="G242" i="6"/>
  <c r="N241" i="6"/>
  <c r="G241" i="6"/>
  <c r="N240" i="6"/>
  <c r="G240" i="6"/>
  <c r="N239" i="6"/>
  <c r="G239" i="6"/>
  <c r="N238" i="6"/>
  <c r="G238" i="6"/>
  <c r="N237" i="6"/>
  <c r="G237" i="6"/>
  <c r="N236" i="6"/>
  <c r="G236" i="6"/>
  <c r="N235" i="6"/>
  <c r="G235" i="6"/>
  <c r="N234" i="6"/>
  <c r="G234" i="6"/>
  <c r="N233" i="6"/>
  <c r="G233" i="6"/>
  <c r="N232" i="6"/>
  <c r="G232" i="6"/>
  <c r="N231" i="6"/>
  <c r="G231" i="6"/>
  <c r="N230" i="6"/>
  <c r="G230" i="6"/>
  <c r="N229" i="6"/>
  <c r="G229" i="6"/>
  <c r="N228" i="6"/>
  <c r="G228" i="6"/>
  <c r="N227" i="6"/>
  <c r="G227" i="6"/>
  <c r="N226" i="6"/>
  <c r="G226" i="6"/>
  <c r="N225" i="6"/>
  <c r="G225" i="6"/>
  <c r="N224" i="6"/>
  <c r="G224" i="6"/>
  <c r="N223" i="6"/>
  <c r="G223" i="6"/>
  <c r="N222" i="6"/>
  <c r="G222" i="6"/>
  <c r="N221" i="6"/>
  <c r="G221" i="6"/>
  <c r="N220" i="6"/>
  <c r="G220" i="6"/>
  <c r="N219" i="6"/>
  <c r="G219" i="6"/>
  <c r="N218" i="6"/>
  <c r="G218" i="6"/>
  <c r="N217" i="6"/>
  <c r="G217" i="6"/>
  <c r="N216" i="6"/>
  <c r="G216" i="6"/>
  <c r="N215" i="6"/>
  <c r="G215" i="6"/>
  <c r="N214" i="6"/>
  <c r="G214" i="6"/>
  <c r="N213" i="6"/>
  <c r="G213" i="6"/>
  <c r="N212" i="6"/>
  <c r="G212" i="6"/>
  <c r="N211" i="6"/>
  <c r="G211" i="6"/>
  <c r="N210" i="6"/>
  <c r="G210" i="6"/>
  <c r="N209" i="6"/>
  <c r="G209" i="6"/>
  <c r="N208" i="6"/>
  <c r="G208" i="6"/>
  <c r="N207" i="6"/>
  <c r="G207" i="6"/>
  <c r="N206" i="6"/>
  <c r="G206" i="6"/>
  <c r="N205" i="6"/>
  <c r="G205" i="6"/>
  <c r="N204" i="6"/>
  <c r="G204" i="6"/>
  <c r="N203" i="6"/>
  <c r="G203" i="6"/>
  <c r="N202" i="6"/>
  <c r="G202" i="6"/>
  <c r="N201" i="6"/>
  <c r="G201" i="6"/>
  <c r="N200" i="6"/>
  <c r="G200" i="6"/>
  <c r="N199" i="6"/>
  <c r="G199" i="6"/>
  <c r="N198" i="6"/>
  <c r="G198" i="6"/>
  <c r="N197" i="6"/>
  <c r="G197" i="6"/>
  <c r="N196" i="6"/>
  <c r="G196" i="6"/>
  <c r="N195" i="6"/>
  <c r="G195" i="6"/>
  <c r="N194" i="6"/>
  <c r="G194" i="6"/>
  <c r="N193" i="6"/>
  <c r="G193" i="6"/>
  <c r="N192" i="6"/>
  <c r="G192" i="6"/>
  <c r="N191" i="6"/>
  <c r="G191" i="6"/>
  <c r="N190" i="6"/>
  <c r="G190" i="6"/>
  <c r="N189" i="6"/>
  <c r="G189" i="6"/>
  <c r="N188" i="6"/>
  <c r="G188" i="6"/>
  <c r="N187" i="6"/>
  <c r="G187" i="6"/>
  <c r="N186" i="6"/>
  <c r="G186" i="6"/>
  <c r="N185" i="6"/>
  <c r="G185" i="6"/>
  <c r="N184" i="6"/>
  <c r="G184" i="6"/>
  <c r="N183" i="6"/>
  <c r="G183" i="6"/>
  <c r="N182" i="6"/>
  <c r="G182" i="6"/>
  <c r="N181" i="6"/>
  <c r="G181" i="6"/>
  <c r="N180" i="6"/>
  <c r="G180" i="6"/>
  <c r="N179" i="6"/>
  <c r="G179" i="6"/>
  <c r="N178" i="6"/>
  <c r="G178" i="6"/>
  <c r="N177" i="6"/>
  <c r="G177" i="6"/>
  <c r="N176" i="6"/>
  <c r="G176" i="6"/>
  <c r="N175" i="6"/>
  <c r="G175" i="6"/>
  <c r="N174" i="6"/>
  <c r="G174" i="6"/>
  <c r="N173" i="6"/>
  <c r="G173" i="6"/>
  <c r="N172" i="6"/>
  <c r="G172" i="6"/>
  <c r="N171" i="6"/>
  <c r="G171" i="6"/>
  <c r="N170" i="6"/>
  <c r="G170" i="6"/>
  <c r="N169" i="6"/>
  <c r="G169" i="6"/>
  <c r="N168" i="6"/>
  <c r="G168" i="6"/>
  <c r="N167" i="6"/>
  <c r="G167" i="6"/>
  <c r="N166" i="6"/>
  <c r="G166" i="6"/>
  <c r="N165" i="6"/>
  <c r="G165" i="6"/>
  <c r="N164" i="6"/>
  <c r="G164" i="6"/>
  <c r="N163" i="6"/>
  <c r="G163" i="6"/>
  <c r="N162" i="6"/>
  <c r="G162" i="6"/>
  <c r="N161" i="6"/>
  <c r="G161" i="6"/>
  <c r="N160" i="6"/>
  <c r="G160" i="6"/>
  <c r="N159" i="6"/>
  <c r="G159" i="6"/>
  <c r="N158" i="6"/>
  <c r="G158" i="6"/>
  <c r="N157" i="6"/>
  <c r="G157" i="6"/>
  <c r="N156" i="6"/>
  <c r="G156" i="6"/>
  <c r="N155" i="6"/>
  <c r="G155" i="6"/>
  <c r="N154" i="6"/>
  <c r="G154" i="6"/>
  <c r="N153" i="6"/>
  <c r="G153" i="6"/>
  <c r="N152" i="6"/>
  <c r="G152" i="6"/>
  <c r="N151" i="6"/>
  <c r="G151" i="6"/>
  <c r="N150" i="6"/>
  <c r="G150" i="6"/>
  <c r="N149" i="6"/>
  <c r="G149" i="6"/>
  <c r="N148" i="6"/>
  <c r="G148" i="6"/>
  <c r="N147" i="6"/>
  <c r="G147" i="6"/>
  <c r="N146" i="6"/>
  <c r="G146" i="6"/>
  <c r="N145" i="6"/>
  <c r="G145" i="6"/>
  <c r="N144" i="6"/>
  <c r="G144" i="6"/>
  <c r="N143" i="6"/>
  <c r="G143" i="6"/>
  <c r="N142" i="6"/>
  <c r="G142" i="6"/>
  <c r="N141" i="6"/>
  <c r="G141" i="6"/>
  <c r="N140" i="6"/>
  <c r="G140" i="6"/>
  <c r="N139" i="6"/>
  <c r="G139" i="6"/>
  <c r="N138" i="6"/>
  <c r="G138" i="6"/>
  <c r="N137" i="6"/>
  <c r="G137" i="6"/>
  <c r="N136" i="6"/>
  <c r="G136" i="6"/>
  <c r="N135" i="6"/>
  <c r="G135" i="6"/>
  <c r="N134" i="6"/>
  <c r="G134" i="6"/>
  <c r="N133" i="6"/>
  <c r="G133" i="6"/>
  <c r="N132" i="6"/>
  <c r="G132" i="6"/>
  <c r="N131" i="6"/>
  <c r="G131" i="6"/>
  <c r="N130" i="6"/>
  <c r="G130" i="6"/>
  <c r="N129" i="6"/>
  <c r="G129" i="6"/>
  <c r="N128" i="6"/>
  <c r="G128" i="6"/>
  <c r="N127" i="6"/>
  <c r="G127" i="6"/>
  <c r="N126" i="6"/>
  <c r="G126" i="6"/>
  <c r="N125" i="6"/>
  <c r="G125" i="6"/>
  <c r="N124" i="6"/>
  <c r="G124" i="6"/>
  <c r="N123" i="6"/>
  <c r="G123" i="6"/>
  <c r="N122" i="6"/>
  <c r="G122" i="6"/>
  <c r="N121" i="6"/>
  <c r="G121" i="6"/>
  <c r="N120" i="6"/>
  <c r="G120" i="6"/>
  <c r="N119" i="6"/>
  <c r="G119" i="6"/>
  <c r="N118" i="6"/>
  <c r="G118" i="6"/>
  <c r="N117" i="6"/>
  <c r="G117" i="6"/>
  <c r="N116" i="6"/>
  <c r="G116" i="6"/>
  <c r="N115" i="6"/>
  <c r="G115" i="6"/>
  <c r="N114" i="6"/>
  <c r="G114" i="6"/>
  <c r="N113" i="6"/>
  <c r="G113" i="6"/>
  <c r="N112" i="6"/>
  <c r="G112" i="6"/>
  <c r="N111" i="6"/>
  <c r="G111" i="6"/>
  <c r="N110" i="6"/>
  <c r="G110" i="6"/>
  <c r="N109" i="6"/>
  <c r="G109" i="6"/>
  <c r="N108" i="6"/>
  <c r="G108" i="6"/>
  <c r="N107" i="6"/>
  <c r="G107" i="6"/>
  <c r="N106" i="6"/>
  <c r="G106" i="6"/>
  <c r="N105" i="6"/>
  <c r="G105" i="6"/>
  <c r="N104" i="6"/>
  <c r="G104" i="6"/>
  <c r="N103" i="6"/>
  <c r="G103" i="6"/>
  <c r="N102" i="6"/>
  <c r="G102" i="6"/>
  <c r="N101" i="6"/>
  <c r="G101" i="6"/>
  <c r="N100" i="6"/>
  <c r="G100" i="6"/>
  <c r="N99" i="6"/>
  <c r="G99" i="6"/>
  <c r="N98" i="6"/>
  <c r="G98" i="6"/>
  <c r="N97" i="6"/>
  <c r="G97" i="6"/>
  <c r="N96" i="6"/>
  <c r="G96" i="6"/>
  <c r="N95" i="6"/>
  <c r="G95" i="6"/>
  <c r="N94" i="6"/>
  <c r="G94" i="6"/>
  <c r="N93" i="6"/>
  <c r="G93" i="6"/>
  <c r="N92" i="6"/>
  <c r="G92" i="6"/>
  <c r="N91" i="6"/>
  <c r="G91" i="6"/>
  <c r="N90" i="6"/>
  <c r="G90" i="6"/>
  <c r="N89" i="6"/>
  <c r="G89" i="6"/>
  <c r="N88" i="6"/>
  <c r="G88" i="6"/>
  <c r="N87" i="6"/>
  <c r="G87" i="6"/>
  <c r="N86" i="6"/>
  <c r="G86" i="6"/>
  <c r="N85" i="6"/>
  <c r="G85" i="6"/>
  <c r="N84" i="6"/>
  <c r="G84" i="6"/>
  <c r="N83" i="6"/>
  <c r="G83" i="6"/>
  <c r="N82" i="6"/>
  <c r="G82" i="6"/>
  <c r="N81" i="6"/>
  <c r="G81" i="6"/>
  <c r="N80" i="6"/>
  <c r="G80" i="6"/>
  <c r="N79" i="6"/>
  <c r="G79" i="6"/>
  <c r="N78" i="6"/>
  <c r="G78" i="6"/>
  <c r="N77" i="6"/>
  <c r="G77" i="6"/>
  <c r="N76" i="6"/>
  <c r="G76" i="6"/>
  <c r="N75" i="6"/>
  <c r="G75" i="6"/>
  <c r="N74" i="6"/>
  <c r="G74" i="6"/>
  <c r="N73" i="6"/>
  <c r="G73" i="6"/>
  <c r="N72" i="6"/>
  <c r="G72" i="6"/>
  <c r="N71" i="6"/>
  <c r="G71" i="6"/>
  <c r="N70" i="6"/>
  <c r="G70" i="6"/>
  <c r="N69" i="6"/>
  <c r="G69" i="6"/>
  <c r="N68" i="6"/>
  <c r="G68" i="6"/>
  <c r="N67" i="6"/>
  <c r="G67" i="6"/>
  <c r="N66" i="6"/>
  <c r="G66" i="6"/>
  <c r="N65" i="6"/>
  <c r="G65" i="6"/>
  <c r="N64" i="6"/>
  <c r="G64" i="6"/>
  <c r="N63" i="6"/>
  <c r="G63" i="6"/>
  <c r="N62" i="6"/>
  <c r="G62" i="6"/>
  <c r="N61" i="6"/>
  <c r="G61" i="6"/>
  <c r="N60" i="6"/>
  <c r="G60" i="6"/>
  <c r="N59" i="6"/>
  <c r="G59" i="6"/>
  <c r="N58" i="6"/>
  <c r="G58" i="6"/>
  <c r="N57" i="6"/>
  <c r="G57" i="6"/>
  <c r="N56" i="6"/>
  <c r="G56" i="6"/>
  <c r="N55" i="6"/>
  <c r="G55" i="6"/>
  <c r="N54" i="6"/>
  <c r="G54" i="6"/>
  <c r="N53" i="6"/>
  <c r="G53" i="6"/>
  <c r="N52" i="6"/>
  <c r="G52" i="6"/>
  <c r="N51" i="6"/>
  <c r="G51" i="6"/>
  <c r="N50" i="6"/>
  <c r="G50" i="6"/>
  <c r="N49" i="6"/>
  <c r="G49" i="6"/>
  <c r="N48" i="6"/>
  <c r="G48" i="6"/>
  <c r="N47" i="6"/>
  <c r="G47" i="6"/>
  <c r="N46" i="6"/>
  <c r="G46" i="6"/>
  <c r="N45" i="6"/>
  <c r="G45" i="6"/>
  <c r="N44" i="6"/>
  <c r="G44" i="6"/>
  <c r="N43" i="6"/>
  <c r="G43" i="6"/>
  <c r="N42" i="6"/>
  <c r="G42" i="6"/>
  <c r="N41" i="6"/>
  <c r="G41" i="6"/>
  <c r="N40" i="6"/>
  <c r="G40" i="6"/>
  <c r="N39" i="6"/>
  <c r="G39" i="6"/>
  <c r="N38" i="6"/>
  <c r="G38" i="6"/>
  <c r="N37" i="6"/>
  <c r="G37" i="6"/>
  <c r="N36" i="6"/>
  <c r="G36" i="6"/>
  <c r="N35" i="6"/>
  <c r="G35" i="6"/>
  <c r="N34" i="6"/>
  <c r="G34" i="6"/>
  <c r="N33" i="6"/>
  <c r="G33" i="6"/>
  <c r="N32" i="6"/>
  <c r="G32" i="6"/>
  <c r="N31" i="6"/>
  <c r="G31" i="6"/>
  <c r="N30" i="6"/>
  <c r="K30" i="6"/>
  <c r="L30" i="6" s="1"/>
  <c r="N29" i="6"/>
  <c r="L29" i="6"/>
  <c r="K29" i="6"/>
  <c r="N28" i="6"/>
  <c r="K28" i="6"/>
  <c r="L28" i="6" s="1"/>
  <c r="N27" i="6"/>
  <c r="K27" i="6"/>
  <c r="L27" i="6" s="1"/>
  <c r="N26" i="6"/>
  <c r="K26" i="6"/>
  <c r="L26" i="6" s="1"/>
  <c r="N25" i="6"/>
  <c r="L25" i="6"/>
  <c r="K25" i="6"/>
  <c r="N24" i="6"/>
  <c r="K24" i="6"/>
  <c r="L24" i="6" s="1"/>
  <c r="N23" i="6"/>
  <c r="K23" i="6"/>
  <c r="L23" i="6" s="1"/>
  <c r="N22" i="6"/>
  <c r="K22" i="6"/>
  <c r="L22" i="6" s="1"/>
  <c r="N21" i="6"/>
  <c r="L21" i="6"/>
  <c r="K21" i="6"/>
  <c r="N20" i="6"/>
  <c r="K20" i="6"/>
  <c r="L20" i="6" s="1"/>
  <c r="N19" i="6"/>
  <c r="K19" i="6"/>
  <c r="L19" i="6" s="1"/>
  <c r="N18" i="6"/>
  <c r="K18" i="6"/>
  <c r="L18" i="6" s="1"/>
  <c r="N17" i="6"/>
  <c r="L17" i="6"/>
  <c r="K17" i="6"/>
  <c r="N16" i="6"/>
  <c r="K16" i="6"/>
  <c r="L16" i="6" s="1"/>
  <c r="N15" i="6"/>
  <c r="K15" i="6"/>
  <c r="L15" i="6" s="1"/>
  <c r="N14" i="6"/>
  <c r="K14" i="6"/>
  <c r="L14" i="6" s="1"/>
  <c r="N13" i="6"/>
  <c r="L13" i="6"/>
  <c r="K13" i="6"/>
  <c r="N12" i="6"/>
  <c r="K12" i="6"/>
  <c r="L12" i="6" s="1"/>
  <c r="N11" i="6"/>
  <c r="K11" i="6"/>
  <c r="L11" i="6" s="1"/>
  <c r="N10" i="6"/>
  <c r="K10" i="6"/>
  <c r="L10" i="6" s="1"/>
  <c r="N9" i="6"/>
  <c r="L9" i="6"/>
  <c r="K9" i="6"/>
  <c r="N8" i="6"/>
  <c r="K8" i="6"/>
  <c r="L8" i="6" s="1"/>
  <c r="N7" i="6"/>
  <c r="K7" i="6"/>
  <c r="L7" i="6" s="1"/>
  <c r="N6" i="6"/>
  <c r="K6" i="6"/>
  <c r="L6" i="6" s="1"/>
  <c r="N5" i="6"/>
  <c r="L5" i="6"/>
  <c r="K5" i="6"/>
  <c r="N4" i="6"/>
  <c r="K4" i="6"/>
  <c r="L4" i="6" s="1"/>
  <c r="Q3" i="6"/>
  <c r="P3" i="6"/>
  <c r="N3" i="6"/>
  <c r="L3" i="6"/>
  <c r="K3" i="6"/>
  <c r="N2" i="6"/>
  <c r="K2" i="6"/>
  <c r="L2" i="6" s="1"/>
  <c r="B2" i="6"/>
  <c r="L1880" i="7"/>
  <c r="F1880" i="7"/>
  <c r="F956" i="6" s="1"/>
  <c r="L1879" i="7"/>
  <c r="F1879" i="7"/>
  <c r="F955" i="6" s="1"/>
  <c r="L1878" i="7"/>
  <c r="F1878" i="7"/>
  <c r="F954" i="6" s="1"/>
  <c r="L1877" i="7"/>
  <c r="F1877" i="7"/>
  <c r="F953" i="6" s="1"/>
  <c r="L1876" i="7"/>
  <c r="F1876" i="7"/>
  <c r="F952" i="6" s="1"/>
  <c r="L1875" i="7"/>
  <c r="F1875" i="7"/>
  <c r="F951" i="6" s="1"/>
  <c r="L1874" i="7"/>
  <c r="F1874" i="7"/>
  <c r="F950" i="6" s="1"/>
  <c r="L1873" i="7"/>
  <c r="F1873" i="7"/>
  <c r="F949" i="6" s="1"/>
  <c r="L1872" i="7"/>
  <c r="F1872" i="7"/>
  <c r="F948" i="6" s="1"/>
  <c r="L1871" i="7"/>
  <c r="F1871" i="7"/>
  <c r="F947" i="6" s="1"/>
  <c r="L1870" i="7"/>
  <c r="F1870" i="7"/>
  <c r="F946" i="6" s="1"/>
  <c r="L1869" i="7"/>
  <c r="F1869" i="7"/>
  <c r="F945" i="6" s="1"/>
  <c r="L1868" i="7"/>
  <c r="F1868" i="7"/>
  <c r="F944" i="6" s="1"/>
  <c r="L1867" i="7"/>
  <c r="F1867" i="7"/>
  <c r="F943" i="6" s="1"/>
  <c r="L1866" i="7"/>
  <c r="F1866" i="7"/>
  <c r="F942" i="6" s="1"/>
  <c r="L1865" i="7"/>
  <c r="F1865" i="7"/>
  <c r="F941" i="6" s="1"/>
  <c r="L1864" i="7"/>
  <c r="F1864" i="7"/>
  <c r="F940" i="6" s="1"/>
  <c r="L1863" i="7"/>
  <c r="F1863" i="7"/>
  <c r="F939" i="6" s="1"/>
  <c r="L1862" i="7"/>
  <c r="F1862" i="7"/>
  <c r="F938" i="6" s="1"/>
  <c r="L1861" i="7"/>
  <c r="F1861" i="7"/>
  <c r="F937" i="6" s="1"/>
  <c r="L1860" i="7"/>
  <c r="F1860" i="7"/>
  <c r="F936" i="6" s="1"/>
  <c r="L1859" i="7"/>
  <c r="F1859" i="7"/>
  <c r="F935" i="6" s="1"/>
  <c r="L1858" i="7"/>
  <c r="F1858" i="7"/>
  <c r="F934" i="6" s="1"/>
  <c r="L1857" i="7"/>
  <c r="F1857" i="7"/>
  <c r="F933" i="6" s="1"/>
  <c r="L1856" i="7"/>
  <c r="F1856" i="7"/>
  <c r="F932" i="6" s="1"/>
  <c r="L1855" i="7"/>
  <c r="F1855" i="7"/>
  <c r="F931" i="6" s="1"/>
  <c r="L1854" i="7"/>
  <c r="F1854" i="7"/>
  <c r="F930" i="6" s="1"/>
  <c r="L1853" i="7"/>
  <c r="F1853" i="7"/>
  <c r="F929" i="6" s="1"/>
  <c r="L1852" i="7"/>
  <c r="F1852" i="7"/>
  <c r="F928" i="6" s="1"/>
  <c r="L1851" i="7"/>
  <c r="F1851" i="7"/>
  <c r="F927" i="6" s="1"/>
  <c r="L1850" i="7"/>
  <c r="F1850" i="7"/>
  <c r="F926" i="6" s="1"/>
  <c r="L1849" i="7"/>
  <c r="F1849" i="7"/>
  <c r="F925" i="6" s="1"/>
  <c r="L1848" i="7"/>
  <c r="F1848" i="7"/>
  <c r="F924" i="6" s="1"/>
  <c r="L1847" i="7"/>
  <c r="F1847" i="7"/>
  <c r="F923" i="6" s="1"/>
  <c r="L1846" i="7"/>
  <c r="F1846" i="7"/>
  <c r="F922" i="6" s="1"/>
  <c r="L1845" i="7"/>
  <c r="F1845" i="7"/>
  <c r="F921" i="6" s="1"/>
  <c r="L1844" i="7"/>
  <c r="F1844" i="7"/>
  <c r="F920" i="6" s="1"/>
  <c r="L1843" i="7"/>
  <c r="F1843" i="7"/>
  <c r="F919" i="6" s="1"/>
  <c r="L1842" i="7"/>
  <c r="F1842" i="7"/>
  <c r="F918" i="6" s="1"/>
  <c r="L1841" i="7"/>
  <c r="F1841" i="7"/>
  <c r="F917" i="6" s="1"/>
  <c r="L1840" i="7"/>
  <c r="F1840" i="7"/>
  <c r="F916" i="6" s="1"/>
  <c r="L1839" i="7"/>
  <c r="F1839" i="7"/>
  <c r="F915" i="6" s="1"/>
  <c r="L1838" i="7"/>
  <c r="F1838" i="7"/>
  <c r="F914" i="6" s="1"/>
  <c r="L1837" i="7"/>
  <c r="F1837" i="7"/>
  <c r="F913" i="6" s="1"/>
  <c r="L1836" i="7"/>
  <c r="F1836" i="7"/>
  <c r="F912" i="6" s="1"/>
  <c r="L1835" i="7"/>
  <c r="F1835" i="7"/>
  <c r="F911" i="6" s="1"/>
  <c r="L1834" i="7"/>
  <c r="F1834" i="7"/>
  <c r="F910" i="6" s="1"/>
  <c r="L1833" i="7"/>
  <c r="F1833" i="7"/>
  <c r="F909" i="6" s="1"/>
  <c r="L1832" i="7"/>
  <c r="F1832" i="7"/>
  <c r="F908" i="6" s="1"/>
  <c r="L1831" i="7"/>
  <c r="F1831" i="7"/>
  <c r="F907" i="6" s="1"/>
  <c r="L1830" i="7"/>
  <c r="F1830" i="7"/>
  <c r="F906" i="6" s="1"/>
  <c r="L1829" i="7"/>
  <c r="F1829" i="7"/>
  <c r="F905" i="6" s="1"/>
  <c r="L1828" i="7"/>
  <c r="F1828" i="7"/>
  <c r="F904" i="6" s="1"/>
  <c r="L1827" i="7"/>
  <c r="F1827" i="7"/>
  <c r="F903" i="6" s="1"/>
  <c r="L1826" i="7"/>
  <c r="F1826" i="7"/>
  <c r="F902" i="6" s="1"/>
  <c r="L1825" i="7"/>
  <c r="F1825" i="7"/>
  <c r="F901" i="6" s="1"/>
  <c r="L1824" i="7"/>
  <c r="F1824" i="7"/>
  <c r="F900" i="6" s="1"/>
  <c r="L1823" i="7"/>
  <c r="F1823" i="7"/>
  <c r="F899" i="6" s="1"/>
  <c r="L1822" i="7"/>
  <c r="F1822" i="7"/>
  <c r="F898" i="6" s="1"/>
  <c r="L1821" i="7"/>
  <c r="F1821" i="7"/>
  <c r="F897" i="6" s="1"/>
  <c r="L1820" i="7"/>
  <c r="F1820" i="7"/>
  <c r="F896" i="6" s="1"/>
  <c r="L1819" i="7"/>
  <c r="F1819" i="7"/>
  <c r="F895" i="6" s="1"/>
  <c r="L1818" i="7"/>
  <c r="F1818" i="7"/>
  <c r="F894" i="6" s="1"/>
  <c r="L1817" i="7"/>
  <c r="F1817" i="7"/>
  <c r="F893" i="6" s="1"/>
  <c r="L1816" i="7"/>
  <c r="F1816" i="7"/>
  <c r="F892" i="6" s="1"/>
  <c r="L1815" i="7"/>
  <c r="F1815" i="7"/>
  <c r="F891" i="6" s="1"/>
  <c r="L1814" i="7"/>
  <c r="F1814" i="7"/>
  <c r="F890" i="6" s="1"/>
  <c r="L1813" i="7"/>
  <c r="F1813" i="7"/>
  <c r="F889" i="6" s="1"/>
  <c r="L1812" i="7"/>
  <c r="F1812" i="7"/>
  <c r="F888" i="6" s="1"/>
  <c r="L1811" i="7"/>
  <c r="F1811" i="7"/>
  <c r="F887" i="6" s="1"/>
  <c r="L1810" i="7"/>
  <c r="F1810" i="7"/>
  <c r="F886" i="6" s="1"/>
  <c r="L1809" i="7"/>
  <c r="F1809" i="7"/>
  <c r="F885" i="6" s="1"/>
  <c r="L1808" i="7"/>
  <c r="F1808" i="7"/>
  <c r="F884" i="6" s="1"/>
  <c r="L1807" i="7"/>
  <c r="F1807" i="7"/>
  <c r="F883" i="6" s="1"/>
  <c r="L1806" i="7"/>
  <c r="F1806" i="7"/>
  <c r="F882" i="6" s="1"/>
  <c r="L1805" i="7"/>
  <c r="F1805" i="7"/>
  <c r="F881" i="6" s="1"/>
  <c r="L1804" i="7"/>
  <c r="F1804" i="7"/>
  <c r="F880" i="6" s="1"/>
  <c r="L1803" i="7"/>
  <c r="F1803" i="7"/>
  <c r="F879" i="6" s="1"/>
  <c r="L1802" i="7"/>
  <c r="F1802" i="7"/>
  <c r="F878" i="6" s="1"/>
  <c r="L1801" i="7"/>
  <c r="F1801" i="7"/>
  <c r="F877" i="6" s="1"/>
  <c r="L1800" i="7"/>
  <c r="F1800" i="7"/>
  <c r="F876" i="6" s="1"/>
  <c r="L1799" i="7"/>
  <c r="F1799" i="7"/>
  <c r="F875" i="6" s="1"/>
  <c r="L1798" i="7"/>
  <c r="F1798" i="7"/>
  <c r="F874" i="6" s="1"/>
  <c r="L1797" i="7"/>
  <c r="F1797" i="7"/>
  <c r="F873" i="6" s="1"/>
  <c r="L1796" i="7"/>
  <c r="F1796" i="7"/>
  <c r="F872" i="6" s="1"/>
  <c r="L1795" i="7"/>
  <c r="F1795" i="7"/>
  <c r="F871" i="6" s="1"/>
  <c r="L1794" i="7"/>
  <c r="F1794" i="7"/>
  <c r="F870" i="6" s="1"/>
  <c r="L1793" i="7"/>
  <c r="F1793" i="7"/>
  <c r="F869" i="6" s="1"/>
  <c r="L1792" i="7"/>
  <c r="F1792" i="7"/>
  <c r="F868" i="6" s="1"/>
  <c r="L1791" i="7"/>
  <c r="F1791" i="7"/>
  <c r="F867" i="6" s="1"/>
  <c r="L1790" i="7"/>
  <c r="F1790" i="7"/>
  <c r="F866" i="6" s="1"/>
  <c r="L1789" i="7"/>
  <c r="F1789" i="7"/>
  <c r="F865" i="6" s="1"/>
  <c r="L1788" i="7"/>
  <c r="F1788" i="7"/>
  <c r="F864" i="6" s="1"/>
  <c r="L1787" i="7"/>
  <c r="F1787" i="7"/>
  <c r="F863" i="6" s="1"/>
  <c r="L1786" i="7"/>
  <c r="F1786" i="7"/>
  <c r="F862" i="6" s="1"/>
  <c r="L1785" i="7"/>
  <c r="F1785" i="7"/>
  <c r="F861" i="6" s="1"/>
  <c r="L1784" i="7"/>
  <c r="F1784" i="7"/>
  <c r="F860" i="6" s="1"/>
  <c r="L1783" i="7"/>
  <c r="F1783" i="7"/>
  <c r="F859" i="6" s="1"/>
  <c r="L1782" i="7"/>
  <c r="F1782" i="7"/>
  <c r="F858" i="6" s="1"/>
  <c r="L1781" i="7"/>
  <c r="F1781" i="7"/>
  <c r="F857" i="6" s="1"/>
  <c r="L1780" i="7"/>
  <c r="F1780" i="7"/>
  <c r="F856" i="6" s="1"/>
  <c r="L1779" i="7"/>
  <c r="F1779" i="7"/>
  <c r="F855" i="6" s="1"/>
  <c r="L1778" i="7"/>
  <c r="F1778" i="7"/>
  <c r="F854" i="6" s="1"/>
  <c r="L1777" i="7"/>
  <c r="F1777" i="7"/>
  <c r="F853" i="6" s="1"/>
  <c r="L1776" i="7"/>
  <c r="F1776" i="7"/>
  <c r="F852" i="6" s="1"/>
  <c r="L1775" i="7"/>
  <c r="F1775" i="7"/>
  <c r="F851" i="6" s="1"/>
  <c r="L1774" i="7"/>
  <c r="F1774" i="7"/>
  <c r="F850" i="6" s="1"/>
  <c r="L1773" i="7"/>
  <c r="F1773" i="7"/>
  <c r="F849" i="6" s="1"/>
  <c r="L1772" i="7"/>
  <c r="F1772" i="7"/>
  <c r="F848" i="6" s="1"/>
  <c r="L1771" i="7"/>
  <c r="F1771" i="7"/>
  <c r="F847" i="6" s="1"/>
  <c r="L1770" i="7"/>
  <c r="F1770" i="7"/>
  <c r="F846" i="6" s="1"/>
  <c r="L1769" i="7"/>
  <c r="F1769" i="7"/>
  <c r="F845" i="6" s="1"/>
  <c r="L1768" i="7"/>
  <c r="F1768" i="7"/>
  <c r="F844" i="6" s="1"/>
  <c r="L1767" i="7"/>
  <c r="F1767" i="7"/>
  <c r="F843" i="6" s="1"/>
  <c r="L1766" i="7"/>
  <c r="F1766" i="7"/>
  <c r="F842" i="6" s="1"/>
  <c r="L1765" i="7"/>
  <c r="F1765" i="7"/>
  <c r="F841" i="6" s="1"/>
  <c r="L1764" i="7"/>
  <c r="F1764" i="7"/>
  <c r="F840" i="6" s="1"/>
  <c r="L1763" i="7"/>
  <c r="F1763" i="7"/>
  <c r="F839" i="6" s="1"/>
  <c r="L1762" i="7"/>
  <c r="F1762" i="7"/>
  <c r="F838" i="6" s="1"/>
  <c r="L1761" i="7"/>
  <c r="F1761" i="7"/>
  <c r="F837" i="6" s="1"/>
  <c r="L1760" i="7"/>
  <c r="F1760" i="7"/>
  <c r="F836" i="6" s="1"/>
  <c r="L1759" i="7"/>
  <c r="F1759" i="7"/>
  <c r="F835" i="6" s="1"/>
  <c r="L1758" i="7"/>
  <c r="F1758" i="7"/>
  <c r="F834" i="6" s="1"/>
  <c r="L1757" i="7"/>
  <c r="F1757" i="7"/>
  <c r="F833" i="6" s="1"/>
  <c r="L1756" i="7"/>
  <c r="F1756" i="7"/>
  <c r="F832" i="6" s="1"/>
  <c r="L1755" i="7"/>
  <c r="F1755" i="7"/>
  <c r="F831" i="6" s="1"/>
  <c r="L1754" i="7"/>
  <c r="F1754" i="7"/>
  <c r="F830" i="6" s="1"/>
  <c r="L1753" i="7"/>
  <c r="F1753" i="7"/>
  <c r="F829" i="6" s="1"/>
  <c r="L1752" i="7"/>
  <c r="F1752" i="7"/>
  <c r="F828" i="6" s="1"/>
  <c r="L1751" i="7"/>
  <c r="F1751" i="7"/>
  <c r="F827" i="6" s="1"/>
  <c r="L1750" i="7"/>
  <c r="F1750" i="7"/>
  <c r="F826" i="6" s="1"/>
  <c r="L1749" i="7"/>
  <c r="F1749" i="7"/>
  <c r="F825" i="6" s="1"/>
  <c r="L1748" i="7"/>
  <c r="F1748" i="7"/>
  <c r="F824" i="6" s="1"/>
  <c r="L1747" i="7"/>
  <c r="F1747" i="7"/>
  <c r="F823" i="6" s="1"/>
  <c r="L1746" i="7"/>
  <c r="F1746" i="7"/>
  <c r="F822" i="6" s="1"/>
  <c r="L1745" i="7"/>
  <c r="F1745" i="7"/>
  <c r="F821" i="6" s="1"/>
  <c r="L1744" i="7"/>
  <c r="F1744" i="7"/>
  <c r="F820" i="6" s="1"/>
  <c r="L1743" i="7"/>
  <c r="F1743" i="7"/>
  <c r="F819" i="6" s="1"/>
  <c r="L1742" i="7"/>
  <c r="F1742" i="7"/>
  <c r="F818" i="6" s="1"/>
  <c r="L1741" i="7"/>
  <c r="F1741" i="7"/>
  <c r="F817" i="6" s="1"/>
  <c r="L1740" i="7"/>
  <c r="F1740" i="7"/>
  <c r="F816" i="6" s="1"/>
  <c r="L1739" i="7"/>
  <c r="F1739" i="7"/>
  <c r="F815" i="6" s="1"/>
  <c r="L1738" i="7"/>
  <c r="F1738" i="7"/>
  <c r="F814" i="6" s="1"/>
  <c r="L1737" i="7"/>
  <c r="F1737" i="7"/>
  <c r="F813" i="6" s="1"/>
  <c r="L1736" i="7"/>
  <c r="F1736" i="7"/>
  <c r="F812" i="6" s="1"/>
  <c r="L1735" i="7"/>
  <c r="F1735" i="7"/>
  <c r="F811" i="6" s="1"/>
  <c r="L1734" i="7"/>
  <c r="F1734" i="7"/>
  <c r="F810" i="6" s="1"/>
  <c r="L1733" i="7"/>
  <c r="F1733" i="7"/>
  <c r="F809" i="6" s="1"/>
  <c r="L1732" i="7"/>
  <c r="F1732" i="7"/>
  <c r="F808" i="6" s="1"/>
  <c r="L1731" i="7"/>
  <c r="F1731" i="7"/>
  <c r="F807" i="6" s="1"/>
  <c r="L1730" i="7"/>
  <c r="F1730" i="7"/>
  <c r="F806" i="6" s="1"/>
  <c r="L1729" i="7"/>
  <c r="F1729" i="7"/>
  <c r="F805" i="6" s="1"/>
  <c r="L1728" i="7"/>
  <c r="F1728" i="7"/>
  <c r="F804" i="6" s="1"/>
  <c r="L1727" i="7"/>
  <c r="F1727" i="7"/>
  <c r="F803" i="6" s="1"/>
  <c r="L1726" i="7"/>
  <c r="F1726" i="7"/>
  <c r="F802" i="6" s="1"/>
  <c r="L1725" i="7"/>
  <c r="F1725" i="7"/>
  <c r="F801" i="6" s="1"/>
  <c r="L1724" i="7"/>
  <c r="F1724" i="7"/>
  <c r="F800" i="6" s="1"/>
  <c r="L1723" i="7"/>
  <c r="F1723" i="7"/>
  <c r="F799" i="6" s="1"/>
  <c r="L1722" i="7"/>
  <c r="F1722" i="7"/>
  <c r="F798" i="6" s="1"/>
  <c r="L1721" i="7"/>
  <c r="F1721" i="7"/>
  <c r="F797" i="6" s="1"/>
  <c r="L1720" i="7"/>
  <c r="F1720" i="7"/>
  <c r="F796" i="6" s="1"/>
  <c r="L1719" i="7"/>
  <c r="F1719" i="7"/>
  <c r="F795" i="6" s="1"/>
  <c r="L1718" i="7"/>
  <c r="F1718" i="7"/>
  <c r="F794" i="6" s="1"/>
  <c r="L1717" i="7"/>
  <c r="F1717" i="7"/>
  <c r="F793" i="6" s="1"/>
  <c r="L1716" i="7"/>
  <c r="F1716" i="7"/>
  <c r="F792" i="6" s="1"/>
  <c r="L1715" i="7"/>
  <c r="F1715" i="7"/>
  <c r="F791" i="6" s="1"/>
  <c r="L1714" i="7"/>
  <c r="F1714" i="7"/>
  <c r="F790" i="6" s="1"/>
  <c r="L1713" i="7"/>
  <c r="F1713" i="7"/>
  <c r="F789" i="6" s="1"/>
  <c r="L1712" i="7"/>
  <c r="F1712" i="7"/>
  <c r="F788" i="6" s="1"/>
  <c r="L1711" i="7"/>
  <c r="F1711" i="7"/>
  <c r="F787" i="6" s="1"/>
  <c r="L1710" i="7"/>
  <c r="F1710" i="7"/>
  <c r="F786" i="6" s="1"/>
  <c r="L1709" i="7"/>
  <c r="F1709" i="7"/>
  <c r="F785" i="6" s="1"/>
  <c r="L1708" i="7"/>
  <c r="F1708" i="7"/>
  <c r="F784" i="6" s="1"/>
  <c r="L1707" i="7"/>
  <c r="F1707" i="7"/>
  <c r="F783" i="6" s="1"/>
  <c r="L1706" i="7"/>
  <c r="F1706" i="7"/>
  <c r="F782" i="6" s="1"/>
  <c r="L1705" i="7"/>
  <c r="F1705" i="7"/>
  <c r="F781" i="6" s="1"/>
  <c r="L1704" i="7"/>
  <c r="F1704" i="7"/>
  <c r="F780" i="6" s="1"/>
  <c r="L1703" i="7"/>
  <c r="F1703" i="7"/>
  <c r="F779" i="6" s="1"/>
  <c r="L1702" i="7"/>
  <c r="F1702" i="7"/>
  <c r="F778" i="6" s="1"/>
  <c r="L1701" i="7"/>
  <c r="F1701" i="7"/>
  <c r="F777" i="6" s="1"/>
  <c r="L1700" i="7"/>
  <c r="F1700" i="7"/>
  <c r="F776" i="6" s="1"/>
  <c r="L1699" i="7"/>
  <c r="F1699" i="7"/>
  <c r="F775" i="6" s="1"/>
  <c r="L1698" i="7"/>
  <c r="F1698" i="7"/>
  <c r="F774" i="6" s="1"/>
  <c r="L1697" i="7"/>
  <c r="F1697" i="7"/>
  <c r="F773" i="6" s="1"/>
  <c r="L1696" i="7"/>
  <c r="F1696" i="7"/>
  <c r="F772" i="6" s="1"/>
  <c r="L1695" i="7"/>
  <c r="F1695" i="7"/>
  <c r="F771" i="6" s="1"/>
  <c r="L1694" i="7"/>
  <c r="F1694" i="7"/>
  <c r="F770" i="6" s="1"/>
  <c r="L1693" i="7"/>
  <c r="F1693" i="7"/>
  <c r="F769" i="6" s="1"/>
  <c r="L1692" i="7"/>
  <c r="F1692" i="7"/>
  <c r="F768" i="6" s="1"/>
  <c r="L1691" i="7"/>
  <c r="F1691" i="7"/>
  <c r="F767" i="6" s="1"/>
  <c r="L1690" i="7"/>
  <c r="F1690" i="7"/>
  <c r="F766" i="6" s="1"/>
  <c r="L1689" i="7"/>
  <c r="F1689" i="7"/>
  <c r="F765" i="6" s="1"/>
  <c r="L1688" i="7"/>
  <c r="F1688" i="7"/>
  <c r="F764" i="6" s="1"/>
  <c r="L1687" i="7"/>
  <c r="F1687" i="7"/>
  <c r="F763" i="6" s="1"/>
  <c r="L1686" i="7"/>
  <c r="F1686" i="7"/>
  <c r="F762" i="6" s="1"/>
  <c r="L1685" i="7"/>
  <c r="F1685" i="7"/>
  <c r="F761" i="6" s="1"/>
  <c r="L1684" i="7"/>
  <c r="F1684" i="7"/>
  <c r="F760" i="6" s="1"/>
  <c r="L1683" i="7"/>
  <c r="F1683" i="7"/>
  <c r="F759" i="6" s="1"/>
  <c r="L1682" i="7"/>
  <c r="F1682" i="7"/>
  <c r="F758" i="6" s="1"/>
  <c r="L1681" i="7"/>
  <c r="F1681" i="7"/>
  <c r="F757" i="6" s="1"/>
  <c r="L1680" i="7"/>
  <c r="F1680" i="7"/>
  <c r="F756" i="6" s="1"/>
  <c r="L1679" i="7"/>
  <c r="F1679" i="7"/>
  <c r="F755" i="6" s="1"/>
  <c r="L1678" i="7"/>
  <c r="F1678" i="7"/>
  <c r="F754" i="6" s="1"/>
  <c r="L1677" i="7"/>
  <c r="F1677" i="7"/>
  <c r="F753" i="6" s="1"/>
  <c r="L1676" i="7"/>
  <c r="F1676" i="7"/>
  <c r="F752" i="6" s="1"/>
  <c r="L1675" i="7"/>
  <c r="F1675" i="7"/>
  <c r="F751" i="6" s="1"/>
  <c r="L1674" i="7"/>
  <c r="F1674" i="7"/>
  <c r="F750" i="6" s="1"/>
  <c r="L1673" i="7"/>
  <c r="F1673" i="7"/>
  <c r="F749" i="6" s="1"/>
  <c r="L1672" i="7"/>
  <c r="F1672" i="7"/>
  <c r="F748" i="6" s="1"/>
  <c r="L1671" i="7"/>
  <c r="F1671" i="7"/>
  <c r="F747" i="6" s="1"/>
  <c r="L1670" i="7"/>
  <c r="F1670" i="7"/>
  <c r="F746" i="6" s="1"/>
  <c r="L1669" i="7"/>
  <c r="F1669" i="7"/>
  <c r="F745" i="6" s="1"/>
  <c r="L1668" i="7"/>
  <c r="F1668" i="7"/>
  <c r="F744" i="6" s="1"/>
  <c r="L1667" i="7"/>
  <c r="F1667" i="7"/>
  <c r="F743" i="6" s="1"/>
  <c r="L1666" i="7"/>
  <c r="F1666" i="7"/>
  <c r="F742" i="6" s="1"/>
  <c r="L1665" i="7"/>
  <c r="F1665" i="7"/>
  <c r="F741" i="6" s="1"/>
  <c r="L1664" i="7"/>
  <c r="F1664" i="7"/>
  <c r="F740" i="6" s="1"/>
  <c r="L1663" i="7"/>
  <c r="F1663" i="7"/>
  <c r="F739" i="6" s="1"/>
  <c r="L1662" i="7"/>
  <c r="F1662" i="7"/>
  <c r="F738" i="6" s="1"/>
  <c r="L1661" i="7"/>
  <c r="F1661" i="7"/>
  <c r="F737" i="6" s="1"/>
  <c r="L1660" i="7"/>
  <c r="F1660" i="7"/>
  <c r="F736" i="6" s="1"/>
  <c r="L1659" i="7"/>
  <c r="F1659" i="7"/>
  <c r="F735" i="6" s="1"/>
  <c r="L1658" i="7"/>
  <c r="F1658" i="7"/>
  <c r="F734" i="6" s="1"/>
  <c r="L1657" i="7"/>
  <c r="F1657" i="7"/>
  <c r="F733" i="6" s="1"/>
  <c r="L1656" i="7"/>
  <c r="F1656" i="7"/>
  <c r="F732" i="6" s="1"/>
  <c r="L1655" i="7"/>
  <c r="F1655" i="7"/>
  <c r="F731" i="6" s="1"/>
  <c r="L1654" i="7"/>
  <c r="F1654" i="7"/>
  <c r="F730" i="6" s="1"/>
  <c r="L1653" i="7"/>
  <c r="F1653" i="7"/>
  <c r="F729" i="6" s="1"/>
  <c r="L1652" i="7"/>
  <c r="F1652" i="7"/>
  <c r="F728" i="6" s="1"/>
  <c r="L1651" i="7"/>
  <c r="F1651" i="7"/>
  <c r="F727" i="6" s="1"/>
  <c r="L1650" i="7"/>
  <c r="F1650" i="7"/>
  <c r="F726" i="6" s="1"/>
  <c r="L1649" i="7"/>
  <c r="F1649" i="7"/>
  <c r="F725" i="6" s="1"/>
  <c r="L1648" i="7"/>
  <c r="F1648" i="7"/>
  <c r="F724" i="6" s="1"/>
  <c r="L1647" i="7"/>
  <c r="F1647" i="7"/>
  <c r="F723" i="6" s="1"/>
  <c r="L1646" i="7"/>
  <c r="F1646" i="7"/>
  <c r="F722" i="6" s="1"/>
  <c r="L1645" i="7"/>
  <c r="F1645" i="7"/>
  <c r="F721" i="6" s="1"/>
  <c r="L1644" i="7"/>
  <c r="F1644" i="7"/>
  <c r="F720" i="6" s="1"/>
  <c r="L1643" i="7"/>
  <c r="F1643" i="7"/>
  <c r="F719" i="6" s="1"/>
  <c r="L1642" i="7"/>
  <c r="F1642" i="7"/>
  <c r="F718" i="6" s="1"/>
  <c r="L1641" i="7"/>
  <c r="F1641" i="7"/>
  <c r="F717" i="6" s="1"/>
  <c r="L1640" i="7"/>
  <c r="F1640" i="7"/>
  <c r="F716" i="6" s="1"/>
  <c r="L1639" i="7"/>
  <c r="F1639" i="7"/>
  <c r="F715" i="6" s="1"/>
  <c r="L1638" i="7"/>
  <c r="F1638" i="7"/>
  <c r="F714" i="6" s="1"/>
  <c r="L1637" i="7"/>
  <c r="F1637" i="7"/>
  <c r="F713" i="6" s="1"/>
  <c r="L1636" i="7"/>
  <c r="F1636" i="7"/>
  <c r="F712" i="6" s="1"/>
  <c r="L1635" i="7"/>
  <c r="F1635" i="7"/>
  <c r="F711" i="6" s="1"/>
  <c r="L1634" i="7"/>
  <c r="F1634" i="7"/>
  <c r="F710" i="6" s="1"/>
  <c r="L1633" i="7"/>
  <c r="F1633" i="7"/>
  <c r="F709" i="6" s="1"/>
  <c r="L1632" i="7"/>
  <c r="F1632" i="7"/>
  <c r="F708" i="6" s="1"/>
  <c r="L1631" i="7"/>
  <c r="F1631" i="7"/>
  <c r="F707" i="6" s="1"/>
  <c r="L1630" i="7"/>
  <c r="F1630" i="7"/>
  <c r="F706" i="6" s="1"/>
  <c r="L1629" i="7"/>
  <c r="F1629" i="7"/>
  <c r="F705" i="6" s="1"/>
  <c r="L1628" i="7"/>
  <c r="F1628" i="7"/>
  <c r="F704" i="6" s="1"/>
  <c r="L1627" i="7"/>
  <c r="F1627" i="7"/>
  <c r="F703" i="6" s="1"/>
  <c r="L1626" i="7"/>
  <c r="F1626" i="7"/>
  <c r="F702" i="6" s="1"/>
  <c r="L1625" i="7"/>
  <c r="F1625" i="7"/>
  <c r="F701" i="6" s="1"/>
  <c r="L1624" i="7"/>
  <c r="F1624" i="7"/>
  <c r="F700" i="6" s="1"/>
  <c r="L1623" i="7"/>
  <c r="F1623" i="7"/>
  <c r="F699" i="6" s="1"/>
  <c r="L1622" i="7"/>
  <c r="F1622" i="7"/>
  <c r="F698" i="6" s="1"/>
  <c r="L1621" i="7"/>
  <c r="F1621" i="7"/>
  <c r="F697" i="6" s="1"/>
  <c r="L1620" i="7"/>
  <c r="F1620" i="7"/>
  <c r="F696" i="6" s="1"/>
  <c r="L1619" i="7"/>
  <c r="F1619" i="7"/>
  <c r="F695" i="6" s="1"/>
  <c r="L1618" i="7"/>
  <c r="F1618" i="7"/>
  <c r="F694" i="6" s="1"/>
  <c r="L1617" i="7"/>
  <c r="F1617" i="7"/>
  <c r="F693" i="6" s="1"/>
  <c r="L1616" i="7"/>
  <c r="F1616" i="7"/>
  <c r="F692" i="6" s="1"/>
  <c r="L1615" i="7"/>
  <c r="F1615" i="7"/>
  <c r="F691" i="6" s="1"/>
  <c r="L1614" i="7"/>
  <c r="F1614" i="7"/>
  <c r="F690" i="6" s="1"/>
  <c r="L1613" i="7"/>
  <c r="F1613" i="7"/>
  <c r="F689" i="6" s="1"/>
  <c r="L1612" i="7"/>
  <c r="F1612" i="7"/>
  <c r="F688" i="6" s="1"/>
  <c r="L1611" i="7"/>
  <c r="F1611" i="7"/>
  <c r="F687" i="6" s="1"/>
  <c r="L1610" i="7"/>
  <c r="F1610" i="7"/>
  <c r="F686" i="6" s="1"/>
  <c r="L1609" i="7"/>
  <c r="F1609" i="7"/>
  <c r="F685" i="6" s="1"/>
  <c r="L1608" i="7"/>
  <c r="F1608" i="7"/>
  <c r="F684" i="6" s="1"/>
  <c r="L1607" i="7"/>
  <c r="F1607" i="7"/>
  <c r="F683" i="6" s="1"/>
  <c r="L1606" i="7"/>
  <c r="F1606" i="7"/>
  <c r="F682" i="6" s="1"/>
  <c r="L1605" i="7"/>
  <c r="F1605" i="7"/>
  <c r="F681" i="6" s="1"/>
  <c r="L1604" i="7"/>
  <c r="F1604" i="7"/>
  <c r="F680" i="6" s="1"/>
  <c r="L1603" i="7"/>
  <c r="F1603" i="7"/>
  <c r="F679" i="6" s="1"/>
  <c r="L1602" i="7"/>
  <c r="F1602" i="7"/>
  <c r="F678" i="6" s="1"/>
  <c r="L1601" i="7"/>
  <c r="F1601" i="7"/>
  <c r="F677" i="6" s="1"/>
  <c r="L1600" i="7"/>
  <c r="F1600" i="7"/>
  <c r="F676" i="6" s="1"/>
  <c r="L1599" i="7"/>
  <c r="F1599" i="7"/>
  <c r="F675" i="6" s="1"/>
  <c r="L1598" i="7"/>
  <c r="F1598" i="7"/>
  <c r="F674" i="6" s="1"/>
  <c r="L1597" i="7"/>
  <c r="F1597" i="7"/>
  <c r="F673" i="6" s="1"/>
  <c r="L1596" i="7"/>
  <c r="F1596" i="7"/>
  <c r="F672" i="6" s="1"/>
  <c r="L1595" i="7"/>
  <c r="F1595" i="7"/>
  <c r="F671" i="6" s="1"/>
  <c r="L1594" i="7"/>
  <c r="F1594" i="7"/>
  <c r="F670" i="6" s="1"/>
  <c r="L1593" i="7"/>
  <c r="F1593" i="7"/>
  <c r="F669" i="6" s="1"/>
  <c r="L1592" i="7"/>
  <c r="F1592" i="7"/>
  <c r="F668" i="6" s="1"/>
  <c r="L1591" i="7"/>
  <c r="F1591" i="7"/>
  <c r="F667" i="6" s="1"/>
  <c r="L1590" i="7"/>
  <c r="F1590" i="7"/>
  <c r="F666" i="6" s="1"/>
  <c r="L1589" i="7"/>
  <c r="F1589" i="7"/>
  <c r="F665" i="6" s="1"/>
  <c r="L1588" i="7"/>
  <c r="F1588" i="7"/>
  <c r="F664" i="6" s="1"/>
  <c r="L1587" i="7"/>
  <c r="F1587" i="7"/>
  <c r="F663" i="6" s="1"/>
  <c r="L1586" i="7"/>
  <c r="F1586" i="7"/>
  <c r="F662" i="6" s="1"/>
  <c r="L1585" i="7"/>
  <c r="F1585" i="7"/>
  <c r="F661" i="6" s="1"/>
  <c r="L1584" i="7"/>
  <c r="F1584" i="7"/>
  <c r="F660" i="6" s="1"/>
  <c r="L1583" i="7"/>
  <c r="F1583" i="7"/>
  <c r="F659" i="6" s="1"/>
  <c r="L1582" i="7"/>
  <c r="F1582" i="7"/>
  <c r="F658" i="6" s="1"/>
  <c r="L1581" i="7"/>
  <c r="F1581" i="7"/>
  <c r="F657" i="6" s="1"/>
  <c r="L1580" i="7"/>
  <c r="F1580" i="7"/>
  <c r="F656" i="6" s="1"/>
  <c r="L1579" i="7"/>
  <c r="F1579" i="7"/>
  <c r="F655" i="6" s="1"/>
  <c r="L1578" i="7"/>
  <c r="F1578" i="7"/>
  <c r="F654" i="6" s="1"/>
  <c r="L1577" i="7"/>
  <c r="F1577" i="7"/>
  <c r="F653" i="6" s="1"/>
  <c r="L1576" i="7"/>
  <c r="F1576" i="7"/>
  <c r="F652" i="6" s="1"/>
  <c r="L1575" i="7"/>
  <c r="F1575" i="7"/>
  <c r="F651" i="6" s="1"/>
  <c r="L1574" i="7"/>
  <c r="F1574" i="7"/>
  <c r="F650" i="6" s="1"/>
  <c r="L1573" i="7"/>
  <c r="F1573" i="7"/>
  <c r="F649" i="6" s="1"/>
  <c r="L1572" i="7"/>
  <c r="F1572" i="7"/>
  <c r="F648" i="6" s="1"/>
  <c r="L1571" i="7"/>
  <c r="F1571" i="7"/>
  <c r="F647" i="6" s="1"/>
  <c r="L1570" i="7"/>
  <c r="F1570" i="7"/>
  <c r="F646" i="6" s="1"/>
  <c r="L1569" i="7"/>
  <c r="F1569" i="7"/>
  <c r="F645" i="6" s="1"/>
  <c r="L1568" i="7"/>
  <c r="F1568" i="7"/>
  <c r="F644" i="6" s="1"/>
  <c r="L1567" i="7"/>
  <c r="F1567" i="7"/>
  <c r="F643" i="6" s="1"/>
  <c r="L1566" i="7"/>
  <c r="F1566" i="7"/>
  <c r="F642" i="6" s="1"/>
  <c r="L1565" i="7"/>
  <c r="F1565" i="7"/>
  <c r="F641" i="6" s="1"/>
  <c r="L1564" i="7"/>
  <c r="F1564" i="7"/>
  <c r="F640" i="6" s="1"/>
  <c r="L1563" i="7"/>
  <c r="F1563" i="7"/>
  <c r="F639" i="6" s="1"/>
  <c r="L1562" i="7"/>
  <c r="F1562" i="7"/>
  <c r="F638" i="6" s="1"/>
  <c r="L1561" i="7"/>
  <c r="F1561" i="7"/>
  <c r="F637" i="6" s="1"/>
  <c r="L1560" i="7"/>
  <c r="F1560" i="7"/>
  <c r="F636" i="6" s="1"/>
  <c r="L1559" i="7"/>
  <c r="F1559" i="7"/>
  <c r="F635" i="6" s="1"/>
  <c r="L1558" i="7"/>
  <c r="F1558" i="7"/>
  <c r="F634" i="6" s="1"/>
  <c r="L1557" i="7"/>
  <c r="F1557" i="7"/>
  <c r="F633" i="6" s="1"/>
  <c r="L1556" i="7"/>
  <c r="F1556" i="7"/>
  <c r="F632" i="6" s="1"/>
  <c r="L1555" i="7"/>
  <c r="F1555" i="7"/>
  <c r="F631" i="6" s="1"/>
  <c r="L1554" i="7"/>
  <c r="F1554" i="7"/>
  <c r="F630" i="6" s="1"/>
  <c r="L1553" i="7"/>
  <c r="F1553" i="7"/>
  <c r="F629" i="6" s="1"/>
  <c r="L1552" i="7"/>
  <c r="F1552" i="7"/>
  <c r="F628" i="6" s="1"/>
  <c r="L1551" i="7"/>
  <c r="F1551" i="7"/>
  <c r="F627" i="6" s="1"/>
  <c r="L1550" i="7"/>
  <c r="F1550" i="7"/>
  <c r="F626" i="6" s="1"/>
  <c r="L1549" i="7"/>
  <c r="F1549" i="7"/>
  <c r="F625" i="6" s="1"/>
  <c r="L1548" i="7"/>
  <c r="F1548" i="7"/>
  <c r="F624" i="6" s="1"/>
  <c r="L1547" i="7"/>
  <c r="F1547" i="7"/>
  <c r="F623" i="6" s="1"/>
  <c r="L1546" i="7"/>
  <c r="F1546" i="7"/>
  <c r="F622" i="6" s="1"/>
  <c r="L1545" i="7"/>
  <c r="F1545" i="7"/>
  <c r="F621" i="6" s="1"/>
  <c r="L1544" i="7"/>
  <c r="F1544" i="7"/>
  <c r="F620" i="6" s="1"/>
  <c r="L1543" i="7"/>
  <c r="F1543" i="7"/>
  <c r="F619" i="6" s="1"/>
  <c r="L1542" i="7"/>
  <c r="F1542" i="7"/>
  <c r="F618" i="6" s="1"/>
  <c r="L1541" i="7"/>
  <c r="F1541" i="7"/>
  <c r="F617" i="6" s="1"/>
  <c r="L1540" i="7"/>
  <c r="F1540" i="7"/>
  <c r="F616" i="6" s="1"/>
  <c r="L1539" i="7"/>
  <c r="F1539" i="7"/>
  <c r="F615" i="6" s="1"/>
  <c r="L1538" i="7"/>
  <c r="F1538" i="7"/>
  <c r="F614" i="6" s="1"/>
  <c r="L1537" i="7"/>
  <c r="F1537" i="7"/>
  <c r="F613" i="6" s="1"/>
  <c r="L1536" i="7"/>
  <c r="F1536" i="7"/>
  <c r="F612" i="6" s="1"/>
  <c r="L1535" i="7"/>
  <c r="F1535" i="7"/>
  <c r="F611" i="6" s="1"/>
  <c r="L1534" i="7"/>
  <c r="F1534" i="7"/>
  <c r="F610" i="6" s="1"/>
  <c r="L1533" i="7"/>
  <c r="F1533" i="7"/>
  <c r="F609" i="6" s="1"/>
  <c r="L1532" i="7"/>
  <c r="F1532" i="7"/>
  <c r="F608" i="6" s="1"/>
  <c r="L1531" i="7"/>
  <c r="F1531" i="7"/>
  <c r="F607" i="6" s="1"/>
  <c r="L1530" i="7"/>
  <c r="F1530" i="7"/>
  <c r="F606" i="6" s="1"/>
  <c r="L1529" i="7"/>
  <c r="F1529" i="7"/>
  <c r="F605" i="6" s="1"/>
  <c r="L1528" i="7"/>
  <c r="F1528" i="7"/>
  <c r="F604" i="6" s="1"/>
  <c r="L1527" i="7"/>
  <c r="F1527" i="7"/>
  <c r="F603" i="6" s="1"/>
  <c r="L1526" i="7"/>
  <c r="F1526" i="7"/>
  <c r="F602" i="6" s="1"/>
  <c r="L1525" i="7"/>
  <c r="F1525" i="7"/>
  <c r="F601" i="6" s="1"/>
  <c r="L1524" i="7"/>
  <c r="F1524" i="7"/>
  <c r="F600" i="6" s="1"/>
  <c r="L1523" i="7"/>
  <c r="F1523" i="7"/>
  <c r="F599" i="6" s="1"/>
  <c r="L1522" i="7"/>
  <c r="F1522" i="7"/>
  <c r="F598" i="6" s="1"/>
  <c r="L1521" i="7"/>
  <c r="F1521" i="7"/>
  <c r="F597" i="6" s="1"/>
  <c r="L1520" i="7"/>
  <c r="F1520" i="7"/>
  <c r="F596" i="6" s="1"/>
  <c r="L1519" i="7"/>
  <c r="F1519" i="7"/>
  <c r="F595" i="6" s="1"/>
  <c r="L1518" i="7"/>
  <c r="F1518" i="7"/>
  <c r="F594" i="6" s="1"/>
  <c r="L1517" i="7"/>
  <c r="F1517" i="7"/>
  <c r="F593" i="6" s="1"/>
  <c r="L1516" i="7"/>
  <c r="F1516" i="7"/>
  <c r="F592" i="6" s="1"/>
  <c r="L1515" i="7"/>
  <c r="F1515" i="7"/>
  <c r="F591" i="6" s="1"/>
  <c r="L1514" i="7"/>
  <c r="F1514" i="7"/>
  <c r="F590" i="6" s="1"/>
  <c r="L1513" i="7"/>
  <c r="F1513" i="7"/>
  <c r="F589" i="6" s="1"/>
  <c r="L1512" i="7"/>
  <c r="F1512" i="7"/>
  <c r="F588" i="6" s="1"/>
  <c r="L1511" i="7"/>
  <c r="F1511" i="7"/>
  <c r="F587" i="6" s="1"/>
  <c r="L1510" i="7"/>
  <c r="F1510" i="7"/>
  <c r="F586" i="6" s="1"/>
  <c r="L1509" i="7"/>
  <c r="F1509" i="7"/>
  <c r="F585" i="6" s="1"/>
  <c r="L1508" i="7"/>
  <c r="F1508" i="7"/>
  <c r="F584" i="6" s="1"/>
  <c r="L1507" i="7"/>
  <c r="F1507" i="7"/>
  <c r="F583" i="6" s="1"/>
  <c r="L1506" i="7"/>
  <c r="F1506" i="7"/>
  <c r="F582" i="6" s="1"/>
  <c r="L1505" i="7"/>
  <c r="F1505" i="7"/>
  <c r="F581" i="6" s="1"/>
  <c r="L1504" i="7"/>
  <c r="F1504" i="7"/>
  <c r="F580" i="6" s="1"/>
  <c r="L1503" i="7"/>
  <c r="F1503" i="7"/>
  <c r="F579" i="6" s="1"/>
  <c r="L1502" i="7"/>
  <c r="F1502" i="7"/>
  <c r="F578" i="6" s="1"/>
  <c r="L1501" i="7"/>
  <c r="F1501" i="7"/>
  <c r="F577" i="6" s="1"/>
  <c r="L1500" i="7"/>
  <c r="F1500" i="7"/>
  <c r="F576" i="6" s="1"/>
  <c r="L1499" i="7"/>
  <c r="F1499" i="7"/>
  <c r="F575" i="6" s="1"/>
  <c r="L1498" i="7"/>
  <c r="F1498" i="7"/>
  <c r="F574" i="6" s="1"/>
  <c r="L1497" i="7"/>
  <c r="F1497" i="7"/>
  <c r="F573" i="6" s="1"/>
  <c r="L1496" i="7"/>
  <c r="F1496" i="7"/>
  <c r="F572" i="6" s="1"/>
  <c r="L1495" i="7"/>
  <c r="F1495" i="7"/>
  <c r="F571" i="6" s="1"/>
  <c r="L1494" i="7"/>
  <c r="F1494" i="7"/>
  <c r="F570" i="6" s="1"/>
  <c r="L1493" i="7"/>
  <c r="F1493" i="7"/>
  <c r="F569" i="6" s="1"/>
  <c r="L1492" i="7"/>
  <c r="F1492" i="7"/>
  <c r="F568" i="6" s="1"/>
  <c r="L1491" i="7"/>
  <c r="F1491" i="7"/>
  <c r="F567" i="6" s="1"/>
  <c r="L1490" i="7"/>
  <c r="F1490" i="7"/>
  <c r="F566" i="6" s="1"/>
  <c r="L1489" i="7"/>
  <c r="F1489" i="7"/>
  <c r="F565" i="6" s="1"/>
  <c r="L1488" i="7"/>
  <c r="F1488" i="7"/>
  <c r="F564" i="6" s="1"/>
  <c r="L1487" i="7"/>
  <c r="F1487" i="7"/>
  <c r="F563" i="6" s="1"/>
  <c r="L1486" i="7"/>
  <c r="F1486" i="7"/>
  <c r="F562" i="6" s="1"/>
  <c r="L1485" i="7"/>
  <c r="F1485" i="7"/>
  <c r="F561" i="6" s="1"/>
  <c r="L1484" i="7"/>
  <c r="F1484" i="7"/>
  <c r="F560" i="6" s="1"/>
  <c r="L1483" i="7"/>
  <c r="F1483" i="7"/>
  <c r="F559" i="6" s="1"/>
  <c r="L1482" i="7"/>
  <c r="F1482" i="7"/>
  <c r="F558" i="6" s="1"/>
  <c r="L1481" i="7"/>
  <c r="F1481" i="7"/>
  <c r="F557" i="6" s="1"/>
  <c r="L1480" i="7"/>
  <c r="F1480" i="7"/>
  <c r="F556" i="6" s="1"/>
  <c r="L1479" i="7"/>
  <c r="F1479" i="7"/>
  <c r="F555" i="6" s="1"/>
  <c r="L1478" i="7"/>
  <c r="F1478" i="7"/>
  <c r="F554" i="6" s="1"/>
  <c r="L1477" i="7"/>
  <c r="F1477" i="7"/>
  <c r="F553" i="6" s="1"/>
  <c r="L1476" i="7"/>
  <c r="F1476" i="7"/>
  <c r="F552" i="6" s="1"/>
  <c r="L1475" i="7"/>
  <c r="F1475" i="7"/>
  <c r="F551" i="6" s="1"/>
  <c r="L1474" i="7"/>
  <c r="F1474" i="7"/>
  <c r="F550" i="6" s="1"/>
  <c r="L1473" i="7"/>
  <c r="F1473" i="7"/>
  <c r="F549" i="6" s="1"/>
  <c r="L1472" i="7"/>
  <c r="F1472" i="7"/>
  <c r="F548" i="6" s="1"/>
  <c r="L1471" i="7"/>
  <c r="F1471" i="7"/>
  <c r="F547" i="6" s="1"/>
  <c r="L1470" i="7"/>
  <c r="F1470" i="7"/>
  <c r="F546" i="6" s="1"/>
  <c r="L1469" i="7"/>
  <c r="F1469" i="7"/>
  <c r="F545" i="6" s="1"/>
  <c r="L1468" i="7"/>
  <c r="F1468" i="7"/>
  <c r="F544" i="6" s="1"/>
  <c r="L1467" i="7"/>
  <c r="F1467" i="7"/>
  <c r="F543" i="6" s="1"/>
  <c r="L1466" i="7"/>
  <c r="F1466" i="7"/>
  <c r="F542" i="6" s="1"/>
  <c r="L1465" i="7"/>
  <c r="F1465" i="7"/>
  <c r="F541" i="6" s="1"/>
  <c r="L1464" i="7"/>
  <c r="F1464" i="7"/>
  <c r="F540" i="6" s="1"/>
  <c r="L1463" i="7"/>
  <c r="F1463" i="7"/>
  <c r="F539" i="6" s="1"/>
  <c r="L1462" i="7"/>
  <c r="F1462" i="7"/>
  <c r="F538" i="6" s="1"/>
  <c r="L1461" i="7"/>
  <c r="F1461" i="7"/>
  <c r="F537" i="6" s="1"/>
  <c r="L1460" i="7"/>
  <c r="F1460" i="7"/>
  <c r="F536" i="6" s="1"/>
  <c r="L1459" i="7"/>
  <c r="F1459" i="7"/>
  <c r="F535" i="6" s="1"/>
  <c r="L1458" i="7"/>
  <c r="F1458" i="7"/>
  <c r="F534" i="6" s="1"/>
  <c r="L1457" i="7"/>
  <c r="F1457" i="7"/>
  <c r="F533" i="6" s="1"/>
  <c r="L1456" i="7"/>
  <c r="F1456" i="7"/>
  <c r="F532" i="6" s="1"/>
  <c r="L1455" i="7"/>
  <c r="F1455" i="7"/>
  <c r="F531" i="6" s="1"/>
  <c r="L1454" i="7"/>
  <c r="F1454" i="7"/>
  <c r="F530" i="6" s="1"/>
  <c r="L1453" i="7"/>
  <c r="F1453" i="7"/>
  <c r="F529" i="6" s="1"/>
  <c r="L1452" i="7"/>
  <c r="F1452" i="7"/>
  <c r="F528" i="6" s="1"/>
  <c r="L1451" i="7"/>
  <c r="F1451" i="7"/>
  <c r="F527" i="6" s="1"/>
  <c r="L1450" i="7"/>
  <c r="F1450" i="7"/>
  <c r="F526" i="6" s="1"/>
  <c r="L1449" i="7"/>
  <c r="F1449" i="7"/>
  <c r="F525" i="6" s="1"/>
  <c r="L1448" i="7"/>
  <c r="F1448" i="7"/>
  <c r="F524" i="6" s="1"/>
  <c r="L1447" i="7"/>
  <c r="F1447" i="7"/>
  <c r="F523" i="6" s="1"/>
  <c r="L1446" i="7"/>
  <c r="F1446" i="7"/>
  <c r="F522" i="6" s="1"/>
  <c r="L1445" i="7"/>
  <c r="F1445" i="7"/>
  <c r="F521" i="6" s="1"/>
  <c r="L1444" i="7"/>
  <c r="F1444" i="7"/>
  <c r="F520" i="6" s="1"/>
  <c r="L1443" i="7"/>
  <c r="F1443" i="7"/>
  <c r="F519" i="6" s="1"/>
  <c r="L1442" i="7"/>
  <c r="F1442" i="7"/>
  <c r="F518" i="6" s="1"/>
  <c r="L1441" i="7"/>
  <c r="F1441" i="7"/>
  <c r="F517" i="6" s="1"/>
  <c r="L1440" i="7"/>
  <c r="F1440" i="7"/>
  <c r="F516" i="6" s="1"/>
  <c r="L1439" i="7"/>
  <c r="F1439" i="7"/>
  <c r="F515" i="6" s="1"/>
  <c r="L1438" i="7"/>
  <c r="F1438" i="7"/>
  <c r="F514" i="6" s="1"/>
  <c r="L1437" i="7"/>
  <c r="F1437" i="7"/>
  <c r="F513" i="6" s="1"/>
  <c r="L1436" i="7"/>
  <c r="F1436" i="7"/>
  <c r="F512" i="6" s="1"/>
  <c r="L1435" i="7"/>
  <c r="F1435" i="7"/>
  <c r="F511" i="6" s="1"/>
  <c r="L1434" i="7"/>
  <c r="F1434" i="7"/>
  <c r="F510" i="6" s="1"/>
  <c r="L1433" i="7"/>
  <c r="F1433" i="7"/>
  <c r="F509" i="6" s="1"/>
  <c r="L1432" i="7"/>
  <c r="F1432" i="7"/>
  <c r="F508" i="6" s="1"/>
  <c r="L1431" i="7"/>
  <c r="F1431" i="7"/>
  <c r="F507" i="6" s="1"/>
  <c r="L1430" i="7"/>
  <c r="F1430" i="7"/>
  <c r="F506" i="6" s="1"/>
  <c r="L1429" i="7"/>
  <c r="F1429" i="7"/>
  <c r="F505" i="6" s="1"/>
  <c r="L1428" i="7"/>
  <c r="F1428" i="7"/>
  <c r="F504" i="6" s="1"/>
  <c r="L1427" i="7"/>
  <c r="F1427" i="7"/>
  <c r="F503" i="6" s="1"/>
  <c r="L1426" i="7"/>
  <c r="F1426" i="7"/>
  <c r="F502" i="6" s="1"/>
  <c r="L1425" i="7"/>
  <c r="F1425" i="7"/>
  <c r="F501" i="6" s="1"/>
  <c r="L1424" i="7"/>
  <c r="F1424" i="7"/>
  <c r="F500" i="6" s="1"/>
  <c r="L1423" i="7"/>
  <c r="F1423" i="7"/>
  <c r="F499" i="6" s="1"/>
  <c r="L1422" i="7"/>
  <c r="F1422" i="7"/>
  <c r="F498" i="6" s="1"/>
  <c r="L1421" i="7"/>
  <c r="F1421" i="7"/>
  <c r="F497" i="6" s="1"/>
  <c r="L1420" i="7"/>
  <c r="F1420" i="7"/>
  <c r="F496" i="6" s="1"/>
  <c r="L1419" i="7"/>
  <c r="F1419" i="7"/>
  <c r="F495" i="6" s="1"/>
  <c r="L1418" i="7"/>
  <c r="F1418" i="7"/>
  <c r="F494" i="6" s="1"/>
  <c r="L1417" i="7"/>
  <c r="F1417" i="7"/>
  <c r="F493" i="6" s="1"/>
  <c r="L1416" i="7"/>
  <c r="F1416" i="7"/>
  <c r="F492" i="6" s="1"/>
  <c r="L1415" i="7"/>
  <c r="F1415" i="7"/>
  <c r="F491" i="6" s="1"/>
  <c r="L1414" i="7"/>
  <c r="F1414" i="7"/>
  <c r="F490" i="6" s="1"/>
  <c r="L1413" i="7"/>
  <c r="F1413" i="7"/>
  <c r="F489" i="6" s="1"/>
  <c r="L1412" i="7"/>
  <c r="F1412" i="7"/>
  <c r="F488" i="6" s="1"/>
  <c r="L1411" i="7"/>
  <c r="F1411" i="7"/>
  <c r="F487" i="6" s="1"/>
  <c r="L1410" i="7"/>
  <c r="F1410" i="7"/>
  <c r="F486" i="6" s="1"/>
  <c r="L1409" i="7"/>
  <c r="F1409" i="7"/>
  <c r="F485" i="6" s="1"/>
  <c r="L1408" i="7"/>
  <c r="F1408" i="7"/>
  <c r="F484" i="6" s="1"/>
  <c r="L1407" i="7"/>
  <c r="F1407" i="7"/>
  <c r="F483" i="6" s="1"/>
  <c r="L1406" i="7"/>
  <c r="F1406" i="7"/>
  <c r="F482" i="6" s="1"/>
  <c r="L1405" i="7"/>
  <c r="F1405" i="7"/>
  <c r="F481" i="6" s="1"/>
  <c r="L1404" i="7"/>
  <c r="F1404" i="7"/>
  <c r="F480" i="6" s="1"/>
  <c r="L1403" i="7"/>
  <c r="F1403" i="7"/>
  <c r="F479" i="6" s="1"/>
  <c r="L1402" i="7"/>
  <c r="F1402" i="7"/>
  <c r="F478" i="6" s="1"/>
  <c r="L1401" i="7"/>
  <c r="F1401" i="7"/>
  <c r="F477" i="6" s="1"/>
  <c r="L1400" i="7"/>
  <c r="F1400" i="7"/>
  <c r="F476" i="6" s="1"/>
  <c r="L1399" i="7"/>
  <c r="F1399" i="7"/>
  <c r="F475" i="6" s="1"/>
  <c r="L1398" i="7"/>
  <c r="F1398" i="7"/>
  <c r="F474" i="6" s="1"/>
  <c r="L1397" i="7"/>
  <c r="F1397" i="7"/>
  <c r="F473" i="6" s="1"/>
  <c r="L1396" i="7"/>
  <c r="F1396" i="7"/>
  <c r="F472" i="6" s="1"/>
  <c r="L1395" i="7"/>
  <c r="F1395" i="7"/>
  <c r="F471" i="6" s="1"/>
  <c r="L1394" i="7"/>
  <c r="F1394" i="7"/>
  <c r="F470" i="6" s="1"/>
  <c r="L1393" i="7"/>
  <c r="F1393" i="7"/>
  <c r="F469" i="6" s="1"/>
  <c r="L1392" i="7"/>
  <c r="F1392" i="7"/>
  <c r="F468" i="6" s="1"/>
  <c r="L1391" i="7"/>
  <c r="F1391" i="7"/>
  <c r="F467" i="6" s="1"/>
  <c r="L1390" i="7"/>
  <c r="F1390" i="7"/>
  <c r="F466" i="6" s="1"/>
  <c r="L1389" i="7"/>
  <c r="F1389" i="7"/>
  <c r="F465" i="6" s="1"/>
  <c r="L1388" i="7"/>
  <c r="F1388" i="7"/>
  <c r="F464" i="6" s="1"/>
  <c r="L1387" i="7"/>
  <c r="F1387" i="7"/>
  <c r="F463" i="6" s="1"/>
  <c r="L1386" i="7"/>
  <c r="F1386" i="7"/>
  <c r="F462" i="6" s="1"/>
  <c r="L1385" i="7"/>
  <c r="F1385" i="7"/>
  <c r="F461" i="6" s="1"/>
  <c r="L1384" i="7"/>
  <c r="F1384" i="7"/>
  <c r="F460" i="6" s="1"/>
  <c r="L1383" i="7"/>
  <c r="F1383" i="7"/>
  <c r="F459" i="6" s="1"/>
  <c r="L1382" i="7"/>
  <c r="F1382" i="7"/>
  <c r="F458" i="6" s="1"/>
  <c r="L1381" i="7"/>
  <c r="F1381" i="7"/>
  <c r="F457" i="6" s="1"/>
  <c r="L1380" i="7"/>
  <c r="F1380" i="7"/>
  <c r="F456" i="6" s="1"/>
  <c r="L1379" i="7"/>
  <c r="F1379" i="7"/>
  <c r="F455" i="6" s="1"/>
  <c r="L1378" i="7"/>
  <c r="F1378" i="7"/>
  <c r="F454" i="6" s="1"/>
  <c r="L1377" i="7"/>
  <c r="F1377" i="7"/>
  <c r="F453" i="6" s="1"/>
  <c r="L1376" i="7"/>
  <c r="F1376" i="7"/>
  <c r="F452" i="6" s="1"/>
  <c r="L1375" i="7"/>
  <c r="F1375" i="7"/>
  <c r="F451" i="6" s="1"/>
  <c r="L1374" i="7"/>
  <c r="F1374" i="7"/>
  <c r="F450" i="6" s="1"/>
  <c r="L1373" i="7"/>
  <c r="F1373" i="7"/>
  <c r="F449" i="6" s="1"/>
  <c r="L1372" i="7"/>
  <c r="F1372" i="7"/>
  <c r="F448" i="6" s="1"/>
  <c r="L1371" i="7"/>
  <c r="F1371" i="7"/>
  <c r="F447" i="6" s="1"/>
  <c r="L1370" i="7"/>
  <c r="F1370" i="7"/>
  <c r="F446" i="6" s="1"/>
  <c r="L1369" i="7"/>
  <c r="F1369" i="7"/>
  <c r="F445" i="6" s="1"/>
  <c r="L1368" i="7"/>
  <c r="F1368" i="7"/>
  <c r="F444" i="6" s="1"/>
  <c r="L1367" i="7"/>
  <c r="F1367" i="7"/>
  <c r="F443" i="6" s="1"/>
  <c r="L1366" i="7"/>
  <c r="F1366" i="7"/>
  <c r="F442" i="6" s="1"/>
  <c r="L1365" i="7"/>
  <c r="F1365" i="7"/>
  <c r="F441" i="6" s="1"/>
  <c r="L1364" i="7"/>
  <c r="F1364" i="7"/>
  <c r="F440" i="6" s="1"/>
  <c r="L1363" i="7"/>
  <c r="F1363" i="7"/>
  <c r="F439" i="6" s="1"/>
  <c r="L1362" i="7"/>
  <c r="F1362" i="7"/>
  <c r="F438" i="6" s="1"/>
  <c r="L1361" i="7"/>
  <c r="F1361" i="7"/>
  <c r="F437" i="6" s="1"/>
  <c r="L1360" i="7"/>
  <c r="F1360" i="7"/>
  <c r="F436" i="6" s="1"/>
  <c r="L1359" i="7"/>
  <c r="F1359" i="7"/>
  <c r="F435" i="6" s="1"/>
  <c r="L1358" i="7"/>
  <c r="F1358" i="7"/>
  <c r="F434" i="6" s="1"/>
  <c r="L1357" i="7"/>
  <c r="F1357" i="7"/>
  <c r="F433" i="6" s="1"/>
  <c r="L1356" i="7"/>
  <c r="F1356" i="7"/>
  <c r="F432" i="6" s="1"/>
  <c r="L1355" i="7"/>
  <c r="F1355" i="7"/>
  <c r="F431" i="6" s="1"/>
  <c r="L1354" i="7"/>
  <c r="F1354" i="7"/>
  <c r="F430" i="6" s="1"/>
  <c r="L1353" i="7"/>
  <c r="F1353" i="7"/>
  <c r="F429" i="6" s="1"/>
  <c r="L1352" i="7"/>
  <c r="F1352" i="7"/>
  <c r="F428" i="6" s="1"/>
  <c r="L1351" i="7"/>
  <c r="F1351" i="7"/>
  <c r="F427" i="6" s="1"/>
  <c r="L1350" i="7"/>
  <c r="F1350" i="7"/>
  <c r="F426" i="6" s="1"/>
  <c r="L1349" i="7"/>
  <c r="F1349" i="7"/>
  <c r="F425" i="6" s="1"/>
  <c r="L1348" i="7"/>
  <c r="F1348" i="7"/>
  <c r="F424" i="6" s="1"/>
  <c r="L1347" i="7"/>
  <c r="F1347" i="7"/>
  <c r="F423" i="6" s="1"/>
  <c r="L1346" i="7"/>
  <c r="F1346" i="7"/>
  <c r="F422" i="6" s="1"/>
  <c r="L1345" i="7"/>
  <c r="F1345" i="7"/>
  <c r="F421" i="6" s="1"/>
  <c r="L1344" i="7"/>
  <c r="F1344" i="7"/>
  <c r="F420" i="6" s="1"/>
  <c r="L1343" i="7"/>
  <c r="F1343" i="7"/>
  <c r="F419" i="6" s="1"/>
  <c r="L1342" i="7"/>
  <c r="F1342" i="7"/>
  <c r="F418" i="6" s="1"/>
  <c r="L1341" i="7"/>
  <c r="F1341" i="7"/>
  <c r="F417" i="6" s="1"/>
  <c r="L1340" i="7"/>
  <c r="F1340" i="7"/>
  <c r="F416" i="6" s="1"/>
  <c r="L1339" i="7"/>
  <c r="F1339" i="7"/>
  <c r="F415" i="6" s="1"/>
  <c r="L1338" i="7"/>
  <c r="F1338" i="7"/>
  <c r="F414" i="6" s="1"/>
  <c r="L1337" i="7"/>
  <c r="F1337" i="7"/>
  <c r="F413" i="6" s="1"/>
  <c r="L1336" i="7"/>
  <c r="F1336" i="7"/>
  <c r="F412" i="6" s="1"/>
  <c r="L1335" i="7"/>
  <c r="F1335" i="7"/>
  <c r="F411" i="6" s="1"/>
  <c r="L1334" i="7"/>
  <c r="F1334" i="7"/>
  <c r="F410" i="6" s="1"/>
  <c r="L1333" i="7"/>
  <c r="F1333" i="7"/>
  <c r="F409" i="6" s="1"/>
  <c r="L1332" i="7"/>
  <c r="F1332" i="7"/>
  <c r="F408" i="6" s="1"/>
  <c r="L1331" i="7"/>
  <c r="F1331" i="7"/>
  <c r="F407" i="6" s="1"/>
  <c r="L1330" i="7"/>
  <c r="F1330" i="7"/>
  <c r="F406" i="6" s="1"/>
  <c r="L1329" i="7"/>
  <c r="F1329" i="7"/>
  <c r="F405" i="6" s="1"/>
  <c r="L1328" i="7"/>
  <c r="F1328" i="7"/>
  <c r="F404" i="6" s="1"/>
  <c r="L1327" i="7"/>
  <c r="F1327" i="7"/>
  <c r="F403" i="6" s="1"/>
  <c r="L1326" i="7"/>
  <c r="F1326" i="7"/>
  <c r="F402" i="6" s="1"/>
  <c r="L1325" i="7"/>
  <c r="F1325" i="7"/>
  <c r="F401" i="6" s="1"/>
  <c r="L1324" i="7"/>
  <c r="F1324" i="7"/>
  <c r="F400" i="6" s="1"/>
  <c r="L1323" i="7"/>
  <c r="F1323" i="7"/>
  <c r="F399" i="6" s="1"/>
  <c r="L1322" i="7"/>
  <c r="F1322" i="7"/>
  <c r="F398" i="6" s="1"/>
  <c r="L1321" i="7"/>
  <c r="F1321" i="7"/>
  <c r="F397" i="6" s="1"/>
  <c r="L1320" i="7"/>
  <c r="F1320" i="7"/>
  <c r="F396" i="6" s="1"/>
  <c r="L1319" i="7"/>
  <c r="F1319" i="7"/>
  <c r="F395" i="6" s="1"/>
  <c r="L1318" i="7"/>
  <c r="F1318" i="7"/>
  <c r="F394" i="6" s="1"/>
  <c r="L1317" i="7"/>
  <c r="F1317" i="7"/>
  <c r="F393" i="6" s="1"/>
  <c r="L1316" i="7"/>
  <c r="F1316" i="7"/>
  <c r="F392" i="6" s="1"/>
  <c r="L1315" i="7"/>
  <c r="F1315" i="7"/>
  <c r="F391" i="6" s="1"/>
  <c r="L1314" i="7"/>
  <c r="F1314" i="7"/>
  <c r="F390" i="6" s="1"/>
  <c r="L1313" i="7"/>
  <c r="F1313" i="7"/>
  <c r="F389" i="6" s="1"/>
  <c r="L1312" i="7"/>
  <c r="F1312" i="7"/>
  <c r="F388" i="6" s="1"/>
  <c r="L1311" i="7"/>
  <c r="F1311" i="7"/>
  <c r="F387" i="6" s="1"/>
  <c r="L1310" i="7"/>
  <c r="F1310" i="7"/>
  <c r="F386" i="6" s="1"/>
  <c r="L1309" i="7"/>
  <c r="F1309" i="7"/>
  <c r="F385" i="6" s="1"/>
  <c r="L1308" i="7"/>
  <c r="F1308" i="7"/>
  <c r="F384" i="6" s="1"/>
  <c r="L1307" i="7"/>
  <c r="F1307" i="7"/>
  <c r="F383" i="6" s="1"/>
  <c r="L1306" i="7"/>
  <c r="F1306" i="7"/>
  <c r="F382" i="6" s="1"/>
  <c r="L1305" i="7"/>
  <c r="F1305" i="7"/>
  <c r="F381" i="6" s="1"/>
  <c r="L1304" i="7"/>
  <c r="F1304" i="7"/>
  <c r="F380" i="6" s="1"/>
  <c r="L1303" i="7"/>
  <c r="F1303" i="7"/>
  <c r="F379" i="6" s="1"/>
  <c r="L1302" i="7"/>
  <c r="F1302" i="7"/>
  <c r="F378" i="6" s="1"/>
  <c r="L1301" i="7"/>
  <c r="F1301" i="7"/>
  <c r="F377" i="6" s="1"/>
  <c r="L1300" i="7"/>
  <c r="F1300" i="7"/>
  <c r="F376" i="6" s="1"/>
  <c r="L1299" i="7"/>
  <c r="F1299" i="7"/>
  <c r="F375" i="6" s="1"/>
  <c r="L1298" i="7"/>
  <c r="F1298" i="7"/>
  <c r="F374" i="6" s="1"/>
  <c r="L1297" i="7"/>
  <c r="F1297" i="7"/>
  <c r="F373" i="6" s="1"/>
  <c r="L1296" i="7"/>
  <c r="F1296" i="7"/>
  <c r="F372" i="6" s="1"/>
  <c r="L1295" i="7"/>
  <c r="F1295" i="7"/>
  <c r="F371" i="6" s="1"/>
  <c r="L1294" i="7"/>
  <c r="F1294" i="7"/>
  <c r="F370" i="6" s="1"/>
  <c r="L1293" i="7"/>
  <c r="F1293" i="7"/>
  <c r="F369" i="6" s="1"/>
  <c r="L1292" i="7"/>
  <c r="F1292" i="7"/>
  <c r="F368" i="6" s="1"/>
  <c r="L1291" i="7"/>
  <c r="F1291" i="7"/>
  <c r="F367" i="6" s="1"/>
  <c r="L1290" i="7"/>
  <c r="F1290" i="7"/>
  <c r="F366" i="6" s="1"/>
  <c r="L1289" i="7"/>
  <c r="F1289" i="7"/>
  <c r="F365" i="6" s="1"/>
  <c r="L1288" i="7"/>
  <c r="F1288" i="7"/>
  <c r="F364" i="6" s="1"/>
  <c r="L1287" i="7"/>
  <c r="F1287" i="7"/>
  <c r="F363" i="6" s="1"/>
  <c r="L1286" i="7"/>
  <c r="F1286" i="7"/>
  <c r="F362" i="6" s="1"/>
  <c r="L1285" i="7"/>
  <c r="F1285" i="7"/>
  <c r="F361" i="6" s="1"/>
  <c r="L1284" i="7"/>
  <c r="F1284" i="7"/>
  <c r="F360" i="6" s="1"/>
  <c r="L1283" i="7"/>
  <c r="F1283" i="7"/>
  <c r="F359" i="6" s="1"/>
  <c r="L1282" i="7"/>
  <c r="F1282" i="7"/>
  <c r="F358" i="6" s="1"/>
  <c r="L1281" i="7"/>
  <c r="F1281" i="7"/>
  <c r="F357" i="6" s="1"/>
  <c r="L1280" i="7"/>
  <c r="F1280" i="7"/>
  <c r="F356" i="6" s="1"/>
  <c r="L1279" i="7"/>
  <c r="F1279" i="7"/>
  <c r="F355" i="6" s="1"/>
  <c r="L1278" i="7"/>
  <c r="F1278" i="7"/>
  <c r="F354" i="6" s="1"/>
  <c r="L1277" i="7"/>
  <c r="F1277" i="7"/>
  <c r="F353" i="6" s="1"/>
  <c r="L1276" i="7"/>
  <c r="F1276" i="7"/>
  <c r="F352" i="6" s="1"/>
  <c r="L1275" i="7"/>
  <c r="F1275" i="7"/>
  <c r="F351" i="6" s="1"/>
  <c r="L1274" i="7"/>
  <c r="F1274" i="7"/>
  <c r="F350" i="6" s="1"/>
  <c r="L1273" i="7"/>
  <c r="F1273" i="7"/>
  <c r="F349" i="6" s="1"/>
  <c r="L1272" i="7"/>
  <c r="F1272" i="7"/>
  <c r="F348" i="6" s="1"/>
  <c r="L1271" i="7"/>
  <c r="F1271" i="7"/>
  <c r="F347" i="6" s="1"/>
  <c r="L1270" i="7"/>
  <c r="F1270" i="7"/>
  <c r="F346" i="6" s="1"/>
  <c r="L1269" i="7"/>
  <c r="F1269" i="7"/>
  <c r="F345" i="6" s="1"/>
  <c r="L1268" i="7"/>
  <c r="F1268" i="7"/>
  <c r="F344" i="6" s="1"/>
  <c r="L1267" i="7"/>
  <c r="F1267" i="7"/>
  <c r="F343" i="6" s="1"/>
  <c r="L1266" i="7"/>
  <c r="F1266" i="7"/>
  <c r="F342" i="6" s="1"/>
  <c r="L1265" i="7"/>
  <c r="F1265" i="7"/>
  <c r="F341" i="6" s="1"/>
  <c r="L1264" i="7"/>
  <c r="F1264" i="7"/>
  <c r="F340" i="6" s="1"/>
  <c r="L1263" i="7"/>
  <c r="F1263" i="7"/>
  <c r="F339" i="6" s="1"/>
  <c r="L1262" i="7"/>
  <c r="F1262" i="7"/>
  <c r="F338" i="6" s="1"/>
  <c r="L1261" i="7"/>
  <c r="F1261" i="7"/>
  <c r="F337" i="6" s="1"/>
  <c r="L1260" i="7"/>
  <c r="F1260" i="7"/>
  <c r="F336" i="6" s="1"/>
  <c r="L1259" i="7"/>
  <c r="F1259" i="7"/>
  <c r="F335" i="6" s="1"/>
  <c r="L1258" i="7"/>
  <c r="F1258" i="7"/>
  <c r="F334" i="6" s="1"/>
  <c r="L1257" i="7"/>
  <c r="F1257" i="7"/>
  <c r="F333" i="6" s="1"/>
  <c r="L1256" i="7"/>
  <c r="F1256" i="7"/>
  <c r="F332" i="6" s="1"/>
  <c r="L1255" i="7"/>
  <c r="F1255" i="7"/>
  <c r="F331" i="6" s="1"/>
  <c r="L1254" i="7"/>
  <c r="F1254" i="7"/>
  <c r="F330" i="6" s="1"/>
  <c r="L1253" i="7"/>
  <c r="F1253" i="7"/>
  <c r="F329" i="6" s="1"/>
  <c r="L1252" i="7"/>
  <c r="F1252" i="7"/>
  <c r="F328" i="6" s="1"/>
  <c r="L1251" i="7"/>
  <c r="F1251" i="7"/>
  <c r="F327" i="6" s="1"/>
  <c r="L1250" i="7"/>
  <c r="F1250" i="7"/>
  <c r="F326" i="6" s="1"/>
  <c r="L1249" i="7"/>
  <c r="F1249" i="7"/>
  <c r="F325" i="6" s="1"/>
  <c r="L1248" i="7"/>
  <c r="F1248" i="7"/>
  <c r="F324" i="6" s="1"/>
  <c r="L1247" i="7"/>
  <c r="F1247" i="7"/>
  <c r="F323" i="6" s="1"/>
  <c r="L1246" i="7"/>
  <c r="F1246" i="7"/>
  <c r="F322" i="6" s="1"/>
  <c r="L1245" i="7"/>
  <c r="F1245" i="7"/>
  <c r="F321" i="6" s="1"/>
  <c r="L1244" i="7"/>
  <c r="F1244" i="7"/>
  <c r="F320" i="6" s="1"/>
  <c r="L1243" i="7"/>
  <c r="F1243" i="7"/>
  <c r="F319" i="6" s="1"/>
  <c r="L1242" i="7"/>
  <c r="F1242" i="7"/>
  <c r="F318" i="6" s="1"/>
  <c r="L1241" i="7"/>
  <c r="F1241" i="7"/>
  <c r="F317" i="6" s="1"/>
  <c r="L1240" i="7"/>
  <c r="F1240" i="7"/>
  <c r="F316" i="6" s="1"/>
  <c r="L1239" i="7"/>
  <c r="F1239" i="7"/>
  <c r="F315" i="6" s="1"/>
  <c r="L1238" i="7"/>
  <c r="F1238" i="7"/>
  <c r="F314" i="6" s="1"/>
  <c r="L1237" i="7"/>
  <c r="F1237" i="7"/>
  <c r="F313" i="6" s="1"/>
  <c r="L1236" i="7"/>
  <c r="F1236" i="7"/>
  <c r="F312" i="6" s="1"/>
  <c r="L1235" i="7"/>
  <c r="F1235" i="7"/>
  <c r="F311" i="6" s="1"/>
  <c r="L1234" i="7"/>
  <c r="F1234" i="7"/>
  <c r="F310" i="6" s="1"/>
  <c r="L1233" i="7"/>
  <c r="F1233" i="7"/>
  <c r="F309" i="6" s="1"/>
  <c r="L1232" i="7"/>
  <c r="F1232" i="7"/>
  <c r="F308" i="6" s="1"/>
  <c r="L1231" i="7"/>
  <c r="F1231" i="7"/>
  <c r="F307" i="6" s="1"/>
  <c r="L1230" i="7"/>
  <c r="F1230" i="7"/>
  <c r="F306" i="6" s="1"/>
  <c r="L1229" i="7"/>
  <c r="F1229" i="7"/>
  <c r="F305" i="6" s="1"/>
  <c r="L1228" i="7"/>
  <c r="F1228" i="7"/>
  <c r="F304" i="6" s="1"/>
  <c r="L1227" i="7"/>
  <c r="F1227" i="7"/>
  <c r="F303" i="6" s="1"/>
  <c r="L1226" i="7"/>
  <c r="F1226" i="7"/>
  <c r="F302" i="6" s="1"/>
  <c r="L1225" i="7"/>
  <c r="F1225" i="7"/>
  <c r="F301" i="6" s="1"/>
  <c r="L1224" i="7"/>
  <c r="F1224" i="7"/>
  <c r="F300" i="6" s="1"/>
  <c r="L1223" i="7"/>
  <c r="F1223" i="7"/>
  <c r="F299" i="6" s="1"/>
  <c r="L1222" i="7"/>
  <c r="F1222" i="7"/>
  <c r="F298" i="6" s="1"/>
  <c r="L1221" i="7"/>
  <c r="F1221" i="7"/>
  <c r="F297" i="6" s="1"/>
  <c r="L1220" i="7"/>
  <c r="F1220" i="7"/>
  <c r="F296" i="6" s="1"/>
  <c r="L1219" i="7"/>
  <c r="F1219" i="7"/>
  <c r="F295" i="6" s="1"/>
  <c r="L1218" i="7"/>
  <c r="F1218" i="7"/>
  <c r="F294" i="6" s="1"/>
  <c r="L1217" i="7"/>
  <c r="F1217" i="7"/>
  <c r="F293" i="6" s="1"/>
  <c r="L1216" i="7"/>
  <c r="L1215" i="7"/>
  <c r="L1214" i="7"/>
  <c r="L1213" i="7"/>
  <c r="L1212" i="7"/>
  <c r="F1212" i="7"/>
  <c r="F288" i="6" s="1"/>
  <c r="L1211" i="7"/>
  <c r="L1210" i="7"/>
  <c r="L1209" i="7"/>
  <c r="L1208" i="7"/>
  <c r="L1207" i="7"/>
  <c r="F1207" i="7"/>
  <c r="F283" i="6" s="1"/>
  <c r="L1206" i="7"/>
  <c r="L1205" i="7"/>
  <c r="L1204" i="7"/>
  <c r="L1203" i="7"/>
  <c r="L1202" i="7"/>
  <c r="F1202" i="7"/>
  <c r="F278" i="6" s="1"/>
  <c r="L1201" i="7"/>
  <c r="L1200" i="7"/>
  <c r="L1199" i="7"/>
  <c r="L1198" i="7"/>
  <c r="L1197" i="7"/>
  <c r="L1196" i="7"/>
  <c r="L1195" i="7"/>
  <c r="L1194" i="7"/>
  <c r="F1194" i="7"/>
  <c r="F270" i="6" s="1"/>
  <c r="L1193" i="7"/>
  <c r="L1192" i="7"/>
  <c r="L1191" i="7"/>
  <c r="L1190" i="7"/>
  <c r="L1189" i="7"/>
  <c r="L1188" i="7"/>
  <c r="F1188" i="7"/>
  <c r="F264" i="6" s="1"/>
  <c r="L1187" i="7"/>
  <c r="L1186" i="7"/>
  <c r="L1185" i="7"/>
  <c r="L1184" i="7"/>
  <c r="L1183" i="7"/>
  <c r="L1182" i="7"/>
  <c r="L1181" i="7"/>
  <c r="L1180" i="7"/>
  <c r="F1180" i="7"/>
  <c r="F256" i="6" s="1"/>
  <c r="L1179" i="7"/>
  <c r="L1178" i="7"/>
  <c r="L1177" i="7"/>
  <c r="L1176" i="7"/>
  <c r="L1175" i="7"/>
  <c r="F1175" i="7"/>
  <c r="F251" i="6" s="1"/>
  <c r="L1174" i="7"/>
  <c r="L1173" i="7"/>
  <c r="L1172" i="7"/>
  <c r="L1171" i="7"/>
  <c r="L1170" i="7"/>
  <c r="F1170" i="7"/>
  <c r="F246" i="6" s="1"/>
  <c r="L1169" i="7"/>
  <c r="L1168" i="7"/>
  <c r="L1167" i="7"/>
  <c r="L1166" i="7"/>
  <c r="L1165" i="7"/>
  <c r="L1164" i="7"/>
  <c r="L1163" i="7"/>
  <c r="L1162" i="7"/>
  <c r="F1162" i="7"/>
  <c r="F238" i="6" s="1"/>
  <c r="L1161" i="7"/>
  <c r="L1160" i="7"/>
  <c r="L1159" i="7"/>
  <c r="L1158" i="7"/>
  <c r="L1157" i="7"/>
  <c r="K1157" i="7"/>
  <c r="L1156" i="7"/>
  <c r="K1156" i="7"/>
  <c r="L1155" i="7"/>
  <c r="K1155" i="7"/>
  <c r="L1154" i="7"/>
  <c r="K1154" i="7"/>
  <c r="F1154" i="7"/>
  <c r="F230" i="6" s="1"/>
  <c r="L1153" i="7"/>
  <c r="K1153" i="7"/>
  <c r="L1152" i="7"/>
  <c r="K1152" i="7"/>
  <c r="L1151" i="7"/>
  <c r="K1151" i="7"/>
  <c r="F1151" i="7"/>
  <c r="F227" i="6" s="1"/>
  <c r="L1150" i="7"/>
  <c r="K1150" i="7"/>
  <c r="L1149" i="7"/>
  <c r="K1149" i="7"/>
  <c r="L1148" i="7"/>
  <c r="K1148" i="7"/>
  <c r="L1147" i="7"/>
  <c r="K1147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38" i="7"/>
  <c r="K1138" i="7"/>
  <c r="L1137" i="7"/>
  <c r="K1137" i="7"/>
  <c r="L1136" i="7"/>
  <c r="K1136" i="7"/>
  <c r="L1135" i="7"/>
  <c r="K1135" i="7"/>
  <c r="L1134" i="7"/>
  <c r="K1134" i="7"/>
  <c r="L1133" i="7"/>
  <c r="K1133" i="7"/>
  <c r="L1132" i="7"/>
  <c r="K1132" i="7"/>
  <c r="L1131" i="7"/>
  <c r="K1131" i="7"/>
  <c r="L1130" i="7"/>
  <c r="K1130" i="7"/>
  <c r="F1130" i="7"/>
  <c r="F206" i="6" s="1"/>
  <c r="L1129" i="7"/>
  <c r="K1129" i="7"/>
  <c r="L1128" i="7"/>
  <c r="K1128" i="7"/>
  <c r="L1127" i="7"/>
  <c r="K1127" i="7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0" i="7"/>
  <c r="K1120" i="7"/>
  <c r="L1119" i="7"/>
  <c r="K1119" i="7"/>
  <c r="L1118" i="7"/>
  <c r="K1118" i="7"/>
  <c r="L1117" i="7"/>
  <c r="K1117" i="7"/>
  <c r="L1116" i="7"/>
  <c r="K1116" i="7"/>
  <c r="F1116" i="7"/>
  <c r="F192" i="6" s="1"/>
  <c r="L1115" i="7"/>
  <c r="K1115" i="7"/>
  <c r="L1114" i="7"/>
  <c r="K1114" i="7"/>
  <c r="L1113" i="7"/>
  <c r="K1113" i="7"/>
  <c r="L1112" i="7"/>
  <c r="K1112" i="7"/>
  <c r="L1111" i="7"/>
  <c r="K1111" i="7"/>
  <c r="L1110" i="7"/>
  <c r="K1110" i="7"/>
  <c r="L1109" i="7"/>
  <c r="K1109" i="7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L1102" i="7"/>
  <c r="K1102" i="7"/>
  <c r="L1101" i="7"/>
  <c r="K1101" i="7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L1094" i="7"/>
  <c r="K1094" i="7"/>
  <c r="L1093" i="7"/>
  <c r="K1093" i="7"/>
  <c r="L1092" i="7"/>
  <c r="K1092" i="7"/>
  <c r="L1091" i="7"/>
  <c r="K1091" i="7"/>
  <c r="L1090" i="7"/>
  <c r="K1090" i="7"/>
  <c r="F1090" i="7"/>
  <c r="F166" i="6" s="1"/>
  <c r="L1089" i="7"/>
  <c r="K1089" i="7"/>
  <c r="L1088" i="7"/>
  <c r="K1088" i="7"/>
  <c r="L1087" i="7"/>
  <c r="K1087" i="7"/>
  <c r="L1086" i="7"/>
  <c r="K1086" i="7"/>
  <c r="L1085" i="7"/>
  <c r="K1085" i="7"/>
  <c r="L1084" i="7"/>
  <c r="K1084" i="7"/>
  <c r="L1083" i="7"/>
  <c r="K1083" i="7"/>
  <c r="L1082" i="7"/>
  <c r="K1082" i="7"/>
  <c r="F1082" i="7"/>
  <c r="F158" i="6" s="1"/>
  <c r="L1081" i="7"/>
  <c r="K1081" i="7"/>
  <c r="L1080" i="7"/>
  <c r="K1080" i="7"/>
  <c r="L1079" i="7"/>
  <c r="K1079" i="7"/>
  <c r="F1079" i="7"/>
  <c r="F155" i="6" s="1"/>
  <c r="L1078" i="7"/>
  <c r="K1078" i="7"/>
  <c r="L1077" i="7"/>
  <c r="K1077" i="7"/>
  <c r="L1076" i="7"/>
  <c r="K1076" i="7"/>
  <c r="L1075" i="7"/>
  <c r="K1075" i="7"/>
  <c r="L1074" i="7"/>
  <c r="K1074" i="7"/>
  <c r="L1073" i="7"/>
  <c r="K1073" i="7"/>
  <c r="L1072" i="7"/>
  <c r="K1072" i="7"/>
  <c r="L1071" i="7"/>
  <c r="K1071" i="7"/>
  <c r="L1070" i="7"/>
  <c r="K1070" i="7"/>
  <c r="L1069" i="7"/>
  <c r="K1069" i="7"/>
  <c r="L1068" i="7"/>
  <c r="K1068" i="7"/>
  <c r="F1068" i="7"/>
  <c r="F144" i="6" s="1"/>
  <c r="L1067" i="7"/>
  <c r="K1067" i="7"/>
  <c r="L1066" i="7"/>
  <c r="K1066" i="7"/>
  <c r="F1066" i="7"/>
  <c r="F142" i="6" s="1"/>
  <c r="L1065" i="7"/>
  <c r="K1065" i="7"/>
  <c r="F1065" i="7"/>
  <c r="F141" i="6" s="1"/>
  <c r="L1064" i="7"/>
  <c r="K1064" i="7"/>
  <c r="L1063" i="7"/>
  <c r="K1063" i="7"/>
  <c r="L1062" i="7"/>
  <c r="K1062" i="7"/>
  <c r="L1061" i="7"/>
  <c r="K1061" i="7"/>
  <c r="L1060" i="7"/>
  <c r="K1060" i="7"/>
  <c r="L1059" i="7"/>
  <c r="K1059" i="7"/>
  <c r="L1058" i="7"/>
  <c r="K1058" i="7"/>
  <c r="F1058" i="7"/>
  <c r="F134" i="6" s="1"/>
  <c r="L1057" i="7"/>
  <c r="K1057" i="7"/>
  <c r="L1056" i="7"/>
  <c r="K1056" i="7"/>
  <c r="L1055" i="7"/>
  <c r="K1055" i="7"/>
  <c r="L1054" i="7"/>
  <c r="K1054" i="7"/>
  <c r="L1053" i="7"/>
  <c r="K1053" i="7"/>
  <c r="L1052" i="7"/>
  <c r="K1052" i="7"/>
  <c r="L1051" i="7"/>
  <c r="K1051" i="7"/>
  <c r="L1050" i="7"/>
  <c r="K1050" i="7"/>
  <c r="L1049" i="7"/>
  <c r="K1049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F1041" i="7"/>
  <c r="F117" i="6" s="1"/>
  <c r="L1040" i="7"/>
  <c r="K1040" i="7"/>
  <c r="L1039" i="7"/>
  <c r="K1039" i="7"/>
  <c r="L1038" i="7"/>
  <c r="K1038" i="7"/>
  <c r="L1037" i="7"/>
  <c r="K1037" i="7"/>
  <c r="L1036" i="7"/>
  <c r="K1036" i="7"/>
  <c r="L1035" i="7"/>
  <c r="K1035" i="7"/>
  <c r="L1034" i="7"/>
  <c r="K1034" i="7"/>
  <c r="F1034" i="7"/>
  <c r="F110" i="6" s="1"/>
  <c r="L1033" i="7"/>
  <c r="K1033" i="7"/>
  <c r="L1032" i="7"/>
  <c r="K1032" i="7"/>
  <c r="L1031" i="7"/>
  <c r="K1031" i="7"/>
  <c r="L1030" i="7"/>
  <c r="K1030" i="7"/>
  <c r="L1029" i="7"/>
  <c r="K1029" i="7"/>
  <c r="L1028" i="7"/>
  <c r="K1028" i="7"/>
  <c r="L1027" i="7"/>
  <c r="K1027" i="7"/>
  <c r="L1026" i="7"/>
  <c r="K1026" i="7"/>
  <c r="L1025" i="7"/>
  <c r="K1025" i="7"/>
  <c r="L1024" i="7"/>
  <c r="K1024" i="7"/>
  <c r="L1023" i="7"/>
  <c r="K1023" i="7"/>
  <c r="L1022" i="7"/>
  <c r="K1022" i="7"/>
  <c r="L1021" i="7"/>
  <c r="K1021" i="7"/>
  <c r="L1020" i="7"/>
  <c r="K1020" i="7"/>
  <c r="F1020" i="7"/>
  <c r="F96" i="6" s="1"/>
  <c r="L1019" i="7"/>
  <c r="K1019" i="7"/>
  <c r="L1018" i="7"/>
  <c r="K1018" i="7"/>
  <c r="F1018" i="7"/>
  <c r="F94" i="6" s="1"/>
  <c r="L1017" i="7"/>
  <c r="K1017" i="7"/>
  <c r="F1017" i="7"/>
  <c r="F93" i="6" s="1"/>
  <c r="L1016" i="7"/>
  <c r="K1016" i="7"/>
  <c r="L1015" i="7"/>
  <c r="K1015" i="7"/>
  <c r="L1014" i="7"/>
  <c r="K1014" i="7"/>
  <c r="L1013" i="7"/>
  <c r="K1013" i="7"/>
  <c r="L1012" i="7"/>
  <c r="K1012" i="7"/>
  <c r="L1011" i="7"/>
  <c r="K1011" i="7"/>
  <c r="L1010" i="7"/>
  <c r="K1010" i="7"/>
  <c r="L1009" i="7"/>
  <c r="K1009" i="7"/>
  <c r="L1008" i="7"/>
  <c r="K1008" i="7"/>
  <c r="L1007" i="7"/>
  <c r="K1007" i="7"/>
  <c r="L1006" i="7"/>
  <c r="K1006" i="7"/>
  <c r="L1005" i="7"/>
  <c r="K1005" i="7"/>
  <c r="L1004" i="7"/>
  <c r="K1004" i="7"/>
  <c r="L1003" i="7"/>
  <c r="K1003" i="7"/>
  <c r="L1002" i="7"/>
  <c r="K1002" i="7"/>
  <c r="L1001" i="7"/>
  <c r="K1001" i="7"/>
  <c r="L1000" i="7"/>
  <c r="K1000" i="7"/>
  <c r="L999" i="7"/>
  <c r="K999" i="7"/>
  <c r="L998" i="7"/>
  <c r="K998" i="7"/>
  <c r="L997" i="7"/>
  <c r="K997" i="7"/>
  <c r="L996" i="7"/>
  <c r="K996" i="7"/>
  <c r="L995" i="7"/>
  <c r="K995" i="7"/>
  <c r="L994" i="7"/>
  <c r="K994" i="7"/>
  <c r="F994" i="7"/>
  <c r="F70" i="6" s="1"/>
  <c r="L993" i="7"/>
  <c r="K993" i="7"/>
  <c r="L992" i="7"/>
  <c r="K992" i="7"/>
  <c r="L991" i="7"/>
  <c r="K991" i="7"/>
  <c r="L990" i="7"/>
  <c r="K990" i="7"/>
  <c r="L989" i="7"/>
  <c r="K989" i="7"/>
  <c r="L988" i="7"/>
  <c r="K988" i="7"/>
  <c r="L987" i="7"/>
  <c r="K987" i="7"/>
  <c r="L986" i="7"/>
  <c r="K986" i="7"/>
  <c r="F986" i="7"/>
  <c r="F62" i="6" s="1"/>
  <c r="L985" i="7"/>
  <c r="K985" i="7"/>
  <c r="L984" i="7"/>
  <c r="K984" i="7"/>
  <c r="L983" i="7"/>
  <c r="K983" i="7"/>
  <c r="F983" i="7"/>
  <c r="F59" i="6" s="1"/>
  <c r="L982" i="7"/>
  <c r="K982" i="7"/>
  <c r="L981" i="7"/>
  <c r="K981" i="7"/>
  <c r="L980" i="7"/>
  <c r="K980" i="7"/>
  <c r="F980" i="7"/>
  <c r="F56" i="6" s="1"/>
  <c r="L979" i="7"/>
  <c r="K979" i="7"/>
  <c r="L978" i="7"/>
  <c r="K978" i="7"/>
  <c r="L977" i="7"/>
  <c r="K977" i="7"/>
  <c r="L976" i="7"/>
  <c r="K976" i="7"/>
  <c r="L975" i="7"/>
  <c r="K975" i="7"/>
  <c r="L974" i="7"/>
  <c r="K974" i="7"/>
  <c r="L973" i="7"/>
  <c r="K973" i="7"/>
  <c r="L972" i="7"/>
  <c r="K972" i="7"/>
  <c r="L971" i="7"/>
  <c r="K971" i="7"/>
  <c r="L970" i="7"/>
  <c r="K970" i="7"/>
  <c r="F970" i="7"/>
  <c r="F46" i="6" s="1"/>
  <c r="L969" i="7"/>
  <c r="K969" i="7"/>
  <c r="L968" i="7"/>
  <c r="K968" i="7"/>
  <c r="L967" i="7"/>
  <c r="K967" i="7"/>
  <c r="L966" i="7"/>
  <c r="K966" i="7"/>
  <c r="L965" i="7"/>
  <c r="K965" i="7"/>
  <c r="L964" i="7"/>
  <c r="K964" i="7"/>
  <c r="L963" i="7"/>
  <c r="K963" i="7"/>
  <c r="L962" i="7"/>
  <c r="K962" i="7"/>
  <c r="L961" i="7"/>
  <c r="K961" i="7"/>
  <c r="L960" i="7"/>
  <c r="K960" i="7"/>
  <c r="L959" i="7"/>
  <c r="K959" i="7"/>
  <c r="L958" i="7"/>
  <c r="K958" i="7"/>
  <c r="L957" i="7"/>
  <c r="K957" i="7"/>
  <c r="L956" i="7"/>
  <c r="K956" i="7"/>
  <c r="L955" i="7"/>
  <c r="K955" i="7"/>
  <c r="G292" i="1"/>
  <c r="F292" i="1"/>
  <c r="F1216" i="7" s="1"/>
  <c r="F292" i="6" s="1"/>
  <c r="E292" i="1"/>
  <c r="G291" i="1"/>
  <c r="F291" i="1"/>
  <c r="F1215" i="7" s="1"/>
  <c r="F291" i="6" s="1"/>
  <c r="E291" i="1"/>
  <c r="G290" i="1"/>
  <c r="F290" i="1"/>
  <c r="F1214" i="7" s="1"/>
  <c r="F290" i="6" s="1"/>
  <c r="E290" i="1"/>
  <c r="G289" i="1"/>
  <c r="F289" i="1"/>
  <c r="F1213" i="7" s="1"/>
  <c r="F289" i="6" s="1"/>
  <c r="E289" i="1"/>
  <c r="G288" i="1"/>
  <c r="F288" i="1"/>
  <c r="E288" i="1"/>
  <c r="G287" i="1"/>
  <c r="F287" i="1"/>
  <c r="F1211" i="7" s="1"/>
  <c r="F287" i="6" s="1"/>
  <c r="E287" i="1"/>
  <c r="G286" i="1"/>
  <c r="F286" i="1"/>
  <c r="F1210" i="7" s="1"/>
  <c r="F286" i="6" s="1"/>
  <c r="E286" i="1"/>
  <c r="G285" i="1"/>
  <c r="F285" i="1"/>
  <c r="F1209" i="7" s="1"/>
  <c r="F285" i="6" s="1"/>
  <c r="E285" i="1"/>
  <c r="G284" i="1"/>
  <c r="F284" i="1"/>
  <c r="F1208" i="7" s="1"/>
  <c r="F284" i="6" s="1"/>
  <c r="E284" i="1"/>
  <c r="G283" i="1"/>
  <c r="F283" i="1"/>
  <c r="E283" i="1"/>
  <c r="G282" i="1"/>
  <c r="F282" i="1"/>
  <c r="F1206" i="7" s="1"/>
  <c r="F282" i="6" s="1"/>
  <c r="E282" i="1"/>
  <c r="G281" i="1"/>
  <c r="F281" i="1"/>
  <c r="F1205" i="7" s="1"/>
  <c r="F281" i="6" s="1"/>
  <c r="E281" i="1"/>
  <c r="G280" i="1"/>
  <c r="F280" i="1"/>
  <c r="F1204" i="7" s="1"/>
  <c r="F280" i="6" s="1"/>
  <c r="E280" i="1"/>
  <c r="G279" i="1"/>
  <c r="F279" i="1"/>
  <c r="F1203" i="7" s="1"/>
  <c r="F279" i="6" s="1"/>
  <c r="E279" i="1"/>
  <c r="G278" i="1"/>
  <c r="F278" i="1"/>
  <c r="E278" i="1"/>
  <c r="G277" i="1"/>
  <c r="F277" i="1"/>
  <c r="F1201" i="7" s="1"/>
  <c r="F277" i="6" s="1"/>
  <c r="E277" i="1"/>
  <c r="G276" i="1"/>
  <c r="F276" i="1"/>
  <c r="F1200" i="7" s="1"/>
  <c r="F276" i="6" s="1"/>
  <c r="E276" i="1"/>
  <c r="G275" i="1"/>
  <c r="F275" i="1"/>
  <c r="F1199" i="7" s="1"/>
  <c r="F275" i="6" s="1"/>
  <c r="E275" i="1"/>
  <c r="G274" i="1"/>
  <c r="F274" i="1"/>
  <c r="F1198" i="7" s="1"/>
  <c r="F274" i="6" s="1"/>
  <c r="E274" i="1"/>
  <c r="G273" i="1"/>
  <c r="F273" i="1"/>
  <c r="F1197" i="7" s="1"/>
  <c r="F273" i="6" s="1"/>
  <c r="E273" i="1"/>
  <c r="G272" i="1"/>
  <c r="F272" i="1"/>
  <c r="F1196" i="7" s="1"/>
  <c r="F272" i="6" s="1"/>
  <c r="E272" i="1"/>
  <c r="G271" i="1"/>
  <c r="F271" i="1"/>
  <c r="F1195" i="7" s="1"/>
  <c r="F271" i="6" s="1"/>
  <c r="E271" i="1"/>
  <c r="G270" i="1"/>
  <c r="F270" i="1"/>
  <c r="E270" i="1"/>
  <c r="G269" i="1"/>
  <c r="F269" i="1"/>
  <c r="F1193" i="7" s="1"/>
  <c r="F269" i="6" s="1"/>
  <c r="E269" i="1"/>
  <c r="G268" i="1"/>
  <c r="F268" i="1"/>
  <c r="F1192" i="7" s="1"/>
  <c r="F268" i="6" s="1"/>
  <c r="E268" i="1"/>
  <c r="G267" i="1"/>
  <c r="F267" i="1"/>
  <c r="F1191" i="7" s="1"/>
  <c r="F267" i="6" s="1"/>
  <c r="E267" i="1"/>
  <c r="G266" i="1"/>
  <c r="F266" i="1"/>
  <c r="F1190" i="7" s="1"/>
  <c r="F266" i="6" s="1"/>
  <c r="E266" i="1"/>
  <c r="G265" i="1"/>
  <c r="F265" i="1"/>
  <c r="F1189" i="7" s="1"/>
  <c r="F265" i="6" s="1"/>
  <c r="E265" i="1"/>
  <c r="G264" i="1"/>
  <c r="F264" i="1"/>
  <c r="E264" i="1"/>
  <c r="G263" i="1"/>
  <c r="F263" i="1"/>
  <c r="F1187" i="7" s="1"/>
  <c r="F263" i="6" s="1"/>
  <c r="E263" i="1"/>
  <c r="G262" i="1"/>
  <c r="F262" i="1"/>
  <c r="F1186" i="7" s="1"/>
  <c r="F262" i="6" s="1"/>
  <c r="E262" i="1"/>
  <c r="G261" i="1"/>
  <c r="F261" i="1"/>
  <c r="F1185" i="7" s="1"/>
  <c r="F261" i="6" s="1"/>
  <c r="E261" i="1"/>
  <c r="G260" i="1"/>
  <c r="F260" i="1"/>
  <c r="F1184" i="7" s="1"/>
  <c r="F260" i="6" s="1"/>
  <c r="E260" i="1"/>
  <c r="G259" i="1"/>
  <c r="F259" i="1"/>
  <c r="F1183" i="7" s="1"/>
  <c r="F259" i="6" s="1"/>
  <c r="E259" i="1"/>
  <c r="G258" i="1"/>
  <c r="F258" i="1"/>
  <c r="F1182" i="7" s="1"/>
  <c r="F258" i="6" s="1"/>
  <c r="E258" i="1"/>
  <c r="G257" i="1"/>
  <c r="F257" i="1"/>
  <c r="F1181" i="7" s="1"/>
  <c r="F257" i="6" s="1"/>
  <c r="E257" i="1"/>
  <c r="G256" i="1"/>
  <c r="F256" i="1"/>
  <c r="E256" i="1"/>
  <c r="G255" i="1"/>
  <c r="F255" i="1"/>
  <c r="F1179" i="7" s="1"/>
  <c r="F255" i="6" s="1"/>
  <c r="E255" i="1"/>
  <c r="G254" i="1"/>
  <c r="F254" i="1"/>
  <c r="F1178" i="7" s="1"/>
  <c r="F254" i="6" s="1"/>
  <c r="E254" i="1"/>
  <c r="G253" i="1"/>
  <c r="F253" i="1"/>
  <c r="F1177" i="7" s="1"/>
  <c r="F253" i="6" s="1"/>
  <c r="E253" i="1"/>
  <c r="G252" i="1"/>
  <c r="F252" i="1"/>
  <c r="F1176" i="7" s="1"/>
  <c r="F252" i="6" s="1"/>
  <c r="E252" i="1"/>
  <c r="G251" i="1"/>
  <c r="F251" i="1"/>
  <c r="E251" i="1"/>
  <c r="G250" i="1"/>
  <c r="F250" i="1"/>
  <c r="F1174" i="7" s="1"/>
  <c r="F250" i="6" s="1"/>
  <c r="E250" i="1"/>
  <c r="G249" i="1"/>
  <c r="F249" i="1"/>
  <c r="F1173" i="7" s="1"/>
  <c r="F249" i="6" s="1"/>
  <c r="E249" i="1"/>
  <c r="G248" i="1"/>
  <c r="F248" i="1"/>
  <c r="F1172" i="7" s="1"/>
  <c r="F248" i="6" s="1"/>
  <c r="E248" i="1"/>
  <c r="G247" i="1"/>
  <c r="F247" i="1"/>
  <c r="F1171" i="7" s="1"/>
  <c r="F247" i="6" s="1"/>
  <c r="E247" i="1"/>
  <c r="G246" i="1"/>
  <c r="F246" i="1"/>
  <c r="E246" i="1"/>
  <c r="G245" i="1"/>
  <c r="F245" i="1"/>
  <c r="F1169" i="7" s="1"/>
  <c r="F245" i="6" s="1"/>
  <c r="E245" i="1"/>
  <c r="G244" i="1"/>
  <c r="F244" i="1"/>
  <c r="F1168" i="7" s="1"/>
  <c r="F244" i="6" s="1"/>
  <c r="E244" i="1"/>
  <c r="G243" i="1"/>
  <c r="F243" i="1"/>
  <c r="F1167" i="7" s="1"/>
  <c r="F243" i="6" s="1"/>
  <c r="E243" i="1"/>
  <c r="G242" i="1"/>
  <c r="F242" i="1"/>
  <c r="F1166" i="7" s="1"/>
  <c r="F242" i="6" s="1"/>
  <c r="E242" i="1"/>
  <c r="G241" i="1"/>
  <c r="F241" i="1"/>
  <c r="F1165" i="7" s="1"/>
  <c r="F241" i="6" s="1"/>
  <c r="E241" i="1"/>
  <c r="G240" i="1"/>
  <c r="F240" i="1"/>
  <c r="F1164" i="7" s="1"/>
  <c r="F240" i="6" s="1"/>
  <c r="E240" i="1"/>
  <c r="G239" i="1"/>
  <c r="F239" i="1"/>
  <c r="F1163" i="7" s="1"/>
  <c r="F239" i="6" s="1"/>
  <c r="E239" i="1"/>
  <c r="G238" i="1"/>
  <c r="F238" i="1"/>
  <c r="E238" i="1"/>
  <c r="G237" i="1"/>
  <c r="F237" i="1"/>
  <c r="F1161" i="7" s="1"/>
  <c r="F237" i="6" s="1"/>
  <c r="E237" i="1"/>
  <c r="G236" i="1"/>
  <c r="F236" i="1"/>
  <c r="F1160" i="7" s="1"/>
  <c r="F236" i="6" s="1"/>
  <c r="E236" i="1"/>
  <c r="G235" i="1"/>
  <c r="F235" i="1"/>
  <c r="F1159" i="7" s="1"/>
  <c r="F235" i="6" s="1"/>
  <c r="E235" i="1"/>
  <c r="G234" i="1"/>
  <c r="F234" i="1"/>
  <c r="F1158" i="7" s="1"/>
  <c r="F234" i="6" s="1"/>
  <c r="E234" i="1"/>
  <c r="G233" i="1"/>
  <c r="F233" i="1"/>
  <c r="F1157" i="7" s="1"/>
  <c r="F233" i="6" s="1"/>
  <c r="E233" i="1"/>
  <c r="G232" i="1"/>
  <c r="F232" i="1"/>
  <c r="F1156" i="7" s="1"/>
  <c r="F232" i="6" s="1"/>
  <c r="E232" i="1"/>
  <c r="G231" i="1"/>
  <c r="F231" i="1"/>
  <c r="F1155" i="7" s="1"/>
  <c r="F231" i="6" s="1"/>
  <c r="E231" i="1"/>
  <c r="G230" i="1"/>
  <c r="F230" i="1"/>
  <c r="E230" i="1"/>
  <c r="G229" i="1"/>
  <c r="F229" i="1"/>
  <c r="F1153" i="7" s="1"/>
  <c r="F229" i="6" s="1"/>
  <c r="E229" i="1"/>
  <c r="G228" i="1"/>
  <c r="F228" i="1"/>
  <c r="F1152" i="7" s="1"/>
  <c r="F228" i="6" s="1"/>
  <c r="E228" i="1"/>
  <c r="G227" i="1"/>
  <c r="F227" i="1"/>
  <c r="E227" i="1"/>
  <c r="G226" i="1"/>
  <c r="F226" i="1"/>
  <c r="F1150" i="7" s="1"/>
  <c r="F226" i="6" s="1"/>
  <c r="E226" i="1"/>
  <c r="G225" i="1"/>
  <c r="F225" i="1"/>
  <c r="F1149" i="7" s="1"/>
  <c r="F225" i="6" s="1"/>
  <c r="E225" i="1"/>
  <c r="G224" i="1"/>
  <c r="F224" i="1"/>
  <c r="F1148" i="7" s="1"/>
  <c r="F224" i="6" s="1"/>
  <c r="E224" i="1"/>
  <c r="G223" i="1"/>
  <c r="F223" i="1"/>
  <c r="F1147" i="7" s="1"/>
  <c r="F223" i="6" s="1"/>
  <c r="E223" i="1"/>
  <c r="G222" i="1"/>
  <c r="F222" i="1"/>
  <c r="F1146" i="7" s="1"/>
  <c r="F222" i="6" s="1"/>
  <c r="E222" i="1"/>
  <c r="G221" i="1"/>
  <c r="F221" i="1"/>
  <c r="F1145" i="7" s="1"/>
  <c r="F221" i="6" s="1"/>
  <c r="E221" i="1"/>
  <c r="G220" i="1"/>
  <c r="F220" i="1"/>
  <c r="F1144" i="7" s="1"/>
  <c r="F220" i="6" s="1"/>
  <c r="E220" i="1"/>
  <c r="G219" i="1"/>
  <c r="F219" i="1"/>
  <c r="F1143" i="7" s="1"/>
  <c r="F219" i="6" s="1"/>
  <c r="E219" i="1"/>
  <c r="G218" i="1"/>
  <c r="F218" i="1"/>
  <c r="F1142" i="7" s="1"/>
  <c r="F218" i="6" s="1"/>
  <c r="E218" i="1"/>
  <c r="G217" i="1"/>
  <c r="F217" i="1"/>
  <c r="F1141" i="7" s="1"/>
  <c r="F217" i="6" s="1"/>
  <c r="E217" i="1"/>
  <c r="G216" i="1"/>
  <c r="F216" i="1"/>
  <c r="F1140" i="7" s="1"/>
  <c r="F216" i="6" s="1"/>
  <c r="E216" i="1"/>
  <c r="G215" i="1"/>
  <c r="F215" i="1"/>
  <c r="F1139" i="7" s="1"/>
  <c r="F215" i="6" s="1"/>
  <c r="E215" i="1"/>
  <c r="G214" i="1"/>
  <c r="F214" i="1"/>
  <c r="F1138" i="7" s="1"/>
  <c r="F214" i="6" s="1"/>
  <c r="E214" i="1"/>
  <c r="G213" i="1"/>
  <c r="F213" i="1"/>
  <c r="F1137" i="7" s="1"/>
  <c r="F213" i="6" s="1"/>
  <c r="E213" i="1"/>
  <c r="G212" i="1"/>
  <c r="F212" i="1"/>
  <c r="F1136" i="7" s="1"/>
  <c r="F212" i="6" s="1"/>
  <c r="E212" i="1"/>
  <c r="G211" i="1"/>
  <c r="F211" i="1"/>
  <c r="F1135" i="7" s="1"/>
  <c r="F211" i="6" s="1"/>
  <c r="E211" i="1"/>
  <c r="G210" i="1"/>
  <c r="F210" i="1"/>
  <c r="F1134" i="7" s="1"/>
  <c r="F210" i="6" s="1"/>
  <c r="E210" i="1"/>
  <c r="G209" i="1"/>
  <c r="F209" i="1"/>
  <c r="F1133" i="7" s="1"/>
  <c r="F209" i="6" s="1"/>
  <c r="E209" i="1"/>
  <c r="G208" i="1"/>
  <c r="F208" i="1"/>
  <c r="F1132" i="7" s="1"/>
  <c r="F208" i="6" s="1"/>
  <c r="E208" i="1"/>
  <c r="G207" i="1"/>
  <c r="F207" i="1"/>
  <c r="F1131" i="7" s="1"/>
  <c r="F207" i="6" s="1"/>
  <c r="E207" i="1"/>
  <c r="G206" i="1"/>
  <c r="F206" i="1"/>
  <c r="E206" i="1"/>
  <c r="G205" i="1"/>
  <c r="F205" i="1"/>
  <c r="F1129" i="7" s="1"/>
  <c r="F205" i="6" s="1"/>
  <c r="E205" i="1"/>
  <c r="G204" i="1"/>
  <c r="F204" i="1"/>
  <c r="F1128" i="7" s="1"/>
  <c r="F204" i="6" s="1"/>
  <c r="E204" i="1"/>
  <c r="G203" i="1"/>
  <c r="F203" i="1"/>
  <c r="F1127" i="7" s="1"/>
  <c r="F203" i="6" s="1"/>
  <c r="E203" i="1"/>
  <c r="G202" i="1"/>
  <c r="F202" i="1"/>
  <c r="F1126" i="7" s="1"/>
  <c r="F202" i="6" s="1"/>
  <c r="E202" i="1"/>
  <c r="G201" i="1"/>
  <c r="F201" i="1"/>
  <c r="F1125" i="7" s="1"/>
  <c r="F201" i="6" s="1"/>
  <c r="E201" i="1"/>
  <c r="G200" i="1"/>
  <c r="F200" i="1"/>
  <c r="F1124" i="7" s="1"/>
  <c r="F200" i="6" s="1"/>
  <c r="E200" i="1"/>
  <c r="G199" i="1"/>
  <c r="F199" i="1"/>
  <c r="F1123" i="7" s="1"/>
  <c r="F199" i="6" s="1"/>
  <c r="E199" i="1"/>
  <c r="G198" i="1"/>
  <c r="F198" i="1"/>
  <c r="F1122" i="7" s="1"/>
  <c r="F198" i="6" s="1"/>
  <c r="E198" i="1"/>
  <c r="G197" i="1"/>
  <c r="F197" i="1"/>
  <c r="F1121" i="7" s="1"/>
  <c r="F197" i="6" s="1"/>
  <c r="E197" i="1"/>
  <c r="G196" i="1"/>
  <c r="F196" i="1"/>
  <c r="F1120" i="7" s="1"/>
  <c r="F196" i="6" s="1"/>
  <c r="E196" i="1"/>
  <c r="G195" i="1"/>
  <c r="F195" i="1"/>
  <c r="F1119" i="7" s="1"/>
  <c r="F195" i="6" s="1"/>
  <c r="E195" i="1"/>
  <c r="G194" i="1"/>
  <c r="F194" i="1"/>
  <c r="F1118" i="7" s="1"/>
  <c r="F194" i="6" s="1"/>
  <c r="E194" i="1"/>
  <c r="G193" i="1"/>
  <c r="F193" i="1"/>
  <c r="F1117" i="7" s="1"/>
  <c r="F193" i="6" s="1"/>
  <c r="E193" i="1"/>
  <c r="G192" i="1"/>
  <c r="F192" i="1"/>
  <c r="E192" i="1"/>
  <c r="G191" i="1"/>
  <c r="F191" i="1"/>
  <c r="F1115" i="7" s="1"/>
  <c r="F191" i="6" s="1"/>
  <c r="E191" i="1"/>
  <c r="G190" i="1"/>
  <c r="F190" i="1"/>
  <c r="F1114" i="7" s="1"/>
  <c r="F190" i="6" s="1"/>
  <c r="E190" i="1"/>
  <c r="G189" i="1"/>
  <c r="F189" i="1"/>
  <c r="F1113" i="7" s="1"/>
  <c r="F189" i="6" s="1"/>
  <c r="E189" i="1"/>
  <c r="G188" i="1"/>
  <c r="F188" i="1"/>
  <c r="F1112" i="7" s="1"/>
  <c r="F188" i="6" s="1"/>
  <c r="E188" i="1"/>
  <c r="G187" i="1"/>
  <c r="F187" i="1"/>
  <c r="F1111" i="7" s="1"/>
  <c r="F187" i="6" s="1"/>
  <c r="E187" i="1"/>
  <c r="G186" i="1"/>
  <c r="F186" i="1"/>
  <c r="F1110" i="7" s="1"/>
  <c r="F186" i="6" s="1"/>
  <c r="E186" i="1"/>
  <c r="G185" i="1"/>
  <c r="F185" i="1"/>
  <c r="F1109" i="7" s="1"/>
  <c r="F185" i="6" s="1"/>
  <c r="E185" i="1"/>
  <c r="G184" i="1"/>
  <c r="F184" i="1"/>
  <c r="F1108" i="7" s="1"/>
  <c r="F184" i="6" s="1"/>
  <c r="E184" i="1"/>
  <c r="G183" i="1"/>
  <c r="F183" i="1"/>
  <c r="F1107" i="7" s="1"/>
  <c r="F183" i="6" s="1"/>
  <c r="E183" i="1"/>
  <c r="G182" i="1"/>
  <c r="F182" i="1"/>
  <c r="F1106" i="7" s="1"/>
  <c r="F182" i="6" s="1"/>
  <c r="E182" i="1"/>
  <c r="G181" i="1"/>
  <c r="F181" i="1"/>
  <c r="F1105" i="7" s="1"/>
  <c r="F181" i="6" s="1"/>
  <c r="E181" i="1"/>
  <c r="G180" i="1"/>
  <c r="F180" i="1"/>
  <c r="F1104" i="7" s="1"/>
  <c r="F180" i="6" s="1"/>
  <c r="E180" i="1"/>
  <c r="G179" i="1"/>
  <c r="F179" i="1"/>
  <c r="F1103" i="7" s="1"/>
  <c r="F179" i="6" s="1"/>
  <c r="E179" i="1"/>
  <c r="G178" i="1"/>
  <c r="F178" i="1"/>
  <c r="F1102" i="7" s="1"/>
  <c r="F178" i="6" s="1"/>
  <c r="E178" i="1"/>
  <c r="G177" i="1"/>
  <c r="F177" i="1"/>
  <c r="F1101" i="7" s="1"/>
  <c r="F177" i="6" s="1"/>
  <c r="E177" i="1"/>
  <c r="G176" i="1"/>
  <c r="F176" i="1"/>
  <c r="F1100" i="7" s="1"/>
  <c r="F176" i="6" s="1"/>
  <c r="E176" i="1"/>
  <c r="G175" i="1"/>
  <c r="F175" i="1"/>
  <c r="F1099" i="7" s="1"/>
  <c r="F175" i="6" s="1"/>
  <c r="E175" i="1"/>
  <c r="G174" i="1"/>
  <c r="F174" i="1"/>
  <c r="F1098" i="7" s="1"/>
  <c r="F174" i="6" s="1"/>
  <c r="E174" i="1"/>
  <c r="G173" i="1"/>
  <c r="F173" i="1"/>
  <c r="F1097" i="7" s="1"/>
  <c r="F173" i="6" s="1"/>
  <c r="E173" i="1"/>
  <c r="G172" i="1"/>
  <c r="F172" i="1"/>
  <c r="F1096" i="7" s="1"/>
  <c r="F172" i="6" s="1"/>
  <c r="E172" i="1"/>
  <c r="G171" i="1"/>
  <c r="F171" i="1"/>
  <c r="F1095" i="7" s="1"/>
  <c r="F171" i="6" s="1"/>
  <c r="E171" i="1"/>
  <c r="G170" i="1"/>
  <c r="F170" i="1"/>
  <c r="F1094" i="7" s="1"/>
  <c r="F170" i="6" s="1"/>
  <c r="E170" i="1"/>
  <c r="G169" i="1"/>
  <c r="F169" i="1"/>
  <c r="F1093" i="7" s="1"/>
  <c r="F169" i="6" s="1"/>
  <c r="E169" i="1"/>
  <c r="G168" i="1"/>
  <c r="F168" i="1"/>
  <c r="F1092" i="7" s="1"/>
  <c r="F168" i="6" s="1"/>
  <c r="E168" i="1"/>
  <c r="G167" i="1"/>
  <c r="F167" i="1"/>
  <c r="F1091" i="7" s="1"/>
  <c r="F167" i="6" s="1"/>
  <c r="E167" i="1"/>
  <c r="G166" i="1"/>
  <c r="F166" i="1"/>
  <c r="E166" i="1"/>
  <c r="G165" i="1"/>
  <c r="F165" i="1"/>
  <c r="F1089" i="7" s="1"/>
  <c r="F165" i="6" s="1"/>
  <c r="E165" i="1"/>
  <c r="G164" i="1"/>
  <c r="F164" i="1"/>
  <c r="F1088" i="7" s="1"/>
  <c r="F164" i="6" s="1"/>
  <c r="E164" i="1"/>
  <c r="G163" i="1"/>
  <c r="F163" i="1"/>
  <c r="F1087" i="7" s="1"/>
  <c r="F163" i="6" s="1"/>
  <c r="E163" i="1"/>
  <c r="G162" i="1"/>
  <c r="F162" i="1"/>
  <c r="F1086" i="7" s="1"/>
  <c r="F162" i="6" s="1"/>
  <c r="E162" i="1"/>
  <c r="G161" i="1"/>
  <c r="F161" i="1"/>
  <c r="F1085" i="7" s="1"/>
  <c r="F161" i="6" s="1"/>
  <c r="E161" i="1"/>
  <c r="G160" i="1"/>
  <c r="F160" i="1"/>
  <c r="F1084" i="7" s="1"/>
  <c r="F160" i="6" s="1"/>
  <c r="E160" i="1"/>
  <c r="G159" i="1"/>
  <c r="F159" i="1"/>
  <c r="F1083" i="7" s="1"/>
  <c r="F159" i="6" s="1"/>
  <c r="E159" i="1"/>
  <c r="G158" i="1"/>
  <c r="F158" i="1"/>
  <c r="E158" i="1"/>
  <c r="G157" i="1"/>
  <c r="F157" i="1"/>
  <c r="F1081" i="7" s="1"/>
  <c r="F157" i="6" s="1"/>
  <c r="E157" i="1"/>
  <c r="G156" i="1"/>
  <c r="F156" i="1"/>
  <c r="F1080" i="7" s="1"/>
  <c r="F156" i="6" s="1"/>
  <c r="E156" i="1"/>
  <c r="G155" i="1"/>
  <c r="F155" i="1"/>
  <c r="E155" i="1"/>
  <c r="G154" i="1"/>
  <c r="F154" i="1"/>
  <c r="F1078" i="7" s="1"/>
  <c r="F154" i="6" s="1"/>
  <c r="E154" i="1"/>
  <c r="G153" i="1"/>
  <c r="F153" i="1"/>
  <c r="F1077" i="7" s="1"/>
  <c r="F153" i="6" s="1"/>
  <c r="E153" i="1"/>
  <c r="G152" i="1"/>
  <c r="F152" i="1"/>
  <c r="F1076" i="7" s="1"/>
  <c r="F152" i="6" s="1"/>
  <c r="E152" i="1"/>
  <c r="G151" i="1"/>
  <c r="F151" i="1"/>
  <c r="F1075" i="7" s="1"/>
  <c r="F151" i="6" s="1"/>
  <c r="E151" i="1"/>
  <c r="G150" i="1"/>
  <c r="F150" i="1"/>
  <c r="F1074" i="7" s="1"/>
  <c r="F150" i="6" s="1"/>
  <c r="E150" i="1"/>
  <c r="G149" i="1"/>
  <c r="F149" i="1"/>
  <c r="F1073" i="7" s="1"/>
  <c r="F149" i="6" s="1"/>
  <c r="E149" i="1"/>
  <c r="G148" i="1"/>
  <c r="F148" i="1"/>
  <c r="F1072" i="7" s="1"/>
  <c r="F148" i="6" s="1"/>
  <c r="E148" i="1"/>
  <c r="G147" i="1"/>
  <c r="F147" i="1"/>
  <c r="F1071" i="7" s="1"/>
  <c r="F147" i="6" s="1"/>
  <c r="E147" i="1"/>
  <c r="G146" i="1"/>
  <c r="F146" i="1"/>
  <c r="F1070" i="7" s="1"/>
  <c r="F146" i="6" s="1"/>
  <c r="E146" i="1"/>
  <c r="G145" i="1"/>
  <c r="F145" i="1"/>
  <c r="F1069" i="7" s="1"/>
  <c r="F145" i="6" s="1"/>
  <c r="E145" i="1"/>
  <c r="G144" i="1"/>
  <c r="F144" i="1"/>
  <c r="E144" i="1"/>
  <c r="G143" i="1"/>
  <c r="F143" i="1"/>
  <c r="F1067" i="7" s="1"/>
  <c r="F143" i="6" s="1"/>
  <c r="E143" i="1"/>
  <c r="G142" i="1"/>
  <c r="F142" i="1"/>
  <c r="E142" i="1"/>
  <c r="G141" i="1"/>
  <c r="F141" i="1"/>
  <c r="E141" i="1"/>
  <c r="G140" i="1"/>
  <c r="F140" i="1"/>
  <c r="F1064" i="7" s="1"/>
  <c r="F140" i="6" s="1"/>
  <c r="E140" i="1"/>
  <c r="G139" i="1"/>
  <c r="F139" i="1"/>
  <c r="F1063" i="7" s="1"/>
  <c r="F139" i="6" s="1"/>
  <c r="E139" i="1"/>
  <c r="G138" i="1"/>
  <c r="F138" i="1"/>
  <c r="F1062" i="7" s="1"/>
  <c r="F138" i="6" s="1"/>
  <c r="E138" i="1"/>
  <c r="G137" i="1"/>
  <c r="F137" i="1"/>
  <c r="F1061" i="7" s="1"/>
  <c r="F137" i="6" s="1"/>
  <c r="E137" i="1"/>
  <c r="G136" i="1"/>
  <c r="F136" i="1"/>
  <c r="F1060" i="7" s="1"/>
  <c r="F136" i="6" s="1"/>
  <c r="E136" i="1"/>
  <c r="G135" i="1"/>
  <c r="F135" i="1"/>
  <c r="F1059" i="7" s="1"/>
  <c r="F135" i="6" s="1"/>
  <c r="E135" i="1"/>
  <c r="G134" i="1"/>
  <c r="F134" i="1"/>
  <c r="E134" i="1"/>
  <c r="G133" i="1"/>
  <c r="F133" i="1"/>
  <c r="F1057" i="7" s="1"/>
  <c r="F133" i="6" s="1"/>
  <c r="E133" i="1"/>
  <c r="G132" i="1"/>
  <c r="F132" i="1"/>
  <c r="F1056" i="7" s="1"/>
  <c r="F132" i="6" s="1"/>
  <c r="E132" i="1"/>
  <c r="G131" i="1"/>
  <c r="F131" i="1"/>
  <c r="F1055" i="7" s="1"/>
  <c r="F131" i="6" s="1"/>
  <c r="E131" i="1"/>
  <c r="G130" i="1"/>
  <c r="F130" i="1"/>
  <c r="F1054" i="7" s="1"/>
  <c r="F130" i="6" s="1"/>
  <c r="E130" i="1"/>
  <c r="G129" i="1"/>
  <c r="F129" i="1"/>
  <c r="F1053" i="7" s="1"/>
  <c r="F129" i="6" s="1"/>
  <c r="E129" i="1"/>
  <c r="G128" i="1"/>
  <c r="F128" i="1"/>
  <c r="F1052" i="7" s="1"/>
  <c r="F128" i="6" s="1"/>
  <c r="E128" i="1"/>
  <c r="G127" i="1"/>
  <c r="F127" i="1"/>
  <c r="F1051" i="7" s="1"/>
  <c r="F127" i="6" s="1"/>
  <c r="E127" i="1"/>
  <c r="G126" i="1"/>
  <c r="F126" i="1"/>
  <c r="F1050" i="7" s="1"/>
  <c r="F126" i="6" s="1"/>
  <c r="E126" i="1"/>
  <c r="G125" i="1"/>
  <c r="F125" i="1"/>
  <c r="F1049" i="7" s="1"/>
  <c r="F125" i="6" s="1"/>
  <c r="E125" i="1"/>
  <c r="G124" i="1"/>
  <c r="F124" i="1"/>
  <c r="F1048" i="7" s="1"/>
  <c r="F124" i="6" s="1"/>
  <c r="E124" i="1"/>
  <c r="G123" i="1"/>
  <c r="F123" i="1"/>
  <c r="F1047" i="7" s="1"/>
  <c r="F123" i="6" s="1"/>
  <c r="E123" i="1"/>
  <c r="G122" i="1"/>
  <c r="F122" i="1"/>
  <c r="F1046" i="7" s="1"/>
  <c r="F122" i="6" s="1"/>
  <c r="E122" i="1"/>
  <c r="G121" i="1"/>
  <c r="F121" i="1"/>
  <c r="F1045" i="7" s="1"/>
  <c r="F121" i="6" s="1"/>
  <c r="E121" i="1"/>
  <c r="G120" i="1"/>
  <c r="F120" i="1"/>
  <c r="F1044" i="7" s="1"/>
  <c r="F120" i="6" s="1"/>
  <c r="E120" i="1"/>
  <c r="G119" i="1"/>
  <c r="F119" i="1"/>
  <c r="F1043" i="7" s="1"/>
  <c r="F119" i="6" s="1"/>
  <c r="E119" i="1"/>
  <c r="G118" i="1"/>
  <c r="F118" i="1"/>
  <c r="F1042" i="7" s="1"/>
  <c r="F118" i="6" s="1"/>
  <c r="E118" i="1"/>
  <c r="G117" i="1"/>
  <c r="F117" i="1"/>
  <c r="E117" i="1"/>
  <c r="G116" i="1"/>
  <c r="F116" i="1"/>
  <c r="F1040" i="7" s="1"/>
  <c r="F116" i="6" s="1"/>
  <c r="E116" i="1"/>
  <c r="G115" i="1"/>
  <c r="F115" i="1"/>
  <c r="F1039" i="7" s="1"/>
  <c r="F115" i="6" s="1"/>
  <c r="E115" i="1"/>
  <c r="G114" i="1"/>
  <c r="F114" i="1"/>
  <c r="F1038" i="7" s="1"/>
  <c r="F114" i="6" s="1"/>
  <c r="E114" i="1"/>
  <c r="G113" i="1"/>
  <c r="F113" i="1"/>
  <c r="F1037" i="7" s="1"/>
  <c r="F113" i="6" s="1"/>
  <c r="E113" i="1"/>
  <c r="G112" i="1"/>
  <c r="F112" i="1"/>
  <c r="F1036" i="7" s="1"/>
  <c r="F112" i="6" s="1"/>
  <c r="E112" i="1"/>
  <c r="G111" i="1"/>
  <c r="F111" i="1"/>
  <c r="F1035" i="7" s="1"/>
  <c r="F111" i="6" s="1"/>
  <c r="E111" i="1"/>
  <c r="G110" i="1"/>
  <c r="F110" i="1"/>
  <c r="E110" i="1"/>
  <c r="G109" i="1"/>
  <c r="F109" i="1"/>
  <c r="F1033" i="7" s="1"/>
  <c r="F109" i="6" s="1"/>
  <c r="E109" i="1"/>
  <c r="G108" i="1"/>
  <c r="F108" i="1"/>
  <c r="F1032" i="7" s="1"/>
  <c r="F108" i="6" s="1"/>
  <c r="E108" i="1"/>
  <c r="G107" i="1"/>
  <c r="F107" i="1"/>
  <c r="F1031" i="7" s="1"/>
  <c r="F107" i="6" s="1"/>
  <c r="E107" i="1"/>
  <c r="G106" i="1"/>
  <c r="F106" i="1"/>
  <c r="F1030" i="7" s="1"/>
  <c r="F106" i="6" s="1"/>
  <c r="E106" i="1"/>
  <c r="G105" i="1"/>
  <c r="F105" i="1"/>
  <c r="F1029" i="7" s="1"/>
  <c r="F105" i="6" s="1"/>
  <c r="E105" i="1"/>
  <c r="G104" i="1"/>
  <c r="F104" i="1"/>
  <c r="F1028" i="7" s="1"/>
  <c r="F104" i="6" s="1"/>
  <c r="E104" i="1"/>
  <c r="G103" i="1"/>
  <c r="F103" i="1"/>
  <c r="F1027" i="7" s="1"/>
  <c r="F103" i="6" s="1"/>
  <c r="E103" i="1"/>
  <c r="G102" i="1"/>
  <c r="F102" i="1"/>
  <c r="F1026" i="7" s="1"/>
  <c r="F102" i="6" s="1"/>
  <c r="E102" i="1"/>
  <c r="G101" i="1"/>
  <c r="F101" i="1"/>
  <c r="F1025" i="7" s="1"/>
  <c r="F101" i="6" s="1"/>
  <c r="E101" i="1"/>
  <c r="G100" i="1"/>
  <c r="F100" i="1"/>
  <c r="F1024" i="7" s="1"/>
  <c r="F100" i="6" s="1"/>
  <c r="E100" i="1"/>
  <c r="G99" i="1"/>
  <c r="F99" i="1"/>
  <c r="F1023" i="7" s="1"/>
  <c r="F99" i="6" s="1"/>
  <c r="E99" i="1"/>
  <c r="G98" i="1"/>
  <c r="F98" i="1"/>
  <c r="F1022" i="7" s="1"/>
  <c r="F98" i="6" s="1"/>
  <c r="E98" i="1"/>
  <c r="G97" i="1"/>
  <c r="F97" i="1"/>
  <c r="F1021" i="7" s="1"/>
  <c r="F97" i="6" s="1"/>
  <c r="E97" i="1"/>
  <c r="G96" i="1"/>
  <c r="F96" i="1"/>
  <c r="E96" i="1"/>
  <c r="G95" i="1"/>
  <c r="F95" i="1"/>
  <c r="F1019" i="7" s="1"/>
  <c r="F95" i="6" s="1"/>
  <c r="E95" i="1"/>
  <c r="G94" i="1"/>
  <c r="F94" i="1"/>
  <c r="E94" i="1"/>
  <c r="G93" i="1"/>
  <c r="F93" i="1"/>
  <c r="E93" i="1"/>
  <c r="G92" i="1"/>
  <c r="F92" i="1"/>
  <c r="F1016" i="7" s="1"/>
  <c r="F92" i="6" s="1"/>
  <c r="E92" i="1"/>
  <c r="G91" i="1"/>
  <c r="F91" i="1"/>
  <c r="F1015" i="7" s="1"/>
  <c r="F91" i="6" s="1"/>
  <c r="E91" i="1"/>
  <c r="G90" i="1"/>
  <c r="F90" i="1"/>
  <c r="F1014" i="7" s="1"/>
  <c r="F90" i="6" s="1"/>
  <c r="E90" i="1"/>
  <c r="G89" i="1"/>
  <c r="F89" i="1"/>
  <c r="F1013" i="7" s="1"/>
  <c r="F89" i="6" s="1"/>
  <c r="E89" i="1"/>
  <c r="G88" i="1"/>
  <c r="F88" i="1"/>
  <c r="F1012" i="7" s="1"/>
  <c r="F88" i="6" s="1"/>
  <c r="E88" i="1"/>
  <c r="G87" i="1"/>
  <c r="F87" i="1"/>
  <c r="F1011" i="7" s="1"/>
  <c r="F87" i="6" s="1"/>
  <c r="E87" i="1"/>
  <c r="G86" i="1"/>
  <c r="F86" i="1"/>
  <c r="F1010" i="7" s="1"/>
  <c r="F86" i="6" s="1"/>
  <c r="E86" i="1"/>
  <c r="G85" i="1"/>
  <c r="F85" i="1"/>
  <c r="F1009" i="7" s="1"/>
  <c r="F85" i="6" s="1"/>
  <c r="E85" i="1"/>
  <c r="G84" i="1"/>
  <c r="F84" i="1"/>
  <c r="F1008" i="7" s="1"/>
  <c r="F84" i="6" s="1"/>
  <c r="E84" i="1"/>
  <c r="G83" i="1"/>
  <c r="F83" i="1"/>
  <c r="F1007" i="7" s="1"/>
  <c r="F83" i="6" s="1"/>
  <c r="E83" i="1"/>
  <c r="G82" i="1"/>
  <c r="F82" i="1"/>
  <c r="F1006" i="7" s="1"/>
  <c r="F82" i="6" s="1"/>
  <c r="E82" i="1"/>
  <c r="G81" i="1"/>
  <c r="F81" i="1"/>
  <c r="F1005" i="7" s="1"/>
  <c r="F81" i="6" s="1"/>
  <c r="E81" i="1"/>
  <c r="G80" i="1"/>
  <c r="F80" i="1"/>
  <c r="F1004" i="7" s="1"/>
  <c r="F80" i="6" s="1"/>
  <c r="E80" i="1"/>
  <c r="G79" i="1"/>
  <c r="F79" i="1"/>
  <c r="F1003" i="7" s="1"/>
  <c r="F79" i="6" s="1"/>
  <c r="E79" i="1"/>
  <c r="G78" i="1"/>
  <c r="F78" i="1"/>
  <c r="F1002" i="7" s="1"/>
  <c r="F78" i="6" s="1"/>
  <c r="E78" i="1"/>
  <c r="G77" i="1"/>
  <c r="F77" i="1"/>
  <c r="F1001" i="7" s="1"/>
  <c r="F77" i="6" s="1"/>
  <c r="E77" i="1"/>
  <c r="G76" i="1"/>
  <c r="F76" i="1"/>
  <c r="F1000" i="7" s="1"/>
  <c r="F76" i="6" s="1"/>
  <c r="E76" i="1"/>
  <c r="G75" i="1"/>
  <c r="F75" i="1"/>
  <c r="F999" i="7" s="1"/>
  <c r="F75" i="6" s="1"/>
  <c r="E75" i="1"/>
  <c r="G74" i="1"/>
  <c r="F74" i="1"/>
  <c r="F998" i="7" s="1"/>
  <c r="F74" i="6" s="1"/>
  <c r="E74" i="1"/>
  <c r="G73" i="1"/>
  <c r="F73" i="1"/>
  <c r="F997" i="7" s="1"/>
  <c r="F73" i="6" s="1"/>
  <c r="E73" i="1"/>
  <c r="G72" i="1"/>
  <c r="F72" i="1"/>
  <c r="F996" i="7" s="1"/>
  <c r="F72" i="6" s="1"/>
  <c r="E72" i="1"/>
  <c r="G71" i="1"/>
  <c r="F71" i="1"/>
  <c r="F995" i="7" s="1"/>
  <c r="F71" i="6" s="1"/>
  <c r="E71" i="1"/>
  <c r="G70" i="1"/>
  <c r="F70" i="1"/>
  <c r="E70" i="1"/>
  <c r="G69" i="1"/>
  <c r="F69" i="1"/>
  <c r="F993" i="7" s="1"/>
  <c r="F69" i="6" s="1"/>
  <c r="E69" i="1"/>
  <c r="G68" i="1"/>
  <c r="F68" i="1"/>
  <c r="F992" i="7" s="1"/>
  <c r="F68" i="6" s="1"/>
  <c r="E68" i="1"/>
  <c r="G67" i="1"/>
  <c r="F67" i="1"/>
  <c r="F991" i="7" s="1"/>
  <c r="F67" i="6" s="1"/>
  <c r="E67" i="1"/>
  <c r="G66" i="1"/>
  <c r="F66" i="1"/>
  <c r="F990" i="7" s="1"/>
  <c r="F66" i="6" s="1"/>
  <c r="E66" i="1"/>
  <c r="G65" i="1"/>
  <c r="F65" i="1"/>
  <c r="F989" i="7" s="1"/>
  <c r="F65" i="6" s="1"/>
  <c r="E65" i="1"/>
  <c r="G64" i="1"/>
  <c r="F64" i="1"/>
  <c r="F988" i="7" s="1"/>
  <c r="F64" i="6" s="1"/>
  <c r="E64" i="1"/>
  <c r="G63" i="1"/>
  <c r="F63" i="1"/>
  <c r="F987" i="7" s="1"/>
  <c r="F63" i="6" s="1"/>
  <c r="E63" i="1"/>
  <c r="G62" i="1"/>
  <c r="F62" i="1"/>
  <c r="E62" i="1"/>
  <c r="G61" i="1"/>
  <c r="F61" i="1"/>
  <c r="F985" i="7" s="1"/>
  <c r="F61" i="6" s="1"/>
  <c r="E61" i="1"/>
  <c r="G60" i="1"/>
  <c r="F60" i="1"/>
  <c r="F984" i="7" s="1"/>
  <c r="F60" i="6" s="1"/>
  <c r="E60" i="1"/>
  <c r="G59" i="1"/>
  <c r="F59" i="1"/>
  <c r="E59" i="1"/>
  <c r="G58" i="1"/>
  <c r="F58" i="1"/>
  <c r="F982" i="7" s="1"/>
  <c r="F58" i="6" s="1"/>
  <c r="E58" i="1"/>
  <c r="G57" i="1"/>
  <c r="F57" i="1"/>
  <c r="F981" i="7" s="1"/>
  <c r="F57" i="6" s="1"/>
  <c r="E57" i="1"/>
  <c r="G56" i="1"/>
  <c r="F56" i="1"/>
  <c r="E56" i="1"/>
  <c r="G55" i="1"/>
  <c r="F55" i="1"/>
  <c r="F979" i="7" s="1"/>
  <c r="F55" i="6" s="1"/>
  <c r="E55" i="1"/>
  <c r="G54" i="1"/>
  <c r="F54" i="1"/>
  <c r="F978" i="7" s="1"/>
  <c r="F54" i="6" s="1"/>
  <c r="E54" i="1"/>
  <c r="G53" i="1"/>
  <c r="F53" i="1"/>
  <c r="F977" i="7" s="1"/>
  <c r="F53" i="6" s="1"/>
  <c r="E53" i="1"/>
  <c r="G52" i="1"/>
  <c r="F52" i="1"/>
  <c r="F976" i="7" s="1"/>
  <c r="F52" i="6" s="1"/>
  <c r="E52" i="1"/>
  <c r="G51" i="1"/>
  <c r="F51" i="1"/>
  <c r="F975" i="7" s="1"/>
  <c r="F51" i="6" s="1"/>
  <c r="E51" i="1"/>
  <c r="G50" i="1"/>
  <c r="F50" i="1"/>
  <c r="F974" i="7" s="1"/>
  <c r="F50" i="6" s="1"/>
  <c r="E50" i="1"/>
  <c r="G49" i="1"/>
  <c r="F49" i="1"/>
  <c r="F973" i="7" s="1"/>
  <c r="F49" i="6" s="1"/>
  <c r="E49" i="1"/>
  <c r="G48" i="1"/>
  <c r="F48" i="1"/>
  <c r="F972" i="7" s="1"/>
  <c r="F48" i="6" s="1"/>
  <c r="E48" i="1"/>
  <c r="G47" i="1"/>
  <c r="F47" i="1"/>
  <c r="F971" i="7" s="1"/>
  <c r="F47" i="6" s="1"/>
  <c r="E47" i="1"/>
  <c r="G46" i="1"/>
  <c r="F46" i="1"/>
  <c r="E46" i="1"/>
  <c r="G45" i="1"/>
  <c r="F45" i="1"/>
  <c r="F969" i="7" s="1"/>
  <c r="F45" i="6" s="1"/>
  <c r="E45" i="1"/>
  <c r="G44" i="1"/>
  <c r="F44" i="1"/>
  <c r="F968" i="7" s="1"/>
  <c r="F44" i="6" s="1"/>
  <c r="E44" i="1"/>
  <c r="G43" i="1"/>
  <c r="F43" i="1"/>
  <c r="F967" i="7" s="1"/>
  <c r="F43" i="6" s="1"/>
  <c r="E43" i="1"/>
  <c r="G42" i="1"/>
  <c r="F42" i="1"/>
  <c r="F966" i="7" s="1"/>
  <c r="F42" i="6" s="1"/>
  <c r="E42" i="1"/>
  <c r="G41" i="1"/>
  <c r="F41" i="1"/>
  <c r="F965" i="7" s="1"/>
  <c r="F41" i="6" s="1"/>
  <c r="E41" i="1"/>
  <c r="G40" i="1"/>
  <c r="F40" i="1"/>
  <c r="F964" i="7" s="1"/>
  <c r="F40" i="6" s="1"/>
  <c r="E40" i="1"/>
  <c r="G39" i="1"/>
  <c r="F39" i="1"/>
  <c r="F963" i="7" s="1"/>
  <c r="F39" i="6" s="1"/>
  <c r="E39" i="1"/>
  <c r="G38" i="1"/>
  <c r="F38" i="1"/>
  <c r="F962" i="7" s="1"/>
  <c r="F38" i="6" s="1"/>
  <c r="E38" i="1"/>
  <c r="G37" i="1"/>
  <c r="F37" i="1"/>
  <c r="F961" i="7" s="1"/>
  <c r="F37" i="6" s="1"/>
  <c r="E37" i="1"/>
  <c r="G36" i="1"/>
  <c r="F36" i="1"/>
  <c r="F960" i="7" s="1"/>
  <c r="F36" i="6" s="1"/>
  <c r="E36" i="1"/>
  <c r="G35" i="1"/>
  <c r="F35" i="1"/>
  <c r="F959" i="7" s="1"/>
  <c r="F35" i="6" s="1"/>
  <c r="E35" i="1"/>
  <c r="G34" i="1"/>
  <c r="F34" i="1"/>
  <c r="F958" i="7" s="1"/>
  <c r="F34" i="6" s="1"/>
  <c r="E34" i="1"/>
  <c r="G33" i="1"/>
  <c r="F33" i="1"/>
  <c r="F957" i="7" s="1"/>
  <c r="F33" i="6" s="1"/>
  <c r="E33" i="1"/>
  <c r="G32" i="1"/>
  <c r="F32" i="1"/>
  <c r="F956" i="7" s="1"/>
  <c r="F32" i="6" s="1"/>
  <c r="E32" i="1"/>
  <c r="G31" i="1"/>
  <c r="F31" i="1"/>
  <c r="F955" i="7" s="1"/>
  <c r="F31" i="6" s="1"/>
  <c r="E31" i="1"/>
  <c r="E30" i="1"/>
  <c r="F30" i="1" s="1"/>
  <c r="E29" i="1"/>
  <c r="F29" i="1" s="1"/>
  <c r="E28" i="1"/>
  <c r="F28" i="1" s="1"/>
  <c r="E27" i="1"/>
  <c r="F27" i="1" s="1"/>
  <c r="E25" i="1"/>
  <c r="G25" i="1" s="1"/>
  <c r="E24" i="1"/>
  <c r="F24" i="1" s="1"/>
  <c r="E23" i="1"/>
  <c r="F23" i="1" s="1"/>
  <c r="E22" i="1"/>
  <c r="F22" i="1" s="1"/>
  <c r="E21" i="1"/>
  <c r="G21" i="1" s="1"/>
  <c r="G20" i="1"/>
  <c r="E20" i="1"/>
  <c r="F20" i="1" s="1"/>
  <c r="E17" i="1"/>
  <c r="F17" i="1" s="1"/>
  <c r="E15" i="1"/>
  <c r="F15" i="1" s="1"/>
  <c r="E13" i="1"/>
  <c r="F13" i="1" s="1"/>
  <c r="E10" i="1"/>
  <c r="F10" i="1" s="1"/>
  <c r="E9" i="1"/>
  <c r="F9" i="1" s="1"/>
  <c r="G8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D2" i="6" l="1"/>
  <c r="F2" i="6"/>
  <c r="G2" i="6"/>
  <c r="V7" i="7"/>
  <c r="O2" i="4"/>
  <c r="E2" i="1" s="1"/>
  <c r="F2" i="1" s="1"/>
  <c r="R3" i="7"/>
  <c r="U7" i="7"/>
  <c r="S3" i="7"/>
  <c r="R7" i="7"/>
  <c r="G30" i="1"/>
  <c r="G4" i="1"/>
  <c r="G10" i="1"/>
  <c r="G22" i="1"/>
  <c r="G6" i="1"/>
  <c r="G24" i="1"/>
  <c r="G28" i="1"/>
  <c r="G11" i="1"/>
  <c r="F11" i="1"/>
  <c r="G19" i="1"/>
  <c r="F19" i="1"/>
  <c r="G12" i="1"/>
  <c r="F12" i="1"/>
  <c r="G18" i="1"/>
  <c r="F18" i="1"/>
  <c r="G14" i="1"/>
  <c r="F14" i="1"/>
  <c r="F21" i="1"/>
  <c r="F25" i="1"/>
  <c r="G5" i="1"/>
  <c r="G9" i="1"/>
  <c r="G13" i="1"/>
  <c r="G17" i="1"/>
  <c r="G29" i="1"/>
  <c r="U3" i="7"/>
  <c r="S3" i="6"/>
  <c r="G3" i="1"/>
  <c r="G7" i="1"/>
  <c r="G15" i="1"/>
  <c r="G23" i="1"/>
  <c r="G27" i="1"/>
  <c r="S7" i="7"/>
  <c r="V3" i="7"/>
  <c r="R3" i="6"/>
  <c r="E16" i="1"/>
  <c r="E26" i="1"/>
  <c r="T3" i="7" l="1"/>
  <c r="W7" i="7"/>
  <c r="G2" i="1"/>
  <c r="T7" i="7"/>
  <c r="G26" i="1"/>
  <c r="F26" i="1"/>
  <c r="W3" i="7"/>
  <c r="G16" i="1"/>
  <c r="F16" i="1"/>
</calcChain>
</file>

<file path=xl/sharedStrings.xml><?xml version="1.0" encoding="utf-8"?>
<sst xmlns="http://schemas.openxmlformats.org/spreadsheetml/2006/main" count="630" uniqueCount="417">
  <si>
    <t>Date</t>
  </si>
  <si>
    <t>Home</t>
  </si>
  <si>
    <t>Away</t>
  </si>
  <si>
    <t>Spread</t>
  </si>
  <si>
    <t>(Intercept)</t>
  </si>
  <si>
    <t>Predicted Spread</t>
  </si>
  <si>
    <t>Predicted Side</t>
  </si>
  <si>
    <t>Bet Type</t>
  </si>
  <si>
    <t>Amount</t>
  </si>
  <si>
    <t>Odds</t>
  </si>
  <si>
    <t>Potential Payout</t>
  </si>
  <si>
    <t>Potenial Winnings</t>
  </si>
  <si>
    <t>Bet (Y/N)</t>
  </si>
  <si>
    <t>Result (W/L)</t>
  </si>
  <si>
    <t>Winnings</t>
  </si>
  <si>
    <t>Record</t>
  </si>
  <si>
    <t>W</t>
  </si>
  <si>
    <t>L</t>
  </si>
  <si>
    <t>Win %</t>
  </si>
  <si>
    <t>Total Winnings</t>
  </si>
  <si>
    <t>Side Correct (Y/N)</t>
  </si>
  <si>
    <t>Covered Correct (Y/N)</t>
  </si>
  <si>
    <t>Record - Side</t>
  </si>
  <si>
    <t>Predicted Cover</t>
  </si>
  <si>
    <t>Record - Spread</t>
  </si>
  <si>
    <t>Correct</t>
  </si>
  <si>
    <t>Not Correct</t>
  </si>
  <si>
    <t>% Correct</t>
  </si>
  <si>
    <t>spread_home</t>
  </si>
  <si>
    <t>Side Result</t>
  </si>
  <si>
    <t>Predicted Winner Cover</t>
  </si>
  <si>
    <t>Market Side Correct</t>
  </si>
  <si>
    <t>Market Cover Correct</t>
  </si>
  <si>
    <t>(Intercept)</t>
  </si>
  <si>
    <t>spread_home</t>
  </si>
  <si>
    <t>Predictive_PwrRk_home</t>
  </si>
  <si>
    <t>Predictive_PwrRk_away</t>
  </si>
  <si>
    <t>win_pct_diff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</si>
  <si>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</si>
  <si>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</si>
  <si>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</si>
  <si>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</si>
  <si>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</si>
  <si>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</si>
  <si>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</si>
  <si>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</si>
  <si>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team_id</t>
  </si>
  <si>
    <t>school</t>
  </si>
  <si>
    <t>conference</t>
  </si>
  <si>
    <t>Predictive_PwrRk</t>
  </si>
  <si>
    <t>win_pct</t>
  </si>
  <si>
    <t>elo</t>
  </si>
  <si>
    <t>SRS</t>
  </si>
  <si>
    <t>fpi</t>
  </si>
  <si>
    <t>FEI</t>
  </si>
  <si>
    <t>sp_plus</t>
  </si>
  <si>
    <t>postgame_wp</t>
  </si>
  <si>
    <t>AP_rank</t>
  </si>
  <si>
    <t>Air Force</t>
  </si>
  <si>
    <t>Mountain West</t>
  </si>
  <si>
    <t>3.8</t>
  </si>
  <si>
    <t>.53</t>
  </si>
  <si>
    <t>Akron</t>
  </si>
  <si>
    <t>Mid-American</t>
  </si>
  <si>
    <t>-19.9</t>
  </si>
  <si>
    <t>-.94</t>
  </si>
  <si>
    <t>Alabama</t>
  </si>
  <si>
    <t>SEC</t>
  </si>
  <si>
    <t>24.5</t>
  </si>
  <si>
    <t>.95</t>
  </si>
  <si>
    <t>Appalachian State</t>
  </si>
  <si>
    <t>Sun Belt</t>
  </si>
  <si>
    <t>-3.7</t>
  </si>
  <si>
    <t>-.03</t>
  </si>
  <si>
    <t>Arizona</t>
  </si>
  <si>
    <t>Pac-12</t>
  </si>
  <si>
    <t>4.1</t>
  </si>
  <si>
    <t>.03</t>
  </si>
  <si>
    <t>Arizona State</t>
  </si>
  <si>
    <t>-7.1</t>
  </si>
  <si>
    <t>-.23</t>
  </si>
  <si>
    <t>Arkansas</t>
  </si>
  <si>
    <t>7.5</t>
  </si>
  <si>
    <t>.17</t>
  </si>
  <si>
    <t>Arkansas State</t>
  </si>
  <si>
    <t>-15.4</t>
  </si>
  <si>
    <t>-.81</t>
  </si>
  <si>
    <t>Army</t>
  </si>
  <si>
    <t>FBS Independents</t>
  </si>
  <si>
    <t>-5.1</t>
  </si>
  <si>
    <t>-.28</t>
  </si>
  <si>
    <t>Auburn</t>
  </si>
  <si>
    <t>9.0</t>
  </si>
  <si>
    <t>.43</t>
  </si>
  <si>
    <t>Ball State</t>
  </si>
  <si>
    <t>-16.2</t>
  </si>
  <si>
    <t>Baylor</t>
  </si>
  <si>
    <t>Big 12</t>
  </si>
  <si>
    <t>-2.8</t>
  </si>
  <si>
    <t>-.05</t>
  </si>
  <si>
    <t>Boise State</t>
  </si>
  <si>
    <t>-0.3</t>
  </si>
  <si>
    <t>-.01</t>
  </si>
  <si>
    <t>Boston College</t>
  </si>
  <si>
    <t>ACC</t>
  </si>
  <si>
    <t>-.24</t>
  </si>
  <si>
    <t>Bowling Green</t>
  </si>
  <si>
    <t>-10.8</t>
  </si>
  <si>
    <t>-.63</t>
  </si>
  <si>
    <t>Buffalo</t>
  </si>
  <si>
    <t>-11.9</t>
  </si>
  <si>
    <t>-.31</t>
  </si>
  <si>
    <t>BYU</t>
  </si>
  <si>
    <t>2.0</t>
  </si>
  <si>
    <t>.10</t>
  </si>
  <si>
    <t>California</t>
  </si>
  <si>
    <t>4.0</t>
  </si>
  <si>
    <t>.04</t>
  </si>
  <si>
    <t>Central Michigan</t>
  </si>
  <si>
    <t>-12.0</t>
  </si>
  <si>
    <t>-.59</t>
  </si>
  <si>
    <t>Charlotte</t>
  </si>
  <si>
    <t>American Athletic</t>
  </si>
  <si>
    <t>-9.9</t>
  </si>
  <si>
    <t>-.71</t>
  </si>
  <si>
    <t>Cincinnati</t>
  </si>
  <si>
    <t>6.1</t>
  </si>
  <si>
    <t>.12</t>
  </si>
  <si>
    <t>Clemson</t>
  </si>
  <si>
    <t>14.5</t>
  </si>
  <si>
    <t>.56</t>
  </si>
  <si>
    <t>Coastal Carolina</t>
  </si>
  <si>
    <t>-1.5</t>
  </si>
  <si>
    <t>-.33</t>
  </si>
  <si>
    <t>Colorado</t>
  </si>
  <si>
    <t>-0.1</t>
  </si>
  <si>
    <t>-.12</t>
  </si>
  <si>
    <t>Colorado State</t>
  </si>
  <si>
    <t>-13.9</t>
  </si>
  <si>
    <t>-.62</t>
  </si>
  <si>
    <t>Connecticut</t>
  </si>
  <si>
    <t>-14.0</t>
  </si>
  <si>
    <t>-.77</t>
  </si>
  <si>
    <t>Duke</t>
  </si>
  <si>
    <t>11.0</t>
  </si>
  <si>
    <t>East Carolina</t>
  </si>
  <si>
    <t>-6.6</t>
  </si>
  <si>
    <t>-.45</t>
  </si>
  <si>
    <t>Eastern Michigan</t>
  </si>
  <si>
    <t>-14.6</t>
  </si>
  <si>
    <t>-.72</t>
  </si>
  <si>
    <t>Florida</t>
  </si>
  <si>
    <t>7.1</t>
  </si>
  <si>
    <t>.34</t>
  </si>
  <si>
    <t>Florida Atlantic</t>
  </si>
  <si>
    <t>-7.9</t>
  </si>
  <si>
    <t>-.32</t>
  </si>
  <si>
    <t>Florida International</t>
  </si>
  <si>
    <t>Conference USA</t>
  </si>
  <si>
    <t>-20.8</t>
  </si>
  <si>
    <t>Florida State</t>
  </si>
  <si>
    <t>19.6</t>
  </si>
  <si>
    <t>.75</t>
  </si>
  <si>
    <t>Fresno State</t>
  </si>
  <si>
    <t>2.1</t>
  </si>
  <si>
    <t>.38</t>
  </si>
  <si>
    <t>Georgia</t>
  </si>
  <si>
    <t>24.3</t>
  </si>
  <si>
    <t>1.11</t>
  </si>
  <si>
    <t>Georgia Southern</t>
  </si>
  <si>
    <t>-.02</t>
  </si>
  <si>
    <t>Georgia State</t>
  </si>
  <si>
    <t>-4.1</t>
  </si>
  <si>
    <t>-.22</t>
  </si>
  <si>
    <t>Georgia Tech</t>
  </si>
  <si>
    <t>2.2</t>
  </si>
  <si>
    <t>-.11</t>
  </si>
  <si>
    <t>Hawai'i</t>
  </si>
  <si>
    <t>-14.2</t>
  </si>
  <si>
    <t>-.92</t>
  </si>
  <si>
    <t>Houston</t>
  </si>
  <si>
    <t>-0.7</t>
  </si>
  <si>
    <t>-.18</t>
  </si>
  <si>
    <t>Illinois</t>
  </si>
  <si>
    <t>Big Ten</t>
  </si>
  <si>
    <t>-1.9</t>
  </si>
  <si>
    <t>-.13</t>
  </si>
  <si>
    <t>Indiana</t>
  </si>
  <si>
    <t>-3.6</t>
  </si>
  <si>
    <t>-.30</t>
  </si>
  <si>
    <t>Iowa</t>
  </si>
  <si>
    <t>6.7</t>
  </si>
  <si>
    <t>.27</t>
  </si>
  <si>
    <t>Iowa State</t>
  </si>
  <si>
    <t>4.3</t>
  </si>
  <si>
    <t>.28</t>
  </si>
  <si>
    <t>Jacksonville State</t>
  </si>
  <si>
    <t>-8.0</t>
  </si>
  <si>
    <t>James Madison</t>
  </si>
  <si>
    <t>Kansas</t>
  </si>
  <si>
    <t>5.1</t>
  </si>
  <si>
    <t>.22</t>
  </si>
  <si>
    <t>Kansas State</t>
  </si>
  <si>
    <t>11.8</t>
  </si>
  <si>
    <t>Kent State</t>
  </si>
  <si>
    <t>-19.5</t>
  </si>
  <si>
    <t>-1.06</t>
  </si>
  <si>
    <t>Kentucky</t>
  </si>
  <si>
    <t>6.4</t>
  </si>
  <si>
    <t>.31</t>
  </si>
  <si>
    <t>Liberty</t>
  </si>
  <si>
    <t>1.2</t>
  </si>
  <si>
    <t>Louisiana</t>
  </si>
  <si>
    <t>-4.0</t>
  </si>
  <si>
    <t>-.06</t>
  </si>
  <si>
    <t>Louisiana Monroe</t>
  </si>
  <si>
    <t>-19.2</t>
  </si>
  <si>
    <t>-.74</t>
  </si>
  <si>
    <t>Louisiana Tech</t>
  </si>
  <si>
    <t>-12.7</t>
  </si>
  <si>
    <t>Louisville</t>
  </si>
  <si>
    <t>12.0</t>
  </si>
  <si>
    <t>.45</t>
  </si>
  <si>
    <t>LSU</t>
  </si>
  <si>
    <t>17.5</t>
  </si>
  <si>
    <t>.63</t>
  </si>
  <si>
    <t>Marshall</t>
  </si>
  <si>
    <t>Maryland</t>
  </si>
  <si>
    <t>Memphis</t>
  </si>
  <si>
    <t>1.0</t>
  </si>
  <si>
    <t>.09</t>
  </si>
  <si>
    <t>Miami</t>
  </si>
  <si>
    <t>14.1</t>
  </si>
  <si>
    <t>Miami (OH)</t>
  </si>
  <si>
    <t>-1.4</t>
  </si>
  <si>
    <t>Michigan</t>
  </si>
  <si>
    <t>23.3</t>
  </si>
  <si>
    <t>1.29</t>
  </si>
  <si>
    <t>Michigan State</t>
  </si>
  <si>
    <t>0.5</t>
  </si>
  <si>
    <t>Middle Tennessee</t>
  </si>
  <si>
    <t>-13.4</t>
  </si>
  <si>
    <t>-.73</t>
  </si>
  <si>
    <t>Minnesota</t>
  </si>
  <si>
    <t>0.3</t>
  </si>
  <si>
    <t>.11</t>
  </si>
  <si>
    <t>Mississippi State</t>
  </si>
  <si>
    <t>3.2</t>
  </si>
  <si>
    <t>Missouri</t>
  </si>
  <si>
    <t>.25</t>
  </si>
  <si>
    <t>Navy</t>
  </si>
  <si>
    <t>-13.6</t>
  </si>
  <si>
    <t>-.46</t>
  </si>
  <si>
    <t>NC State</t>
  </si>
  <si>
    <t>2.7</t>
  </si>
  <si>
    <t>.07</t>
  </si>
  <si>
    <t>Nebraska</t>
  </si>
  <si>
    <t>-0.4</t>
  </si>
  <si>
    <t>Nevada</t>
  </si>
  <si>
    <t>-17.2</t>
  </si>
  <si>
    <t>-.68</t>
  </si>
  <si>
    <t>New Mexico</t>
  </si>
  <si>
    <t>New Mexico State</t>
  </si>
  <si>
    <t>-11.2</t>
  </si>
  <si>
    <t>-.87</t>
  </si>
  <si>
    <t>North Carolina</t>
  </si>
  <si>
    <t>15.4</t>
  </si>
  <si>
    <t>.60</t>
  </si>
  <si>
    <t>Northern Illinois</t>
  </si>
  <si>
    <t>-6.7</t>
  </si>
  <si>
    <t>-.38</t>
  </si>
  <si>
    <t>North Texas</t>
  </si>
  <si>
    <t>-15.0</t>
  </si>
  <si>
    <t>-.67</t>
  </si>
  <si>
    <t>Northwestern</t>
  </si>
  <si>
    <t>-4.8</t>
  </si>
  <si>
    <t>-.20</t>
  </si>
  <si>
    <t>Notre Dame</t>
  </si>
  <si>
    <t>17.7</t>
  </si>
  <si>
    <t>.70</t>
  </si>
  <si>
    <t>Ohio</t>
  </si>
  <si>
    <t>-3.5</t>
  </si>
  <si>
    <t>.06</t>
  </si>
  <si>
    <t>Ohio State</t>
  </si>
  <si>
    <t>27.1</t>
  </si>
  <si>
    <t>1.17</t>
  </si>
  <si>
    <t>Oklahoma</t>
  </si>
  <si>
    <t>26.3</t>
  </si>
  <si>
    <t>1.13</t>
  </si>
  <si>
    <t>Oklahoma State</t>
  </si>
  <si>
    <t>2.5</t>
  </si>
  <si>
    <t>.18</t>
  </si>
  <si>
    <t>Old Dominion</t>
  </si>
  <si>
    <t>-12.4</t>
  </si>
  <si>
    <t>-.39</t>
  </si>
  <si>
    <t>Ole Miss</t>
  </si>
  <si>
    <t>18.1</t>
  </si>
  <si>
    <t>.61</t>
  </si>
  <si>
    <t>Oregon</t>
  </si>
  <si>
    <t>24.0</t>
  </si>
  <si>
    <t>.98</t>
  </si>
  <si>
    <t>Oregon State</t>
  </si>
  <si>
    <t>13.1</t>
  </si>
  <si>
    <t>.58</t>
  </si>
  <si>
    <t>Penn State</t>
  </si>
  <si>
    <t>23.6</t>
  </si>
  <si>
    <t>.93</t>
  </si>
  <si>
    <t>Pittsburgh</t>
  </si>
  <si>
    <t>1.1</t>
  </si>
  <si>
    <t>-.10</t>
  </si>
  <si>
    <t>Purdue</t>
  </si>
  <si>
    <t>1.5</t>
  </si>
  <si>
    <t>.08</t>
  </si>
  <si>
    <t>Rice</t>
  </si>
  <si>
    <t>-7.3</t>
  </si>
  <si>
    <t>Rutgers</t>
  </si>
  <si>
    <t>3.7</t>
  </si>
  <si>
    <t>Sam Houston State</t>
  </si>
  <si>
    <t>-14.3</t>
  </si>
  <si>
    <t>San Diego State</t>
  </si>
  <si>
    <t>-11.1</t>
  </si>
  <si>
    <t>San José State</t>
  </si>
  <si>
    <t>-7.0</t>
  </si>
  <si>
    <t>-.48</t>
  </si>
  <si>
    <t>SMU</t>
  </si>
  <si>
    <t>7.2</t>
  </si>
  <si>
    <t>South Alabama</t>
  </si>
  <si>
    <t>South Carolina</t>
  </si>
  <si>
    <t>.23</t>
  </si>
  <si>
    <t>Southern Mississippi</t>
  </si>
  <si>
    <t>-14.9</t>
  </si>
  <si>
    <t>South Florida</t>
  </si>
  <si>
    <t>-8.2</t>
  </si>
  <si>
    <t>-.37</t>
  </si>
  <si>
    <t>Stanford</t>
  </si>
  <si>
    <t>-10.1</t>
  </si>
  <si>
    <t>-.43</t>
  </si>
  <si>
    <t>Syracuse</t>
  </si>
  <si>
    <t>.20</t>
  </si>
  <si>
    <t>TCU</t>
  </si>
  <si>
    <t>8.6</t>
  </si>
  <si>
    <t>Temple</t>
  </si>
  <si>
    <t>-16.4</t>
  </si>
  <si>
    <t>-.85</t>
  </si>
  <si>
    <t>Tennessee</t>
  </si>
  <si>
    <t>15.2</t>
  </si>
  <si>
    <t>Texas</t>
  </si>
  <si>
    <t>1.03</t>
  </si>
  <si>
    <t>Texas A&amp;M</t>
  </si>
  <si>
    <t>16.2</t>
  </si>
  <si>
    <t>.66</t>
  </si>
  <si>
    <t>Texas State</t>
  </si>
  <si>
    <t>Texas Tech</t>
  </si>
  <si>
    <t>9.5</t>
  </si>
  <si>
    <t>.36</t>
  </si>
  <si>
    <t>Toledo</t>
  </si>
  <si>
    <t>-0.5</t>
  </si>
  <si>
    <t>Troy</t>
  </si>
  <si>
    <t>Tulane</t>
  </si>
  <si>
    <t>4.2</t>
  </si>
  <si>
    <t>Tulsa</t>
  </si>
  <si>
    <t>UAB</t>
  </si>
  <si>
    <t>-5.5</t>
  </si>
  <si>
    <t>UCF</t>
  </si>
  <si>
    <t>5.8</t>
  </si>
  <si>
    <t>UCLA</t>
  </si>
  <si>
    <t>.41</t>
  </si>
  <si>
    <t>UMass</t>
  </si>
  <si>
    <t>-18.3</t>
  </si>
  <si>
    <t>-1.03</t>
  </si>
  <si>
    <t>UNLV</t>
  </si>
  <si>
    <t>-.42</t>
  </si>
  <si>
    <t>USC</t>
  </si>
  <si>
    <t>Utah</t>
  </si>
  <si>
    <t>10.1</t>
  </si>
  <si>
    <t>.57</t>
  </si>
  <si>
    <t>Utah State</t>
  </si>
  <si>
    <t>-4.6</t>
  </si>
  <si>
    <t>UTEP</t>
  </si>
  <si>
    <t>-15.8</t>
  </si>
  <si>
    <t>-1.04</t>
  </si>
  <si>
    <t>UT San Antonio</t>
  </si>
  <si>
    <t>-2.7</t>
  </si>
  <si>
    <t>-.25</t>
  </si>
  <si>
    <t>Vanderbilt</t>
  </si>
  <si>
    <t>-9.1</t>
  </si>
  <si>
    <t>Virginia</t>
  </si>
  <si>
    <t>-6.9</t>
  </si>
  <si>
    <t>-.26</t>
  </si>
  <si>
    <t>Virginia Tech</t>
  </si>
  <si>
    <t>-1.2</t>
  </si>
  <si>
    <t>Wake Forest</t>
  </si>
  <si>
    <t>0.7</t>
  </si>
  <si>
    <t>Washington</t>
  </si>
  <si>
    <t>20.3</t>
  </si>
  <si>
    <t>1.01</t>
  </si>
  <si>
    <t>Washington State</t>
  </si>
  <si>
    <t>5.7</t>
  </si>
  <si>
    <t>.42</t>
  </si>
  <si>
    <t>Western Kentucky</t>
  </si>
  <si>
    <t>-3.8</t>
  </si>
  <si>
    <t>-.09</t>
  </si>
  <si>
    <t>Western Michigan</t>
  </si>
  <si>
    <t>-13.1</t>
  </si>
  <si>
    <t>-.66</t>
  </si>
  <si>
    <t>West Virginia</t>
  </si>
  <si>
    <t>4.5</t>
  </si>
  <si>
    <t>.21</t>
  </si>
  <si>
    <t>Wisconsin</t>
  </si>
  <si>
    <t>11.3</t>
  </si>
  <si>
    <t>Wyoming</t>
  </si>
  <si>
    <t>-2.1</t>
  </si>
  <si>
    <t>Sum</t>
  </si>
  <si>
    <t>Cover Result (Y/N)</t>
  </si>
  <si>
    <t>Result Difference from Prediction</t>
  </si>
  <si>
    <t>Difference Result</t>
  </si>
  <si>
    <t>Absolute Difference from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</si>
</sst>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6" borderId="5" applyNumberFormat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4" fillId="0" borderId="1" xfId="0" applyFont="1" applyBorder="1"/>
    <xf numFmtId="16" fontId="2" fillId="0" borderId="1" xfId="0" applyNumberFormat="1" applyFont="1" applyBorder="1"/>
    <xf numFmtId="0" fontId="4" fillId="4" borderId="1" xfId="0" applyFont="1" applyFill="1" applyBorder="1"/>
    <xf numFmtId="0" fontId="5" fillId="2" borderId="3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4" fillId="3" borderId="1" xfId="0" applyFont="1" applyFill="1" applyBorder="1"/>
    <xf numFmtId="0" fontId="6" fillId="6" borderId="5" xfId="0" applyFont="1" applyFill="1" applyBorder="1"/>
    <xf numFmtId="0" fontId="5" fillId="5" borderId="6" xfId="0" applyFont="1" applyFill="1" applyBorder="1"/>
    <xf numFmtId="0" fontId="5" fillId="0" borderId="6" xfId="0" applyFont="1" applyBorder="1"/>
    <xf numFmtId="0" fontId="4" fillId="0" borderId="1" xfId="0" applyFont="1" applyBorder="1" applyAlignment="1">
      <alignment horizontal="center"/>
    </xf>
    <xf numFmtId="0" fontId="6" fillId="6" borderId="7" xfId="0" applyFont="1" applyFill="1" applyBorder="1"/>
    <xf numFmtId="0" fontId="2" fillId="8" borderId="1" xfId="0" applyFont="1" applyFill="1" applyBorder="1"/>
    <xf numFmtId="0" fontId="4" fillId="3" borderId="8" xfId="0" applyFont="1" applyFill="1" applyBorder="1"/>
    <xf numFmtId="0" fontId="4" fillId="0" borderId="9" xfId="0" applyFont="1" applyBorder="1"/>
    <xf numFmtId="0" fontId="4" fillId="3" borderId="10" xfId="0" applyFont="1" applyFill="1" applyBorder="1"/>
    <xf numFmtId="44" fontId="4" fillId="2" borderId="1" xfId="0" applyNumberFormat="1" applyFont="1" applyFill="1" applyBorder="1"/>
    <xf numFmtId="0" fontId="5" fillId="5" borderId="11" xfId="0" applyFont="1" applyFill="1" applyBorder="1"/>
    <xf numFmtId="0" fontId="6" fillId="6" borderId="0" xfId="0" applyFont="1" applyFill="1"/>
    <xf numFmtId="0" fontId="6" fillId="6" borderId="1" xfId="0" applyFont="1" applyFill="1" applyBorder="1"/>
    <xf numFmtId="0" fontId="6" fillId="6" borderId="5" xfId="1"/>
    <xf numFmtId="0" fontId="2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3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P954" totalsRowShown="0" headerRowDxfId="36" dataDxfId="34" headerRowBorderDxfId="35" tableBorderDxfId="33">
  <autoFilter ref="A1:P954" xr:uid="{BCCCE447-A02F-4208-BC7A-2E337AF810BF}"/>
  <tableColumns count="16">
    <tableColumn id="1" xr3:uid="{1ABC9860-E1A4-4094-8D0F-56D47DE4F1C1}" name="Date" dataDxfId="32">
      <calculatedColumnFormula>IF(ISBLANK(Games!$B2), "",Games!A2)</calculatedColumnFormula>
    </tableColumn>
    <tableColumn id="2" xr3:uid="{ABB21811-778F-4021-8B45-DAFF68A0F36C}" name="Home" dataDxfId="31">
      <calculatedColumnFormula>IF(ISBLANK(Games!$B2), "",Games!B2)</calculatedColumnFormula>
    </tableColumn>
    <tableColumn id="3" xr3:uid="{5BAEA50D-53D0-4F31-8786-6A2E76F87881}" name="Away" dataDxfId="30">
      <calculatedColumnFormula>IF(ISBLANK(Games!$B2), "",Games!C2)</calculatedColumnFormula>
    </tableColumn>
    <tableColumn id="4" xr3:uid="{8CB596F0-B730-4AF2-BAE2-A7BA8869E594}" name="Spread" dataDxfId="29">
      <calculatedColumnFormula>IF(ISBLANK(Games!$B2), "",Games!D2)</calculatedColumnFormula>
    </tableColumn>
    <tableColumn id="5" xr3:uid="{AB9DFB71-1748-4AC8-9F50-147864ABDAFF}" name="Predicted Spread" dataDxfId="28">
      <calculatedColumnFormula>IF(ISBLANK(Games!$B2), "",Games!E2)</calculatedColumnFormula>
    </tableColumn>
    <tableColumn id="6" xr3:uid="{2F40B994-DA7A-4D9A-862D-54165B6448C4}" name="Predicted Side" dataDxfId="27">
      <calculatedColumnFormula>IF(ISBLANK(Games!$B2), "",Games!F2)</calculatedColumnFormula>
    </tableColumn>
    <tableColumn id="15" xr3:uid="{7BB77C65-12D3-4208-9586-FDF83D9DCFA9}" name="Predicted Cover" dataDxfId="26">
      <calculatedColumnFormula>IF(ISBLANK(Games!$B2), "",Games!G2)</calculatedColumnFormula>
    </tableColumn>
    <tableColumn id="8" xr3:uid="{B65DE6B0-3C62-4A29-8956-67235EDCF105}" name="Side Result" dataDxfId="25"/>
    <tableColumn id="19" xr3:uid="{9030E97C-68F6-44B5-8700-E9B0060045CE}" name="Difference Result" dataDxfId="24"/>
    <tableColumn id="7" xr3:uid="{6421E5EA-E830-4825-86B7-5C4BCBD9CF84}" name="Cover Result (Y/N)" dataDxfId="23">
      <calculatedColumnFormula>IF(ISBLANK(Table13[[#This Row],[Side Result]]), "",IF(Table13[[#This Row],[Difference Result]]&gt;(-1*Table13[[#This Row],[Predicted Spread]]), "Y", "N"))</calculatedColumnFormula>
    </tableColumn>
    <tableColumn id="13" xr3:uid="{D45FE8E8-11D7-43C8-8C7D-3B383FD7192C}" name="Side Correct (Y/N)">
      <calculatedColumnFormula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calculatedColumnFormula>
    </tableColumn>
    <tableColumn id="14" xr3:uid="{3927670A-CDFD-4D0B-8236-14716323FE79}" name="Covered Correct (Y/N)" dataDxfId="22">
      <calculatedColumnFormula>IF(ISBLANK(Table13[[#This Row],[Difference Result]]),"",IF(ISBLANK(Games!B2),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calculatedColumnFormula>
    </tableColumn>
    <tableColumn id="12" xr3:uid="{221060D5-1084-4871-805F-590ECB9B4F66}" name="Result Difference from Prediction" dataDxfId="21">
      <calculatedColumnFormula>IF(ISBLANK(Table13[[#This Row],[Difference Result]]), "", (Table13[[#This Row],[Predicted Spread]]*-1-Table13[[#This Row],[Difference Result]]))</calculatedColumnFormula>
    </tableColumn>
    <tableColumn id="20" xr3:uid="{5C0D9A4C-DF78-4899-93D8-DAFEA8D805E7}" name="Absolute Difference from Prediction" dataDxfId="20">
      <calculatedColumnFormula>IF(ISBLANK(Table13[[#This Row],[Difference Result]]), "",ABS(Table13[[#This Row],[Result Difference from Prediction]]))</calculatedColumnFormula>
    </tableColumn>
    <tableColumn id="10" xr3:uid="{A67032C4-3C33-43BB-9D6A-CEE0CFB4F914}" name="Market Side Correct" dataDxfId="19">
      <calculatedColumnFormula>IF(OR(ISBLANK(Games!B2),ISBLANK(Table13[[#This Row],[Side Result]])), "",IF(OR(AND('Prediction Log'!D2&lt;0, 'Prediction Log'!H2='Prediction Log'!B2), AND('Prediction Log'!D2&gt;0, 'Prediction Log'!C2='Prediction Log'!H2)),"Y", IF(ISBLANK(Games!$B$2), "","N")))</calculatedColumnFormula>
    </tableColumn>
    <tableColumn id="11" xr3:uid="{30E0142C-4D45-4643-B6CE-3847061E83AA}" name="Market Cover Correct" dataDxfId="18">
      <calculatedColumnFormula>IF(OR(ISBLANK(Games!B2),ISBLANK(Table13[[#This Row],[Difference Result]])),"", IF(Table13[[#This Row],[Cover Result (Y/N)]]="Y", "Y", "N"))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N30" totalsRowShown="0" headerRowDxfId="17" dataDxfId="15" headerRowBorderDxfId="16" tableBorderDxfId="14">
  <autoFilter ref="A1:N30" xr:uid="{BCCCE447-A02F-4208-BC7A-2E337AF810BF}"/>
  <tableColumns count="14">
    <tableColumn id="1" xr3:uid="{EDD92E8A-67FE-4636-8670-B3EBFE72F107}" name="Date" dataDxfId="13">
      <calculatedColumnFormula>IF('Prediction Log'!A2=0, "",'Prediction Log'!A2)</calculatedColumnFormula>
    </tableColumn>
    <tableColumn id="2" xr3:uid="{86E59B22-F11E-49EA-B608-44FE13375948}" name="Home" dataDxfId="12">
      <calculatedColumnFormula>IF('Prediction Log'!B2=0, "",'Prediction Log'!B2)</calculatedColumnFormula>
    </tableColumn>
    <tableColumn id="3" xr3:uid="{85B33FB9-BE54-473D-9350-B16BC8183987}" name="Away" dataDxfId="11">
      <calculatedColumnFormula>IF('Prediction Log'!C2=0, "",'Prediction Log'!C2)</calculatedColumnFormula>
    </tableColumn>
    <tableColumn id="4" xr3:uid="{C7DD2DB6-7084-4B36-AB37-6970CD27AE98}" name="Spread" dataDxfId="10">
      <calculatedColumnFormula>IF('Prediction Log'!D2=0, "",'Prediction Log'!D2)</calculatedColumnFormula>
    </tableColumn>
    <tableColumn id="5" xr3:uid="{7C979FCB-6B1C-4CCE-8244-60E9C10512E4}" name="Predicted Spread" dataDxfId="9">
      <calculatedColumnFormula>IF('Prediction Log'!E2=0, "",'Prediction Log'!E2)</calculatedColumnFormula>
    </tableColumn>
    <tableColumn id="6" xr3:uid="{6B6A15BD-3B18-42C5-8DB2-E85975162FF6}" name="Predicted Side" dataDxfId="8">
      <calculatedColumnFormula>IF('Prediction Log'!F2=0, "",'Prediction Log'!F2)</calculatedColumnFormula>
    </tableColumn>
    <tableColumn id="7" xr3:uid="{69287859-3E8E-4A35-93B3-D1B4918229AD}" name="Bet (Y/N)" dataDxfId="7">
      <calculatedColumnFormula>IF('Prediction Log'!G2=0, "",'Prediction Log'!G2)</calculatedColumnFormula>
    </tableColumn>
    <tableColumn id="8" xr3:uid="{CC3634AF-49D8-4991-8FAA-EF1DCA8E757E}" name="Bet Type" dataDxfId="6"/>
    <tableColumn id="9" xr3:uid="{0C898450-D59A-4911-92E9-3D5915F373E8}" name="Amount" dataDxfId="5"/>
    <tableColumn id="10" xr3:uid="{E0469950-CC10-4ACB-9222-F6A639D6AA62}" name="Odds" dataDxfId="4"/>
    <tableColumn id="11" xr3:uid="{D0067B62-5DD7-4F29-8F8E-7B71B1987D5B}" name="Potential Payout" dataDxfId="3">
      <calculatedColumnFormula>I2+IF(J2&lt;0, (I2/(J2/-100)), I2*(J2/100))</calculatedColumnFormula>
    </tableColumn>
    <tableColumn id="12" xr3:uid="{D2BA1FD7-10EF-4241-A16A-80C95D0462D8}" name="Potenial Winnings" dataDxfId="2">
      <calculatedColumnFormula>K2-I2</calculatedColumnFormula>
    </tableColumn>
    <tableColumn id="13" xr3:uid="{90F0BFCC-ADB1-48E7-8931-2439FBB4C9C0}" name="Result (W/L)" dataDxfId="1"/>
    <tableColumn id="14" xr3:uid="{60693102-15C6-4330-A622-A5EA938EDC65}" name="Winnings" dataDxfId="0">
      <calculatedColumnFormula>IF(M2="W", L2, IF(M2="L",-I2,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tabSelected="1" zoomScale="80" zoomScaleNormal="80" workbookViewId="0">
      <selection activeCell="C2" sqref="C2:D2"/>
    </sheetView>
  </sheetViews>
  <sheetFormatPr defaultColWidth="10.6640625" defaultRowHeight="14.25" x14ac:dyDescent="0.45"/>
  <cols>
    <col min="2" max="6" width="18.3984375" customWidth="1"/>
    <col min="7" max="7" width="22.796875" customWidth="1"/>
    <col min="8" max="8" width="9.6640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30</v>
      </c>
      <c r="H1" s="1" t="s">
        <v>12</v>
      </c>
    </row>
    <row r="2" spans="1:8" x14ac:dyDescent="0.45">
      <c r="A2" s="6"/>
      <c r="B2" s="2"/>
      <c r="C2" s="2"/>
      <c r="D2" s="5"/>
      <c r="E2" s="3" t="str">
        <f>IF(ISBLANK(B2), "",ROUND(-1*Calc!O2, 1))</f>
        <v/>
      </c>
      <c r="F2" s="3" t="str">
        <f>IF(ISBLANK(B2), "",IF(E2&gt;0,C2,B2))</f>
        <v/>
      </c>
      <c r="G2" s="3" t="str">
        <f t="shared" ref="G2:G20" si="0">IF(ISBLANK(B2),"",IF(OR(AND(E2&lt;0, E2&lt;D2), AND(E2&gt;0, E2&gt;D2)),"Y","N"))</f>
        <v/>
      </c>
    </row>
    <row r="3" spans="1:8" x14ac:dyDescent="0.45">
      <c r="A3" s="6"/>
      <c r="B3" s="2"/>
      <c r="C3" s="2"/>
      <c r="D3" s="2"/>
      <c r="E3" s="3" t="str">
        <f>IF(ISBLANK(B3), "",ROUND(-1*Calc!N3, 1))</f>
        <v/>
      </c>
      <c r="F3" s="3" t="str">
        <f t="shared" ref="F3:F66" si="1">IF(ISBLANK(B3), "",IF(E3&gt;0,C3,B3))</f>
        <v/>
      </c>
      <c r="G3" s="3" t="str">
        <f t="shared" si="0"/>
        <v/>
      </c>
    </row>
    <row r="4" spans="1:8" x14ac:dyDescent="0.45">
      <c r="A4" s="6"/>
      <c r="B4" s="2"/>
      <c r="C4" s="2"/>
      <c r="D4" s="2"/>
      <c r="E4" s="3" t="str">
        <f>IF(ISBLANK(B4), "",ROUND(-1*Calc!N4, 1))</f>
        <v/>
      </c>
      <c r="F4" s="3" t="str">
        <f t="shared" si="1"/>
        <v/>
      </c>
      <c r="G4" s="3" t="str">
        <f t="shared" si="0"/>
        <v/>
      </c>
    </row>
    <row r="5" spans="1:8" x14ac:dyDescent="0.45">
      <c r="A5" s="6"/>
      <c r="B5" s="2"/>
      <c r="C5" s="2"/>
      <c r="D5" s="2"/>
      <c r="E5" s="3" t="str">
        <f>IF(ISBLANK(B5), "",ROUND(-1*Calc!N5, 1))</f>
        <v/>
      </c>
      <c r="F5" s="3" t="str">
        <f t="shared" si="1"/>
        <v/>
      </c>
      <c r="G5" s="3" t="str">
        <f t="shared" si="0"/>
        <v/>
      </c>
    </row>
    <row r="6" spans="1:8" x14ac:dyDescent="0.45">
      <c r="A6" s="6"/>
      <c r="B6" s="2"/>
      <c r="C6" s="2"/>
      <c r="D6" s="2"/>
      <c r="E6" s="3" t="str">
        <f>IF(ISBLANK(B6), "",ROUND(-1*Calc!N6, 1))</f>
        <v/>
      </c>
      <c r="F6" s="3" t="str">
        <f t="shared" si="1"/>
        <v/>
      </c>
      <c r="G6" s="3" t="str">
        <f t="shared" si="0"/>
        <v/>
      </c>
    </row>
    <row r="7" spans="1:8" x14ac:dyDescent="0.45">
      <c r="A7" s="6"/>
      <c r="B7" s="2"/>
      <c r="C7" s="2"/>
      <c r="D7" s="2"/>
      <c r="E7" s="3" t="str">
        <f>IF(ISBLANK(B7), "",ROUND(-1*Calc!N7, 1))</f>
        <v/>
      </c>
      <c r="F7" s="3" t="str">
        <f t="shared" si="1"/>
        <v/>
      </c>
      <c r="G7" s="3" t="str">
        <f t="shared" si="0"/>
        <v/>
      </c>
    </row>
    <row r="8" spans="1:8" x14ac:dyDescent="0.45">
      <c r="A8" s="6"/>
      <c r="B8" s="2"/>
      <c r="C8" s="2"/>
      <c r="D8" s="2"/>
      <c r="E8" s="3" t="str">
        <f>IF(ISBLANK(B8), "",ROUND(-1*Calc!N8, 1))</f>
        <v/>
      </c>
      <c r="F8" s="3" t="str">
        <f t="shared" si="1"/>
        <v/>
      </c>
      <c r="G8" s="3" t="str">
        <f t="shared" si="0"/>
        <v/>
      </c>
    </row>
    <row r="9" spans="1:8" x14ac:dyDescent="0.45">
      <c r="A9" s="6"/>
      <c r="B9" s="2"/>
      <c r="C9" s="2"/>
      <c r="D9" s="2"/>
      <c r="E9" s="3" t="str">
        <f>IF(ISBLANK(B9), "",ROUND(-1*Calc!N9, 1))</f>
        <v/>
      </c>
      <c r="F9" s="3" t="str">
        <f t="shared" si="1"/>
        <v/>
      </c>
      <c r="G9" s="3" t="str">
        <f t="shared" si="0"/>
        <v/>
      </c>
    </row>
    <row r="10" spans="1:8" x14ac:dyDescent="0.45">
      <c r="A10" s="6"/>
      <c r="B10" s="2"/>
      <c r="C10" s="2"/>
      <c r="D10" s="2"/>
      <c r="E10" s="3" t="str">
        <f>IF(ISBLANK(B10), "",ROUND(-1*Calc!N10, 1))</f>
        <v/>
      </c>
      <c r="F10" s="3" t="str">
        <f t="shared" si="1"/>
        <v/>
      </c>
      <c r="G10" s="3" t="str">
        <f t="shared" si="0"/>
        <v/>
      </c>
    </row>
    <row r="11" spans="1:8" x14ac:dyDescent="0.45">
      <c r="A11" s="6"/>
      <c r="B11" s="2"/>
      <c r="C11" s="2"/>
      <c r="D11" s="2"/>
      <c r="E11" s="3" t="str">
        <f>IF(ISBLANK(B11), "",ROUND(-1*Calc!N11, 1))</f>
        <v/>
      </c>
      <c r="F11" s="3" t="str">
        <f t="shared" si="1"/>
        <v/>
      </c>
      <c r="G11" s="3" t="str">
        <f t="shared" si="0"/>
        <v/>
      </c>
    </row>
    <row r="12" spans="1:8" x14ac:dyDescent="0.45">
      <c r="A12" s="6"/>
      <c r="B12" s="2"/>
      <c r="C12" s="2"/>
      <c r="D12" s="2"/>
      <c r="E12" s="3" t="str">
        <f>IF(ISBLANK(B12), "",ROUND(-1*Calc!N12, 1))</f>
        <v/>
      </c>
      <c r="F12" s="3" t="str">
        <f t="shared" si="1"/>
        <v/>
      </c>
      <c r="G12" s="3" t="str">
        <f t="shared" si="0"/>
        <v/>
      </c>
    </row>
    <row r="13" spans="1:8" x14ac:dyDescent="0.45">
      <c r="A13" s="6"/>
      <c r="B13" s="2"/>
      <c r="C13" s="2"/>
      <c r="D13" s="2"/>
      <c r="E13" s="3" t="str">
        <f>IF(ISBLANK(B13), "",ROUND(-1*Calc!N13, 1))</f>
        <v/>
      </c>
      <c r="F13" s="3" t="str">
        <f t="shared" si="1"/>
        <v/>
      </c>
      <c r="G13" s="3" t="str">
        <f t="shared" si="0"/>
        <v/>
      </c>
    </row>
    <row r="14" spans="1:8" x14ac:dyDescent="0.45">
      <c r="A14" s="6"/>
      <c r="B14" s="2"/>
      <c r="C14" s="2"/>
      <c r="D14" s="2"/>
      <c r="E14" s="3" t="str">
        <f>IF(ISBLANK(B14), "",ROUND(-1*Calc!N14, 1))</f>
        <v/>
      </c>
      <c r="F14" s="3" t="str">
        <f t="shared" si="1"/>
        <v/>
      </c>
      <c r="G14" s="3" t="str">
        <f t="shared" si="0"/>
        <v/>
      </c>
    </row>
    <row r="15" spans="1:8" x14ac:dyDescent="0.45">
      <c r="A15" s="6"/>
      <c r="B15" s="2"/>
      <c r="C15" s="2"/>
      <c r="D15" s="2"/>
      <c r="E15" s="3" t="str">
        <f>IF(ISBLANK(B15), "",ROUND(-1*Calc!N15, 1))</f>
        <v/>
      </c>
      <c r="F15" s="3" t="str">
        <f t="shared" si="1"/>
        <v/>
      </c>
      <c r="G15" s="3" t="str">
        <f t="shared" si="0"/>
        <v/>
      </c>
    </row>
    <row r="16" spans="1:8" x14ac:dyDescent="0.45">
      <c r="A16" s="6"/>
      <c r="B16" s="2"/>
      <c r="C16" s="2"/>
      <c r="D16" s="2"/>
      <c r="E16" s="3" t="str">
        <f>IF(ISBLANK(B16), "",ROUND(-1*Calc!N16, 1))</f>
        <v/>
      </c>
      <c r="F16" s="3" t="str">
        <f t="shared" si="1"/>
        <v/>
      </c>
      <c r="G16" s="3" t="str">
        <f t="shared" si="0"/>
        <v/>
      </c>
      <c r="H16" s="4"/>
    </row>
    <row r="17" spans="1:7" x14ac:dyDescent="0.45">
      <c r="A17" s="6"/>
      <c r="B17" s="2"/>
      <c r="C17" s="2"/>
      <c r="D17" s="2"/>
      <c r="E17" s="3" t="str">
        <f>IF(ISBLANK(B17), "",ROUND(-1*Calc!N17, 1))</f>
        <v/>
      </c>
      <c r="F17" s="3" t="str">
        <f t="shared" si="1"/>
        <v/>
      </c>
      <c r="G17" s="3" t="str">
        <f t="shared" si="0"/>
        <v/>
      </c>
    </row>
    <row r="18" spans="1:7" x14ac:dyDescent="0.45">
      <c r="A18" s="6"/>
      <c r="B18" s="2"/>
      <c r="C18" s="2"/>
      <c r="D18" s="2"/>
      <c r="E18" s="3" t="str">
        <f>IF(ISBLANK(B18), "",ROUND(-1*Calc!N18, 1))</f>
        <v/>
      </c>
      <c r="F18" s="3" t="str">
        <f t="shared" si="1"/>
        <v/>
      </c>
      <c r="G18" s="3" t="str">
        <f t="shared" si="0"/>
        <v/>
      </c>
    </row>
    <row r="19" spans="1:7" x14ac:dyDescent="0.45">
      <c r="A19" s="6"/>
      <c r="B19" s="2"/>
      <c r="C19" s="2"/>
      <c r="D19" s="2"/>
      <c r="E19" s="3" t="str">
        <f>IF(ISBLANK(B19), "",ROUND(-1*Calc!N19, 1))</f>
        <v/>
      </c>
      <c r="F19" s="3" t="str">
        <f t="shared" si="1"/>
        <v/>
      </c>
      <c r="G19" s="3" t="str">
        <f t="shared" si="0"/>
        <v/>
      </c>
    </row>
    <row r="20" spans="1:7" x14ac:dyDescent="0.45">
      <c r="A20" s="6"/>
      <c r="B20" s="2"/>
      <c r="C20" s="2"/>
      <c r="D20" s="2"/>
      <c r="E20" s="3" t="str">
        <f>IF(ISBLANK(B20), "",ROUND(-1*Calc!N20, 1))</f>
        <v/>
      </c>
      <c r="F20" s="3" t="str">
        <f t="shared" si="1"/>
        <v/>
      </c>
      <c r="G20" s="3" t="str">
        <f t="shared" si="0"/>
        <v/>
      </c>
    </row>
    <row r="21" spans="1:7" x14ac:dyDescent="0.45">
      <c r="A21" s="6"/>
      <c r="B21" s="2"/>
      <c r="C21" s="2"/>
      <c r="D21" s="2"/>
      <c r="E21" s="3" t="str">
        <f>IF(ISBLANK(B21), "",ROUND(-1*Calc!N21, 1))</f>
        <v/>
      </c>
      <c r="F21" s="3" t="str">
        <f t="shared" si="1"/>
        <v/>
      </c>
      <c r="G21" s="3" t="str">
        <f t="shared" ref="G21:G66" si="2">IF(ISBLANK(B21),"",IF(OR(AND(E21&lt;0, E21&lt;D21), AND(E21&gt;0, E21&lt;D21)),"Y","N"))</f>
        <v/>
      </c>
    </row>
    <row r="22" spans="1:7" x14ac:dyDescent="0.45">
      <c r="A22" s="6"/>
      <c r="B22" s="2"/>
      <c r="C22" s="2"/>
      <c r="D22" s="2"/>
      <c r="E22" s="3" t="str">
        <f>IF(ISBLANK(B22), "",ROUND(-1*Calc!N22, 1))</f>
        <v/>
      </c>
      <c r="F22" s="3" t="str">
        <f t="shared" si="1"/>
        <v/>
      </c>
      <c r="G22" s="3" t="str">
        <f t="shared" si="2"/>
        <v/>
      </c>
    </row>
    <row r="23" spans="1:7" x14ac:dyDescent="0.45">
      <c r="A23" s="6"/>
      <c r="B23" s="2"/>
      <c r="C23" s="2"/>
      <c r="D23" s="2"/>
      <c r="E23" s="3" t="str">
        <f>IF(ISBLANK(B23), "",ROUND(-1*Calc!N23, 1))</f>
        <v/>
      </c>
      <c r="F23" s="3" t="str">
        <f t="shared" si="1"/>
        <v/>
      </c>
      <c r="G23" s="3" t="str">
        <f t="shared" si="2"/>
        <v/>
      </c>
    </row>
    <row r="24" spans="1:7" x14ac:dyDescent="0.45">
      <c r="A24" s="6"/>
      <c r="B24" s="2"/>
      <c r="C24" s="2"/>
      <c r="D24" s="2"/>
      <c r="E24" s="3" t="str">
        <f>IF(ISBLANK(B24), "",ROUND(-1*Calc!N24, 1))</f>
        <v/>
      </c>
      <c r="F24" s="3" t="str">
        <f t="shared" si="1"/>
        <v/>
      </c>
      <c r="G24" s="3" t="str">
        <f t="shared" si="2"/>
        <v/>
      </c>
    </row>
    <row r="25" spans="1:7" x14ac:dyDescent="0.45">
      <c r="A25" s="6"/>
      <c r="B25" s="2"/>
      <c r="C25" s="2"/>
      <c r="D25" s="2"/>
      <c r="E25" s="3" t="str">
        <f>IF(ISBLANK(B25), "",ROUND(-1*Calc!N25, 1))</f>
        <v/>
      </c>
      <c r="F25" s="3" t="str">
        <f t="shared" si="1"/>
        <v/>
      </c>
      <c r="G25" s="3" t="str">
        <f t="shared" si="2"/>
        <v/>
      </c>
    </row>
    <row r="26" spans="1:7" x14ac:dyDescent="0.45">
      <c r="A26" s="6"/>
      <c r="B26" s="2"/>
      <c r="C26" s="2"/>
      <c r="D26" s="2"/>
      <c r="E26" s="3" t="str">
        <f>IF(ISBLANK(B26), "",ROUND(-1*Calc!N26, 1))</f>
        <v/>
      </c>
      <c r="F26" s="3" t="str">
        <f t="shared" si="1"/>
        <v/>
      </c>
      <c r="G26" s="3" t="str">
        <f t="shared" si="2"/>
        <v/>
      </c>
    </row>
    <row r="27" spans="1:7" x14ac:dyDescent="0.45">
      <c r="A27" s="6"/>
      <c r="B27" s="2"/>
      <c r="C27" s="2"/>
      <c r="D27" s="2"/>
      <c r="E27" s="3" t="str">
        <f>IF(ISBLANK(B27), "",ROUND(-1*Calc!N27, 1))</f>
        <v/>
      </c>
      <c r="F27" s="3" t="str">
        <f t="shared" si="1"/>
        <v/>
      </c>
      <c r="G27" s="3" t="str">
        <f t="shared" si="2"/>
        <v/>
      </c>
    </row>
    <row r="28" spans="1:7" x14ac:dyDescent="0.45">
      <c r="A28" s="6"/>
      <c r="B28" s="2"/>
      <c r="C28" s="2"/>
      <c r="D28" s="2"/>
      <c r="E28" s="3" t="str">
        <f>IF(ISBLANK(B28), "",ROUND(-1*Calc!N28, 1))</f>
        <v/>
      </c>
      <c r="F28" s="3" t="str">
        <f t="shared" si="1"/>
        <v/>
      </c>
      <c r="G28" s="3" t="str">
        <f t="shared" si="2"/>
        <v/>
      </c>
    </row>
    <row r="29" spans="1:7" x14ac:dyDescent="0.45">
      <c r="A29" s="6"/>
      <c r="B29" s="2"/>
      <c r="C29" s="2"/>
      <c r="D29" s="2"/>
      <c r="E29" s="3" t="str">
        <f>IF(ISBLANK(B29), "",ROUND(-1*Calc!N29, 1))</f>
        <v/>
      </c>
      <c r="F29" s="3" t="str">
        <f t="shared" si="1"/>
        <v/>
      </c>
      <c r="G29" s="3" t="str">
        <f t="shared" si="2"/>
        <v/>
      </c>
    </row>
    <row r="30" spans="1:7" x14ac:dyDescent="0.45">
      <c r="A30" s="6"/>
      <c r="B30" s="2"/>
      <c r="C30" s="2"/>
      <c r="D30" s="2"/>
      <c r="E30" s="3" t="str">
        <f>IF(ISBLANK(B30), "",ROUND(-1*Calc!N30, 1))</f>
        <v/>
      </c>
      <c r="F30" s="3" t="str">
        <f t="shared" si="1"/>
        <v/>
      </c>
      <c r="G30" s="3" t="str">
        <f t="shared" si="2"/>
        <v/>
      </c>
    </row>
    <row r="31" spans="1:7" x14ac:dyDescent="0.45">
      <c r="E31" s="3" t="str">
        <f>IF(ISBLANK(B31), "",ROUND(-1*Calc!N31, 1))</f>
        <v/>
      </c>
      <c r="F31" s="3" t="str">
        <f t="shared" si="1"/>
        <v/>
      </c>
      <c r="G31" s="3" t="str">
        <f t="shared" si="2"/>
        <v/>
      </c>
    </row>
    <row r="32" spans="1:7" x14ac:dyDescent="0.45">
      <c r="E32" s="3" t="str">
        <f>IF(ISBLANK(B32), "",ROUND(-1*Calc!N32, 1))</f>
        <v/>
      </c>
      <c r="F32" s="3" t="str">
        <f t="shared" si="1"/>
        <v/>
      </c>
      <c r="G32" s="3" t="str">
        <f t="shared" si="2"/>
        <v/>
      </c>
    </row>
    <row r="33" spans="5:7" x14ac:dyDescent="0.45">
      <c r="E33" s="3" t="str">
        <f>IF(ISBLANK(B33), "",ROUND(-1*Calc!N33, 1))</f>
        <v/>
      </c>
      <c r="F33" s="3" t="str">
        <f t="shared" si="1"/>
        <v/>
      </c>
      <c r="G33" s="3" t="str">
        <f t="shared" si="2"/>
        <v/>
      </c>
    </row>
    <row r="34" spans="5:7" x14ac:dyDescent="0.45">
      <c r="E34" s="3" t="str">
        <f>IF(ISBLANK(B34), "",ROUND(-1*Calc!N34, 1))</f>
        <v/>
      </c>
      <c r="F34" s="3" t="str">
        <f t="shared" si="1"/>
        <v/>
      </c>
      <c r="G34" s="3" t="str">
        <f t="shared" si="2"/>
        <v/>
      </c>
    </row>
    <row r="35" spans="5:7" x14ac:dyDescent="0.45">
      <c r="E35" s="3" t="str">
        <f>IF(ISBLANK(B35), "",ROUND(-1*Calc!N35, 1))</f>
        <v/>
      </c>
      <c r="F35" s="3" t="str">
        <f t="shared" si="1"/>
        <v/>
      </c>
      <c r="G35" s="3" t="str">
        <f t="shared" si="2"/>
        <v/>
      </c>
    </row>
    <row r="36" spans="5:7" x14ac:dyDescent="0.45">
      <c r="E36" s="3" t="str">
        <f>IF(ISBLANK(B36), "",ROUND(-1*Calc!N36, 1))</f>
        <v/>
      </c>
      <c r="F36" s="3" t="str">
        <f t="shared" si="1"/>
        <v/>
      </c>
      <c r="G36" s="3" t="str">
        <f t="shared" si="2"/>
        <v/>
      </c>
    </row>
    <row r="37" spans="5:7" x14ac:dyDescent="0.45">
      <c r="E37" s="3" t="str">
        <f>IF(ISBLANK(B37), "",ROUND(-1*Calc!N37, 1))</f>
        <v/>
      </c>
      <c r="F37" s="3" t="str">
        <f t="shared" si="1"/>
        <v/>
      </c>
      <c r="G37" s="3" t="str">
        <f t="shared" si="2"/>
        <v/>
      </c>
    </row>
    <row r="38" spans="5:7" x14ac:dyDescent="0.45">
      <c r="E38" s="3" t="str">
        <f>IF(ISBLANK(B38), "",ROUND(-1*Calc!N38, 1))</f>
        <v/>
      </c>
      <c r="F38" s="3" t="str">
        <f t="shared" si="1"/>
        <v/>
      </c>
      <c r="G38" s="3" t="str">
        <f t="shared" si="2"/>
        <v/>
      </c>
    </row>
    <row r="39" spans="5:7" x14ac:dyDescent="0.45">
      <c r="E39" s="3" t="str">
        <f>IF(ISBLANK(B39), "",ROUND(-1*Calc!N39, 1))</f>
        <v/>
      </c>
      <c r="F39" s="3" t="str">
        <f t="shared" si="1"/>
        <v/>
      </c>
      <c r="G39" s="3" t="str">
        <f t="shared" si="2"/>
        <v/>
      </c>
    </row>
    <row r="40" spans="5:7" x14ac:dyDescent="0.45">
      <c r="E40" s="3" t="str">
        <f>IF(ISBLANK(B40), "",ROUND(-1*Calc!N40, 1))</f>
        <v/>
      </c>
      <c r="F40" s="3" t="str">
        <f t="shared" si="1"/>
        <v/>
      </c>
      <c r="G40" s="3" t="str">
        <f t="shared" si="2"/>
        <v/>
      </c>
    </row>
    <row r="41" spans="5:7" x14ac:dyDescent="0.45">
      <c r="E41" s="3" t="str">
        <f>IF(ISBLANK(B41), "",ROUND(-1*Calc!N41, 1))</f>
        <v/>
      </c>
      <c r="F41" s="3" t="str">
        <f t="shared" si="1"/>
        <v/>
      </c>
      <c r="G41" s="3" t="str">
        <f t="shared" si="2"/>
        <v/>
      </c>
    </row>
    <row r="42" spans="5:7" x14ac:dyDescent="0.45">
      <c r="E42" s="3" t="str">
        <f>IF(ISBLANK(B42), "",ROUND(-1*Calc!N42, 1))</f>
        <v/>
      </c>
      <c r="F42" s="3" t="str">
        <f t="shared" si="1"/>
        <v/>
      </c>
      <c r="G42" s="3" t="str">
        <f t="shared" si="2"/>
        <v/>
      </c>
    </row>
    <row r="43" spans="5:7" x14ac:dyDescent="0.45">
      <c r="E43" s="3" t="str">
        <f>IF(ISBLANK(B43), "",ROUND(-1*Calc!N43, 1))</f>
        <v/>
      </c>
      <c r="F43" s="3" t="str">
        <f t="shared" si="1"/>
        <v/>
      </c>
      <c r="G43" s="3" t="str">
        <f t="shared" si="2"/>
        <v/>
      </c>
    </row>
    <row r="44" spans="5:7" x14ac:dyDescent="0.45">
      <c r="E44" s="3" t="str">
        <f>IF(ISBLANK(B44), "",ROUND(-1*Calc!N44, 1))</f>
        <v/>
      </c>
      <c r="F44" s="3" t="str">
        <f t="shared" si="1"/>
        <v/>
      </c>
      <c r="G44" s="3" t="str">
        <f t="shared" si="2"/>
        <v/>
      </c>
    </row>
    <row r="45" spans="5:7" x14ac:dyDescent="0.45">
      <c r="E45" s="3" t="str">
        <f>IF(ISBLANK(B45), "",ROUND(-1*Calc!N45, 1))</f>
        <v/>
      </c>
      <c r="F45" s="3" t="str">
        <f t="shared" si="1"/>
        <v/>
      </c>
      <c r="G45" s="3" t="str">
        <f t="shared" si="2"/>
        <v/>
      </c>
    </row>
    <row r="46" spans="5:7" x14ac:dyDescent="0.45">
      <c r="E46" s="3" t="str">
        <f>IF(ISBLANK(B46), "",ROUND(-1*Calc!N46, 1))</f>
        <v/>
      </c>
      <c r="F46" s="3" t="str">
        <f t="shared" si="1"/>
        <v/>
      </c>
      <c r="G46" s="3" t="str">
        <f t="shared" si="2"/>
        <v/>
      </c>
    </row>
    <row r="47" spans="5:7" x14ac:dyDescent="0.45">
      <c r="E47" s="3" t="str">
        <f>IF(ISBLANK(B47), "",ROUND(-1*Calc!N47, 1))</f>
        <v/>
      </c>
      <c r="F47" s="3" t="str">
        <f t="shared" si="1"/>
        <v/>
      </c>
      <c r="G47" s="3" t="str">
        <f t="shared" si="2"/>
        <v/>
      </c>
    </row>
    <row r="48" spans="5:7" x14ac:dyDescent="0.45">
      <c r="E48" s="3" t="str">
        <f>IF(ISBLANK(B48), "",ROUND(-1*Calc!N48, 1))</f>
        <v/>
      </c>
      <c r="F48" s="3" t="str">
        <f t="shared" si="1"/>
        <v/>
      </c>
      <c r="G48" s="3" t="str">
        <f t="shared" si="2"/>
        <v/>
      </c>
    </row>
    <row r="49" spans="5:7" x14ac:dyDescent="0.45">
      <c r="E49" s="3" t="str">
        <f>IF(ISBLANK(B49), "",ROUND(-1*Calc!N49, 1))</f>
        <v/>
      </c>
      <c r="F49" s="3" t="str">
        <f t="shared" si="1"/>
        <v/>
      </c>
      <c r="G49" s="3" t="str">
        <f t="shared" si="2"/>
        <v/>
      </c>
    </row>
    <row r="50" spans="5:7" x14ac:dyDescent="0.45">
      <c r="E50" s="3" t="str">
        <f>IF(ISBLANK(B50), "",ROUND(-1*Calc!N50, 1))</f>
        <v/>
      </c>
      <c r="F50" s="3" t="str">
        <f t="shared" si="1"/>
        <v/>
      </c>
      <c r="G50" s="3" t="str">
        <f t="shared" si="2"/>
        <v/>
      </c>
    </row>
    <row r="51" spans="5:7" x14ac:dyDescent="0.45">
      <c r="E51" s="3" t="str">
        <f>IF(ISBLANK(B51), "",ROUND(-1*Calc!N51, 1))</f>
        <v/>
      </c>
      <c r="F51" s="3" t="str">
        <f t="shared" si="1"/>
        <v/>
      </c>
      <c r="G51" s="3" t="str">
        <f t="shared" si="2"/>
        <v/>
      </c>
    </row>
    <row r="52" spans="5:7" x14ac:dyDescent="0.45">
      <c r="E52" s="3" t="str">
        <f>IF(ISBLANK(B52), "",ROUND(-1*Calc!N52, 1))</f>
        <v/>
      </c>
      <c r="F52" s="3" t="str">
        <f t="shared" si="1"/>
        <v/>
      </c>
      <c r="G52" s="3" t="str">
        <f t="shared" si="2"/>
        <v/>
      </c>
    </row>
    <row r="53" spans="5:7" x14ac:dyDescent="0.45">
      <c r="E53" s="3" t="str">
        <f>IF(ISBLANK(B53), "",ROUND(-1*Calc!N53, 1))</f>
        <v/>
      </c>
      <c r="F53" s="3" t="str">
        <f t="shared" si="1"/>
        <v/>
      </c>
      <c r="G53" s="3" t="str">
        <f t="shared" si="2"/>
        <v/>
      </c>
    </row>
    <row r="54" spans="5:7" x14ac:dyDescent="0.45">
      <c r="E54" s="3" t="str">
        <f>IF(ISBLANK(B54), "",ROUND(-1*Calc!N54, 1))</f>
        <v/>
      </c>
      <c r="F54" s="3" t="str">
        <f t="shared" si="1"/>
        <v/>
      </c>
      <c r="G54" s="3" t="str">
        <f t="shared" si="2"/>
        <v/>
      </c>
    </row>
    <row r="55" spans="5:7" x14ac:dyDescent="0.45">
      <c r="E55" s="3" t="str">
        <f>IF(ISBLANK(B55), "",ROUND(-1*Calc!N55, 1))</f>
        <v/>
      </c>
      <c r="F55" s="3" t="str">
        <f t="shared" si="1"/>
        <v/>
      </c>
      <c r="G55" s="3" t="str">
        <f t="shared" si="2"/>
        <v/>
      </c>
    </row>
    <row r="56" spans="5:7" x14ac:dyDescent="0.45">
      <c r="E56" s="3" t="str">
        <f>IF(ISBLANK(B56), "",ROUND(-1*Calc!N56, 1))</f>
        <v/>
      </c>
      <c r="F56" s="3" t="str">
        <f t="shared" si="1"/>
        <v/>
      </c>
      <c r="G56" s="3" t="str">
        <f t="shared" si="2"/>
        <v/>
      </c>
    </row>
    <row r="57" spans="5:7" x14ac:dyDescent="0.45">
      <c r="E57" s="3" t="str">
        <f>IF(ISBLANK(B57), "",ROUND(-1*Calc!N57, 1))</f>
        <v/>
      </c>
      <c r="F57" s="3" t="str">
        <f t="shared" si="1"/>
        <v/>
      </c>
      <c r="G57" s="3" t="str">
        <f t="shared" si="2"/>
        <v/>
      </c>
    </row>
    <row r="58" spans="5:7" x14ac:dyDescent="0.45">
      <c r="E58" s="3" t="str">
        <f>IF(ISBLANK(B58), "",ROUND(-1*Calc!N58, 1))</f>
        <v/>
      </c>
      <c r="F58" s="3" t="str">
        <f t="shared" si="1"/>
        <v/>
      </c>
      <c r="G58" s="3" t="str">
        <f t="shared" si="2"/>
        <v/>
      </c>
    </row>
    <row r="59" spans="5:7" x14ac:dyDescent="0.45">
      <c r="E59" s="3" t="str">
        <f>IF(ISBLANK(B59), "",ROUND(-1*Calc!N59, 1))</f>
        <v/>
      </c>
      <c r="F59" s="3" t="str">
        <f t="shared" si="1"/>
        <v/>
      </c>
      <c r="G59" s="3" t="str">
        <f t="shared" si="2"/>
        <v/>
      </c>
    </row>
    <row r="60" spans="5:7" x14ac:dyDescent="0.45">
      <c r="E60" s="3" t="str">
        <f>IF(ISBLANK(B60), "",ROUND(-1*Calc!N60, 1))</f>
        <v/>
      </c>
      <c r="F60" s="3" t="str">
        <f t="shared" si="1"/>
        <v/>
      </c>
      <c r="G60" s="3" t="str">
        <f t="shared" si="2"/>
        <v/>
      </c>
    </row>
    <row r="61" spans="5:7" x14ac:dyDescent="0.45">
      <c r="E61" s="3" t="str">
        <f>IF(ISBLANK(B61), "",ROUND(-1*Calc!N61, 1))</f>
        <v/>
      </c>
      <c r="F61" s="3" t="str">
        <f t="shared" si="1"/>
        <v/>
      </c>
      <c r="G61" s="3" t="str">
        <f t="shared" si="2"/>
        <v/>
      </c>
    </row>
    <row r="62" spans="5:7" x14ac:dyDescent="0.45">
      <c r="E62" s="3" t="str">
        <f>IF(ISBLANK(B62), "",ROUND(-1*Calc!N62, 1))</f>
        <v/>
      </c>
      <c r="F62" s="3" t="str">
        <f t="shared" si="1"/>
        <v/>
      </c>
      <c r="G62" s="3" t="str">
        <f t="shared" si="2"/>
        <v/>
      </c>
    </row>
    <row r="63" spans="5:7" x14ac:dyDescent="0.45">
      <c r="E63" s="3" t="str">
        <f>IF(ISBLANK(B63), "",ROUND(-1*Calc!N63, 1))</f>
        <v/>
      </c>
      <c r="F63" s="3" t="str">
        <f t="shared" si="1"/>
        <v/>
      </c>
      <c r="G63" s="3" t="str">
        <f t="shared" si="2"/>
        <v/>
      </c>
    </row>
    <row r="64" spans="5:7" x14ac:dyDescent="0.45">
      <c r="E64" s="3" t="str">
        <f>IF(ISBLANK(B64), "",ROUND(-1*Calc!N64, 1))</f>
        <v/>
      </c>
      <c r="F64" s="3" t="str">
        <f t="shared" si="1"/>
        <v/>
      </c>
      <c r="G64" s="3" t="str">
        <f t="shared" si="2"/>
        <v/>
      </c>
    </row>
    <row r="65" spans="5:7" x14ac:dyDescent="0.45">
      <c r="E65" s="3" t="str">
        <f>IF(ISBLANK(B65), "",ROUND(-1*Calc!N65, 1))</f>
        <v/>
      </c>
      <c r="F65" s="3" t="str">
        <f t="shared" si="1"/>
        <v/>
      </c>
      <c r="G65" s="3" t="str">
        <f t="shared" si="2"/>
        <v/>
      </c>
    </row>
    <row r="66" spans="5:7" x14ac:dyDescent="0.45">
      <c r="E66" s="3" t="str">
        <f>IF(ISBLANK(B66), "",ROUND(-1*Calc!N66, 1))</f>
        <v/>
      </c>
      <c r="F66" s="3" t="str">
        <f t="shared" si="1"/>
        <v/>
      </c>
      <c r="G66" s="3" t="str">
        <f t="shared" si="2"/>
        <v/>
      </c>
    </row>
    <row r="67" spans="5:7" x14ac:dyDescent="0.45">
      <c r="E67" s="3" t="str">
        <f>IF(ISBLANK(B67), "",ROUND(-1*Calc!N67, 1))</f>
        <v/>
      </c>
      <c r="F67" s="3" t="str">
        <f t="shared" ref="F67:F130" si="3">IF(ISBLANK(B67), "",IF(E67&gt;0,C67,B67))</f>
        <v/>
      </c>
      <c r="G67" s="3" t="str">
        <f t="shared" ref="G67:G130" si="4">IF(ISBLANK(B67),"",IF(OR(AND(E67&lt;0, E67&lt;D67), AND(E67&gt;0, E67&lt;D67)),"Y","N"))</f>
        <v/>
      </c>
    </row>
    <row r="68" spans="5:7" x14ac:dyDescent="0.45">
      <c r="E68" s="3" t="str">
        <f>IF(ISBLANK(B68), "",ROUND(-1*Calc!N68, 1))</f>
        <v/>
      </c>
      <c r="F68" s="3" t="str">
        <f t="shared" si="3"/>
        <v/>
      </c>
      <c r="G68" s="3" t="str">
        <f t="shared" si="4"/>
        <v/>
      </c>
    </row>
    <row r="69" spans="5:7" x14ac:dyDescent="0.45">
      <c r="E69" s="3" t="str">
        <f>IF(ISBLANK(B69), "",ROUND(-1*Calc!N69, 1))</f>
        <v/>
      </c>
      <c r="F69" s="3" t="str">
        <f t="shared" si="3"/>
        <v/>
      </c>
      <c r="G69" s="3" t="str">
        <f t="shared" si="4"/>
        <v/>
      </c>
    </row>
    <row r="70" spans="5:7" x14ac:dyDescent="0.45">
      <c r="E70" s="3" t="str">
        <f>IF(ISBLANK(B70), "",ROUND(-1*Calc!N70, 1))</f>
        <v/>
      </c>
      <c r="F70" s="3" t="str">
        <f t="shared" si="3"/>
        <v/>
      </c>
      <c r="G70" s="3" t="str">
        <f t="shared" si="4"/>
        <v/>
      </c>
    </row>
    <row r="71" spans="5:7" x14ac:dyDescent="0.45">
      <c r="E71" s="3" t="str">
        <f>IF(ISBLANK(B71), "",ROUND(-1*Calc!N71, 1))</f>
        <v/>
      </c>
      <c r="F71" s="3" t="str">
        <f t="shared" si="3"/>
        <v/>
      </c>
      <c r="G71" s="3" t="str">
        <f t="shared" si="4"/>
        <v/>
      </c>
    </row>
    <row r="72" spans="5:7" x14ac:dyDescent="0.45">
      <c r="E72" s="3" t="str">
        <f>IF(ISBLANK(B72), "",ROUND(-1*Calc!N72, 1))</f>
        <v/>
      </c>
      <c r="F72" s="3" t="str">
        <f t="shared" si="3"/>
        <v/>
      </c>
      <c r="G72" s="3" t="str">
        <f t="shared" si="4"/>
        <v/>
      </c>
    </row>
    <row r="73" spans="5:7" x14ac:dyDescent="0.45">
      <c r="E73" s="3" t="str">
        <f>IF(ISBLANK(B73), "",ROUND(-1*Calc!N73, 1))</f>
        <v/>
      </c>
      <c r="F73" s="3" t="str">
        <f t="shared" si="3"/>
        <v/>
      </c>
      <c r="G73" s="3" t="str">
        <f t="shared" si="4"/>
        <v/>
      </c>
    </row>
    <row r="74" spans="5:7" x14ac:dyDescent="0.45">
      <c r="E74" s="3" t="str">
        <f>IF(ISBLANK(B74), "",ROUND(-1*Calc!N74, 1))</f>
        <v/>
      </c>
      <c r="F74" s="3" t="str">
        <f t="shared" si="3"/>
        <v/>
      </c>
      <c r="G74" s="3" t="str">
        <f t="shared" si="4"/>
        <v/>
      </c>
    </row>
    <row r="75" spans="5:7" x14ac:dyDescent="0.45">
      <c r="E75" s="3" t="str">
        <f>IF(ISBLANK(B75), "",ROUND(-1*Calc!N75, 1))</f>
        <v/>
      </c>
      <c r="F75" s="3" t="str">
        <f t="shared" si="3"/>
        <v/>
      </c>
      <c r="G75" s="3" t="str">
        <f t="shared" si="4"/>
        <v/>
      </c>
    </row>
    <row r="76" spans="5:7" x14ac:dyDescent="0.45">
      <c r="E76" s="3" t="str">
        <f>IF(ISBLANK(B76), "",ROUND(-1*Calc!N76, 1))</f>
        <v/>
      </c>
      <c r="F76" s="3" t="str">
        <f t="shared" si="3"/>
        <v/>
      </c>
      <c r="G76" s="3" t="str">
        <f t="shared" si="4"/>
        <v/>
      </c>
    </row>
    <row r="77" spans="5:7" x14ac:dyDescent="0.45">
      <c r="E77" s="3" t="str">
        <f>IF(ISBLANK(B77), "",ROUND(-1*Calc!N77, 1))</f>
        <v/>
      </c>
      <c r="F77" s="3" t="str">
        <f t="shared" si="3"/>
        <v/>
      </c>
      <c r="G77" s="3" t="str">
        <f t="shared" si="4"/>
        <v/>
      </c>
    </row>
    <row r="78" spans="5:7" x14ac:dyDescent="0.45">
      <c r="E78" s="3" t="str">
        <f>IF(ISBLANK(B78), "",ROUND(-1*Calc!N78, 1))</f>
        <v/>
      </c>
      <c r="F78" s="3" t="str">
        <f t="shared" si="3"/>
        <v/>
      </c>
      <c r="G78" s="3" t="str">
        <f t="shared" si="4"/>
        <v/>
      </c>
    </row>
    <row r="79" spans="5:7" x14ac:dyDescent="0.45">
      <c r="E79" s="3" t="str">
        <f>IF(ISBLANK(B79), "",ROUND(-1*Calc!N79, 1))</f>
        <v/>
      </c>
      <c r="F79" s="3" t="str">
        <f t="shared" si="3"/>
        <v/>
      </c>
      <c r="G79" s="3" t="str">
        <f t="shared" si="4"/>
        <v/>
      </c>
    </row>
    <row r="80" spans="5:7" x14ac:dyDescent="0.45">
      <c r="E80" s="3" t="str">
        <f>IF(ISBLANK(B80), "",ROUND(-1*Calc!N80, 1))</f>
        <v/>
      </c>
      <c r="F80" s="3" t="str">
        <f t="shared" si="3"/>
        <v/>
      </c>
      <c r="G80" s="3" t="str">
        <f t="shared" si="4"/>
        <v/>
      </c>
    </row>
    <row r="81" spans="5:7" x14ac:dyDescent="0.45">
      <c r="E81" s="3" t="str">
        <f>IF(ISBLANK(B81), "",ROUND(-1*Calc!N81, 1))</f>
        <v/>
      </c>
      <c r="F81" s="3" t="str">
        <f t="shared" si="3"/>
        <v/>
      </c>
      <c r="G81" s="3" t="str">
        <f t="shared" si="4"/>
        <v/>
      </c>
    </row>
    <row r="82" spans="5:7" x14ac:dyDescent="0.45">
      <c r="E82" s="3" t="str">
        <f>IF(ISBLANK(B82), "",ROUND(-1*Calc!N82, 1))</f>
        <v/>
      </c>
      <c r="F82" s="3" t="str">
        <f t="shared" si="3"/>
        <v/>
      </c>
      <c r="G82" s="3" t="str">
        <f t="shared" si="4"/>
        <v/>
      </c>
    </row>
    <row r="83" spans="5:7" x14ac:dyDescent="0.45">
      <c r="E83" s="3" t="str">
        <f>IF(ISBLANK(B83), "",ROUND(-1*Calc!N83, 1))</f>
        <v/>
      </c>
      <c r="F83" s="3" t="str">
        <f t="shared" si="3"/>
        <v/>
      </c>
      <c r="G83" s="3" t="str">
        <f t="shared" si="4"/>
        <v/>
      </c>
    </row>
    <row r="84" spans="5:7" x14ac:dyDescent="0.45">
      <c r="E84" s="3" t="str">
        <f>IF(ISBLANK(B84), "",ROUND(-1*Calc!N84, 1))</f>
        <v/>
      </c>
      <c r="F84" s="3" t="str">
        <f t="shared" si="3"/>
        <v/>
      </c>
      <c r="G84" s="3" t="str">
        <f t="shared" si="4"/>
        <v/>
      </c>
    </row>
    <row r="85" spans="5:7" x14ac:dyDescent="0.45">
      <c r="E85" s="3" t="str">
        <f>IF(ISBLANK(B85), "",ROUND(-1*Calc!N85, 1))</f>
        <v/>
      </c>
      <c r="F85" s="3" t="str">
        <f t="shared" si="3"/>
        <v/>
      </c>
      <c r="G85" s="3" t="str">
        <f t="shared" si="4"/>
        <v/>
      </c>
    </row>
    <row r="86" spans="5:7" x14ac:dyDescent="0.45">
      <c r="E86" s="3" t="str">
        <f>IF(ISBLANK(B86), "",ROUND(-1*Calc!N86, 1))</f>
        <v/>
      </c>
      <c r="F86" s="3" t="str">
        <f t="shared" si="3"/>
        <v/>
      </c>
      <c r="G86" s="3" t="str">
        <f t="shared" si="4"/>
        <v/>
      </c>
    </row>
    <row r="87" spans="5:7" x14ac:dyDescent="0.45">
      <c r="E87" s="3" t="str">
        <f>IF(ISBLANK(B87), "",ROUND(-1*Calc!N87, 1))</f>
        <v/>
      </c>
      <c r="F87" s="3" t="str">
        <f t="shared" si="3"/>
        <v/>
      </c>
      <c r="G87" s="3" t="str">
        <f t="shared" si="4"/>
        <v/>
      </c>
    </row>
    <row r="88" spans="5:7" x14ac:dyDescent="0.45">
      <c r="E88" s="3" t="str">
        <f>IF(ISBLANK(B88), "",ROUND(-1*Calc!N88, 1))</f>
        <v/>
      </c>
      <c r="F88" s="3" t="str">
        <f t="shared" si="3"/>
        <v/>
      </c>
      <c r="G88" s="3" t="str">
        <f t="shared" si="4"/>
        <v/>
      </c>
    </row>
    <row r="89" spans="5:7" x14ac:dyDescent="0.45">
      <c r="E89" s="3" t="str">
        <f>IF(ISBLANK(B89), "",ROUND(-1*Calc!N89, 1))</f>
        <v/>
      </c>
      <c r="F89" s="3" t="str">
        <f t="shared" si="3"/>
        <v/>
      </c>
      <c r="G89" s="3" t="str">
        <f t="shared" si="4"/>
        <v/>
      </c>
    </row>
    <row r="90" spans="5:7" x14ac:dyDescent="0.45">
      <c r="E90" s="3" t="str">
        <f>IF(ISBLANK(B90), "",ROUND(-1*Calc!N90, 1))</f>
        <v/>
      </c>
      <c r="F90" s="3" t="str">
        <f t="shared" si="3"/>
        <v/>
      </c>
      <c r="G90" s="3" t="str">
        <f t="shared" si="4"/>
        <v/>
      </c>
    </row>
    <row r="91" spans="5:7" x14ac:dyDescent="0.45">
      <c r="E91" s="3" t="str">
        <f>IF(ISBLANK(B91), "",ROUND(-1*Calc!N91, 1))</f>
        <v/>
      </c>
      <c r="F91" s="3" t="str">
        <f t="shared" si="3"/>
        <v/>
      </c>
      <c r="G91" s="3" t="str">
        <f t="shared" si="4"/>
        <v/>
      </c>
    </row>
    <row r="92" spans="5:7" x14ac:dyDescent="0.45">
      <c r="E92" s="3" t="str">
        <f>IF(ISBLANK(B92), "",ROUND(-1*Calc!N92, 1))</f>
        <v/>
      </c>
      <c r="F92" s="3" t="str">
        <f t="shared" si="3"/>
        <v/>
      </c>
      <c r="G92" s="3" t="str">
        <f t="shared" si="4"/>
        <v/>
      </c>
    </row>
    <row r="93" spans="5:7" x14ac:dyDescent="0.45">
      <c r="E93" s="3" t="str">
        <f>IF(ISBLANK(B93), "",ROUND(-1*Calc!N93, 1))</f>
        <v/>
      </c>
      <c r="F93" s="3" t="str">
        <f t="shared" si="3"/>
        <v/>
      </c>
      <c r="G93" s="3" t="str">
        <f t="shared" si="4"/>
        <v/>
      </c>
    </row>
    <row r="94" spans="5:7" x14ac:dyDescent="0.45">
      <c r="E94" s="3" t="str">
        <f>IF(ISBLANK(B94), "",ROUND(-1*Calc!N94, 1))</f>
        <v/>
      </c>
      <c r="F94" s="3" t="str">
        <f t="shared" si="3"/>
        <v/>
      </c>
      <c r="G94" s="3" t="str">
        <f t="shared" si="4"/>
        <v/>
      </c>
    </row>
    <row r="95" spans="5:7" x14ac:dyDescent="0.45">
      <c r="E95" s="3" t="str">
        <f>IF(ISBLANK(B95), "",ROUND(-1*Calc!N95, 1))</f>
        <v/>
      </c>
      <c r="F95" s="3" t="str">
        <f t="shared" si="3"/>
        <v/>
      </c>
      <c r="G95" s="3" t="str">
        <f t="shared" si="4"/>
        <v/>
      </c>
    </row>
    <row r="96" spans="5:7" x14ac:dyDescent="0.45">
      <c r="E96" s="3" t="str">
        <f>IF(ISBLANK(B96), "",ROUND(-1*Calc!N96, 1))</f>
        <v/>
      </c>
      <c r="F96" s="3" t="str">
        <f t="shared" si="3"/>
        <v/>
      </c>
      <c r="G96" s="3" t="str">
        <f t="shared" si="4"/>
        <v/>
      </c>
    </row>
    <row r="97" spans="5:7" x14ac:dyDescent="0.45">
      <c r="E97" s="3" t="str">
        <f>IF(ISBLANK(B97), "",ROUND(-1*Calc!N97, 1))</f>
        <v/>
      </c>
      <c r="F97" s="3" t="str">
        <f t="shared" si="3"/>
        <v/>
      </c>
      <c r="G97" s="3" t="str">
        <f t="shared" si="4"/>
        <v/>
      </c>
    </row>
    <row r="98" spans="5:7" x14ac:dyDescent="0.45">
      <c r="E98" s="3" t="str">
        <f>IF(ISBLANK(B98), "",ROUND(-1*Calc!N98, 1))</f>
        <v/>
      </c>
      <c r="F98" s="3" t="str">
        <f t="shared" si="3"/>
        <v/>
      </c>
      <c r="G98" s="3" t="str">
        <f t="shared" si="4"/>
        <v/>
      </c>
    </row>
    <row r="99" spans="5:7" x14ac:dyDescent="0.45">
      <c r="E99" s="3" t="str">
        <f>IF(ISBLANK(B99), "",ROUND(-1*Calc!N99, 1))</f>
        <v/>
      </c>
      <c r="F99" s="3" t="str">
        <f t="shared" si="3"/>
        <v/>
      </c>
      <c r="G99" s="3" t="str">
        <f t="shared" si="4"/>
        <v/>
      </c>
    </row>
    <row r="100" spans="5:7" x14ac:dyDescent="0.45">
      <c r="E100" s="3" t="str">
        <f>IF(ISBLANK(B100), "",ROUND(-1*Calc!N100, 1))</f>
        <v/>
      </c>
      <c r="F100" s="3" t="str">
        <f t="shared" si="3"/>
        <v/>
      </c>
      <c r="G100" s="3" t="str">
        <f t="shared" si="4"/>
        <v/>
      </c>
    </row>
    <row r="101" spans="5:7" x14ac:dyDescent="0.45">
      <c r="E101" s="3" t="str">
        <f>IF(ISBLANK(B101), "",ROUND(-1*Calc!N101, 1))</f>
        <v/>
      </c>
      <c r="F101" s="3" t="str">
        <f t="shared" si="3"/>
        <v/>
      </c>
      <c r="G101" s="3" t="str">
        <f t="shared" si="4"/>
        <v/>
      </c>
    </row>
    <row r="102" spans="5:7" x14ac:dyDescent="0.45">
      <c r="E102" s="3" t="str">
        <f>IF(ISBLANK(B102), "",ROUND(-1*Calc!N102, 1))</f>
        <v/>
      </c>
      <c r="F102" s="3" t="str">
        <f t="shared" si="3"/>
        <v/>
      </c>
      <c r="G102" s="3" t="str">
        <f t="shared" si="4"/>
        <v/>
      </c>
    </row>
    <row r="103" spans="5:7" x14ac:dyDescent="0.45">
      <c r="E103" s="3" t="str">
        <f>IF(ISBLANK(B103), "",ROUND(-1*Calc!N103, 1))</f>
        <v/>
      </c>
      <c r="F103" s="3" t="str">
        <f t="shared" si="3"/>
        <v/>
      </c>
      <c r="G103" s="3" t="str">
        <f t="shared" si="4"/>
        <v/>
      </c>
    </row>
    <row r="104" spans="5:7" x14ac:dyDescent="0.45">
      <c r="E104" s="3" t="str">
        <f>IF(ISBLANK(B104), "",ROUND(-1*Calc!N104, 1))</f>
        <v/>
      </c>
      <c r="F104" s="3" t="str">
        <f t="shared" si="3"/>
        <v/>
      </c>
      <c r="G104" s="3" t="str">
        <f t="shared" si="4"/>
        <v/>
      </c>
    </row>
    <row r="105" spans="5:7" x14ac:dyDescent="0.45">
      <c r="E105" s="3" t="str">
        <f>IF(ISBLANK(B105), "",ROUND(-1*Calc!N105, 1))</f>
        <v/>
      </c>
      <c r="F105" s="3" t="str">
        <f t="shared" si="3"/>
        <v/>
      </c>
      <c r="G105" s="3" t="str">
        <f t="shared" si="4"/>
        <v/>
      </c>
    </row>
    <row r="106" spans="5:7" x14ac:dyDescent="0.45">
      <c r="E106" s="3" t="str">
        <f>IF(ISBLANK(B106), "",ROUND(-1*Calc!N106, 1))</f>
        <v/>
      </c>
      <c r="F106" s="3" t="str">
        <f t="shared" si="3"/>
        <v/>
      </c>
      <c r="G106" s="3" t="str">
        <f t="shared" si="4"/>
        <v/>
      </c>
    </row>
    <row r="107" spans="5:7" x14ac:dyDescent="0.45">
      <c r="E107" s="3" t="str">
        <f>IF(ISBLANK(B107), "",ROUND(-1*Calc!N107, 1))</f>
        <v/>
      </c>
      <c r="F107" s="3" t="str">
        <f t="shared" si="3"/>
        <v/>
      </c>
      <c r="G107" s="3" t="str">
        <f t="shared" si="4"/>
        <v/>
      </c>
    </row>
    <row r="108" spans="5:7" x14ac:dyDescent="0.45">
      <c r="E108" s="3" t="str">
        <f>IF(ISBLANK(B108), "",ROUND(-1*Calc!N108, 1))</f>
        <v/>
      </c>
      <c r="F108" s="3" t="str">
        <f t="shared" si="3"/>
        <v/>
      </c>
      <c r="G108" s="3" t="str">
        <f t="shared" si="4"/>
        <v/>
      </c>
    </row>
    <row r="109" spans="5:7" x14ac:dyDescent="0.45">
      <c r="E109" s="3" t="str">
        <f>IF(ISBLANK(B109), "",ROUND(-1*Calc!N109, 1))</f>
        <v/>
      </c>
      <c r="F109" s="3" t="str">
        <f t="shared" si="3"/>
        <v/>
      </c>
      <c r="G109" s="3" t="str">
        <f t="shared" si="4"/>
        <v/>
      </c>
    </row>
    <row r="110" spans="5:7" x14ac:dyDescent="0.45">
      <c r="E110" s="3" t="str">
        <f>IF(ISBLANK(B110), "",ROUND(-1*Calc!N110, 1))</f>
        <v/>
      </c>
      <c r="F110" s="3" t="str">
        <f t="shared" si="3"/>
        <v/>
      </c>
      <c r="G110" s="3" t="str">
        <f t="shared" si="4"/>
        <v/>
      </c>
    </row>
    <row r="111" spans="5:7" x14ac:dyDescent="0.45">
      <c r="E111" s="3" t="str">
        <f>IF(ISBLANK(B111), "",ROUND(-1*Calc!N111, 1))</f>
        <v/>
      </c>
      <c r="F111" s="3" t="str">
        <f t="shared" si="3"/>
        <v/>
      </c>
      <c r="G111" s="3" t="str">
        <f t="shared" si="4"/>
        <v/>
      </c>
    </row>
    <row r="112" spans="5:7" x14ac:dyDescent="0.45">
      <c r="E112" s="3" t="str">
        <f>IF(ISBLANK(B112), "",ROUND(-1*Calc!N112, 1))</f>
        <v/>
      </c>
      <c r="F112" s="3" t="str">
        <f t="shared" si="3"/>
        <v/>
      </c>
      <c r="G112" s="3" t="str">
        <f t="shared" si="4"/>
        <v/>
      </c>
    </row>
    <row r="113" spans="5:7" x14ac:dyDescent="0.45">
      <c r="E113" s="3" t="str">
        <f>IF(ISBLANK(B113), "",ROUND(-1*Calc!N113, 1))</f>
        <v/>
      </c>
      <c r="F113" s="3" t="str">
        <f t="shared" si="3"/>
        <v/>
      </c>
      <c r="G113" s="3" t="str">
        <f t="shared" si="4"/>
        <v/>
      </c>
    </row>
    <row r="114" spans="5:7" x14ac:dyDescent="0.45">
      <c r="E114" s="3" t="str">
        <f>IF(ISBLANK(B114), "",ROUND(-1*Calc!N114, 1))</f>
        <v/>
      </c>
      <c r="F114" s="3" t="str">
        <f t="shared" si="3"/>
        <v/>
      </c>
      <c r="G114" s="3" t="str">
        <f t="shared" si="4"/>
        <v/>
      </c>
    </row>
    <row r="115" spans="5:7" x14ac:dyDescent="0.45">
      <c r="E115" s="3" t="str">
        <f>IF(ISBLANK(B115), "",ROUND(-1*Calc!N115, 1))</f>
        <v/>
      </c>
      <c r="F115" s="3" t="str">
        <f t="shared" si="3"/>
        <v/>
      </c>
      <c r="G115" s="3" t="str">
        <f t="shared" si="4"/>
        <v/>
      </c>
    </row>
    <row r="116" spans="5:7" x14ac:dyDescent="0.45">
      <c r="E116" s="3" t="str">
        <f>IF(ISBLANK(B116), "",ROUND(-1*Calc!N116, 1))</f>
        <v/>
      </c>
      <c r="F116" s="3" t="str">
        <f t="shared" si="3"/>
        <v/>
      </c>
      <c r="G116" s="3" t="str">
        <f t="shared" si="4"/>
        <v/>
      </c>
    </row>
    <row r="117" spans="5:7" x14ac:dyDescent="0.45">
      <c r="E117" s="3" t="str">
        <f>IF(ISBLANK(B117), "",ROUND(-1*Calc!N117, 1))</f>
        <v/>
      </c>
      <c r="F117" s="3" t="str">
        <f t="shared" si="3"/>
        <v/>
      </c>
      <c r="G117" s="3" t="str">
        <f t="shared" si="4"/>
        <v/>
      </c>
    </row>
    <row r="118" spans="5:7" x14ac:dyDescent="0.45">
      <c r="E118" s="3" t="str">
        <f>IF(ISBLANK(B118), "",ROUND(-1*Calc!N118, 1))</f>
        <v/>
      </c>
      <c r="F118" s="3" t="str">
        <f t="shared" si="3"/>
        <v/>
      </c>
      <c r="G118" s="3" t="str">
        <f t="shared" si="4"/>
        <v/>
      </c>
    </row>
    <row r="119" spans="5:7" x14ac:dyDescent="0.45">
      <c r="E119" s="3" t="str">
        <f>IF(ISBLANK(B119), "",ROUND(-1*Calc!N119, 1))</f>
        <v/>
      </c>
      <c r="F119" s="3" t="str">
        <f t="shared" si="3"/>
        <v/>
      </c>
      <c r="G119" s="3" t="str">
        <f t="shared" si="4"/>
        <v/>
      </c>
    </row>
    <row r="120" spans="5:7" x14ac:dyDescent="0.45">
      <c r="E120" s="3" t="str">
        <f>IF(ISBLANK(B120), "",ROUND(-1*Calc!N120, 1))</f>
        <v/>
      </c>
      <c r="F120" s="3" t="str">
        <f t="shared" si="3"/>
        <v/>
      </c>
      <c r="G120" s="3" t="str">
        <f t="shared" si="4"/>
        <v/>
      </c>
    </row>
    <row r="121" spans="5:7" x14ac:dyDescent="0.45">
      <c r="E121" s="3" t="str">
        <f>IF(ISBLANK(B121), "",ROUND(-1*Calc!N121, 1))</f>
        <v/>
      </c>
      <c r="F121" s="3" t="str">
        <f t="shared" si="3"/>
        <v/>
      </c>
      <c r="G121" s="3" t="str">
        <f t="shared" si="4"/>
        <v/>
      </c>
    </row>
    <row r="122" spans="5:7" x14ac:dyDescent="0.45">
      <c r="E122" s="3" t="str">
        <f>IF(ISBLANK(B122), "",ROUND(-1*Calc!N122, 1))</f>
        <v/>
      </c>
      <c r="F122" s="3" t="str">
        <f t="shared" si="3"/>
        <v/>
      </c>
      <c r="G122" s="3" t="str">
        <f t="shared" si="4"/>
        <v/>
      </c>
    </row>
    <row r="123" spans="5:7" x14ac:dyDescent="0.45">
      <c r="E123" s="3" t="str">
        <f>IF(ISBLANK(B123), "",ROUND(-1*Calc!N123, 1))</f>
        <v/>
      </c>
      <c r="F123" s="3" t="str">
        <f t="shared" si="3"/>
        <v/>
      </c>
      <c r="G123" s="3" t="str">
        <f t="shared" si="4"/>
        <v/>
      </c>
    </row>
    <row r="124" spans="5:7" x14ac:dyDescent="0.45">
      <c r="E124" s="3" t="str">
        <f>IF(ISBLANK(B124), "",ROUND(-1*Calc!N124, 1))</f>
        <v/>
      </c>
      <c r="F124" s="3" t="str">
        <f t="shared" si="3"/>
        <v/>
      </c>
      <c r="G124" s="3" t="str">
        <f t="shared" si="4"/>
        <v/>
      </c>
    </row>
    <row r="125" spans="5:7" x14ac:dyDescent="0.45">
      <c r="E125" s="3" t="str">
        <f>IF(ISBLANK(B125), "",ROUND(-1*Calc!N125, 1))</f>
        <v/>
      </c>
      <c r="F125" s="3" t="str">
        <f t="shared" si="3"/>
        <v/>
      </c>
      <c r="G125" s="3" t="str">
        <f t="shared" si="4"/>
        <v/>
      </c>
    </row>
    <row r="126" spans="5:7" x14ac:dyDescent="0.45">
      <c r="E126" s="3" t="str">
        <f>IF(ISBLANK(B126), "",ROUND(-1*Calc!N126, 1))</f>
        <v/>
      </c>
      <c r="F126" s="3" t="str">
        <f t="shared" si="3"/>
        <v/>
      </c>
      <c r="G126" s="3" t="str">
        <f t="shared" si="4"/>
        <v/>
      </c>
    </row>
    <row r="127" spans="5:7" x14ac:dyDescent="0.45">
      <c r="E127" s="3" t="str">
        <f>IF(ISBLANK(B127), "",ROUND(-1*Calc!N127, 1))</f>
        <v/>
      </c>
      <c r="F127" s="3" t="str">
        <f t="shared" si="3"/>
        <v/>
      </c>
      <c r="G127" s="3" t="str">
        <f t="shared" si="4"/>
        <v/>
      </c>
    </row>
    <row r="128" spans="5:7" x14ac:dyDescent="0.45">
      <c r="E128" s="3" t="str">
        <f>IF(ISBLANK(B128), "",ROUND(-1*Calc!N128, 1))</f>
        <v/>
      </c>
      <c r="F128" s="3" t="str">
        <f t="shared" si="3"/>
        <v/>
      </c>
      <c r="G128" s="3" t="str">
        <f t="shared" si="4"/>
        <v/>
      </c>
    </row>
    <row r="129" spans="5:7" x14ac:dyDescent="0.45">
      <c r="E129" s="3" t="str">
        <f>IF(ISBLANK(B129), "",ROUND(-1*Calc!N129, 1))</f>
        <v/>
      </c>
      <c r="F129" s="3" t="str">
        <f t="shared" si="3"/>
        <v/>
      </c>
      <c r="G129" s="3" t="str">
        <f t="shared" si="4"/>
        <v/>
      </c>
    </row>
    <row r="130" spans="5:7" x14ac:dyDescent="0.45">
      <c r="E130" s="3" t="str">
        <f>IF(ISBLANK(B130), "",ROUND(-1*Calc!N130, 1))</f>
        <v/>
      </c>
      <c r="F130" s="3" t="str">
        <f t="shared" si="3"/>
        <v/>
      </c>
      <c r="G130" s="3" t="str">
        <f t="shared" si="4"/>
        <v/>
      </c>
    </row>
    <row r="131" spans="5:7" x14ac:dyDescent="0.45">
      <c r="E131" s="3" t="str">
        <f>IF(ISBLANK(B131), "",ROUND(-1*Calc!N131, 1))</f>
        <v/>
      </c>
      <c r="F131" s="3" t="str">
        <f t="shared" ref="F131:F194" si="5">IF(ISBLANK(B131), "",IF(E131&gt;0,C131,B131))</f>
        <v/>
      </c>
      <c r="G131" s="3" t="str">
        <f t="shared" ref="G131:G194" si="6">IF(ISBLANK(B131),"",IF(OR(AND(E131&lt;0, E131&lt;D131), AND(E131&gt;0, E131&lt;D131)),"Y","N"))</f>
        <v/>
      </c>
    </row>
    <row r="132" spans="5:7" x14ac:dyDescent="0.45">
      <c r="E132" s="3" t="str">
        <f>IF(ISBLANK(B132), "",ROUND(-1*Calc!N132, 1))</f>
        <v/>
      </c>
      <c r="F132" s="3" t="str">
        <f t="shared" si="5"/>
        <v/>
      </c>
      <c r="G132" s="3" t="str">
        <f t="shared" si="6"/>
        <v/>
      </c>
    </row>
    <row r="133" spans="5:7" x14ac:dyDescent="0.45">
      <c r="E133" s="3" t="str">
        <f>IF(ISBLANK(B133), "",ROUND(-1*Calc!N133, 1))</f>
        <v/>
      </c>
      <c r="F133" s="3" t="str">
        <f t="shared" si="5"/>
        <v/>
      </c>
      <c r="G133" s="3" t="str">
        <f t="shared" si="6"/>
        <v/>
      </c>
    </row>
    <row r="134" spans="5:7" x14ac:dyDescent="0.45">
      <c r="E134" s="3" t="str">
        <f>IF(ISBLANK(B134), "",ROUND(-1*Calc!N134, 1))</f>
        <v/>
      </c>
      <c r="F134" s="3" t="str">
        <f t="shared" si="5"/>
        <v/>
      </c>
      <c r="G134" s="3" t="str">
        <f t="shared" si="6"/>
        <v/>
      </c>
    </row>
    <row r="135" spans="5:7" x14ac:dyDescent="0.45">
      <c r="E135" s="3" t="str">
        <f>IF(ISBLANK(B135), "",ROUND(-1*Calc!N135, 1))</f>
        <v/>
      </c>
      <c r="F135" s="3" t="str">
        <f t="shared" si="5"/>
        <v/>
      </c>
      <c r="G135" s="3" t="str">
        <f t="shared" si="6"/>
        <v/>
      </c>
    </row>
    <row r="136" spans="5:7" x14ac:dyDescent="0.45">
      <c r="E136" s="3" t="str">
        <f>IF(ISBLANK(B136), "",ROUND(-1*Calc!N136, 1))</f>
        <v/>
      </c>
      <c r="F136" s="3" t="str">
        <f t="shared" si="5"/>
        <v/>
      </c>
      <c r="G136" s="3" t="str">
        <f t="shared" si="6"/>
        <v/>
      </c>
    </row>
    <row r="137" spans="5:7" x14ac:dyDescent="0.45">
      <c r="E137" s="3" t="str">
        <f>IF(ISBLANK(B137), "",ROUND(-1*Calc!N137, 1))</f>
        <v/>
      </c>
      <c r="F137" s="3" t="str">
        <f t="shared" si="5"/>
        <v/>
      </c>
      <c r="G137" s="3" t="str">
        <f t="shared" si="6"/>
        <v/>
      </c>
    </row>
    <row r="138" spans="5:7" x14ac:dyDescent="0.45">
      <c r="E138" s="3" t="str">
        <f>IF(ISBLANK(B138), "",ROUND(-1*Calc!N138, 1))</f>
        <v/>
      </c>
      <c r="F138" s="3" t="str">
        <f t="shared" si="5"/>
        <v/>
      </c>
      <c r="G138" s="3" t="str">
        <f t="shared" si="6"/>
        <v/>
      </c>
    </row>
    <row r="139" spans="5:7" x14ac:dyDescent="0.45">
      <c r="E139" s="3" t="str">
        <f>IF(ISBLANK(B139), "",ROUND(-1*Calc!N139, 1))</f>
        <v/>
      </c>
      <c r="F139" s="3" t="str">
        <f t="shared" si="5"/>
        <v/>
      </c>
      <c r="G139" s="3" t="str">
        <f t="shared" si="6"/>
        <v/>
      </c>
    </row>
    <row r="140" spans="5:7" x14ac:dyDescent="0.45">
      <c r="E140" s="3" t="str">
        <f>IF(ISBLANK(B140), "",ROUND(-1*Calc!N140, 1))</f>
        <v/>
      </c>
      <c r="F140" s="3" t="str">
        <f t="shared" si="5"/>
        <v/>
      </c>
      <c r="G140" s="3" t="str">
        <f t="shared" si="6"/>
        <v/>
      </c>
    </row>
    <row r="141" spans="5:7" x14ac:dyDescent="0.45">
      <c r="E141" s="3" t="str">
        <f>IF(ISBLANK(B141), "",ROUND(-1*Calc!N141, 1))</f>
        <v/>
      </c>
      <c r="F141" s="3" t="str">
        <f t="shared" si="5"/>
        <v/>
      </c>
      <c r="G141" s="3" t="str">
        <f t="shared" si="6"/>
        <v/>
      </c>
    </row>
    <row r="142" spans="5:7" x14ac:dyDescent="0.45">
      <c r="E142" s="3" t="str">
        <f>IF(ISBLANK(B142), "",ROUND(-1*Calc!N142, 1))</f>
        <v/>
      </c>
      <c r="F142" s="3" t="str">
        <f t="shared" si="5"/>
        <v/>
      </c>
      <c r="G142" s="3" t="str">
        <f t="shared" si="6"/>
        <v/>
      </c>
    </row>
    <row r="143" spans="5:7" x14ac:dyDescent="0.45">
      <c r="E143" s="3" t="str">
        <f>IF(ISBLANK(B143), "",ROUND(-1*Calc!N143, 1))</f>
        <v/>
      </c>
      <c r="F143" s="3" t="str">
        <f t="shared" si="5"/>
        <v/>
      </c>
      <c r="G143" s="3" t="str">
        <f t="shared" si="6"/>
        <v/>
      </c>
    </row>
    <row r="144" spans="5:7" x14ac:dyDescent="0.45">
      <c r="E144" s="3" t="str">
        <f>IF(ISBLANK(B144), "",ROUND(-1*Calc!N144, 1))</f>
        <v/>
      </c>
      <c r="F144" s="3" t="str">
        <f t="shared" si="5"/>
        <v/>
      </c>
      <c r="G144" s="3" t="str">
        <f t="shared" si="6"/>
        <v/>
      </c>
    </row>
    <row r="145" spans="5:7" x14ac:dyDescent="0.45">
      <c r="E145" s="3" t="str">
        <f>IF(ISBLANK(B145), "",ROUND(-1*Calc!N145, 1))</f>
        <v/>
      </c>
      <c r="F145" s="3" t="str">
        <f t="shared" si="5"/>
        <v/>
      </c>
      <c r="G145" s="3" t="str">
        <f t="shared" si="6"/>
        <v/>
      </c>
    </row>
    <row r="146" spans="5:7" x14ac:dyDescent="0.45">
      <c r="E146" s="3" t="str">
        <f>IF(ISBLANK(B146), "",ROUND(-1*Calc!N146, 1))</f>
        <v/>
      </c>
      <c r="F146" s="3" t="str">
        <f t="shared" si="5"/>
        <v/>
      </c>
      <c r="G146" s="3" t="str">
        <f t="shared" si="6"/>
        <v/>
      </c>
    </row>
    <row r="147" spans="5:7" x14ac:dyDescent="0.45">
      <c r="E147" s="3" t="str">
        <f>IF(ISBLANK(B147), "",ROUND(-1*Calc!N147, 1))</f>
        <v/>
      </c>
      <c r="F147" s="3" t="str">
        <f t="shared" si="5"/>
        <v/>
      </c>
      <c r="G147" s="3" t="str">
        <f t="shared" si="6"/>
        <v/>
      </c>
    </row>
    <row r="148" spans="5:7" x14ac:dyDescent="0.45">
      <c r="E148" s="3" t="str">
        <f>IF(ISBLANK(B148), "",ROUND(-1*Calc!N148, 1))</f>
        <v/>
      </c>
      <c r="F148" s="3" t="str">
        <f t="shared" si="5"/>
        <v/>
      </c>
      <c r="G148" s="3" t="str">
        <f t="shared" si="6"/>
        <v/>
      </c>
    </row>
    <row r="149" spans="5:7" x14ac:dyDescent="0.45">
      <c r="E149" s="3" t="str">
        <f>IF(ISBLANK(B149), "",ROUND(-1*Calc!N149, 1))</f>
        <v/>
      </c>
      <c r="F149" s="3" t="str">
        <f t="shared" si="5"/>
        <v/>
      </c>
      <c r="G149" s="3" t="str">
        <f t="shared" si="6"/>
        <v/>
      </c>
    </row>
    <row r="150" spans="5:7" x14ac:dyDescent="0.45">
      <c r="E150" s="3" t="str">
        <f>IF(ISBLANK(B150), "",ROUND(-1*Calc!N150, 1))</f>
        <v/>
      </c>
      <c r="F150" s="3" t="str">
        <f t="shared" si="5"/>
        <v/>
      </c>
      <c r="G150" s="3" t="str">
        <f t="shared" si="6"/>
        <v/>
      </c>
    </row>
    <row r="151" spans="5:7" x14ac:dyDescent="0.45">
      <c r="E151" s="3" t="str">
        <f>IF(ISBLANK(B151), "",ROUND(-1*Calc!N151, 1))</f>
        <v/>
      </c>
      <c r="F151" s="3" t="str">
        <f t="shared" si="5"/>
        <v/>
      </c>
      <c r="G151" s="3" t="str">
        <f t="shared" si="6"/>
        <v/>
      </c>
    </row>
    <row r="152" spans="5:7" x14ac:dyDescent="0.45">
      <c r="E152" s="3" t="str">
        <f>IF(ISBLANK(B152), "",ROUND(-1*Calc!N152, 1))</f>
        <v/>
      </c>
      <c r="F152" s="3" t="str">
        <f t="shared" si="5"/>
        <v/>
      </c>
      <c r="G152" s="3" t="str">
        <f t="shared" si="6"/>
        <v/>
      </c>
    </row>
    <row r="153" spans="5:7" x14ac:dyDescent="0.45">
      <c r="E153" s="3" t="str">
        <f>IF(ISBLANK(B153), "",ROUND(-1*Calc!N153, 1))</f>
        <v/>
      </c>
      <c r="F153" s="3" t="str">
        <f t="shared" si="5"/>
        <v/>
      </c>
      <c r="G153" s="3" t="str">
        <f t="shared" si="6"/>
        <v/>
      </c>
    </row>
    <row r="154" spans="5:7" x14ac:dyDescent="0.45">
      <c r="E154" s="3" t="str">
        <f>IF(ISBLANK(B154), "",ROUND(-1*Calc!N154, 1))</f>
        <v/>
      </c>
      <c r="F154" s="3" t="str">
        <f t="shared" si="5"/>
        <v/>
      </c>
      <c r="G154" s="3" t="str">
        <f t="shared" si="6"/>
        <v/>
      </c>
    </row>
    <row r="155" spans="5:7" x14ac:dyDescent="0.45">
      <c r="E155" s="3" t="str">
        <f>IF(ISBLANK(B155), "",ROUND(-1*Calc!N155, 1))</f>
        <v/>
      </c>
      <c r="F155" s="3" t="str">
        <f t="shared" si="5"/>
        <v/>
      </c>
      <c r="G155" s="3" t="str">
        <f t="shared" si="6"/>
        <v/>
      </c>
    </row>
    <row r="156" spans="5:7" x14ac:dyDescent="0.45">
      <c r="E156" s="3" t="str">
        <f>IF(ISBLANK(B156), "",ROUND(-1*Calc!N156, 1))</f>
        <v/>
      </c>
      <c r="F156" s="3" t="str">
        <f t="shared" si="5"/>
        <v/>
      </c>
      <c r="G156" s="3" t="str">
        <f t="shared" si="6"/>
        <v/>
      </c>
    </row>
    <row r="157" spans="5:7" x14ac:dyDescent="0.45">
      <c r="E157" s="3" t="str">
        <f>IF(ISBLANK(B157), "",ROUND(-1*Calc!N157, 1))</f>
        <v/>
      </c>
      <c r="F157" s="3" t="str">
        <f t="shared" si="5"/>
        <v/>
      </c>
      <c r="G157" s="3" t="str">
        <f t="shared" si="6"/>
        <v/>
      </c>
    </row>
    <row r="158" spans="5:7" x14ac:dyDescent="0.45">
      <c r="E158" s="3" t="str">
        <f>IF(ISBLANK(B158), "",ROUND(-1*Calc!N158, 1))</f>
        <v/>
      </c>
      <c r="F158" s="3" t="str">
        <f t="shared" si="5"/>
        <v/>
      </c>
      <c r="G158" s="3" t="str">
        <f t="shared" si="6"/>
        <v/>
      </c>
    </row>
    <row r="159" spans="5:7" x14ac:dyDescent="0.45">
      <c r="E159" s="3" t="str">
        <f>IF(ISBLANK(B159), "",ROUND(-1*Calc!N159, 1))</f>
        <v/>
      </c>
      <c r="F159" s="3" t="str">
        <f t="shared" si="5"/>
        <v/>
      </c>
      <c r="G159" s="3" t="str">
        <f t="shared" si="6"/>
        <v/>
      </c>
    </row>
    <row r="160" spans="5:7" x14ac:dyDescent="0.45">
      <c r="E160" s="3" t="str">
        <f>IF(ISBLANK(B160), "",ROUND(-1*Calc!N160, 1))</f>
        <v/>
      </c>
      <c r="F160" s="3" t="str">
        <f t="shared" si="5"/>
        <v/>
      </c>
      <c r="G160" s="3" t="str">
        <f t="shared" si="6"/>
        <v/>
      </c>
    </row>
    <row r="161" spans="5:7" x14ac:dyDescent="0.45">
      <c r="E161" s="3" t="str">
        <f>IF(ISBLANK(B161), "",ROUND(-1*Calc!N161, 1))</f>
        <v/>
      </c>
      <c r="F161" s="3" t="str">
        <f t="shared" si="5"/>
        <v/>
      </c>
      <c r="G161" s="3" t="str">
        <f t="shared" si="6"/>
        <v/>
      </c>
    </row>
    <row r="162" spans="5:7" x14ac:dyDescent="0.45">
      <c r="E162" s="3" t="str">
        <f>IF(ISBLANK(B162), "",ROUND(-1*Calc!N162, 1))</f>
        <v/>
      </c>
      <c r="F162" s="3" t="str">
        <f t="shared" si="5"/>
        <v/>
      </c>
      <c r="G162" s="3" t="str">
        <f t="shared" si="6"/>
        <v/>
      </c>
    </row>
    <row r="163" spans="5:7" x14ac:dyDescent="0.45">
      <c r="E163" s="3" t="str">
        <f>IF(ISBLANK(B163), "",ROUND(-1*Calc!N163, 1))</f>
        <v/>
      </c>
      <c r="F163" s="3" t="str">
        <f t="shared" si="5"/>
        <v/>
      </c>
      <c r="G163" s="3" t="str">
        <f t="shared" si="6"/>
        <v/>
      </c>
    </row>
    <row r="164" spans="5:7" x14ac:dyDescent="0.45">
      <c r="E164" s="3" t="str">
        <f>IF(ISBLANK(B164), "",ROUND(-1*Calc!N164, 1))</f>
        <v/>
      </c>
      <c r="F164" s="3" t="str">
        <f t="shared" si="5"/>
        <v/>
      </c>
      <c r="G164" s="3" t="str">
        <f t="shared" si="6"/>
        <v/>
      </c>
    </row>
    <row r="165" spans="5:7" x14ac:dyDescent="0.45">
      <c r="E165" s="3" t="str">
        <f>IF(ISBLANK(B165), "",ROUND(-1*Calc!N165, 1))</f>
        <v/>
      </c>
      <c r="F165" s="3" t="str">
        <f t="shared" si="5"/>
        <v/>
      </c>
      <c r="G165" s="3" t="str">
        <f t="shared" si="6"/>
        <v/>
      </c>
    </row>
    <row r="166" spans="5:7" x14ac:dyDescent="0.45">
      <c r="E166" s="3" t="str">
        <f>IF(ISBLANK(B166), "",ROUND(-1*Calc!N166, 1))</f>
        <v/>
      </c>
      <c r="F166" s="3" t="str">
        <f t="shared" si="5"/>
        <v/>
      </c>
      <c r="G166" s="3" t="str">
        <f t="shared" si="6"/>
        <v/>
      </c>
    </row>
    <row r="167" spans="5:7" x14ac:dyDescent="0.45">
      <c r="E167" s="3" t="str">
        <f>IF(ISBLANK(B167), "",ROUND(-1*Calc!N167, 1))</f>
        <v/>
      </c>
      <c r="F167" s="3" t="str">
        <f t="shared" si="5"/>
        <v/>
      </c>
      <c r="G167" s="3" t="str">
        <f t="shared" si="6"/>
        <v/>
      </c>
    </row>
    <row r="168" spans="5:7" x14ac:dyDescent="0.45">
      <c r="E168" s="3" t="str">
        <f>IF(ISBLANK(B168), "",ROUND(-1*Calc!N168, 1))</f>
        <v/>
      </c>
      <c r="F168" s="3" t="str">
        <f t="shared" si="5"/>
        <v/>
      </c>
      <c r="G168" s="3" t="str">
        <f t="shared" si="6"/>
        <v/>
      </c>
    </row>
    <row r="169" spans="5:7" x14ac:dyDescent="0.45">
      <c r="E169" s="3" t="str">
        <f>IF(ISBLANK(B169), "",ROUND(-1*Calc!N169, 1))</f>
        <v/>
      </c>
      <c r="F169" s="3" t="str">
        <f t="shared" si="5"/>
        <v/>
      </c>
      <c r="G169" s="3" t="str">
        <f t="shared" si="6"/>
        <v/>
      </c>
    </row>
    <row r="170" spans="5:7" x14ac:dyDescent="0.45">
      <c r="E170" s="3" t="str">
        <f>IF(ISBLANK(B170), "",ROUND(-1*Calc!N170, 1))</f>
        <v/>
      </c>
      <c r="F170" s="3" t="str">
        <f t="shared" si="5"/>
        <v/>
      </c>
      <c r="G170" s="3" t="str">
        <f t="shared" si="6"/>
        <v/>
      </c>
    </row>
    <row r="171" spans="5:7" x14ac:dyDescent="0.45">
      <c r="E171" s="3" t="str">
        <f>IF(ISBLANK(B171), "",ROUND(-1*Calc!N171, 1))</f>
        <v/>
      </c>
      <c r="F171" s="3" t="str">
        <f t="shared" si="5"/>
        <v/>
      </c>
      <c r="G171" s="3" t="str">
        <f t="shared" si="6"/>
        <v/>
      </c>
    </row>
    <row r="172" spans="5:7" x14ac:dyDescent="0.45">
      <c r="E172" s="3" t="str">
        <f>IF(ISBLANK(B172), "",ROUND(-1*Calc!N172, 1))</f>
        <v/>
      </c>
      <c r="F172" s="3" t="str">
        <f t="shared" si="5"/>
        <v/>
      </c>
      <c r="G172" s="3" t="str">
        <f t="shared" si="6"/>
        <v/>
      </c>
    </row>
    <row r="173" spans="5:7" x14ac:dyDescent="0.45">
      <c r="E173" s="3" t="str">
        <f>IF(ISBLANK(B173), "",ROUND(-1*Calc!N173, 1))</f>
        <v/>
      </c>
      <c r="F173" s="3" t="str">
        <f t="shared" si="5"/>
        <v/>
      </c>
      <c r="G173" s="3" t="str">
        <f t="shared" si="6"/>
        <v/>
      </c>
    </row>
    <row r="174" spans="5:7" x14ac:dyDescent="0.45">
      <c r="E174" s="3" t="str">
        <f>IF(ISBLANK(B174), "",ROUND(-1*Calc!N174, 1))</f>
        <v/>
      </c>
      <c r="F174" s="3" t="str">
        <f t="shared" si="5"/>
        <v/>
      </c>
      <c r="G174" s="3" t="str">
        <f t="shared" si="6"/>
        <v/>
      </c>
    </row>
    <row r="175" spans="5:7" x14ac:dyDescent="0.45">
      <c r="E175" s="3" t="str">
        <f>IF(ISBLANK(B175), "",ROUND(-1*Calc!N175, 1))</f>
        <v/>
      </c>
      <c r="F175" s="3" t="str">
        <f t="shared" si="5"/>
        <v/>
      </c>
      <c r="G175" s="3" t="str">
        <f t="shared" si="6"/>
        <v/>
      </c>
    </row>
    <row r="176" spans="5:7" x14ac:dyDescent="0.45">
      <c r="E176" s="3" t="str">
        <f>IF(ISBLANK(B176), "",ROUND(-1*Calc!N176, 1))</f>
        <v/>
      </c>
      <c r="F176" s="3" t="str">
        <f t="shared" si="5"/>
        <v/>
      </c>
      <c r="G176" s="3" t="str">
        <f t="shared" si="6"/>
        <v/>
      </c>
    </row>
    <row r="177" spans="5:7" x14ac:dyDescent="0.45">
      <c r="E177" s="3" t="str">
        <f>IF(ISBLANK(B177), "",ROUND(-1*Calc!N177, 1))</f>
        <v/>
      </c>
      <c r="F177" s="3" t="str">
        <f t="shared" si="5"/>
        <v/>
      </c>
      <c r="G177" s="3" t="str">
        <f t="shared" si="6"/>
        <v/>
      </c>
    </row>
    <row r="178" spans="5:7" x14ac:dyDescent="0.45">
      <c r="E178" s="3" t="str">
        <f>IF(ISBLANK(B178), "",ROUND(-1*Calc!N178, 1))</f>
        <v/>
      </c>
      <c r="F178" s="3" t="str">
        <f t="shared" si="5"/>
        <v/>
      </c>
      <c r="G178" s="3" t="str">
        <f t="shared" si="6"/>
        <v/>
      </c>
    </row>
    <row r="179" spans="5:7" x14ac:dyDescent="0.45">
      <c r="E179" s="3" t="str">
        <f>IF(ISBLANK(B179), "",ROUND(-1*Calc!N179, 1))</f>
        <v/>
      </c>
      <c r="F179" s="3" t="str">
        <f t="shared" si="5"/>
        <v/>
      </c>
      <c r="G179" s="3" t="str">
        <f t="shared" si="6"/>
        <v/>
      </c>
    </row>
    <row r="180" spans="5:7" x14ac:dyDescent="0.45">
      <c r="E180" s="3" t="str">
        <f>IF(ISBLANK(B180), "",ROUND(-1*Calc!N180, 1))</f>
        <v/>
      </c>
      <c r="F180" s="3" t="str">
        <f t="shared" si="5"/>
        <v/>
      </c>
      <c r="G180" s="3" t="str">
        <f t="shared" si="6"/>
        <v/>
      </c>
    </row>
    <row r="181" spans="5:7" x14ac:dyDescent="0.45">
      <c r="E181" s="3" t="str">
        <f>IF(ISBLANK(B181), "",ROUND(-1*Calc!N181, 1))</f>
        <v/>
      </c>
      <c r="F181" s="3" t="str">
        <f t="shared" si="5"/>
        <v/>
      </c>
      <c r="G181" s="3" t="str">
        <f t="shared" si="6"/>
        <v/>
      </c>
    </row>
    <row r="182" spans="5:7" x14ac:dyDescent="0.45">
      <c r="E182" s="3" t="str">
        <f>IF(ISBLANK(B182), "",ROUND(-1*Calc!N182, 1))</f>
        <v/>
      </c>
      <c r="F182" s="3" t="str">
        <f t="shared" si="5"/>
        <v/>
      </c>
      <c r="G182" s="3" t="str">
        <f t="shared" si="6"/>
        <v/>
      </c>
    </row>
    <row r="183" spans="5:7" x14ac:dyDescent="0.45">
      <c r="E183" s="3" t="str">
        <f>IF(ISBLANK(B183), "",ROUND(-1*Calc!N183, 1))</f>
        <v/>
      </c>
      <c r="F183" s="3" t="str">
        <f t="shared" si="5"/>
        <v/>
      </c>
      <c r="G183" s="3" t="str">
        <f t="shared" si="6"/>
        <v/>
      </c>
    </row>
    <row r="184" spans="5:7" x14ac:dyDescent="0.45">
      <c r="E184" s="3" t="str">
        <f>IF(ISBLANK(B184), "",ROUND(-1*Calc!N184, 1))</f>
        <v/>
      </c>
      <c r="F184" s="3" t="str">
        <f t="shared" si="5"/>
        <v/>
      </c>
      <c r="G184" s="3" t="str">
        <f t="shared" si="6"/>
        <v/>
      </c>
    </row>
    <row r="185" spans="5:7" x14ac:dyDescent="0.45">
      <c r="E185" s="3" t="str">
        <f>IF(ISBLANK(B185), "",ROUND(-1*Calc!N185, 1))</f>
        <v/>
      </c>
      <c r="F185" s="3" t="str">
        <f t="shared" si="5"/>
        <v/>
      </c>
      <c r="G185" s="3" t="str">
        <f t="shared" si="6"/>
        <v/>
      </c>
    </row>
    <row r="186" spans="5:7" x14ac:dyDescent="0.45">
      <c r="E186" s="3" t="str">
        <f>IF(ISBLANK(B186), "",ROUND(-1*Calc!N186, 1))</f>
        <v/>
      </c>
      <c r="F186" s="3" t="str">
        <f t="shared" si="5"/>
        <v/>
      </c>
      <c r="G186" s="3" t="str">
        <f t="shared" si="6"/>
        <v/>
      </c>
    </row>
    <row r="187" spans="5:7" x14ac:dyDescent="0.45">
      <c r="E187" s="3" t="str">
        <f>IF(ISBLANK(B187), "",ROUND(-1*Calc!N187, 1))</f>
        <v/>
      </c>
      <c r="F187" s="3" t="str">
        <f t="shared" si="5"/>
        <v/>
      </c>
      <c r="G187" s="3" t="str">
        <f t="shared" si="6"/>
        <v/>
      </c>
    </row>
    <row r="188" spans="5:7" x14ac:dyDescent="0.45">
      <c r="E188" s="3" t="str">
        <f>IF(ISBLANK(B188), "",ROUND(-1*Calc!N188, 1))</f>
        <v/>
      </c>
      <c r="F188" s="3" t="str">
        <f t="shared" si="5"/>
        <v/>
      </c>
      <c r="G188" s="3" t="str">
        <f t="shared" si="6"/>
        <v/>
      </c>
    </row>
    <row r="189" spans="5:7" x14ac:dyDescent="0.45">
      <c r="E189" s="3" t="str">
        <f>IF(ISBLANK(B189), "",ROUND(-1*Calc!N189, 1))</f>
        <v/>
      </c>
      <c r="F189" s="3" t="str">
        <f t="shared" si="5"/>
        <v/>
      </c>
      <c r="G189" s="3" t="str">
        <f t="shared" si="6"/>
        <v/>
      </c>
    </row>
    <row r="190" spans="5:7" x14ac:dyDescent="0.45">
      <c r="E190" s="3" t="str">
        <f>IF(ISBLANK(B190), "",ROUND(-1*Calc!N190, 1))</f>
        <v/>
      </c>
      <c r="F190" s="3" t="str">
        <f t="shared" si="5"/>
        <v/>
      </c>
      <c r="G190" s="3" t="str">
        <f t="shared" si="6"/>
        <v/>
      </c>
    </row>
    <row r="191" spans="5:7" x14ac:dyDescent="0.45">
      <c r="E191" s="3" t="str">
        <f>IF(ISBLANK(B191), "",ROUND(-1*Calc!N191, 1))</f>
        <v/>
      </c>
      <c r="F191" s="3" t="str">
        <f t="shared" si="5"/>
        <v/>
      </c>
      <c r="G191" s="3" t="str">
        <f t="shared" si="6"/>
        <v/>
      </c>
    </row>
    <row r="192" spans="5:7" x14ac:dyDescent="0.45">
      <c r="E192" s="3" t="str">
        <f>IF(ISBLANK(B192), "",ROUND(-1*Calc!N192, 1))</f>
        <v/>
      </c>
      <c r="F192" s="3" t="str">
        <f t="shared" si="5"/>
        <v/>
      </c>
      <c r="G192" s="3" t="str">
        <f t="shared" si="6"/>
        <v/>
      </c>
    </row>
    <row r="193" spans="5:7" x14ac:dyDescent="0.45">
      <c r="E193" s="3" t="str">
        <f>IF(ISBLANK(B193), "",ROUND(-1*Calc!N193, 1))</f>
        <v/>
      </c>
      <c r="F193" s="3" t="str">
        <f t="shared" si="5"/>
        <v/>
      </c>
      <c r="G193" s="3" t="str">
        <f t="shared" si="6"/>
        <v/>
      </c>
    </row>
    <row r="194" spans="5:7" x14ac:dyDescent="0.45">
      <c r="E194" s="3" t="str">
        <f>IF(ISBLANK(B194), "",ROUND(-1*Calc!N194, 1))</f>
        <v/>
      </c>
      <c r="F194" s="3" t="str">
        <f t="shared" si="5"/>
        <v/>
      </c>
      <c r="G194" s="3" t="str">
        <f t="shared" si="6"/>
        <v/>
      </c>
    </row>
    <row r="195" spans="5:7" x14ac:dyDescent="0.45">
      <c r="E195" s="3" t="str">
        <f>IF(ISBLANK(B195), "",ROUND(-1*Calc!N195, 1))</f>
        <v/>
      </c>
      <c r="F195" s="3" t="str">
        <f t="shared" ref="F195:F258" si="7">IF(ISBLANK(B195), "",IF(E195&gt;0,C195,B195))</f>
        <v/>
      </c>
      <c r="G195" s="3" t="str">
        <f t="shared" ref="G195:G258" si="8">IF(ISBLANK(B195),"",IF(OR(AND(E195&lt;0, E195&lt;D195), AND(E195&gt;0, E195&lt;D195)),"Y","N"))</f>
        <v/>
      </c>
    </row>
    <row r="196" spans="5:7" x14ac:dyDescent="0.45">
      <c r="E196" s="3" t="str">
        <f>IF(ISBLANK(B196), "",ROUND(-1*Calc!N196, 1))</f>
        <v/>
      </c>
      <c r="F196" s="3" t="str">
        <f t="shared" si="7"/>
        <v/>
      </c>
      <c r="G196" s="3" t="str">
        <f t="shared" si="8"/>
        <v/>
      </c>
    </row>
    <row r="197" spans="5:7" x14ac:dyDescent="0.45">
      <c r="E197" s="3" t="str">
        <f>IF(ISBLANK(B197), "",ROUND(-1*Calc!N197, 1))</f>
        <v/>
      </c>
      <c r="F197" s="3" t="str">
        <f t="shared" si="7"/>
        <v/>
      </c>
      <c r="G197" s="3" t="str">
        <f t="shared" si="8"/>
        <v/>
      </c>
    </row>
    <row r="198" spans="5:7" x14ac:dyDescent="0.45">
      <c r="E198" s="3" t="str">
        <f>IF(ISBLANK(B198), "",ROUND(-1*Calc!N198, 1))</f>
        <v/>
      </c>
      <c r="F198" s="3" t="str">
        <f t="shared" si="7"/>
        <v/>
      </c>
      <c r="G198" s="3" t="str">
        <f t="shared" si="8"/>
        <v/>
      </c>
    </row>
    <row r="199" spans="5:7" x14ac:dyDescent="0.45">
      <c r="E199" s="3" t="str">
        <f>IF(ISBLANK(B199), "",ROUND(-1*Calc!N199, 1))</f>
        <v/>
      </c>
      <c r="F199" s="3" t="str">
        <f t="shared" si="7"/>
        <v/>
      </c>
      <c r="G199" s="3" t="str">
        <f t="shared" si="8"/>
        <v/>
      </c>
    </row>
    <row r="200" spans="5:7" x14ac:dyDescent="0.45">
      <c r="E200" s="3" t="str">
        <f>IF(ISBLANK(B200), "",ROUND(-1*Calc!N200, 1))</f>
        <v/>
      </c>
      <c r="F200" s="3" t="str">
        <f t="shared" si="7"/>
        <v/>
      </c>
      <c r="G200" s="3" t="str">
        <f t="shared" si="8"/>
        <v/>
      </c>
    </row>
    <row r="201" spans="5:7" x14ac:dyDescent="0.45">
      <c r="E201" s="3" t="str">
        <f>IF(ISBLANK(B201), "",ROUND(-1*Calc!N201, 1))</f>
        <v/>
      </c>
      <c r="F201" s="3" t="str">
        <f t="shared" si="7"/>
        <v/>
      </c>
      <c r="G201" s="3" t="str">
        <f t="shared" si="8"/>
        <v/>
      </c>
    </row>
    <row r="202" spans="5:7" x14ac:dyDescent="0.45">
      <c r="E202" s="3" t="str">
        <f>IF(ISBLANK(B202), "",ROUND(-1*Calc!N202, 1))</f>
        <v/>
      </c>
      <c r="F202" s="3" t="str">
        <f t="shared" si="7"/>
        <v/>
      </c>
      <c r="G202" s="3" t="str">
        <f t="shared" si="8"/>
        <v/>
      </c>
    </row>
    <row r="203" spans="5:7" x14ac:dyDescent="0.45">
      <c r="E203" s="3" t="str">
        <f>IF(ISBLANK(B203), "",ROUND(-1*Calc!N203, 1))</f>
        <v/>
      </c>
      <c r="F203" s="3" t="str">
        <f t="shared" si="7"/>
        <v/>
      </c>
      <c r="G203" s="3" t="str">
        <f t="shared" si="8"/>
        <v/>
      </c>
    </row>
    <row r="204" spans="5:7" x14ac:dyDescent="0.45">
      <c r="E204" s="3" t="str">
        <f>IF(ISBLANK(B204), "",ROUND(-1*Calc!N204, 1))</f>
        <v/>
      </c>
      <c r="F204" s="3" t="str">
        <f t="shared" si="7"/>
        <v/>
      </c>
      <c r="G204" s="3" t="str">
        <f t="shared" si="8"/>
        <v/>
      </c>
    </row>
    <row r="205" spans="5:7" x14ac:dyDescent="0.45">
      <c r="E205" s="3" t="str">
        <f>IF(ISBLANK(B205), "",ROUND(-1*Calc!N205, 1))</f>
        <v/>
      </c>
      <c r="F205" s="3" t="str">
        <f t="shared" si="7"/>
        <v/>
      </c>
      <c r="G205" s="3" t="str">
        <f t="shared" si="8"/>
        <v/>
      </c>
    </row>
    <row r="206" spans="5:7" x14ac:dyDescent="0.45">
      <c r="E206" s="3" t="str">
        <f>IF(ISBLANK(B206), "",ROUND(-1*Calc!N206, 1))</f>
        <v/>
      </c>
      <c r="F206" s="3" t="str">
        <f t="shared" si="7"/>
        <v/>
      </c>
      <c r="G206" s="3" t="str">
        <f t="shared" si="8"/>
        <v/>
      </c>
    </row>
    <row r="207" spans="5:7" x14ac:dyDescent="0.45">
      <c r="E207" s="3" t="str">
        <f>IF(ISBLANK(B207), "",ROUND(-1*Calc!N207, 1))</f>
        <v/>
      </c>
      <c r="F207" s="3" t="str">
        <f t="shared" si="7"/>
        <v/>
      </c>
      <c r="G207" s="3" t="str">
        <f t="shared" si="8"/>
        <v/>
      </c>
    </row>
    <row r="208" spans="5:7" x14ac:dyDescent="0.45">
      <c r="E208" s="3" t="str">
        <f>IF(ISBLANK(B208), "",ROUND(-1*Calc!N208, 1))</f>
        <v/>
      </c>
      <c r="F208" s="3" t="str">
        <f t="shared" si="7"/>
        <v/>
      </c>
      <c r="G208" s="3" t="str">
        <f t="shared" si="8"/>
        <v/>
      </c>
    </row>
    <row r="209" spans="5:7" x14ac:dyDescent="0.45">
      <c r="E209" s="3" t="str">
        <f>IF(ISBLANK(B209), "",ROUND(-1*Calc!N209, 1))</f>
        <v/>
      </c>
      <c r="F209" s="3" t="str">
        <f t="shared" si="7"/>
        <v/>
      </c>
      <c r="G209" s="3" t="str">
        <f t="shared" si="8"/>
        <v/>
      </c>
    </row>
    <row r="210" spans="5:7" x14ac:dyDescent="0.45">
      <c r="E210" s="3" t="str">
        <f>IF(ISBLANK(B210), "",ROUND(-1*Calc!N210, 1))</f>
        <v/>
      </c>
      <c r="F210" s="3" t="str">
        <f t="shared" si="7"/>
        <v/>
      </c>
      <c r="G210" s="3" t="str">
        <f t="shared" si="8"/>
        <v/>
      </c>
    </row>
    <row r="211" spans="5:7" x14ac:dyDescent="0.45">
      <c r="E211" s="3" t="str">
        <f>IF(ISBLANK(B211), "",ROUND(-1*Calc!N211, 1))</f>
        <v/>
      </c>
      <c r="F211" s="3" t="str">
        <f t="shared" si="7"/>
        <v/>
      </c>
      <c r="G211" s="3" t="str">
        <f t="shared" si="8"/>
        <v/>
      </c>
    </row>
    <row r="212" spans="5:7" x14ac:dyDescent="0.45">
      <c r="E212" s="3" t="str">
        <f>IF(ISBLANK(B212), "",ROUND(-1*Calc!N212, 1))</f>
        <v/>
      </c>
      <c r="F212" s="3" t="str">
        <f t="shared" si="7"/>
        <v/>
      </c>
      <c r="G212" s="3" t="str">
        <f t="shared" si="8"/>
        <v/>
      </c>
    </row>
    <row r="213" spans="5:7" x14ac:dyDescent="0.45">
      <c r="E213" s="3" t="str">
        <f>IF(ISBLANK(B213), "",ROUND(-1*Calc!N213, 1))</f>
        <v/>
      </c>
      <c r="F213" s="3" t="str">
        <f t="shared" si="7"/>
        <v/>
      </c>
      <c r="G213" s="3" t="str">
        <f t="shared" si="8"/>
        <v/>
      </c>
    </row>
    <row r="214" spans="5:7" x14ac:dyDescent="0.45">
      <c r="E214" s="3" t="str">
        <f>IF(ISBLANK(B214), "",ROUND(-1*Calc!N214, 1))</f>
        <v/>
      </c>
      <c r="F214" s="3" t="str">
        <f t="shared" si="7"/>
        <v/>
      </c>
      <c r="G214" s="3" t="str">
        <f t="shared" si="8"/>
        <v/>
      </c>
    </row>
    <row r="215" spans="5:7" x14ac:dyDescent="0.45">
      <c r="E215" s="3" t="str">
        <f>IF(ISBLANK(B215), "",ROUND(-1*Calc!N215, 1))</f>
        <v/>
      </c>
      <c r="F215" s="3" t="str">
        <f t="shared" si="7"/>
        <v/>
      </c>
      <c r="G215" s="3" t="str">
        <f t="shared" si="8"/>
        <v/>
      </c>
    </row>
    <row r="216" spans="5:7" x14ac:dyDescent="0.45">
      <c r="E216" s="3" t="str">
        <f>IF(ISBLANK(B216), "",ROUND(-1*Calc!N216, 1))</f>
        <v/>
      </c>
      <c r="F216" s="3" t="str">
        <f t="shared" si="7"/>
        <v/>
      </c>
      <c r="G216" s="3" t="str">
        <f t="shared" si="8"/>
        <v/>
      </c>
    </row>
    <row r="217" spans="5:7" x14ac:dyDescent="0.45">
      <c r="E217" s="3" t="str">
        <f>IF(ISBLANK(B217), "",ROUND(-1*Calc!N217, 1))</f>
        <v/>
      </c>
      <c r="F217" s="3" t="str">
        <f t="shared" si="7"/>
        <v/>
      </c>
      <c r="G217" s="3" t="str">
        <f t="shared" si="8"/>
        <v/>
      </c>
    </row>
    <row r="218" spans="5:7" x14ac:dyDescent="0.45">
      <c r="E218" s="3" t="str">
        <f>IF(ISBLANK(B218), "",ROUND(-1*Calc!N218, 1))</f>
        <v/>
      </c>
      <c r="F218" s="3" t="str">
        <f t="shared" si="7"/>
        <v/>
      </c>
      <c r="G218" s="3" t="str">
        <f t="shared" si="8"/>
        <v/>
      </c>
    </row>
    <row r="219" spans="5:7" x14ac:dyDescent="0.45">
      <c r="E219" s="3" t="str">
        <f>IF(ISBLANK(B219), "",ROUND(-1*Calc!N219, 1))</f>
        <v/>
      </c>
      <c r="F219" s="3" t="str">
        <f t="shared" si="7"/>
        <v/>
      </c>
      <c r="G219" s="3" t="str">
        <f t="shared" si="8"/>
        <v/>
      </c>
    </row>
    <row r="220" spans="5:7" x14ac:dyDescent="0.45">
      <c r="E220" s="3" t="str">
        <f>IF(ISBLANK(B220), "",ROUND(-1*Calc!N220, 1))</f>
        <v/>
      </c>
      <c r="F220" s="3" t="str">
        <f t="shared" si="7"/>
        <v/>
      </c>
      <c r="G220" s="3" t="str">
        <f t="shared" si="8"/>
        <v/>
      </c>
    </row>
    <row r="221" spans="5:7" x14ac:dyDescent="0.45">
      <c r="E221" s="3" t="str">
        <f>IF(ISBLANK(B221), "",ROUND(-1*Calc!N221, 1))</f>
        <v/>
      </c>
      <c r="F221" s="3" t="str">
        <f t="shared" si="7"/>
        <v/>
      </c>
      <c r="G221" s="3" t="str">
        <f t="shared" si="8"/>
        <v/>
      </c>
    </row>
    <row r="222" spans="5:7" x14ac:dyDescent="0.45">
      <c r="E222" s="3" t="str">
        <f>IF(ISBLANK(B222), "",ROUND(-1*Calc!N222, 1))</f>
        <v/>
      </c>
      <c r="F222" s="3" t="str">
        <f t="shared" si="7"/>
        <v/>
      </c>
      <c r="G222" s="3" t="str">
        <f t="shared" si="8"/>
        <v/>
      </c>
    </row>
    <row r="223" spans="5:7" x14ac:dyDescent="0.45">
      <c r="E223" s="3" t="str">
        <f>IF(ISBLANK(B223), "",ROUND(-1*Calc!N223, 1))</f>
        <v/>
      </c>
      <c r="F223" s="3" t="str">
        <f t="shared" si="7"/>
        <v/>
      </c>
      <c r="G223" s="3" t="str">
        <f t="shared" si="8"/>
        <v/>
      </c>
    </row>
    <row r="224" spans="5:7" x14ac:dyDescent="0.45">
      <c r="E224" s="3" t="str">
        <f>IF(ISBLANK(B224), "",ROUND(-1*Calc!N224, 1))</f>
        <v/>
      </c>
      <c r="F224" s="3" t="str">
        <f t="shared" si="7"/>
        <v/>
      </c>
      <c r="G224" s="3" t="str">
        <f t="shared" si="8"/>
        <v/>
      </c>
    </row>
    <row r="225" spans="5:7" x14ac:dyDescent="0.45">
      <c r="E225" s="3" t="str">
        <f>IF(ISBLANK(B225), "",ROUND(-1*Calc!N225, 1))</f>
        <v/>
      </c>
      <c r="F225" s="3" t="str">
        <f t="shared" si="7"/>
        <v/>
      </c>
      <c r="G225" s="3" t="str">
        <f t="shared" si="8"/>
        <v/>
      </c>
    </row>
    <row r="226" spans="5:7" x14ac:dyDescent="0.45">
      <c r="E226" s="3" t="str">
        <f>IF(ISBLANK(B226), "",ROUND(-1*Calc!N226, 1))</f>
        <v/>
      </c>
      <c r="F226" s="3" t="str">
        <f t="shared" si="7"/>
        <v/>
      </c>
      <c r="G226" s="3" t="str">
        <f t="shared" si="8"/>
        <v/>
      </c>
    </row>
    <row r="227" spans="5:7" x14ac:dyDescent="0.45">
      <c r="E227" s="3" t="str">
        <f>IF(ISBLANK(B227), "",ROUND(-1*Calc!N227, 1))</f>
        <v/>
      </c>
      <c r="F227" s="3" t="str">
        <f t="shared" si="7"/>
        <v/>
      </c>
      <c r="G227" s="3" t="str">
        <f t="shared" si="8"/>
        <v/>
      </c>
    </row>
    <row r="228" spans="5:7" x14ac:dyDescent="0.45">
      <c r="E228" s="3" t="str">
        <f>IF(ISBLANK(B228), "",ROUND(-1*Calc!N228, 1))</f>
        <v/>
      </c>
      <c r="F228" s="3" t="str">
        <f t="shared" si="7"/>
        <v/>
      </c>
      <c r="G228" s="3" t="str">
        <f t="shared" si="8"/>
        <v/>
      </c>
    </row>
    <row r="229" spans="5:7" x14ac:dyDescent="0.45">
      <c r="E229" s="3" t="str">
        <f>IF(ISBLANK(B229), "",ROUND(-1*Calc!N229, 1))</f>
        <v/>
      </c>
      <c r="F229" s="3" t="str">
        <f t="shared" si="7"/>
        <v/>
      </c>
      <c r="G229" s="3" t="str">
        <f t="shared" si="8"/>
        <v/>
      </c>
    </row>
    <row r="230" spans="5:7" x14ac:dyDescent="0.45">
      <c r="E230" s="3" t="str">
        <f>IF(ISBLANK(B230), "",ROUND(-1*Calc!N230, 1))</f>
        <v/>
      </c>
      <c r="F230" s="3" t="str">
        <f t="shared" si="7"/>
        <v/>
      </c>
      <c r="G230" s="3" t="str">
        <f t="shared" si="8"/>
        <v/>
      </c>
    </row>
    <row r="231" spans="5:7" x14ac:dyDescent="0.45">
      <c r="E231" s="3" t="str">
        <f>IF(ISBLANK(B231), "",ROUND(-1*Calc!N231, 1))</f>
        <v/>
      </c>
      <c r="F231" s="3" t="str">
        <f t="shared" si="7"/>
        <v/>
      </c>
      <c r="G231" s="3" t="str">
        <f t="shared" si="8"/>
        <v/>
      </c>
    </row>
    <row r="232" spans="5:7" x14ac:dyDescent="0.45">
      <c r="E232" s="3" t="str">
        <f>IF(ISBLANK(B232), "",ROUND(-1*Calc!N232, 1))</f>
        <v/>
      </c>
      <c r="F232" s="3" t="str">
        <f t="shared" si="7"/>
        <v/>
      </c>
      <c r="G232" s="3" t="str">
        <f t="shared" si="8"/>
        <v/>
      </c>
    </row>
    <row r="233" spans="5:7" x14ac:dyDescent="0.45">
      <c r="E233" s="3" t="str">
        <f>IF(ISBLANK(B233), "",ROUND(-1*Calc!N233, 1))</f>
        <v/>
      </c>
      <c r="F233" s="3" t="str">
        <f t="shared" si="7"/>
        <v/>
      </c>
      <c r="G233" s="3" t="str">
        <f t="shared" si="8"/>
        <v/>
      </c>
    </row>
    <row r="234" spans="5:7" x14ac:dyDescent="0.45">
      <c r="E234" s="3" t="str">
        <f>IF(ISBLANK(B234), "",ROUND(-1*Calc!N234, 1))</f>
        <v/>
      </c>
      <c r="F234" s="3" t="str">
        <f t="shared" si="7"/>
        <v/>
      </c>
      <c r="G234" s="3" t="str">
        <f t="shared" si="8"/>
        <v/>
      </c>
    </row>
    <row r="235" spans="5:7" x14ac:dyDescent="0.45">
      <c r="E235" s="3" t="str">
        <f>IF(ISBLANK(B235), "",ROUND(-1*Calc!N235, 1))</f>
        <v/>
      </c>
      <c r="F235" s="3" t="str">
        <f t="shared" si="7"/>
        <v/>
      </c>
      <c r="G235" s="3" t="str">
        <f t="shared" si="8"/>
        <v/>
      </c>
    </row>
    <row r="236" spans="5:7" x14ac:dyDescent="0.45">
      <c r="E236" s="3" t="str">
        <f>IF(ISBLANK(B236), "",ROUND(-1*Calc!N236, 1))</f>
        <v/>
      </c>
      <c r="F236" s="3" t="str">
        <f t="shared" si="7"/>
        <v/>
      </c>
      <c r="G236" s="3" t="str">
        <f t="shared" si="8"/>
        <v/>
      </c>
    </row>
    <row r="237" spans="5:7" x14ac:dyDescent="0.45">
      <c r="E237" s="3" t="str">
        <f>IF(ISBLANK(B237), "",ROUND(-1*Calc!N237, 1))</f>
        <v/>
      </c>
      <c r="F237" s="3" t="str">
        <f t="shared" si="7"/>
        <v/>
      </c>
      <c r="G237" s="3" t="str">
        <f t="shared" si="8"/>
        <v/>
      </c>
    </row>
    <row r="238" spans="5:7" x14ac:dyDescent="0.45">
      <c r="E238" s="3" t="str">
        <f>IF(ISBLANK(B238), "",ROUND(-1*Calc!N238, 1))</f>
        <v/>
      </c>
      <c r="F238" s="3" t="str">
        <f t="shared" si="7"/>
        <v/>
      </c>
      <c r="G238" s="3" t="str">
        <f t="shared" si="8"/>
        <v/>
      </c>
    </row>
    <row r="239" spans="5:7" x14ac:dyDescent="0.45">
      <c r="E239" s="3" t="str">
        <f>IF(ISBLANK(B239), "",ROUND(-1*Calc!N239, 1))</f>
        <v/>
      </c>
      <c r="F239" s="3" t="str">
        <f t="shared" si="7"/>
        <v/>
      </c>
      <c r="G239" s="3" t="str">
        <f t="shared" si="8"/>
        <v/>
      </c>
    </row>
    <row r="240" spans="5:7" x14ac:dyDescent="0.45">
      <c r="E240" s="3" t="str">
        <f>IF(ISBLANK(B240), "",ROUND(-1*Calc!N240, 1))</f>
        <v/>
      </c>
      <c r="F240" s="3" t="str">
        <f t="shared" si="7"/>
        <v/>
      </c>
      <c r="G240" s="3" t="str">
        <f t="shared" si="8"/>
        <v/>
      </c>
    </row>
    <row r="241" spans="5:7" x14ac:dyDescent="0.45">
      <c r="E241" s="3" t="str">
        <f>IF(ISBLANK(B241), "",ROUND(-1*Calc!N241, 1))</f>
        <v/>
      </c>
      <c r="F241" s="3" t="str">
        <f t="shared" si="7"/>
        <v/>
      </c>
      <c r="G241" s="3" t="str">
        <f t="shared" si="8"/>
        <v/>
      </c>
    </row>
    <row r="242" spans="5:7" x14ac:dyDescent="0.45">
      <c r="E242" s="3" t="str">
        <f>IF(ISBLANK(B242), "",ROUND(-1*Calc!N242, 1))</f>
        <v/>
      </c>
      <c r="F242" s="3" t="str">
        <f t="shared" si="7"/>
        <v/>
      </c>
      <c r="G242" s="3" t="str">
        <f t="shared" si="8"/>
        <v/>
      </c>
    </row>
    <row r="243" spans="5:7" x14ac:dyDescent="0.45">
      <c r="E243" s="3" t="str">
        <f>IF(ISBLANK(B243), "",ROUND(-1*Calc!N243, 1))</f>
        <v/>
      </c>
      <c r="F243" s="3" t="str">
        <f t="shared" si="7"/>
        <v/>
      </c>
      <c r="G243" s="3" t="str">
        <f t="shared" si="8"/>
        <v/>
      </c>
    </row>
    <row r="244" spans="5:7" x14ac:dyDescent="0.45">
      <c r="E244" s="3" t="str">
        <f>IF(ISBLANK(B244), "",ROUND(-1*Calc!N244, 1))</f>
        <v/>
      </c>
      <c r="F244" s="3" t="str">
        <f t="shared" si="7"/>
        <v/>
      </c>
      <c r="G244" s="3" t="str">
        <f t="shared" si="8"/>
        <v/>
      </c>
    </row>
    <row r="245" spans="5:7" x14ac:dyDescent="0.45">
      <c r="E245" s="3" t="str">
        <f>IF(ISBLANK(B245), "",ROUND(-1*Calc!N245, 1))</f>
        <v/>
      </c>
      <c r="F245" s="3" t="str">
        <f t="shared" si="7"/>
        <v/>
      </c>
      <c r="G245" s="3" t="str">
        <f t="shared" si="8"/>
        <v/>
      </c>
    </row>
    <row r="246" spans="5:7" x14ac:dyDescent="0.45">
      <c r="E246" s="3" t="str">
        <f>IF(ISBLANK(B246), "",ROUND(-1*Calc!N246, 1))</f>
        <v/>
      </c>
      <c r="F246" s="3" t="str">
        <f t="shared" si="7"/>
        <v/>
      </c>
      <c r="G246" s="3" t="str">
        <f t="shared" si="8"/>
        <v/>
      </c>
    </row>
    <row r="247" spans="5:7" x14ac:dyDescent="0.45">
      <c r="E247" s="3" t="str">
        <f>IF(ISBLANK(B247), "",ROUND(-1*Calc!N247, 1))</f>
        <v/>
      </c>
      <c r="F247" s="3" t="str">
        <f t="shared" si="7"/>
        <v/>
      </c>
      <c r="G247" s="3" t="str">
        <f t="shared" si="8"/>
        <v/>
      </c>
    </row>
    <row r="248" spans="5:7" x14ac:dyDescent="0.45">
      <c r="E248" s="3" t="str">
        <f>IF(ISBLANK(B248), "",ROUND(-1*Calc!N248, 1))</f>
        <v/>
      </c>
      <c r="F248" s="3" t="str">
        <f t="shared" si="7"/>
        <v/>
      </c>
      <c r="G248" s="3" t="str">
        <f t="shared" si="8"/>
        <v/>
      </c>
    </row>
    <row r="249" spans="5:7" x14ac:dyDescent="0.45">
      <c r="E249" s="3" t="str">
        <f>IF(ISBLANK(B249), "",ROUND(-1*Calc!N249, 1))</f>
        <v/>
      </c>
      <c r="F249" s="3" t="str">
        <f t="shared" si="7"/>
        <v/>
      </c>
      <c r="G249" s="3" t="str">
        <f t="shared" si="8"/>
        <v/>
      </c>
    </row>
    <row r="250" spans="5:7" x14ac:dyDescent="0.45">
      <c r="E250" s="3" t="str">
        <f>IF(ISBLANK(B250), "",ROUND(-1*Calc!N250, 1))</f>
        <v/>
      </c>
      <c r="F250" s="3" t="str">
        <f t="shared" si="7"/>
        <v/>
      </c>
      <c r="G250" s="3" t="str">
        <f t="shared" si="8"/>
        <v/>
      </c>
    </row>
    <row r="251" spans="5:7" x14ac:dyDescent="0.45">
      <c r="E251" s="3" t="str">
        <f>IF(ISBLANK(B251), "",ROUND(-1*Calc!N251, 1))</f>
        <v/>
      </c>
      <c r="F251" s="3" t="str">
        <f t="shared" si="7"/>
        <v/>
      </c>
      <c r="G251" s="3" t="str">
        <f t="shared" si="8"/>
        <v/>
      </c>
    </row>
    <row r="252" spans="5:7" x14ac:dyDescent="0.45">
      <c r="E252" s="3" t="str">
        <f>IF(ISBLANK(B252), "",ROUND(-1*Calc!N252, 1))</f>
        <v/>
      </c>
      <c r="F252" s="3" t="str">
        <f t="shared" si="7"/>
        <v/>
      </c>
      <c r="G252" s="3" t="str">
        <f t="shared" si="8"/>
        <v/>
      </c>
    </row>
    <row r="253" spans="5:7" x14ac:dyDescent="0.45">
      <c r="E253" s="3" t="str">
        <f>IF(ISBLANK(B253), "",ROUND(-1*Calc!N253, 1))</f>
        <v/>
      </c>
      <c r="F253" s="3" t="str">
        <f t="shared" si="7"/>
        <v/>
      </c>
      <c r="G253" s="3" t="str">
        <f t="shared" si="8"/>
        <v/>
      </c>
    </row>
    <row r="254" spans="5:7" x14ac:dyDescent="0.45">
      <c r="E254" s="3" t="str">
        <f>IF(ISBLANK(B254), "",ROUND(-1*Calc!N254, 1))</f>
        <v/>
      </c>
      <c r="F254" s="3" t="str">
        <f t="shared" si="7"/>
        <v/>
      </c>
      <c r="G254" s="3" t="str">
        <f t="shared" si="8"/>
        <v/>
      </c>
    </row>
    <row r="255" spans="5:7" x14ac:dyDescent="0.45">
      <c r="E255" s="3" t="str">
        <f>IF(ISBLANK(B255), "",ROUND(-1*Calc!N255, 1))</f>
        <v/>
      </c>
      <c r="F255" s="3" t="str">
        <f t="shared" si="7"/>
        <v/>
      </c>
      <c r="G255" s="3" t="str">
        <f t="shared" si="8"/>
        <v/>
      </c>
    </row>
    <row r="256" spans="5:7" x14ac:dyDescent="0.45">
      <c r="E256" s="3" t="str">
        <f>IF(ISBLANK(B256), "",ROUND(-1*Calc!N256, 1))</f>
        <v/>
      </c>
      <c r="F256" s="3" t="str">
        <f t="shared" si="7"/>
        <v/>
      </c>
      <c r="G256" s="3" t="str">
        <f t="shared" si="8"/>
        <v/>
      </c>
    </row>
    <row r="257" spans="5:7" x14ac:dyDescent="0.45">
      <c r="E257" s="3" t="str">
        <f>IF(ISBLANK(B257), "",ROUND(-1*Calc!N257, 1))</f>
        <v/>
      </c>
      <c r="F257" s="3" t="str">
        <f t="shared" si="7"/>
        <v/>
      </c>
      <c r="G257" s="3" t="str">
        <f t="shared" si="8"/>
        <v/>
      </c>
    </row>
    <row r="258" spans="5:7" x14ac:dyDescent="0.45">
      <c r="E258" s="3" t="str">
        <f>IF(ISBLANK(B258), "",ROUND(-1*Calc!N258, 1))</f>
        <v/>
      </c>
      <c r="F258" s="3" t="str">
        <f t="shared" si="7"/>
        <v/>
      </c>
      <c r="G258" s="3" t="str">
        <f t="shared" si="8"/>
        <v/>
      </c>
    </row>
    <row r="259" spans="5:7" x14ac:dyDescent="0.45">
      <c r="E259" s="3" t="str">
        <f>IF(ISBLANK(B259), "",ROUND(-1*Calc!N259, 1))</f>
        <v/>
      </c>
      <c r="F259" s="3" t="str">
        <f t="shared" ref="F259:F292" si="9">IF(ISBLANK(B259), "",IF(E259&gt;0,C259,B259))</f>
        <v/>
      </c>
      <c r="G259" s="3" t="str">
        <f t="shared" ref="G259:G292" si="10">IF(ISBLANK(B259),"",IF(OR(AND(E259&lt;0, E259&lt;D259), AND(E259&gt;0, E259&lt;D259)),"Y","N"))</f>
        <v/>
      </c>
    </row>
    <row r="260" spans="5:7" x14ac:dyDescent="0.45">
      <c r="E260" s="3" t="str">
        <f>IF(ISBLANK(B260), "",ROUND(-1*Calc!N260, 1))</f>
        <v/>
      </c>
      <c r="F260" s="3" t="str">
        <f t="shared" si="9"/>
        <v/>
      </c>
      <c r="G260" s="3" t="str">
        <f t="shared" si="10"/>
        <v/>
      </c>
    </row>
    <row r="261" spans="5:7" x14ac:dyDescent="0.45">
      <c r="E261" s="3" t="str">
        <f>IF(ISBLANK(B261), "",ROUND(-1*Calc!N261, 1))</f>
        <v/>
      </c>
      <c r="F261" s="3" t="str">
        <f t="shared" si="9"/>
        <v/>
      </c>
      <c r="G261" s="3" t="str">
        <f t="shared" si="10"/>
        <v/>
      </c>
    </row>
    <row r="262" spans="5:7" x14ac:dyDescent="0.45">
      <c r="E262" s="3" t="str">
        <f>IF(ISBLANK(B262), "",ROUND(-1*Calc!N262, 1))</f>
        <v/>
      </c>
      <c r="F262" s="3" t="str">
        <f t="shared" si="9"/>
        <v/>
      </c>
      <c r="G262" s="3" t="str">
        <f t="shared" si="10"/>
        <v/>
      </c>
    </row>
    <row r="263" spans="5:7" x14ac:dyDescent="0.45">
      <c r="E263" s="3" t="str">
        <f>IF(ISBLANK(B263), "",ROUND(-1*Calc!N263, 1))</f>
        <v/>
      </c>
      <c r="F263" s="3" t="str">
        <f t="shared" si="9"/>
        <v/>
      </c>
      <c r="G263" s="3" t="str">
        <f t="shared" si="10"/>
        <v/>
      </c>
    </row>
    <row r="264" spans="5:7" x14ac:dyDescent="0.45">
      <c r="E264" s="3" t="str">
        <f>IF(ISBLANK(B264), "",ROUND(-1*Calc!N264, 1))</f>
        <v/>
      </c>
      <c r="F264" s="3" t="str">
        <f t="shared" si="9"/>
        <v/>
      </c>
      <c r="G264" s="3" t="str">
        <f t="shared" si="10"/>
        <v/>
      </c>
    </row>
    <row r="265" spans="5:7" x14ac:dyDescent="0.45">
      <c r="E265" s="3" t="str">
        <f>IF(ISBLANK(B265), "",ROUND(-1*Calc!N265, 1))</f>
        <v/>
      </c>
      <c r="F265" s="3" t="str">
        <f t="shared" si="9"/>
        <v/>
      </c>
      <c r="G265" s="3" t="str">
        <f t="shared" si="10"/>
        <v/>
      </c>
    </row>
    <row r="266" spans="5:7" x14ac:dyDescent="0.45">
      <c r="E266" s="3" t="str">
        <f>IF(ISBLANK(B266), "",ROUND(-1*Calc!N266, 1))</f>
        <v/>
      </c>
      <c r="F266" s="3" t="str">
        <f t="shared" si="9"/>
        <v/>
      </c>
      <c r="G266" s="3" t="str">
        <f t="shared" si="10"/>
        <v/>
      </c>
    </row>
    <row r="267" spans="5:7" x14ac:dyDescent="0.45">
      <c r="E267" s="3" t="str">
        <f>IF(ISBLANK(B267), "",ROUND(-1*Calc!N267, 1))</f>
        <v/>
      </c>
      <c r="F267" s="3" t="str">
        <f t="shared" si="9"/>
        <v/>
      </c>
      <c r="G267" s="3" t="str">
        <f t="shared" si="10"/>
        <v/>
      </c>
    </row>
    <row r="268" spans="5:7" x14ac:dyDescent="0.45">
      <c r="E268" s="3" t="str">
        <f>IF(ISBLANK(B268), "",ROUND(-1*Calc!N268, 1))</f>
        <v/>
      </c>
      <c r="F268" s="3" t="str">
        <f t="shared" si="9"/>
        <v/>
      </c>
      <c r="G268" s="3" t="str">
        <f t="shared" si="10"/>
        <v/>
      </c>
    </row>
    <row r="269" spans="5:7" x14ac:dyDescent="0.45">
      <c r="E269" s="3" t="str">
        <f>IF(ISBLANK(B269), "",ROUND(-1*Calc!N269, 1))</f>
        <v/>
      </c>
      <c r="F269" s="3" t="str">
        <f t="shared" si="9"/>
        <v/>
      </c>
      <c r="G269" s="3" t="str">
        <f t="shared" si="10"/>
        <v/>
      </c>
    </row>
    <row r="270" spans="5:7" x14ac:dyDescent="0.45">
      <c r="E270" s="3" t="str">
        <f>IF(ISBLANK(B270), "",ROUND(-1*Calc!N270, 1))</f>
        <v/>
      </c>
      <c r="F270" s="3" t="str">
        <f t="shared" si="9"/>
        <v/>
      </c>
      <c r="G270" s="3" t="str">
        <f t="shared" si="10"/>
        <v/>
      </c>
    </row>
    <row r="271" spans="5:7" x14ac:dyDescent="0.45">
      <c r="E271" s="3" t="str">
        <f>IF(ISBLANK(B271), "",ROUND(-1*Calc!N271, 1))</f>
        <v/>
      </c>
      <c r="F271" s="3" t="str">
        <f t="shared" si="9"/>
        <v/>
      </c>
      <c r="G271" s="3" t="str">
        <f t="shared" si="10"/>
        <v/>
      </c>
    </row>
    <row r="272" spans="5:7" x14ac:dyDescent="0.45">
      <c r="E272" s="3" t="str">
        <f>IF(ISBLANK(B272), "",ROUND(-1*Calc!N272, 1))</f>
        <v/>
      </c>
      <c r="F272" s="3" t="str">
        <f t="shared" si="9"/>
        <v/>
      </c>
      <c r="G272" s="3" t="str">
        <f t="shared" si="10"/>
        <v/>
      </c>
    </row>
    <row r="273" spans="5:7" x14ac:dyDescent="0.45">
      <c r="E273" s="3" t="str">
        <f>IF(ISBLANK(B273), "",ROUND(-1*Calc!N273, 1))</f>
        <v/>
      </c>
      <c r="F273" s="3" t="str">
        <f t="shared" si="9"/>
        <v/>
      </c>
      <c r="G273" s="3" t="str">
        <f t="shared" si="10"/>
        <v/>
      </c>
    </row>
    <row r="274" spans="5:7" x14ac:dyDescent="0.45">
      <c r="E274" s="3" t="str">
        <f>IF(ISBLANK(B274), "",ROUND(-1*Calc!N274, 1))</f>
        <v/>
      </c>
      <c r="F274" s="3" t="str">
        <f t="shared" si="9"/>
        <v/>
      </c>
      <c r="G274" s="3" t="str">
        <f t="shared" si="10"/>
        <v/>
      </c>
    </row>
    <row r="275" spans="5:7" x14ac:dyDescent="0.45">
      <c r="E275" s="3" t="str">
        <f>IF(ISBLANK(B275), "",ROUND(-1*Calc!N275, 1))</f>
        <v/>
      </c>
      <c r="F275" s="3" t="str">
        <f t="shared" si="9"/>
        <v/>
      </c>
      <c r="G275" s="3" t="str">
        <f t="shared" si="10"/>
        <v/>
      </c>
    </row>
    <row r="276" spans="5:7" x14ac:dyDescent="0.45">
      <c r="E276" s="3" t="str">
        <f>IF(ISBLANK(B276), "",ROUND(-1*Calc!N276, 1))</f>
        <v/>
      </c>
      <c r="F276" s="3" t="str">
        <f t="shared" si="9"/>
        <v/>
      </c>
      <c r="G276" s="3" t="str">
        <f t="shared" si="10"/>
        <v/>
      </c>
    </row>
    <row r="277" spans="5:7" x14ac:dyDescent="0.45">
      <c r="E277" s="3" t="str">
        <f>IF(ISBLANK(B277), "",ROUND(-1*Calc!N277, 1))</f>
        <v/>
      </c>
      <c r="F277" s="3" t="str">
        <f t="shared" si="9"/>
        <v/>
      </c>
      <c r="G277" s="3" t="str">
        <f t="shared" si="10"/>
        <v/>
      </c>
    </row>
    <row r="278" spans="5:7" x14ac:dyDescent="0.45">
      <c r="E278" s="3" t="str">
        <f>IF(ISBLANK(B278), "",ROUND(-1*Calc!N278, 1))</f>
        <v/>
      </c>
      <c r="F278" s="3" t="str">
        <f t="shared" si="9"/>
        <v/>
      </c>
      <c r="G278" s="3" t="str">
        <f t="shared" si="10"/>
        <v/>
      </c>
    </row>
    <row r="279" spans="5:7" x14ac:dyDescent="0.45">
      <c r="E279" s="3" t="str">
        <f>IF(ISBLANK(B279), "",ROUND(-1*Calc!N279, 1))</f>
        <v/>
      </c>
      <c r="F279" s="3" t="str">
        <f t="shared" si="9"/>
        <v/>
      </c>
      <c r="G279" s="3" t="str">
        <f t="shared" si="10"/>
        <v/>
      </c>
    </row>
    <row r="280" spans="5:7" x14ac:dyDescent="0.45">
      <c r="E280" s="3" t="str">
        <f>IF(ISBLANK(B280), "",ROUND(-1*Calc!N280, 1))</f>
        <v/>
      </c>
      <c r="F280" s="3" t="str">
        <f t="shared" si="9"/>
        <v/>
      </c>
      <c r="G280" s="3" t="str">
        <f t="shared" si="10"/>
        <v/>
      </c>
    </row>
    <row r="281" spans="5:7" x14ac:dyDescent="0.45">
      <c r="E281" s="3" t="str">
        <f>IF(ISBLANK(B281), "",ROUND(-1*Calc!N281, 1))</f>
        <v/>
      </c>
      <c r="F281" s="3" t="str">
        <f t="shared" si="9"/>
        <v/>
      </c>
      <c r="G281" s="3" t="str">
        <f t="shared" si="10"/>
        <v/>
      </c>
    </row>
    <row r="282" spans="5:7" x14ac:dyDescent="0.45">
      <c r="E282" s="3" t="str">
        <f>IF(ISBLANK(B282), "",ROUND(-1*Calc!N282, 1))</f>
        <v/>
      </c>
      <c r="F282" s="3" t="str">
        <f t="shared" si="9"/>
        <v/>
      </c>
      <c r="G282" s="3" t="str">
        <f t="shared" si="10"/>
        <v/>
      </c>
    </row>
    <row r="283" spans="5:7" x14ac:dyDescent="0.45">
      <c r="E283" s="3" t="str">
        <f>IF(ISBLANK(B283), "",ROUND(-1*Calc!N283, 1))</f>
        <v/>
      </c>
      <c r="F283" s="3" t="str">
        <f t="shared" si="9"/>
        <v/>
      </c>
      <c r="G283" s="3" t="str">
        <f t="shared" si="10"/>
        <v/>
      </c>
    </row>
    <row r="284" spans="5:7" x14ac:dyDescent="0.45">
      <c r="E284" s="3" t="str">
        <f>IF(ISBLANK(B284), "",ROUND(-1*Calc!N284, 1))</f>
        <v/>
      </c>
      <c r="F284" s="3" t="str">
        <f t="shared" si="9"/>
        <v/>
      </c>
      <c r="G284" s="3" t="str">
        <f t="shared" si="10"/>
        <v/>
      </c>
    </row>
    <row r="285" spans="5:7" x14ac:dyDescent="0.45">
      <c r="E285" s="3" t="str">
        <f>IF(ISBLANK(B285), "",ROUND(-1*Calc!N285, 1))</f>
        <v/>
      </c>
      <c r="F285" s="3" t="str">
        <f t="shared" si="9"/>
        <v/>
      </c>
      <c r="G285" s="3" t="str">
        <f t="shared" si="10"/>
        <v/>
      </c>
    </row>
    <row r="286" spans="5:7" x14ac:dyDescent="0.45">
      <c r="E286" s="3" t="str">
        <f>IF(ISBLANK(B286), "",ROUND(-1*Calc!N286, 1))</f>
        <v/>
      </c>
      <c r="F286" s="3" t="str">
        <f t="shared" si="9"/>
        <v/>
      </c>
      <c r="G286" s="3" t="str">
        <f t="shared" si="10"/>
        <v/>
      </c>
    </row>
    <row r="287" spans="5:7" x14ac:dyDescent="0.45">
      <c r="E287" s="3" t="str">
        <f>IF(ISBLANK(B287), "",ROUND(-1*Calc!N287, 1))</f>
        <v/>
      </c>
      <c r="F287" s="3" t="str">
        <f t="shared" si="9"/>
        <v/>
      </c>
      <c r="G287" s="3" t="str">
        <f t="shared" si="10"/>
        <v/>
      </c>
    </row>
    <row r="288" spans="5:7" x14ac:dyDescent="0.45">
      <c r="E288" s="3" t="str">
        <f>IF(ISBLANK(B288), "",ROUND(-1*Calc!N288, 1))</f>
        <v/>
      </c>
      <c r="F288" s="3" t="str">
        <f t="shared" si="9"/>
        <v/>
      </c>
      <c r="G288" s="3" t="str">
        <f t="shared" si="10"/>
        <v/>
      </c>
    </row>
    <row r="289" spans="5:7" x14ac:dyDescent="0.45">
      <c r="E289" s="3" t="str">
        <f>IF(ISBLANK(B289), "",ROUND(-1*Calc!N289, 1))</f>
        <v/>
      </c>
      <c r="F289" s="3" t="str">
        <f t="shared" si="9"/>
        <v/>
      </c>
      <c r="G289" s="3" t="str">
        <f t="shared" si="10"/>
        <v/>
      </c>
    </row>
    <row r="290" spans="5:7" x14ac:dyDescent="0.45">
      <c r="E290" s="3" t="str">
        <f>IF(ISBLANK(B290), "",ROUND(-1*Calc!N290, 1))</f>
        <v/>
      </c>
      <c r="F290" s="3" t="str">
        <f t="shared" si="9"/>
        <v/>
      </c>
      <c r="G290" s="3" t="str">
        <f t="shared" si="10"/>
        <v/>
      </c>
    </row>
    <row r="291" spans="5:7" x14ac:dyDescent="0.45">
      <c r="E291" s="3" t="str">
        <f>IF(ISBLANK(B291), "",ROUND(-1*Calc!N291, 1))</f>
        <v/>
      </c>
      <c r="F291" s="3" t="str">
        <f t="shared" si="9"/>
        <v/>
      </c>
      <c r="G291" s="3" t="str">
        <f t="shared" si="10"/>
        <v/>
      </c>
    </row>
    <row r="292" spans="5:7" x14ac:dyDescent="0.45">
      <c r="E292" s="3" t="str">
        <f>IF(ISBLANK(B292), "",ROUND(-1*Calc!N292, 1))</f>
        <v/>
      </c>
      <c r="F292" s="3" t="str">
        <f t="shared" si="9"/>
        <v/>
      </c>
      <c r="G292" s="3" t="str">
        <f t="shared" si="10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0"/>
  <sheetViews>
    <sheetView zoomScale="80" zoomScaleNormal="80" workbookViewId="0">
      <selection activeCell="O8" sqref="O8"/>
    </sheetView>
  </sheetViews>
  <sheetFormatPr defaultColWidth="10.6640625" defaultRowHeight="14.25" x14ac:dyDescent="0.45"/>
  <cols>
    <col min="1" max="4" width="13.86328125" customWidth="1"/>
    <col min="5" max="5" width="14.3984375" customWidth="1"/>
    <col min="6" max="10" width="14.265625" customWidth="1"/>
    <col min="11" max="11" width="19.86328125" customWidth="1"/>
    <col min="12" max="14" width="21" customWidth="1"/>
    <col min="15" max="15" width="20.73046875" customWidth="1"/>
    <col min="16" max="16" width="19.53125" customWidth="1"/>
  </cols>
  <sheetData>
    <row r="1" spans="1:23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23</v>
      </c>
      <c r="H1" s="8" t="s">
        <v>29</v>
      </c>
      <c r="I1" s="8" t="s">
        <v>415</v>
      </c>
      <c r="J1" s="9" t="s">
        <v>413</v>
      </c>
      <c r="K1" s="9" t="s">
        <v>20</v>
      </c>
      <c r="L1" s="10" t="s">
        <v>21</v>
      </c>
      <c r="M1" s="22" t="s">
        <v>414</v>
      </c>
      <c r="N1" s="22" t="s">
        <v>416</v>
      </c>
      <c r="O1" s="13" t="s">
        <v>31</v>
      </c>
      <c r="P1" s="13" t="s">
        <v>32</v>
      </c>
      <c r="Q1" s="14"/>
      <c r="R1" s="27" t="s">
        <v>22</v>
      </c>
      <c r="S1" s="27"/>
      <c r="T1" s="27"/>
      <c r="U1" s="28" t="s">
        <v>24</v>
      </c>
      <c r="V1" s="28"/>
      <c r="W1" s="28"/>
    </row>
    <row r="2" spans="1:23" x14ac:dyDescent="0.45">
      <c r="A2" s="6" t="str">
        <f>IF(ISBLANK(Games!$B2), "",Games!A2)</f>
        <v/>
      </c>
      <c r="B2" s="6" t="str">
        <f>IF(ISBLANK(Games!$B2), "",Games!B2)</f>
        <v/>
      </c>
      <c r="C2" s="6" t="str">
        <f>IF(ISBLANK(Games!$B2), "",Games!C2)</f>
        <v/>
      </c>
      <c r="D2" s="2" t="str">
        <f>IF(ISBLANK(Games!$B2), "",Games!D2)</f>
        <v/>
      </c>
      <c r="E2" s="2" t="str">
        <f>IF(ISBLANK(Games!$B2), "",Games!E2)</f>
        <v/>
      </c>
      <c r="F2" s="6" t="str">
        <f>IF(ISBLANK(Games!$B2), "",Games!F2)</f>
        <v/>
      </c>
      <c r="G2" s="6" t="str">
        <f>IF(ISBLANK(Games!$B2), "",Games!G2)</f>
        <v/>
      </c>
      <c r="H2" s="7"/>
      <c r="I2" s="7"/>
      <c r="J2" s="25" t="str">
        <f>IF(ISBLANK(Table13[[#This Row],[Side Result]]), "",IF(Table13[[#This Row],[Difference Result]]&gt;(-1*Table13[[#This Row],[Predicted Spread]]), "Y", "N"))</f>
        <v/>
      </c>
      <c r="K2" s="12" t="str">
        <f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" s="16" t="str">
        <f>IF(ISBLANK(Table13[[#This Row],[Difference Result]]),"",IF(ISBLANK(Games!B2),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" s="24" t="str">
        <f>IF(ISBLANK(Table13[[#This Row],[Difference Result]]), "", (Table13[[#This Row],[Predicted Spread]]*-1-Table13[[#This Row],[Difference Result]]))</f>
        <v/>
      </c>
      <c r="N2" s="24" t="str">
        <f>IF(ISBLANK(Table13[[#This Row],[Difference Result]]), "",ABS(Table13[[#This Row],[Result Difference from Prediction]]))</f>
        <v/>
      </c>
      <c r="O2" s="17" t="str">
        <f>IF(OR(ISBLANK(Games!B2),ISBLANK(Table13[[#This Row],[Side Result]])), "",IF(OR(AND('Prediction Log'!D2&lt;0, 'Prediction Log'!H2='Prediction Log'!B2), AND('Prediction Log'!D2&gt;0, 'Prediction Log'!C2='Prediction Log'!H2)),"Y", IF(ISBLANK(Games!$B$2), "","N")))</f>
        <v/>
      </c>
      <c r="P2" s="17" t="str">
        <f>IF(OR(ISBLANK(Games!B2),ISBLANK(Table13[[#This Row],[Difference Result]])),"", IF(Table13[[#This Row],[Cover Result (Y/N)]]="Y", "Y", "N"))</f>
        <v/>
      </c>
      <c r="R2" s="15" t="s">
        <v>16</v>
      </c>
      <c r="S2" s="15" t="s">
        <v>17</v>
      </c>
      <c r="T2" s="5" t="s">
        <v>18</v>
      </c>
      <c r="U2" s="15" t="s">
        <v>25</v>
      </c>
      <c r="V2" s="15" t="s">
        <v>26</v>
      </c>
      <c r="W2" s="5" t="s">
        <v>27</v>
      </c>
    </row>
    <row r="3" spans="1:23" x14ac:dyDescent="0.45">
      <c r="A3" s="6" t="str">
        <f>IF(ISBLANK(Games!$B3), "",Games!A3)</f>
        <v/>
      </c>
      <c r="B3" s="6" t="str">
        <f>IF(ISBLANK(Games!$B3), "",Games!B3)</f>
        <v/>
      </c>
      <c r="C3" s="6" t="str">
        <f>IF(ISBLANK(Games!$B3), "",Games!C3)</f>
        <v/>
      </c>
      <c r="D3" s="2" t="str">
        <f>IF(ISBLANK(Games!$B3), "",Games!D3)</f>
        <v/>
      </c>
      <c r="E3" s="2" t="str">
        <f>IF(ISBLANK(Games!$B3), "",Games!E3)</f>
        <v/>
      </c>
      <c r="F3" s="6" t="str">
        <f>IF(ISBLANK(Games!$B3), "",Games!F3)</f>
        <v/>
      </c>
      <c r="G3" s="6" t="str">
        <f>IF(ISBLANK(Games!$B3), "",Games!G3)</f>
        <v/>
      </c>
      <c r="H3" s="7"/>
      <c r="I3" s="7"/>
      <c r="J3" s="25" t="str">
        <f>IF(ISBLANK(Table13[[#This Row],[Side Result]]), "",IF(Table13[[#This Row],[Difference Result]]&gt;(-1*Table13[[#This Row],[Predicted Spread]]), "Y", "N"))</f>
        <v/>
      </c>
      <c r="K3" s="12" t="str">
        <f>IF(ISBLANK(Games!B3),"",IF(Table13[[#This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" s="16" t="str">
        <f>IF(ISBLANK(Table13[[#This Row],[Difference Result]]),"",IF(ISBLANK(Games!B3),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" s="24" t="str">
        <f>IF(ISBLANK(Table13[[#This Row],[Difference Result]]), "", (Table13[[#This Row],[Predicted Spread]]*-1-Table13[[#This Row],[Difference Result]]))</f>
        <v/>
      </c>
      <c r="N3" s="24" t="str">
        <f>IF(ISBLANK(Table13[[#This Row],[Difference Result]]), "",ABS(Table13[[#This Row],[Result Difference from Prediction]]))</f>
        <v/>
      </c>
      <c r="O3" s="17" t="str">
        <f>IF(OR(ISBLANK(Games!B3),ISBLANK(Table13[[#This Row],[Side Result]])), "",IF(OR(AND('Prediction Log'!D3&lt;0, 'Prediction Log'!H3='Prediction Log'!B3), AND('Prediction Log'!D3&gt;0, 'Prediction Log'!C3='Prediction Log'!H3)),"Y", IF(ISBLANK(Games!$B$2), "","N")))</f>
        <v/>
      </c>
      <c r="P3" s="17" t="str">
        <f>IF(OR(ISBLANK(Games!B3),ISBLANK(Table13[[#This Row],[Difference Result]])),"", IF(Table13[[#This Row],[Cover Result (Y/N)]]="Y", "Y", "N"))</f>
        <v/>
      </c>
      <c r="R3" s="5">
        <f>COUNTIF($K$2:$K$1048576, "Y")</f>
        <v>0</v>
      </c>
      <c r="S3" s="5">
        <f>COUNTIF($K$2:$K$1048576, "N")</f>
        <v>0</v>
      </c>
      <c r="T3" s="5" t="e">
        <f>R3/SUM(R3:S3)</f>
        <v>#DIV/0!</v>
      </c>
      <c r="U3" s="5">
        <f>COUNTIF($L$2:$L$1048576, "Y")</f>
        <v>0</v>
      </c>
      <c r="V3" s="5">
        <f>COUNTIF($L$2:$L$1048576, "N")</f>
        <v>0</v>
      </c>
      <c r="W3" s="5" t="e">
        <f>U3/SUM(U3:V3)</f>
        <v>#DIV/0!</v>
      </c>
    </row>
    <row r="4" spans="1:23" x14ac:dyDescent="0.45">
      <c r="A4" s="6" t="str">
        <f>IF(ISBLANK(Games!$B4), "",Games!A4)</f>
        <v/>
      </c>
      <c r="B4" s="6" t="str">
        <f>IF(ISBLANK(Games!$B4), "",Games!B4)</f>
        <v/>
      </c>
      <c r="C4" s="6" t="str">
        <f>IF(ISBLANK(Games!$B4), "",Games!C4)</f>
        <v/>
      </c>
      <c r="D4" s="2" t="str">
        <f>IF(ISBLANK(Games!$B4), "",Games!D4)</f>
        <v/>
      </c>
      <c r="E4" s="2" t="str">
        <f>IF(ISBLANK(Games!$B4), "",Games!E4)</f>
        <v/>
      </c>
      <c r="F4" s="6" t="str">
        <f>IF(ISBLANK(Games!$B4), "",Games!F4)</f>
        <v/>
      </c>
      <c r="G4" s="6" t="str">
        <f>IF(ISBLANK(Games!$B4), "",Games!G4)</f>
        <v/>
      </c>
      <c r="H4" s="7"/>
      <c r="I4" s="7"/>
      <c r="J4" s="25" t="str">
        <f>IF(ISBLANK(Table13[[#This Row],[Side Result]]), "",IF(Table13[[#This Row],[Difference Result]]&gt;(-1*Table13[[#This Row],[Predicted Spread]]), "Y", "N"))</f>
        <v/>
      </c>
      <c r="K4" s="12" t="str">
        <f>IF(ISBLANK(Games!B4),"",IF(Table13[[#This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" s="16" t="str">
        <f>IF(ISBLANK(Table13[[#This Row],[Difference Result]]),"",IF(ISBLANK(Games!B4),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" s="24" t="str">
        <f>IF(ISBLANK(Table13[[#This Row],[Difference Result]]), "", (Table13[[#This Row],[Predicted Spread]]*-1-Table13[[#This Row],[Difference Result]]))</f>
        <v/>
      </c>
      <c r="N4" s="24" t="str">
        <f>IF(ISBLANK(Table13[[#This Row],[Difference Result]]), "",ABS(Table13[[#This Row],[Result Difference from Prediction]]))</f>
        <v/>
      </c>
      <c r="O4" s="17" t="str">
        <f>IF(OR(ISBLANK(Games!B4),ISBLANK(Table13[[#This Row],[Side Result]])), "",IF(OR(AND('Prediction Log'!D4&lt;0, 'Prediction Log'!H4='Prediction Log'!B4), AND('Prediction Log'!D4&gt;0, 'Prediction Log'!C4='Prediction Log'!H4)),"Y", IF(ISBLANK(Games!$B$2), "","N")))</f>
        <v/>
      </c>
      <c r="P4" s="17" t="str">
        <f>IF(OR(ISBLANK(Games!B4),ISBLANK(Table13[[#This Row],[Difference Result]])),"", IF(Table13[[#This Row],[Cover Result (Y/N)]]="Y", "Y", "N"))</f>
        <v/>
      </c>
    </row>
    <row r="5" spans="1:23" x14ac:dyDescent="0.45">
      <c r="A5" s="6" t="str">
        <f>IF(ISBLANK(Games!$B5), "",Games!A5)</f>
        <v/>
      </c>
      <c r="B5" s="6" t="str">
        <f>IF(ISBLANK(Games!$B5), "",Games!B5)</f>
        <v/>
      </c>
      <c r="C5" s="6" t="str">
        <f>IF(ISBLANK(Games!$B5), "",Games!C5)</f>
        <v/>
      </c>
      <c r="D5" s="2" t="str">
        <f>IF(ISBLANK(Games!$B5), "",Games!D5)</f>
        <v/>
      </c>
      <c r="E5" s="2" t="str">
        <f>IF(ISBLANK(Games!$B5), "",Games!E5)</f>
        <v/>
      </c>
      <c r="F5" s="6" t="str">
        <f>IF(ISBLANK(Games!$B5), "",Games!F5)</f>
        <v/>
      </c>
      <c r="G5" s="6" t="str">
        <f>IF(ISBLANK(Games!$B5), "",Games!G5)</f>
        <v/>
      </c>
      <c r="H5" s="7"/>
      <c r="I5" s="7"/>
      <c r="J5" s="25" t="str">
        <f>IF(ISBLANK(Table13[[#This Row],[Side Result]]), "",IF(Table13[[#This Row],[Difference Result]]&gt;(-1*Table13[[#This Row],[Predicted Spread]]), "Y", "N"))</f>
        <v/>
      </c>
      <c r="K5" s="12" t="str">
        <f>IF(ISBLANK(Games!B5),"",IF(Table13[[#This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" s="16" t="str">
        <f>IF(ISBLANK(Table13[[#This Row],[Difference Result]]),"",IF(ISBLANK(Games!B5),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" s="24" t="str">
        <f>IF(ISBLANK(Table13[[#This Row],[Difference Result]]), "", (Table13[[#This Row],[Predicted Spread]]*-1-Table13[[#This Row],[Difference Result]]))</f>
        <v/>
      </c>
      <c r="N5" s="24" t="str">
        <f>IF(ISBLANK(Table13[[#This Row],[Difference Result]]), "",ABS(Table13[[#This Row],[Result Difference from Prediction]]))</f>
        <v/>
      </c>
      <c r="O5" s="17" t="str">
        <f>IF(OR(ISBLANK(Games!B5),ISBLANK(Table13[[#This Row],[Side Result]])), "",IF(OR(AND('Prediction Log'!D5&lt;0, 'Prediction Log'!H5='Prediction Log'!B5), AND('Prediction Log'!D5&gt;0, 'Prediction Log'!C5='Prediction Log'!H5)),"Y", IF(ISBLANK(Games!$B$2), "","N")))</f>
        <v/>
      </c>
      <c r="P5" s="17" t="str">
        <f>IF(OR(ISBLANK(Games!B5),ISBLANK(Table13[[#This Row],[Difference Result]])),"", IF(Table13[[#This Row],[Cover Result (Y/N)]]="Y", "Y", "N"))</f>
        <v/>
      </c>
      <c r="R5" s="27" t="s">
        <v>22</v>
      </c>
      <c r="S5" s="27"/>
      <c r="T5" s="27"/>
      <c r="U5" s="28" t="s">
        <v>24</v>
      </c>
      <c r="V5" s="28"/>
      <c r="W5" s="28"/>
    </row>
    <row r="6" spans="1:23" x14ac:dyDescent="0.45">
      <c r="A6" s="6" t="str">
        <f>IF(ISBLANK(Games!$B6), "",Games!A6)</f>
        <v/>
      </c>
      <c r="B6" s="6" t="str">
        <f>IF(ISBLANK(Games!$B6), "",Games!B6)</f>
        <v/>
      </c>
      <c r="C6" s="6" t="str">
        <f>IF(ISBLANK(Games!$B6), "",Games!C6)</f>
        <v/>
      </c>
      <c r="D6" s="2" t="str">
        <f>IF(ISBLANK(Games!$B6), "",Games!D6)</f>
        <v/>
      </c>
      <c r="E6" s="2" t="str">
        <f>IF(ISBLANK(Games!$B6), "",Games!E6)</f>
        <v/>
      </c>
      <c r="F6" s="6" t="str">
        <f>IF(ISBLANK(Games!$B6), "",Games!F6)</f>
        <v/>
      </c>
      <c r="G6" s="6" t="str">
        <f>IF(ISBLANK(Games!$B6), "",Games!G6)</f>
        <v/>
      </c>
      <c r="H6" s="7"/>
      <c r="I6" s="7"/>
      <c r="J6" s="25" t="str">
        <f>IF(ISBLANK(Table13[[#This Row],[Side Result]]), "",IF(Table13[[#This Row],[Difference Result]]&gt;(-1*Table13[[#This Row],[Predicted Spread]]), "Y", "N"))</f>
        <v/>
      </c>
      <c r="K6" s="12" t="str">
        <f>IF(ISBLANK(Games!B6),"",IF(Table13[[#This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" s="16" t="str">
        <f>IF(ISBLANK(Table13[[#This Row],[Difference Result]]),"",IF(ISBLANK(Games!B6),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" s="24" t="str">
        <f>IF(ISBLANK(Table13[[#This Row],[Difference Result]]), "", (Table13[[#This Row],[Predicted Spread]]*-1-Table13[[#This Row],[Difference Result]]))</f>
        <v/>
      </c>
      <c r="N6" s="24" t="str">
        <f>IF(ISBLANK(Table13[[#This Row],[Difference Result]]), "",ABS(Table13[[#This Row],[Result Difference from Prediction]]))</f>
        <v/>
      </c>
      <c r="O6" s="17" t="str">
        <f>IF(OR(ISBLANK(Games!B6),ISBLANK(Table13[[#This Row],[Side Result]])), "",IF(OR(AND('Prediction Log'!D6&lt;0, 'Prediction Log'!H6='Prediction Log'!B6), AND('Prediction Log'!D6&gt;0, 'Prediction Log'!C6='Prediction Log'!H6)),"Y", IF(ISBLANK(Games!$B$2), "","N")))</f>
        <v/>
      </c>
      <c r="P6" s="17" t="str">
        <f>IF(OR(ISBLANK(Games!B6),ISBLANK(Table13[[#This Row],[Difference Result]])),"", IF(Table13[[#This Row],[Cover Result (Y/N)]]="Y", "Y", "N"))</f>
        <v/>
      </c>
      <c r="R6" s="15" t="s">
        <v>16</v>
      </c>
      <c r="S6" s="15" t="s">
        <v>17</v>
      </c>
      <c r="T6" s="5" t="s">
        <v>18</v>
      </c>
      <c r="U6" s="15" t="s">
        <v>25</v>
      </c>
      <c r="V6" s="15" t="s">
        <v>26</v>
      </c>
      <c r="W6" s="5" t="s">
        <v>27</v>
      </c>
    </row>
    <row r="7" spans="1:23" x14ac:dyDescent="0.45">
      <c r="A7" s="6" t="str">
        <f>IF(ISBLANK(Games!$B7), "",Games!A7)</f>
        <v/>
      </c>
      <c r="B7" s="6" t="str">
        <f>IF(ISBLANK(Games!$B7), "",Games!B7)</f>
        <v/>
      </c>
      <c r="C7" s="6" t="str">
        <f>IF(ISBLANK(Games!$B7), "",Games!C7)</f>
        <v/>
      </c>
      <c r="D7" s="2" t="str">
        <f>IF(ISBLANK(Games!$B7), "",Games!D7)</f>
        <v/>
      </c>
      <c r="E7" s="2" t="str">
        <f>IF(ISBLANK(Games!$B7), "",Games!E7)</f>
        <v/>
      </c>
      <c r="F7" s="6" t="str">
        <f>IF(ISBLANK(Games!$B7), "",Games!F7)</f>
        <v/>
      </c>
      <c r="G7" s="6" t="str">
        <f>IF(ISBLANK(Games!$B7), "",Games!G7)</f>
        <v/>
      </c>
      <c r="H7" s="7"/>
      <c r="I7" s="7"/>
      <c r="J7" s="25" t="str">
        <f>IF(ISBLANK(Table13[[#This Row],[Side Result]]), "",IF(Table13[[#This Row],[Difference Result]]&gt;(-1*Table13[[#This Row],[Predicted Spread]]), "Y", "N"))</f>
        <v/>
      </c>
      <c r="K7" s="12" t="str">
        <f>IF(ISBLANK(Games!B7),"",IF(Table13[[#This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" s="16" t="str">
        <f>IF(ISBLANK(Table13[[#This Row],[Difference Result]]),"",IF(ISBLANK(Games!B7),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" s="24" t="str">
        <f>IF(ISBLANK(Table13[[#This Row],[Difference Result]]), "", (Table13[[#This Row],[Predicted Spread]]*-1-Table13[[#This Row],[Difference Result]]))</f>
        <v/>
      </c>
      <c r="N7" s="24" t="str">
        <f>IF(ISBLANK(Table13[[#This Row],[Difference Result]]), "",ABS(Table13[[#This Row],[Result Difference from Prediction]]))</f>
        <v/>
      </c>
      <c r="O7" s="17" t="str">
        <f>IF(OR(ISBLANK(Games!B7),ISBLANK(Table13[[#This Row],[Side Result]])), "",IF(OR(AND('Prediction Log'!D7&lt;0, 'Prediction Log'!H7='Prediction Log'!B7), AND('Prediction Log'!D7&gt;0, 'Prediction Log'!C7='Prediction Log'!H7)),"Y", IF(ISBLANK(Games!$B$2), "","N")))</f>
        <v/>
      </c>
      <c r="P7" s="17" t="str">
        <f>IF(OR(ISBLANK(Games!B7),ISBLANK(Table13[[#This Row],[Difference Result]])),"", IF(Table13[[#This Row],[Cover Result (Y/N)]]="Y", "Y", "N"))</f>
        <v/>
      </c>
      <c r="R7" s="5">
        <f>COUNTIF($O$2:$O$1048576, "Y")</f>
        <v>0</v>
      </c>
      <c r="S7" s="5">
        <f>COUNTIF($O$2:$O$1048576, "N")</f>
        <v>0</v>
      </c>
      <c r="T7" s="5" t="e">
        <f>R7/SUM(R7:S7)</f>
        <v>#DIV/0!</v>
      </c>
      <c r="U7" s="5">
        <f>COUNTIF($L$2:$L$1048576, "Y")</f>
        <v>0</v>
      </c>
      <c r="V7" s="5">
        <f>COUNTIF($L$2:$L$1048576, "N")</f>
        <v>0</v>
      </c>
      <c r="W7" s="5" t="e">
        <f>U7/SUM(U7:V7)</f>
        <v>#DIV/0!</v>
      </c>
    </row>
    <row r="8" spans="1:23" x14ac:dyDescent="0.45">
      <c r="A8" s="6" t="str">
        <f>IF(ISBLANK(Games!$B8), "",Games!A8)</f>
        <v/>
      </c>
      <c r="B8" s="6" t="str">
        <f>IF(ISBLANK(Games!$B8), "",Games!B8)</f>
        <v/>
      </c>
      <c r="C8" s="6" t="str">
        <f>IF(ISBLANK(Games!$B8), "",Games!C8)</f>
        <v/>
      </c>
      <c r="D8" s="2" t="str">
        <f>IF(ISBLANK(Games!$B8), "",Games!D8)</f>
        <v/>
      </c>
      <c r="E8" s="2" t="str">
        <f>IF(ISBLANK(Games!$B8), "",Games!E8)</f>
        <v/>
      </c>
      <c r="F8" s="6" t="str">
        <f>IF(ISBLANK(Games!$B8), "",Games!F8)</f>
        <v/>
      </c>
      <c r="G8" s="6" t="str">
        <f>IF(ISBLANK(Games!$B8), "",Games!G8)</f>
        <v/>
      </c>
      <c r="H8" s="7"/>
      <c r="I8" s="7"/>
      <c r="J8" s="25" t="str">
        <f>IF(ISBLANK(Table13[[#This Row],[Side Result]]), "",IF(Table13[[#This Row],[Difference Result]]&gt;(-1*Table13[[#This Row],[Predicted Spread]]), "Y", "N"))</f>
        <v/>
      </c>
      <c r="K8" s="12" t="str">
        <f>IF(ISBLANK(Games!B8),"",IF(Table13[[#This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" s="16" t="str">
        <f>IF(ISBLANK(Table13[[#This Row],[Difference Result]]),"",IF(ISBLANK(Games!B8),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" s="24" t="str">
        <f>IF(ISBLANK(Table13[[#This Row],[Difference Result]]), "", (Table13[[#This Row],[Predicted Spread]]*-1-Table13[[#This Row],[Difference Result]]))</f>
        <v/>
      </c>
      <c r="N8" s="24" t="str">
        <f>IF(ISBLANK(Table13[[#This Row],[Difference Result]]), "",ABS(Table13[[#This Row],[Result Difference from Prediction]]))</f>
        <v/>
      </c>
      <c r="O8" s="17" t="str">
        <f>IF(OR(ISBLANK(Games!B8),ISBLANK(Table13[[#This Row],[Side Result]])), "",IF(OR(AND('Prediction Log'!D8&lt;0, 'Prediction Log'!H8='Prediction Log'!B8), AND('Prediction Log'!D8&gt;0, 'Prediction Log'!C8='Prediction Log'!H8)),"Y", IF(ISBLANK(Games!$B$2), "","N")))</f>
        <v/>
      </c>
      <c r="P8" s="17" t="str">
        <f>IF(OR(ISBLANK(Games!B8),ISBLANK(Table13[[#This Row],[Difference Result]])),"", IF(Table13[[#This Row],[Cover Result (Y/N)]]="Y", "Y", "N"))</f>
        <v/>
      </c>
    </row>
    <row r="9" spans="1:23" x14ac:dyDescent="0.45">
      <c r="A9" s="6" t="str">
        <f>IF(ISBLANK(Games!$B9), "",Games!A9)</f>
        <v/>
      </c>
      <c r="B9" s="6" t="str">
        <f>IF(ISBLANK(Games!$B9), "",Games!B9)</f>
        <v/>
      </c>
      <c r="C9" s="6" t="str">
        <f>IF(ISBLANK(Games!$B9), "",Games!C9)</f>
        <v/>
      </c>
      <c r="D9" s="2" t="str">
        <f>IF(ISBLANK(Games!$B9), "",Games!D9)</f>
        <v/>
      </c>
      <c r="E9" s="2" t="str">
        <f>IF(ISBLANK(Games!$B9), "",Games!E9)</f>
        <v/>
      </c>
      <c r="F9" s="6" t="str">
        <f>IF(ISBLANK(Games!$B9), "",Games!F9)</f>
        <v/>
      </c>
      <c r="G9" s="6" t="str">
        <f>IF(ISBLANK(Games!$B9), "",Games!G9)</f>
        <v/>
      </c>
      <c r="H9" s="7"/>
      <c r="I9" s="7"/>
      <c r="J9" s="25" t="str">
        <f>IF(ISBLANK(Table13[[#This Row],[Side Result]]), "",IF(Table13[[#This Row],[Difference Result]]&gt;(-1*Table13[[#This Row],[Predicted Spread]]), "Y", "N"))</f>
        <v/>
      </c>
      <c r="K9" s="12" t="str">
        <f>IF(ISBLANK(Games!B9),"",IF(Table13[[#This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" s="16" t="str">
        <f>IF(ISBLANK(Table13[[#This Row],[Difference Result]]),"",IF(ISBLANK(Games!B9),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" s="24" t="str">
        <f>IF(ISBLANK(Table13[[#This Row],[Difference Result]]), "", (Table13[[#This Row],[Predicted Spread]]*-1-Table13[[#This Row],[Difference Result]]))</f>
        <v/>
      </c>
      <c r="N9" s="24" t="str">
        <f>IF(ISBLANK(Table13[[#This Row],[Difference Result]]), "",ABS(Table13[[#This Row],[Result Difference from Prediction]]))</f>
        <v/>
      </c>
      <c r="O9" s="17" t="str">
        <f>IF(OR(ISBLANK(Games!B9),ISBLANK(Table13[[#This Row],[Side Result]])), "",IF(OR(AND('Prediction Log'!D9&lt;0, 'Prediction Log'!H9='Prediction Log'!B9), AND('Prediction Log'!D9&gt;0, 'Prediction Log'!C9='Prediction Log'!H9)),"Y", IF(ISBLANK(Games!$B$2), "","N")))</f>
        <v/>
      </c>
      <c r="P9" s="17" t="str">
        <f>IF(OR(ISBLANK(Games!B9),ISBLANK(Table13[[#This Row],[Difference Result]])),"", IF(Table13[[#This Row],[Cover Result (Y/N)]]="Y", "Y", "N"))</f>
        <v/>
      </c>
    </row>
    <row r="10" spans="1:23" x14ac:dyDescent="0.45">
      <c r="A10" s="6" t="str">
        <f>IF(ISBLANK(Games!$B10), "",Games!A10)</f>
        <v/>
      </c>
      <c r="B10" s="6" t="str">
        <f>IF(ISBLANK(Games!$B10), "",Games!B10)</f>
        <v/>
      </c>
      <c r="C10" s="6" t="str">
        <f>IF(ISBLANK(Games!$B10), "",Games!C10)</f>
        <v/>
      </c>
      <c r="D10" s="2" t="str">
        <f>IF(ISBLANK(Games!$B10), "",Games!D10)</f>
        <v/>
      </c>
      <c r="E10" s="2" t="str">
        <f>IF(ISBLANK(Games!$B10), "",Games!E10)</f>
        <v/>
      </c>
      <c r="F10" s="6" t="str">
        <f>IF(ISBLANK(Games!$B10), "",Games!F10)</f>
        <v/>
      </c>
      <c r="G10" s="6" t="str">
        <f>IF(ISBLANK(Games!$B10), "",Games!G10)</f>
        <v/>
      </c>
      <c r="H10" s="7"/>
      <c r="I10" s="7"/>
      <c r="J10" s="25" t="str">
        <f>IF(ISBLANK(Table13[[#This Row],[Side Result]]), "",IF(Table13[[#This Row],[Difference Result]]&gt;(-1*Table13[[#This Row],[Predicted Spread]]), "Y", "N"))</f>
        <v/>
      </c>
      <c r="K10" s="12" t="str">
        <f>IF(ISBLANK(Games!B10),"",IF(Table13[[#This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" s="16" t="str">
        <f>IF(ISBLANK(Table13[[#This Row],[Difference Result]]),"",IF(ISBLANK(Games!B10),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" s="24" t="str">
        <f>IF(ISBLANK(Table13[[#This Row],[Difference Result]]), "", (Table13[[#This Row],[Predicted Spread]]*-1-Table13[[#This Row],[Difference Result]]))</f>
        <v/>
      </c>
      <c r="N10" s="24" t="str">
        <f>IF(ISBLANK(Table13[[#This Row],[Difference Result]]), "",ABS(Table13[[#This Row],[Result Difference from Prediction]]))</f>
        <v/>
      </c>
      <c r="O10" s="17" t="str">
        <f>IF(OR(ISBLANK(Games!B10),ISBLANK(Table13[[#This Row],[Side Result]])), "",IF(OR(AND('Prediction Log'!D10&lt;0, 'Prediction Log'!H10='Prediction Log'!B10), AND('Prediction Log'!D10&gt;0, 'Prediction Log'!C10='Prediction Log'!H10)),"Y", IF(ISBLANK(Games!$B$2), "","N")))</f>
        <v/>
      </c>
      <c r="P10" s="17" t="str">
        <f>IF(OR(ISBLANK(Games!B10),ISBLANK(Table13[[#This Row],[Difference Result]])),"", IF(Table13[[#This Row],[Cover Result (Y/N)]]="Y", "Y", "N"))</f>
        <v/>
      </c>
    </row>
    <row r="11" spans="1:23" x14ac:dyDescent="0.45">
      <c r="A11" s="6" t="str">
        <f>IF(ISBLANK(Games!$B11), "",Games!A11)</f>
        <v/>
      </c>
      <c r="B11" s="6" t="str">
        <f>IF(ISBLANK(Games!$B11), "",Games!B11)</f>
        <v/>
      </c>
      <c r="C11" s="6" t="str">
        <f>IF(ISBLANK(Games!$B11), "",Games!C11)</f>
        <v/>
      </c>
      <c r="D11" s="2" t="str">
        <f>IF(ISBLANK(Games!$B11), "",Games!D11)</f>
        <v/>
      </c>
      <c r="E11" s="2" t="str">
        <f>IF(ISBLANK(Games!$B11), "",Games!E11)</f>
        <v/>
      </c>
      <c r="F11" s="6" t="str">
        <f>IF(ISBLANK(Games!$B11), "",Games!F11)</f>
        <v/>
      </c>
      <c r="G11" s="6" t="str">
        <f>IF(ISBLANK(Games!$B11), "",Games!G11)</f>
        <v/>
      </c>
      <c r="H11" s="7"/>
      <c r="I11" s="7"/>
      <c r="J11" s="25" t="str">
        <f>IF(ISBLANK(Table13[[#This Row],[Side Result]]), "",IF(Table13[[#This Row],[Difference Result]]&gt;(-1*Table13[[#This Row],[Predicted Spread]]), "Y", "N"))</f>
        <v/>
      </c>
      <c r="K11" s="12" t="str">
        <f>IF(ISBLANK(Games!B11),"",IF(Table13[[#This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" s="16" t="str">
        <f>IF(ISBLANK(Table13[[#This Row],[Difference Result]]),"",IF(ISBLANK(Games!B11),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" s="24" t="str">
        <f>IF(ISBLANK(Table13[[#This Row],[Difference Result]]), "", (Table13[[#This Row],[Predicted Spread]]*-1-Table13[[#This Row],[Difference Result]]))</f>
        <v/>
      </c>
      <c r="N11" s="24" t="str">
        <f>IF(ISBLANK(Table13[[#This Row],[Difference Result]]), "",ABS(Table13[[#This Row],[Result Difference from Prediction]]))</f>
        <v/>
      </c>
      <c r="O11" s="17" t="str">
        <f>IF(OR(ISBLANK(Games!B11),ISBLANK(Table13[[#This Row],[Side Result]])), "",IF(OR(AND('Prediction Log'!D11&lt;0, 'Prediction Log'!H11='Prediction Log'!B11), AND('Prediction Log'!D11&gt;0, 'Prediction Log'!C11='Prediction Log'!H11)),"Y", IF(ISBLANK(Games!$B$2), "","N")))</f>
        <v/>
      </c>
      <c r="P11" s="17" t="str">
        <f>IF(OR(ISBLANK(Games!B11),ISBLANK(Table13[[#This Row],[Difference Result]])),"", IF(Table13[[#This Row],[Cover Result (Y/N)]]="Y", "Y", "N"))</f>
        <v/>
      </c>
    </row>
    <row r="12" spans="1:23" x14ac:dyDescent="0.45">
      <c r="A12" s="6" t="str">
        <f>IF(ISBLANK(Games!$B12), "",Games!A12)</f>
        <v/>
      </c>
      <c r="B12" s="6" t="str">
        <f>IF(ISBLANK(Games!$B12), "",Games!B12)</f>
        <v/>
      </c>
      <c r="C12" s="6" t="str">
        <f>IF(ISBLANK(Games!$B12), "",Games!C12)</f>
        <v/>
      </c>
      <c r="D12" s="2" t="str">
        <f>IF(ISBLANK(Games!$B12), "",Games!D12)</f>
        <v/>
      </c>
      <c r="E12" s="2" t="str">
        <f>IF(ISBLANK(Games!$B12), "",Games!E12)</f>
        <v/>
      </c>
      <c r="F12" s="6" t="str">
        <f>IF(ISBLANK(Games!$B12), "",Games!F12)</f>
        <v/>
      </c>
      <c r="G12" s="6" t="str">
        <f>IF(ISBLANK(Games!$B12), "",Games!G12)</f>
        <v/>
      </c>
      <c r="H12" s="7"/>
      <c r="I12" s="7"/>
      <c r="J12" s="25" t="str">
        <f>IF(ISBLANK(Table13[[#This Row],[Side Result]]), "",IF(Table13[[#This Row],[Difference Result]]&gt;(-1*Table13[[#This Row],[Predicted Spread]]), "Y", "N"))</f>
        <v/>
      </c>
      <c r="K12" s="12" t="str">
        <f>IF(ISBLANK(Games!B12),"",IF(Table13[[#This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" s="16" t="str">
        <f>IF(ISBLANK(Table13[[#This Row],[Difference Result]]),"",IF(ISBLANK(Games!B12),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" s="24" t="str">
        <f>IF(ISBLANK(Table13[[#This Row],[Difference Result]]), "", (Table13[[#This Row],[Predicted Spread]]*-1-Table13[[#This Row],[Difference Result]]))</f>
        <v/>
      </c>
      <c r="N12" s="24" t="str">
        <f>IF(ISBLANK(Table13[[#This Row],[Difference Result]]), "",ABS(Table13[[#This Row],[Result Difference from Prediction]]))</f>
        <v/>
      </c>
      <c r="O12" s="17" t="str">
        <f>IF(OR(ISBLANK(Games!B12),ISBLANK(Table13[[#This Row],[Side Result]])), "",IF(OR(AND('Prediction Log'!D12&lt;0, 'Prediction Log'!H12='Prediction Log'!B12), AND('Prediction Log'!D12&gt;0, 'Prediction Log'!C12='Prediction Log'!H12)),"Y", IF(ISBLANK(Games!$B$2), "","N")))</f>
        <v/>
      </c>
      <c r="P12" s="17" t="str">
        <f>IF(OR(ISBLANK(Games!B12),ISBLANK(Table13[[#This Row],[Difference Result]])),"", IF(Table13[[#This Row],[Cover Result (Y/N)]]="Y", "Y", "N"))</f>
        <v/>
      </c>
    </row>
    <row r="13" spans="1:23" x14ac:dyDescent="0.45">
      <c r="A13" s="6" t="str">
        <f>IF(ISBLANK(Games!$B13), "",Games!A13)</f>
        <v/>
      </c>
      <c r="B13" s="6" t="str">
        <f>IF(ISBLANK(Games!$B13), "",Games!B13)</f>
        <v/>
      </c>
      <c r="C13" s="6" t="str">
        <f>IF(ISBLANK(Games!$B13), "",Games!C13)</f>
        <v/>
      </c>
      <c r="D13" s="2" t="str">
        <f>IF(ISBLANK(Games!$B13), "",Games!D13)</f>
        <v/>
      </c>
      <c r="E13" s="2" t="str">
        <f>IF(ISBLANK(Games!$B13), "",Games!E13)</f>
        <v/>
      </c>
      <c r="F13" s="6" t="str">
        <f>IF(ISBLANK(Games!$B13), "",Games!F13)</f>
        <v/>
      </c>
      <c r="G13" s="6" t="str">
        <f>IF(ISBLANK(Games!$B13), "",Games!G13)</f>
        <v/>
      </c>
      <c r="H13" s="7"/>
      <c r="I13" s="7"/>
      <c r="J13" s="25" t="str">
        <f>IF(ISBLANK(Table13[[#This Row],[Side Result]]), "",IF(Table13[[#This Row],[Difference Result]]&gt;(-1*Table13[[#This Row],[Predicted Spread]]), "Y", "N"))</f>
        <v/>
      </c>
      <c r="K13" s="12" t="str">
        <f>IF(ISBLANK(Games!B13),"",IF(Table13[[#This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" s="16" t="str">
        <f>IF(ISBLANK(Table13[[#This Row],[Difference Result]]),"",IF(ISBLANK(Games!B13),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" s="24" t="str">
        <f>IF(ISBLANK(Table13[[#This Row],[Difference Result]]), "", (Table13[[#This Row],[Predicted Spread]]*-1-Table13[[#This Row],[Difference Result]]))</f>
        <v/>
      </c>
      <c r="N13" s="24" t="str">
        <f>IF(ISBLANK(Table13[[#This Row],[Difference Result]]), "",ABS(Table13[[#This Row],[Result Difference from Prediction]]))</f>
        <v/>
      </c>
      <c r="O13" s="17" t="str">
        <f>IF(OR(ISBLANK(Games!B13),ISBLANK(Table13[[#This Row],[Side Result]])), "",IF(OR(AND('Prediction Log'!D13&lt;0, 'Prediction Log'!H13='Prediction Log'!B13), AND('Prediction Log'!D13&gt;0, 'Prediction Log'!C13='Prediction Log'!H13)),"Y", IF(ISBLANK(Games!$B$2), "","N")))</f>
        <v/>
      </c>
      <c r="P13" s="17" t="str">
        <f>IF(OR(ISBLANK(Games!B13),ISBLANK(Table13[[#This Row],[Difference Result]])),"", IF(Table13[[#This Row],[Cover Result (Y/N)]]="Y", "Y", "N"))</f>
        <v/>
      </c>
    </row>
    <row r="14" spans="1:23" x14ac:dyDescent="0.45">
      <c r="A14" s="6" t="str">
        <f>IF(ISBLANK(Games!$B14), "",Games!A14)</f>
        <v/>
      </c>
      <c r="B14" s="6" t="str">
        <f>IF(ISBLANK(Games!$B14), "",Games!B14)</f>
        <v/>
      </c>
      <c r="C14" s="6" t="str">
        <f>IF(ISBLANK(Games!$B14), "",Games!C14)</f>
        <v/>
      </c>
      <c r="D14" s="2" t="str">
        <f>IF(ISBLANK(Games!$B14), "",Games!D14)</f>
        <v/>
      </c>
      <c r="E14" s="2" t="str">
        <f>IF(ISBLANK(Games!$B14), "",Games!E14)</f>
        <v/>
      </c>
      <c r="F14" s="6" t="str">
        <f>IF(ISBLANK(Games!$B14), "",Games!F14)</f>
        <v/>
      </c>
      <c r="G14" s="6" t="str">
        <f>IF(ISBLANK(Games!$B14), "",Games!G14)</f>
        <v/>
      </c>
      <c r="H14" s="7"/>
      <c r="I14" s="7"/>
      <c r="J14" s="25" t="str">
        <f>IF(ISBLANK(Table13[[#This Row],[Side Result]]), "",IF(Table13[[#This Row],[Difference Result]]&gt;(-1*Table13[[#This Row],[Predicted Spread]]), "Y", "N"))</f>
        <v/>
      </c>
      <c r="K14" s="12" t="str">
        <f>IF(ISBLANK(Games!B14),"",IF(Table13[[#This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" s="16" t="str">
        <f>IF(ISBLANK(Table13[[#This Row],[Difference Result]]),"",IF(ISBLANK(Games!B14),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" s="24" t="str">
        <f>IF(ISBLANK(Table13[[#This Row],[Difference Result]]), "", (Table13[[#This Row],[Predicted Spread]]*-1-Table13[[#This Row],[Difference Result]]))</f>
        <v/>
      </c>
      <c r="N14" s="24" t="str">
        <f>IF(ISBLANK(Table13[[#This Row],[Difference Result]]), "",ABS(Table13[[#This Row],[Result Difference from Prediction]]))</f>
        <v/>
      </c>
      <c r="O14" s="17" t="str">
        <f>IF(OR(ISBLANK(Games!B14),ISBLANK(Table13[[#This Row],[Side Result]])), "",IF(OR(AND('Prediction Log'!D14&lt;0, 'Prediction Log'!H14='Prediction Log'!B14), AND('Prediction Log'!D14&gt;0, 'Prediction Log'!C14='Prediction Log'!H14)),"Y", IF(ISBLANK(Games!$B$2), "","N")))</f>
        <v/>
      </c>
      <c r="P14" s="17" t="str">
        <f>IF(OR(ISBLANK(Games!B14),ISBLANK(Table13[[#This Row],[Difference Result]])),"", IF(Table13[[#This Row],[Cover Result (Y/N)]]="Y", "Y", "N"))</f>
        <v/>
      </c>
    </row>
    <row r="15" spans="1:23" x14ac:dyDescent="0.45">
      <c r="A15" s="6" t="str">
        <f>IF(ISBLANK(Games!$B15), "",Games!A15)</f>
        <v/>
      </c>
      <c r="B15" s="6" t="str">
        <f>IF(ISBLANK(Games!$B15), "",Games!B15)</f>
        <v/>
      </c>
      <c r="C15" s="6" t="str">
        <f>IF(ISBLANK(Games!$B15), "",Games!C15)</f>
        <v/>
      </c>
      <c r="D15" s="2" t="str">
        <f>IF(ISBLANK(Games!$B15), "",Games!D15)</f>
        <v/>
      </c>
      <c r="E15" s="2" t="str">
        <f>IF(ISBLANK(Games!$B15), "",Games!E15)</f>
        <v/>
      </c>
      <c r="F15" s="6" t="str">
        <f>IF(ISBLANK(Games!$B15), "",Games!F15)</f>
        <v/>
      </c>
      <c r="G15" s="6" t="str">
        <f>IF(ISBLANK(Games!$B15), "",Games!G15)</f>
        <v/>
      </c>
      <c r="H15" s="7"/>
      <c r="I15" s="7"/>
      <c r="J15" s="25" t="str">
        <f>IF(ISBLANK(Table13[[#This Row],[Side Result]]), "",IF(Table13[[#This Row],[Difference Result]]&gt;(-1*Table13[[#This Row],[Predicted Spread]]), "Y", "N"))</f>
        <v/>
      </c>
      <c r="K15" s="12" t="str">
        <f>IF(ISBLANK(Games!B15),"",IF(Table13[[#This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" s="16" t="str">
        <f>IF(ISBLANK(Table13[[#This Row],[Difference Result]]),"",IF(ISBLANK(Games!B15),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" s="24" t="str">
        <f>IF(ISBLANK(Table13[[#This Row],[Difference Result]]), "", (Table13[[#This Row],[Predicted Spread]]*-1-Table13[[#This Row],[Difference Result]]))</f>
        <v/>
      </c>
      <c r="N15" s="24" t="str">
        <f>IF(ISBLANK(Table13[[#This Row],[Difference Result]]), "",ABS(Table13[[#This Row],[Result Difference from Prediction]]))</f>
        <v/>
      </c>
      <c r="O15" s="17" t="str">
        <f>IF(OR(ISBLANK(Games!B15),ISBLANK(Table13[[#This Row],[Side Result]])), "",IF(OR(AND('Prediction Log'!D15&lt;0, 'Prediction Log'!H15='Prediction Log'!B15), AND('Prediction Log'!D15&gt;0, 'Prediction Log'!C15='Prediction Log'!H15)),"Y", IF(ISBLANK(Games!$B$2), "","N")))</f>
        <v/>
      </c>
      <c r="P15" s="17" t="str">
        <f>IF(OR(ISBLANK(Games!B15),ISBLANK(Table13[[#This Row],[Difference Result]])),"", IF(Table13[[#This Row],[Cover Result (Y/N)]]="Y", "Y", "N"))</f>
        <v/>
      </c>
    </row>
    <row r="16" spans="1:23" x14ac:dyDescent="0.45">
      <c r="A16" s="6" t="str">
        <f>IF(ISBLANK(Games!$B16), "",Games!A16)</f>
        <v/>
      </c>
      <c r="B16" s="6" t="str">
        <f>IF(ISBLANK(Games!$B16), "",Games!B16)</f>
        <v/>
      </c>
      <c r="C16" s="6" t="str">
        <f>IF(ISBLANK(Games!$B16), "",Games!C16)</f>
        <v/>
      </c>
      <c r="D16" s="2" t="str">
        <f>IF(ISBLANK(Games!$B16), "",Games!D16)</f>
        <v/>
      </c>
      <c r="E16" s="2" t="str">
        <f>IF(ISBLANK(Games!$B16), "",Games!E16)</f>
        <v/>
      </c>
      <c r="F16" s="6" t="str">
        <f>IF(ISBLANK(Games!$B16), "",Games!F16)</f>
        <v/>
      </c>
      <c r="G16" s="6" t="str">
        <f>IF(ISBLANK(Games!$B16), "",Games!G16)</f>
        <v/>
      </c>
      <c r="H16" s="7"/>
      <c r="I16" s="7"/>
      <c r="J16" s="25" t="str">
        <f>IF(ISBLANK(Table13[[#This Row],[Side Result]]), "",IF(Table13[[#This Row],[Difference Result]]&gt;(-1*Table13[[#This Row],[Predicted Spread]]), "Y", "N"))</f>
        <v/>
      </c>
      <c r="K16" s="12" t="str">
        <f>IF(ISBLANK(Games!B16),"",IF(Table13[[#This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" s="16" t="str">
        <f>IF(ISBLANK(Table13[[#This Row],[Difference Result]]),"",IF(ISBLANK(Games!B16),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" s="24" t="str">
        <f>IF(ISBLANK(Table13[[#This Row],[Difference Result]]), "", (Table13[[#This Row],[Predicted Spread]]*-1-Table13[[#This Row],[Difference Result]]))</f>
        <v/>
      </c>
      <c r="N16" s="24" t="str">
        <f>IF(ISBLANK(Table13[[#This Row],[Difference Result]]), "",ABS(Table13[[#This Row],[Result Difference from Prediction]]))</f>
        <v/>
      </c>
      <c r="O16" s="17" t="str">
        <f>IF(OR(ISBLANK(Games!B16),ISBLANK(Table13[[#This Row],[Side Result]])), "",IF(OR(AND('Prediction Log'!D16&lt;0, 'Prediction Log'!H16='Prediction Log'!B16), AND('Prediction Log'!D16&gt;0, 'Prediction Log'!C16='Prediction Log'!H16)),"Y", IF(ISBLANK(Games!$B$2), "","N")))</f>
        <v/>
      </c>
      <c r="P16" s="17" t="str">
        <f>IF(OR(ISBLANK(Games!B16),ISBLANK(Table13[[#This Row],[Difference Result]])),"", IF(Table13[[#This Row],[Cover Result (Y/N)]]="Y", "Y", "N"))</f>
        <v/>
      </c>
    </row>
    <row r="17" spans="1:16" x14ac:dyDescent="0.45">
      <c r="A17" s="6" t="str">
        <f>IF(ISBLANK(Games!$B17), "",Games!A17)</f>
        <v/>
      </c>
      <c r="B17" s="6" t="str">
        <f>IF(ISBLANK(Games!$B17), "",Games!B17)</f>
        <v/>
      </c>
      <c r="C17" s="6" t="str">
        <f>IF(ISBLANK(Games!$B17), "",Games!C17)</f>
        <v/>
      </c>
      <c r="D17" s="2" t="str">
        <f>IF(ISBLANK(Games!$B17), "",Games!D17)</f>
        <v/>
      </c>
      <c r="E17" s="2" t="str">
        <f>IF(ISBLANK(Games!$B17), "",Games!E17)</f>
        <v/>
      </c>
      <c r="F17" s="6" t="str">
        <f>IF(ISBLANK(Games!$B17), "",Games!F17)</f>
        <v/>
      </c>
      <c r="G17" s="6" t="str">
        <f>IF(ISBLANK(Games!$B17), "",Games!G17)</f>
        <v/>
      </c>
      <c r="H17" s="7"/>
      <c r="I17" s="7"/>
      <c r="J17" s="25" t="str">
        <f>IF(ISBLANK(Table13[[#This Row],[Side Result]]), "",IF(Table13[[#This Row],[Difference Result]]&gt;(-1*Table13[[#This Row],[Predicted Spread]]), "Y", "N"))</f>
        <v/>
      </c>
      <c r="K17" s="12" t="str">
        <f>IF(ISBLANK(Games!B17),"",IF(Table13[[#This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" s="16" t="str">
        <f>IF(ISBLANK(Table13[[#This Row],[Difference Result]]),"",IF(ISBLANK(Games!B17),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" s="24" t="str">
        <f>IF(ISBLANK(Table13[[#This Row],[Difference Result]]), "", (Table13[[#This Row],[Predicted Spread]]*-1-Table13[[#This Row],[Difference Result]]))</f>
        <v/>
      </c>
      <c r="N17" s="24" t="str">
        <f>IF(ISBLANK(Table13[[#This Row],[Difference Result]]), "",ABS(Table13[[#This Row],[Result Difference from Prediction]]))</f>
        <v/>
      </c>
      <c r="O17" s="17" t="str">
        <f>IF(OR(ISBLANK(Games!B17),ISBLANK(Table13[[#This Row],[Side Result]])), "",IF(OR(AND('Prediction Log'!D17&lt;0, 'Prediction Log'!H17='Prediction Log'!B17), AND('Prediction Log'!D17&gt;0, 'Prediction Log'!C17='Prediction Log'!H17)),"Y", IF(ISBLANK(Games!$B$2), "","N")))</f>
        <v/>
      </c>
      <c r="P17" s="17" t="str">
        <f>IF(OR(ISBLANK(Games!B17),ISBLANK(Table13[[#This Row],[Difference Result]])),"", IF(Table13[[#This Row],[Cover Result (Y/N)]]="Y", "Y", "N"))</f>
        <v/>
      </c>
    </row>
    <row r="18" spans="1:16" x14ac:dyDescent="0.45">
      <c r="A18" s="6" t="str">
        <f>IF(ISBLANK(Games!$B18), "",Games!A18)</f>
        <v/>
      </c>
      <c r="B18" s="6" t="str">
        <f>IF(ISBLANK(Games!$B18), "",Games!B18)</f>
        <v/>
      </c>
      <c r="C18" s="6" t="str">
        <f>IF(ISBLANK(Games!$B18), "",Games!C18)</f>
        <v/>
      </c>
      <c r="D18" s="2" t="str">
        <f>IF(ISBLANK(Games!$B18), "",Games!D18)</f>
        <v/>
      </c>
      <c r="E18" s="2" t="str">
        <f>IF(ISBLANK(Games!$B18), "",Games!E18)</f>
        <v/>
      </c>
      <c r="F18" s="6" t="str">
        <f>IF(ISBLANK(Games!$B18), "",Games!F18)</f>
        <v/>
      </c>
      <c r="G18" s="6" t="str">
        <f>IF(ISBLANK(Games!$B18), "",Games!G18)</f>
        <v/>
      </c>
      <c r="H18" s="7"/>
      <c r="I18" s="7"/>
      <c r="J18" s="25" t="str">
        <f>IF(ISBLANK(Table13[[#This Row],[Side Result]]), "",IF(Table13[[#This Row],[Difference Result]]&gt;(-1*Table13[[#This Row],[Predicted Spread]]), "Y", "N"))</f>
        <v/>
      </c>
      <c r="K18" s="12" t="str">
        <f>IF(ISBLANK(Games!B18),"",IF(Table13[[#This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" s="16" t="str">
        <f>IF(ISBLANK(Table13[[#This Row],[Difference Result]]),"",IF(ISBLANK(Games!B18),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" s="24" t="str">
        <f>IF(ISBLANK(Table13[[#This Row],[Difference Result]]), "", (Table13[[#This Row],[Predicted Spread]]*-1-Table13[[#This Row],[Difference Result]]))</f>
        <v/>
      </c>
      <c r="N18" s="24" t="str">
        <f>IF(ISBLANK(Table13[[#This Row],[Difference Result]]), "",ABS(Table13[[#This Row],[Result Difference from Prediction]]))</f>
        <v/>
      </c>
      <c r="O18" s="17" t="str">
        <f>IF(OR(ISBLANK(Games!B18),ISBLANK(Table13[[#This Row],[Side Result]])), "",IF(OR(AND('Prediction Log'!D18&lt;0, 'Prediction Log'!H18='Prediction Log'!B18), AND('Prediction Log'!D18&gt;0, 'Prediction Log'!C18='Prediction Log'!H18)),"Y", IF(ISBLANK(Games!$B$2), "","N")))</f>
        <v/>
      </c>
      <c r="P18" s="17" t="str">
        <f>IF(OR(ISBLANK(Games!B18),ISBLANK(Table13[[#This Row],[Difference Result]])),"", IF(Table13[[#This Row],[Cover Result (Y/N)]]="Y", "Y", "N"))</f>
        <v/>
      </c>
    </row>
    <row r="19" spans="1:16" x14ac:dyDescent="0.45">
      <c r="A19" s="6" t="str">
        <f>IF(ISBLANK(Games!$B19), "",Games!A19)</f>
        <v/>
      </c>
      <c r="B19" s="6" t="str">
        <f>IF(ISBLANK(Games!$B19), "",Games!B19)</f>
        <v/>
      </c>
      <c r="C19" s="6" t="str">
        <f>IF(ISBLANK(Games!$B19), "",Games!C19)</f>
        <v/>
      </c>
      <c r="D19" s="2" t="str">
        <f>IF(ISBLANK(Games!$B19), "",Games!D19)</f>
        <v/>
      </c>
      <c r="E19" s="2" t="str">
        <f>IF(ISBLANK(Games!$B19), "",Games!E19)</f>
        <v/>
      </c>
      <c r="F19" s="6" t="str">
        <f>IF(ISBLANK(Games!$B19), "",Games!F19)</f>
        <v/>
      </c>
      <c r="G19" s="6" t="str">
        <f>IF(ISBLANK(Games!$B19), "",Games!G19)</f>
        <v/>
      </c>
      <c r="H19" s="7"/>
      <c r="I19" s="7"/>
      <c r="J19" s="25" t="str">
        <f>IF(ISBLANK(Table13[[#This Row],[Side Result]]), "",IF(Table13[[#This Row],[Difference Result]]&gt;(-1*Table13[[#This Row],[Predicted Spread]]), "Y", "N"))</f>
        <v/>
      </c>
      <c r="K19" s="12" t="str">
        <f>IF(ISBLANK(Games!B19),"",IF(Table13[[#This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" s="16" t="str">
        <f>IF(ISBLANK(Table13[[#This Row],[Difference Result]]),"",IF(ISBLANK(Games!B19),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" s="24" t="str">
        <f>IF(ISBLANK(Table13[[#This Row],[Difference Result]]), "", (Table13[[#This Row],[Predicted Spread]]*-1-Table13[[#This Row],[Difference Result]]))</f>
        <v/>
      </c>
      <c r="N19" s="24" t="str">
        <f>IF(ISBLANK(Table13[[#This Row],[Difference Result]]), "",ABS(Table13[[#This Row],[Result Difference from Prediction]]))</f>
        <v/>
      </c>
      <c r="O19" s="17" t="str">
        <f>IF(OR(ISBLANK(Games!B19),ISBLANK(Table13[[#This Row],[Side Result]])), "",IF(OR(AND('Prediction Log'!D19&lt;0, 'Prediction Log'!H19='Prediction Log'!B19), AND('Prediction Log'!D19&gt;0, 'Prediction Log'!C19='Prediction Log'!H19)),"Y", IF(ISBLANK(Games!$B$2), "","N")))</f>
        <v/>
      </c>
      <c r="P19" s="17" t="str">
        <f>IF(OR(ISBLANK(Games!B19),ISBLANK(Table13[[#This Row],[Difference Result]])),"", IF(Table13[[#This Row],[Cover Result (Y/N)]]="Y", "Y", "N"))</f>
        <v/>
      </c>
    </row>
    <row r="20" spans="1:16" x14ac:dyDescent="0.45">
      <c r="A20" s="6" t="str">
        <f>IF(ISBLANK(Games!$B20), "",Games!A20)</f>
        <v/>
      </c>
      <c r="B20" s="6" t="str">
        <f>IF(ISBLANK(Games!$B20), "",Games!B20)</f>
        <v/>
      </c>
      <c r="C20" s="6" t="str">
        <f>IF(ISBLANK(Games!$B20), "",Games!C20)</f>
        <v/>
      </c>
      <c r="D20" s="2" t="str">
        <f>IF(ISBLANK(Games!$B20), "",Games!D20)</f>
        <v/>
      </c>
      <c r="E20" s="2" t="str">
        <f>IF(ISBLANK(Games!$B20), "",Games!E20)</f>
        <v/>
      </c>
      <c r="F20" s="6" t="str">
        <f>IF(ISBLANK(Games!$B20), "",Games!F20)</f>
        <v/>
      </c>
      <c r="G20" s="6" t="str">
        <f>IF(ISBLANK(Games!$B20), "",Games!G20)</f>
        <v/>
      </c>
      <c r="H20" s="7"/>
      <c r="I20" s="7"/>
      <c r="J20" s="25" t="str">
        <f>IF(ISBLANK(Table13[[#This Row],[Side Result]]), "",IF(Table13[[#This Row],[Difference Result]]&gt;(-1*Table13[[#This Row],[Predicted Spread]]), "Y", "N"))</f>
        <v/>
      </c>
      <c r="K20" s="12" t="str">
        <f>IF(ISBLANK(Games!B20),"",IF(Table13[[#This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" s="16" t="str">
        <f>IF(ISBLANK(Table13[[#This Row],[Difference Result]]),"",IF(ISBLANK(Games!B20),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" s="24" t="str">
        <f>IF(ISBLANK(Table13[[#This Row],[Difference Result]]), "", (Table13[[#This Row],[Predicted Spread]]*-1-Table13[[#This Row],[Difference Result]]))</f>
        <v/>
      </c>
      <c r="N20" s="24" t="str">
        <f>IF(ISBLANK(Table13[[#This Row],[Difference Result]]), "",ABS(Table13[[#This Row],[Result Difference from Prediction]]))</f>
        <v/>
      </c>
      <c r="O20" s="17" t="str">
        <f>IF(OR(ISBLANK(Games!B20),ISBLANK(Table13[[#This Row],[Side Result]])), "",IF(OR(AND('Prediction Log'!D20&lt;0, 'Prediction Log'!H20='Prediction Log'!B20), AND('Prediction Log'!D20&gt;0, 'Prediction Log'!C20='Prediction Log'!H20)),"Y", IF(ISBLANK(Games!$B$2), "","N")))</f>
        <v/>
      </c>
      <c r="P20" s="17" t="str">
        <f>IF(OR(ISBLANK(Games!B20),ISBLANK(Table13[[#This Row],[Difference Result]])),"", IF(Table13[[#This Row],[Cover Result (Y/N)]]="Y", "Y", "N"))</f>
        <v/>
      </c>
    </row>
    <row r="21" spans="1:16" x14ac:dyDescent="0.45">
      <c r="A21" s="6" t="str">
        <f>IF(ISBLANK(Games!$B21), "",Games!A21)</f>
        <v/>
      </c>
      <c r="B21" s="6" t="str">
        <f>IF(ISBLANK(Games!$B21), "",Games!B21)</f>
        <v/>
      </c>
      <c r="C21" s="6" t="str">
        <f>IF(ISBLANK(Games!$B21), "",Games!C21)</f>
        <v/>
      </c>
      <c r="D21" s="2" t="str">
        <f>IF(ISBLANK(Games!$B21), "",Games!D21)</f>
        <v/>
      </c>
      <c r="E21" s="2" t="str">
        <f>IF(ISBLANK(Games!$B21), "",Games!E21)</f>
        <v/>
      </c>
      <c r="F21" s="6" t="str">
        <f>IF(ISBLANK(Games!$B21), "",Games!F21)</f>
        <v/>
      </c>
      <c r="G21" s="6" t="str">
        <f>IF(ISBLANK(Games!$B21), "",Games!G21)</f>
        <v/>
      </c>
      <c r="H21" s="7"/>
      <c r="I21" s="7"/>
      <c r="J21" s="25" t="str">
        <f>IF(ISBLANK(Table13[[#This Row],[Side Result]]), "",IF(Table13[[#This Row],[Difference Result]]&gt;(-1*Table13[[#This Row],[Predicted Spread]]), "Y", "N"))</f>
        <v/>
      </c>
      <c r="K21" s="12" t="str">
        <f>IF(ISBLANK(Games!B21),"",IF(Table13[[#This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" s="16" t="str">
        <f>IF(ISBLANK(Table13[[#This Row],[Difference Result]]),"",IF(ISBLANK(Games!B21),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" s="24" t="str">
        <f>IF(ISBLANK(Table13[[#This Row],[Difference Result]]), "", (Table13[[#This Row],[Predicted Spread]]*-1-Table13[[#This Row],[Difference Result]]))</f>
        <v/>
      </c>
      <c r="N21" s="24" t="str">
        <f>IF(ISBLANK(Table13[[#This Row],[Difference Result]]), "",ABS(Table13[[#This Row],[Result Difference from Prediction]]))</f>
        <v/>
      </c>
      <c r="O21" s="17" t="str">
        <f>IF(OR(ISBLANK(Games!B21),ISBLANK(Table13[[#This Row],[Side Result]])), "",IF(OR(AND('Prediction Log'!D21&lt;0, 'Prediction Log'!H21='Prediction Log'!B21), AND('Prediction Log'!D21&gt;0, 'Prediction Log'!C21='Prediction Log'!H21)),"Y", IF(ISBLANK(Games!$B$2), "","N")))</f>
        <v/>
      </c>
      <c r="P21" s="17" t="str">
        <f>IF(OR(ISBLANK(Games!B21),ISBLANK(Table13[[#This Row],[Difference Result]])),"", IF(Table13[[#This Row],[Cover Result (Y/N)]]="Y", "Y", "N"))</f>
        <v/>
      </c>
    </row>
    <row r="22" spans="1:16" x14ac:dyDescent="0.45">
      <c r="A22" s="6" t="str">
        <f>IF(ISBLANK(Games!$B22), "",Games!A22)</f>
        <v/>
      </c>
      <c r="B22" s="6" t="str">
        <f>IF(ISBLANK(Games!$B22), "",Games!B22)</f>
        <v/>
      </c>
      <c r="C22" s="6" t="str">
        <f>IF(ISBLANK(Games!$B22), "",Games!C22)</f>
        <v/>
      </c>
      <c r="D22" s="2" t="str">
        <f>IF(ISBLANK(Games!$B22), "",Games!D22)</f>
        <v/>
      </c>
      <c r="E22" s="2" t="str">
        <f>IF(ISBLANK(Games!$B22), "",Games!E22)</f>
        <v/>
      </c>
      <c r="F22" s="6" t="str">
        <f>IF(ISBLANK(Games!$B22), "",Games!F22)</f>
        <v/>
      </c>
      <c r="G22" s="6" t="str">
        <f>IF(ISBLANK(Games!$B22), "",Games!G22)</f>
        <v/>
      </c>
      <c r="H22" s="7"/>
      <c r="I22" s="7"/>
      <c r="J22" s="25" t="str">
        <f>IF(ISBLANK(Table13[[#This Row],[Side Result]]), "",IF(Table13[[#This Row],[Difference Result]]&gt;(-1*Table13[[#This Row],[Predicted Spread]]), "Y", "N"))</f>
        <v/>
      </c>
      <c r="K22" s="12" t="str">
        <f>IF(ISBLANK(Games!B22),"",IF(Table13[[#This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" s="16" t="str">
        <f>IF(ISBLANK(Table13[[#This Row],[Difference Result]]),"",IF(ISBLANK(Games!B22),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" s="24" t="str">
        <f>IF(ISBLANK(Table13[[#This Row],[Difference Result]]), "", (Table13[[#This Row],[Predicted Spread]]*-1-Table13[[#This Row],[Difference Result]]))</f>
        <v/>
      </c>
      <c r="N22" s="24" t="str">
        <f>IF(ISBLANK(Table13[[#This Row],[Difference Result]]), "",ABS(Table13[[#This Row],[Result Difference from Prediction]]))</f>
        <v/>
      </c>
      <c r="O22" s="17" t="str">
        <f>IF(OR(ISBLANK(Games!B22),ISBLANK(Table13[[#This Row],[Side Result]])), "",IF(OR(AND('Prediction Log'!D22&lt;0, 'Prediction Log'!H22='Prediction Log'!B22), AND('Prediction Log'!D22&gt;0, 'Prediction Log'!C22='Prediction Log'!H22)),"Y", IF(ISBLANK(Games!$B$2), "","N")))</f>
        <v/>
      </c>
      <c r="P22" s="17" t="str">
        <f>IF(OR(ISBLANK(Games!B22),ISBLANK(Table13[[#This Row],[Difference Result]])),"", IF(Table13[[#This Row],[Cover Result (Y/N)]]="Y", "Y", "N"))</f>
        <v/>
      </c>
    </row>
    <row r="23" spans="1:16" x14ac:dyDescent="0.45">
      <c r="A23" s="6" t="str">
        <f>IF(ISBLANK(Games!$B23), "",Games!A23)</f>
        <v/>
      </c>
      <c r="B23" s="6" t="str">
        <f>IF(ISBLANK(Games!$B23), "",Games!B23)</f>
        <v/>
      </c>
      <c r="C23" s="6" t="str">
        <f>IF(ISBLANK(Games!$B23), "",Games!C23)</f>
        <v/>
      </c>
      <c r="D23" s="2" t="str">
        <f>IF(ISBLANK(Games!$B23), "",Games!D23)</f>
        <v/>
      </c>
      <c r="E23" s="2" t="str">
        <f>IF(ISBLANK(Games!$B23), "",Games!E23)</f>
        <v/>
      </c>
      <c r="F23" s="6" t="str">
        <f>IF(ISBLANK(Games!$B23), "",Games!F23)</f>
        <v/>
      </c>
      <c r="G23" s="6" t="str">
        <f>IF(ISBLANK(Games!$B23), "",Games!G23)</f>
        <v/>
      </c>
      <c r="H23" s="7"/>
      <c r="I23" s="7"/>
      <c r="J23" s="25" t="str">
        <f>IF(ISBLANK(Table13[[#This Row],[Side Result]]), "",IF(Table13[[#This Row],[Difference Result]]&gt;(-1*Table13[[#This Row],[Predicted Spread]]), "Y", "N"))</f>
        <v/>
      </c>
      <c r="K23" s="12" t="str">
        <f>IF(ISBLANK(Games!B23),"",IF(Table13[[#This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" s="16" t="str">
        <f>IF(ISBLANK(Table13[[#This Row],[Difference Result]]),"",IF(ISBLANK(Games!B23),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" s="24" t="str">
        <f>IF(ISBLANK(Table13[[#This Row],[Difference Result]]), "", (Table13[[#This Row],[Predicted Spread]]*-1-Table13[[#This Row],[Difference Result]]))</f>
        <v/>
      </c>
      <c r="N23" s="24" t="str">
        <f>IF(ISBLANK(Table13[[#This Row],[Difference Result]]), "",ABS(Table13[[#This Row],[Result Difference from Prediction]]))</f>
        <v/>
      </c>
      <c r="O23" s="17" t="str">
        <f>IF(OR(ISBLANK(Games!B23),ISBLANK(Table13[[#This Row],[Side Result]])), "",IF(OR(AND('Prediction Log'!D23&lt;0, 'Prediction Log'!H23='Prediction Log'!B23), AND('Prediction Log'!D23&gt;0, 'Prediction Log'!C23='Prediction Log'!H23)),"Y", IF(ISBLANK(Games!$B$2), "","N")))</f>
        <v/>
      </c>
      <c r="P23" s="17" t="str">
        <f>IF(OR(ISBLANK(Games!B23),ISBLANK(Table13[[#This Row],[Difference Result]])),"", IF(Table13[[#This Row],[Cover Result (Y/N)]]="Y", "Y", "N"))</f>
        <v/>
      </c>
    </row>
    <row r="24" spans="1:16" x14ac:dyDescent="0.45">
      <c r="A24" s="6" t="str">
        <f>IF(ISBLANK(Games!$B24), "",Games!A24)</f>
        <v/>
      </c>
      <c r="B24" s="6" t="str">
        <f>IF(ISBLANK(Games!$B24), "",Games!B24)</f>
        <v/>
      </c>
      <c r="C24" s="6" t="str">
        <f>IF(ISBLANK(Games!$B24), "",Games!C24)</f>
        <v/>
      </c>
      <c r="D24" s="2" t="str">
        <f>IF(ISBLANK(Games!$B24), "",Games!D24)</f>
        <v/>
      </c>
      <c r="E24" s="2" t="str">
        <f>IF(ISBLANK(Games!$B24), "",Games!E24)</f>
        <v/>
      </c>
      <c r="F24" s="6" t="str">
        <f>IF(ISBLANK(Games!$B24), "",Games!F24)</f>
        <v/>
      </c>
      <c r="G24" s="6" t="str">
        <f>IF(ISBLANK(Games!$B24), "",Games!G24)</f>
        <v/>
      </c>
      <c r="H24" s="7"/>
      <c r="I24" s="7"/>
      <c r="J24" s="25" t="str">
        <f>IF(ISBLANK(Table13[[#This Row],[Side Result]]), "",IF(Table13[[#This Row],[Difference Result]]&gt;(-1*Table13[[#This Row],[Predicted Spread]]), "Y", "N"))</f>
        <v/>
      </c>
      <c r="K24" s="12" t="str">
        <f>IF(ISBLANK(Games!B24),"",IF(Table13[[#This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" s="16" t="str">
        <f>IF(ISBLANK(Table13[[#This Row],[Difference Result]]),"",IF(ISBLANK(Games!B24),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" s="24" t="str">
        <f>IF(ISBLANK(Table13[[#This Row],[Difference Result]]), "", (Table13[[#This Row],[Predicted Spread]]*-1-Table13[[#This Row],[Difference Result]]))</f>
        <v/>
      </c>
      <c r="N24" s="24" t="str">
        <f>IF(ISBLANK(Table13[[#This Row],[Difference Result]]), "",ABS(Table13[[#This Row],[Result Difference from Prediction]]))</f>
        <v/>
      </c>
      <c r="O24" s="17" t="str">
        <f>IF(OR(ISBLANK(Games!B24),ISBLANK(Table13[[#This Row],[Side Result]])), "",IF(OR(AND('Prediction Log'!D24&lt;0, 'Prediction Log'!H24='Prediction Log'!B24), AND('Prediction Log'!D24&gt;0, 'Prediction Log'!C24='Prediction Log'!H24)),"Y", IF(ISBLANK(Games!$B$2), "","N")))</f>
        <v/>
      </c>
      <c r="P24" s="17" t="str">
        <f>IF(OR(ISBLANK(Games!B24),ISBLANK(Table13[[#This Row],[Difference Result]])),"", IF(Table13[[#This Row],[Cover Result (Y/N)]]="Y", "Y", "N"))</f>
        <v/>
      </c>
    </row>
    <row r="25" spans="1:16" x14ac:dyDescent="0.45">
      <c r="A25" s="6" t="str">
        <f>IF(ISBLANK(Games!$B25), "",Games!A25)</f>
        <v/>
      </c>
      <c r="B25" s="6" t="str">
        <f>IF(ISBLANK(Games!$B25), "",Games!B25)</f>
        <v/>
      </c>
      <c r="C25" s="6" t="str">
        <f>IF(ISBLANK(Games!$B25), "",Games!C25)</f>
        <v/>
      </c>
      <c r="D25" s="2" t="str">
        <f>IF(ISBLANK(Games!$B25), "",Games!D25)</f>
        <v/>
      </c>
      <c r="E25" s="2" t="str">
        <f>IF(ISBLANK(Games!$B25), "",Games!E25)</f>
        <v/>
      </c>
      <c r="F25" s="6" t="str">
        <f>IF(ISBLANK(Games!$B25), "",Games!F25)</f>
        <v/>
      </c>
      <c r="G25" s="6" t="str">
        <f>IF(ISBLANK(Games!$B25), "",Games!G25)</f>
        <v/>
      </c>
      <c r="H25" s="7"/>
      <c r="I25" s="7"/>
      <c r="J25" s="25" t="str">
        <f>IF(ISBLANK(Table13[[#This Row],[Side Result]]), "",IF(Table13[[#This Row],[Difference Result]]&gt;(-1*Table13[[#This Row],[Predicted Spread]]), "Y", "N"))</f>
        <v/>
      </c>
      <c r="K25" s="12" t="str">
        <f>IF(ISBLANK(Games!B25),"",IF(Table13[[#This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" s="16" t="str">
        <f>IF(ISBLANK(Table13[[#This Row],[Difference Result]]),"",IF(ISBLANK(Games!B25),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" s="24" t="str">
        <f>IF(ISBLANK(Table13[[#This Row],[Difference Result]]), "", (Table13[[#This Row],[Predicted Spread]]*-1-Table13[[#This Row],[Difference Result]]))</f>
        <v/>
      </c>
      <c r="N25" s="24" t="str">
        <f>IF(ISBLANK(Table13[[#This Row],[Difference Result]]), "",ABS(Table13[[#This Row],[Result Difference from Prediction]]))</f>
        <v/>
      </c>
      <c r="O25" s="17" t="str">
        <f>IF(OR(ISBLANK(Games!B25),ISBLANK(Table13[[#This Row],[Side Result]])), "",IF(OR(AND('Prediction Log'!D25&lt;0, 'Prediction Log'!H25='Prediction Log'!B25), AND('Prediction Log'!D25&gt;0, 'Prediction Log'!C25='Prediction Log'!H25)),"Y", IF(ISBLANK(Games!$B$2), "","N")))</f>
        <v/>
      </c>
      <c r="P25" s="17" t="str">
        <f>IF(OR(ISBLANK(Games!B25),ISBLANK(Table13[[#This Row],[Difference Result]])),"", IF(Table13[[#This Row],[Cover Result (Y/N)]]="Y", "Y", "N"))</f>
        <v/>
      </c>
    </row>
    <row r="26" spans="1:16" x14ac:dyDescent="0.45">
      <c r="A26" s="6" t="str">
        <f>IF(ISBLANK(Games!$B26), "",Games!A26)</f>
        <v/>
      </c>
      <c r="B26" s="6" t="str">
        <f>IF(ISBLANK(Games!$B26), "",Games!B26)</f>
        <v/>
      </c>
      <c r="C26" s="6" t="str">
        <f>IF(ISBLANK(Games!$B26), "",Games!C26)</f>
        <v/>
      </c>
      <c r="D26" s="2" t="str">
        <f>IF(ISBLANK(Games!$B26), "",Games!D26)</f>
        <v/>
      </c>
      <c r="E26" s="2" t="str">
        <f>IF(ISBLANK(Games!$B26), "",Games!E26)</f>
        <v/>
      </c>
      <c r="F26" s="6" t="str">
        <f>IF(ISBLANK(Games!$B26), "",Games!F26)</f>
        <v/>
      </c>
      <c r="G26" s="6" t="str">
        <f>IF(ISBLANK(Games!$B26), "",Games!G26)</f>
        <v/>
      </c>
      <c r="H26" s="7"/>
      <c r="I26" s="7"/>
      <c r="J26" s="25" t="str">
        <f>IF(ISBLANK(Table13[[#This Row],[Side Result]]), "",IF(Table13[[#This Row],[Difference Result]]&gt;(-1*Table13[[#This Row],[Predicted Spread]]), "Y", "N"))</f>
        <v/>
      </c>
      <c r="K26" s="12" t="str">
        <f>IF(ISBLANK(Games!B26),"",IF(Table13[[#This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" s="16" t="str">
        <f>IF(ISBLANK(Table13[[#This Row],[Difference Result]]),"",IF(ISBLANK(Games!B26),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" s="24" t="str">
        <f>IF(ISBLANK(Table13[[#This Row],[Difference Result]]), "", (Table13[[#This Row],[Predicted Spread]]*-1-Table13[[#This Row],[Difference Result]]))</f>
        <v/>
      </c>
      <c r="N26" s="24" t="str">
        <f>IF(ISBLANK(Table13[[#This Row],[Difference Result]]), "",ABS(Table13[[#This Row],[Result Difference from Prediction]]))</f>
        <v/>
      </c>
      <c r="O26" s="17" t="str">
        <f>IF(OR(ISBLANK(Games!B26),ISBLANK(Table13[[#This Row],[Side Result]])), "",IF(OR(AND('Prediction Log'!D26&lt;0, 'Prediction Log'!H26='Prediction Log'!B26), AND('Prediction Log'!D26&gt;0, 'Prediction Log'!C26='Prediction Log'!H26)),"Y", IF(ISBLANK(Games!$B$2), "","N")))</f>
        <v/>
      </c>
      <c r="P26" s="17" t="str">
        <f>IF(OR(ISBLANK(Games!B26),ISBLANK(Table13[[#This Row],[Difference Result]])),"", IF(Table13[[#This Row],[Cover Result (Y/N)]]="Y", "Y", "N"))</f>
        <v/>
      </c>
    </row>
    <row r="27" spans="1:16" x14ac:dyDescent="0.45">
      <c r="A27" s="6" t="str">
        <f>IF(ISBLANK(Games!$B27), "",Games!A27)</f>
        <v/>
      </c>
      <c r="B27" s="6" t="str">
        <f>IF(ISBLANK(Games!$B27), "",Games!B27)</f>
        <v/>
      </c>
      <c r="C27" s="6" t="str">
        <f>IF(ISBLANK(Games!$B27), "",Games!C27)</f>
        <v/>
      </c>
      <c r="D27" s="2" t="str">
        <f>IF(ISBLANK(Games!$B27), "",Games!D27)</f>
        <v/>
      </c>
      <c r="E27" s="2" t="str">
        <f>IF(ISBLANK(Games!$B27), "",Games!E27)</f>
        <v/>
      </c>
      <c r="F27" s="6" t="str">
        <f>IF(ISBLANK(Games!$B27), "",Games!F27)</f>
        <v/>
      </c>
      <c r="G27" s="6" t="str">
        <f>IF(ISBLANK(Games!$B27), "",Games!G27)</f>
        <v/>
      </c>
      <c r="H27" s="7"/>
      <c r="I27" s="7"/>
      <c r="J27" s="25" t="str">
        <f>IF(ISBLANK(Table13[[#This Row],[Side Result]]), "",IF(Table13[[#This Row],[Difference Result]]&gt;(-1*Table13[[#This Row],[Predicted Spread]]), "Y", "N"))</f>
        <v/>
      </c>
      <c r="K27" s="12" t="str">
        <f>IF(ISBLANK(Games!B27),"",IF(Table13[[#This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" s="16" t="str">
        <f>IF(ISBLANK(Table13[[#This Row],[Difference Result]]),"",IF(ISBLANK(Games!B27),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" s="24" t="str">
        <f>IF(ISBLANK(Table13[[#This Row],[Difference Result]]), "", (Table13[[#This Row],[Predicted Spread]]*-1-Table13[[#This Row],[Difference Result]]))</f>
        <v/>
      </c>
      <c r="N27" s="24" t="str">
        <f>IF(ISBLANK(Table13[[#This Row],[Difference Result]]), "",ABS(Table13[[#This Row],[Result Difference from Prediction]]))</f>
        <v/>
      </c>
      <c r="O27" s="17" t="str">
        <f>IF(OR(ISBLANK(Games!B27),ISBLANK(Table13[[#This Row],[Side Result]])), "",IF(OR(AND('Prediction Log'!D27&lt;0, 'Prediction Log'!H27='Prediction Log'!B27), AND('Prediction Log'!D27&gt;0, 'Prediction Log'!C27='Prediction Log'!H27)),"Y", IF(ISBLANK(Games!$B$2), "","N")))</f>
        <v/>
      </c>
      <c r="P27" s="17" t="str">
        <f>IF(OR(ISBLANK(Games!B27),ISBLANK(Table13[[#This Row],[Difference Result]])),"", IF(Table13[[#This Row],[Cover Result (Y/N)]]="Y", "Y", "N"))</f>
        <v/>
      </c>
    </row>
    <row r="28" spans="1:16" x14ac:dyDescent="0.45">
      <c r="A28" s="6" t="str">
        <f>IF(ISBLANK(Games!$B28), "",Games!A28)</f>
        <v/>
      </c>
      <c r="B28" s="6" t="str">
        <f>IF(ISBLANK(Games!$B28), "",Games!B28)</f>
        <v/>
      </c>
      <c r="C28" s="6" t="str">
        <f>IF(ISBLANK(Games!$B28), "",Games!C28)</f>
        <v/>
      </c>
      <c r="D28" s="2" t="str">
        <f>IF(ISBLANK(Games!$B28), "",Games!D28)</f>
        <v/>
      </c>
      <c r="E28" s="2" t="str">
        <f>IF(ISBLANK(Games!$B28), "",Games!E28)</f>
        <v/>
      </c>
      <c r="F28" s="6" t="str">
        <f>IF(ISBLANK(Games!$B28), "",Games!F28)</f>
        <v/>
      </c>
      <c r="G28" s="6" t="str">
        <f>IF(ISBLANK(Games!$B28), "",Games!G28)</f>
        <v/>
      </c>
      <c r="H28" s="7"/>
      <c r="I28" s="7"/>
      <c r="J28" s="25" t="str">
        <f>IF(ISBLANK(Table13[[#This Row],[Side Result]]), "",IF(Table13[[#This Row],[Difference Result]]&gt;(-1*Table13[[#This Row],[Predicted Spread]]), "Y", "N"))</f>
        <v/>
      </c>
      <c r="K28" s="12" t="str">
        <f>IF(ISBLANK(Games!B28),"",IF(Table13[[#This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" s="16" t="str">
        <f>IF(ISBLANK(Table13[[#This Row],[Difference Result]]),"",IF(ISBLANK(Games!B28),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" s="24" t="str">
        <f>IF(ISBLANK(Table13[[#This Row],[Difference Result]]), "", (Table13[[#This Row],[Predicted Spread]]*-1-Table13[[#This Row],[Difference Result]]))</f>
        <v/>
      </c>
      <c r="N28" s="24" t="str">
        <f>IF(ISBLANK(Table13[[#This Row],[Difference Result]]), "",ABS(Table13[[#This Row],[Result Difference from Prediction]]))</f>
        <v/>
      </c>
      <c r="O28" s="17" t="str">
        <f>IF(OR(ISBLANK(Games!B28),ISBLANK(Table13[[#This Row],[Side Result]])), "",IF(OR(AND('Prediction Log'!D28&lt;0, 'Prediction Log'!H28='Prediction Log'!B28), AND('Prediction Log'!D28&gt;0, 'Prediction Log'!C28='Prediction Log'!H28)),"Y", IF(ISBLANK(Games!$B$2), "","N")))</f>
        <v/>
      </c>
      <c r="P28" s="17" t="str">
        <f>IF(OR(ISBLANK(Games!B28),ISBLANK(Table13[[#This Row],[Difference Result]])),"", IF(Table13[[#This Row],[Cover Result (Y/N)]]="Y", "Y", "N"))</f>
        <v/>
      </c>
    </row>
    <row r="29" spans="1:16" x14ac:dyDescent="0.45">
      <c r="A29" s="6" t="str">
        <f>IF(ISBLANK(Games!$B29), "",Games!A29)</f>
        <v/>
      </c>
      <c r="B29" s="6" t="str">
        <f>IF(ISBLANK(Games!$B29), "",Games!B29)</f>
        <v/>
      </c>
      <c r="C29" s="6" t="str">
        <f>IF(ISBLANK(Games!$B29), "",Games!C29)</f>
        <v/>
      </c>
      <c r="D29" s="2" t="str">
        <f>IF(ISBLANK(Games!$B29), "",Games!D29)</f>
        <v/>
      </c>
      <c r="E29" s="2" t="str">
        <f>IF(ISBLANK(Games!$B29), "",Games!E29)</f>
        <v/>
      </c>
      <c r="F29" s="6" t="str">
        <f>IF(ISBLANK(Games!$B29), "",Games!F29)</f>
        <v/>
      </c>
      <c r="G29" s="6" t="str">
        <f>IF(ISBLANK(Games!$B29), "",Games!G29)</f>
        <v/>
      </c>
      <c r="H29" s="7"/>
      <c r="I29" s="7"/>
      <c r="J29" s="25" t="str">
        <f>IF(ISBLANK(Table13[[#This Row],[Side Result]]), "",IF(Table13[[#This Row],[Difference Result]]&gt;(-1*Table13[[#This Row],[Predicted Spread]]), "Y", "N"))</f>
        <v/>
      </c>
      <c r="K29" s="12" t="str">
        <f>IF(ISBLANK(Games!B29),"",IF(Table13[[#This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" s="16" t="str">
        <f>IF(ISBLANK(Table13[[#This Row],[Difference Result]]),"",IF(ISBLANK(Games!B29),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" s="24" t="str">
        <f>IF(ISBLANK(Table13[[#This Row],[Difference Result]]), "", (Table13[[#This Row],[Predicted Spread]]*-1-Table13[[#This Row],[Difference Result]]))</f>
        <v/>
      </c>
      <c r="N29" s="24" t="str">
        <f>IF(ISBLANK(Table13[[#This Row],[Difference Result]]), "",ABS(Table13[[#This Row],[Result Difference from Prediction]]))</f>
        <v/>
      </c>
      <c r="O29" s="17" t="str">
        <f>IF(OR(ISBLANK(Games!B29),ISBLANK(Table13[[#This Row],[Side Result]])), "",IF(OR(AND('Prediction Log'!D29&lt;0, 'Prediction Log'!H29='Prediction Log'!B29), AND('Prediction Log'!D29&gt;0, 'Prediction Log'!C29='Prediction Log'!H29)),"Y", IF(ISBLANK(Games!$B$2), "","N")))</f>
        <v/>
      </c>
      <c r="P29" s="17" t="str">
        <f>IF(OR(ISBLANK(Games!B29),ISBLANK(Table13[[#This Row],[Difference Result]])),"", IF(Table13[[#This Row],[Cover Result (Y/N)]]="Y", "Y", "N"))</f>
        <v/>
      </c>
    </row>
    <row r="30" spans="1:16" x14ac:dyDescent="0.45">
      <c r="A30" s="6" t="str">
        <f>IF(ISBLANK(Games!$B30), "",Games!A30)</f>
        <v/>
      </c>
      <c r="B30" s="6" t="str">
        <f>IF(ISBLANK(Games!$B30), "",Games!B30)</f>
        <v/>
      </c>
      <c r="C30" s="6" t="str">
        <f>IF(ISBLANK(Games!$B30), "",Games!C30)</f>
        <v/>
      </c>
      <c r="D30" s="2" t="str">
        <f>IF(ISBLANK(Games!$B30), "",Games!D30)</f>
        <v/>
      </c>
      <c r="E30" s="2" t="str">
        <f>IF(ISBLANK(Games!$B30), "",Games!E30)</f>
        <v/>
      </c>
      <c r="F30" s="6" t="str">
        <f>IF(ISBLANK(Games!$B30), "",Games!F30)</f>
        <v/>
      </c>
      <c r="G30" s="6" t="str">
        <f>IF(ISBLANK(Games!$B30), "",Games!G30)</f>
        <v/>
      </c>
      <c r="H30" s="7"/>
      <c r="I30" s="7"/>
      <c r="J30" s="25" t="str">
        <f>IF(ISBLANK(Table13[[#This Row],[Side Result]]), "",IF(Table13[[#This Row],[Difference Result]]&gt;(-1*Table13[[#This Row],[Predicted Spread]]), "Y", "N"))</f>
        <v/>
      </c>
      <c r="K30" s="12" t="str">
        <f>IF(ISBLANK(Games!B30),"",IF(Table13[[#This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" s="16" t="str">
        <f>IF(ISBLANK(Table13[[#This Row],[Difference Result]]),"",IF(ISBLANK(Games!B30),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" s="24" t="str">
        <f>IF(ISBLANK(Table13[[#This Row],[Difference Result]]), "", (Table13[[#This Row],[Predicted Spread]]*-1-Table13[[#This Row],[Difference Result]]))</f>
        <v/>
      </c>
      <c r="N30" s="24" t="str">
        <f>IF(ISBLANK(Table13[[#This Row],[Difference Result]]), "",ABS(Table13[[#This Row],[Result Difference from Prediction]]))</f>
        <v/>
      </c>
      <c r="O30" s="17" t="str">
        <f>IF(OR(ISBLANK(Games!B30),ISBLANK(Table13[[#This Row],[Side Result]])), "",IF(OR(AND('Prediction Log'!D30&lt;0, 'Prediction Log'!H30='Prediction Log'!B30), AND('Prediction Log'!D30&gt;0, 'Prediction Log'!C30='Prediction Log'!H30)),"Y", IF(ISBLANK(Games!$B$2), "","N")))</f>
        <v/>
      </c>
      <c r="P30" s="17" t="str">
        <f>IF(OR(ISBLANK(Games!B30),ISBLANK(Table13[[#This Row],[Difference Result]])),"", IF(Table13[[#This Row],[Cover Result (Y/N)]]="Y", "Y", "N"))</f>
        <v/>
      </c>
    </row>
    <row r="31" spans="1:16" x14ac:dyDescent="0.45">
      <c r="A31" s="6" t="str">
        <f>IF(ISBLANK(Games!$B31), "",Games!A31)</f>
        <v/>
      </c>
      <c r="B31" s="6" t="str">
        <f>IF(ISBLANK(Games!$B31), "",Games!B31)</f>
        <v/>
      </c>
      <c r="C31" s="6" t="str">
        <f>IF(ISBLANK(Games!$B31), "",Games!C31)</f>
        <v/>
      </c>
      <c r="D31" s="2" t="str">
        <f>IF(ISBLANK(Games!$B31), "",Games!D31)</f>
        <v/>
      </c>
      <c r="E31" s="2" t="str">
        <f>IF(ISBLANK(Games!$B31), "",Games!E31)</f>
        <v/>
      </c>
      <c r="F31" s="6" t="str">
        <f>IF(ISBLANK(Games!$B31), "",Games!F31)</f>
        <v/>
      </c>
      <c r="G31" s="6" t="str">
        <f>IF(ISBLANK(Games!$B31), "",Games!G31)</f>
        <v/>
      </c>
      <c r="H31" s="26"/>
      <c r="I31" s="26"/>
      <c r="J31" s="25" t="str">
        <f>IF(ISBLANK(Table13[[#This Row],[Side Result]]), "",IF(Table13[[#This Row],[Difference Result]]&gt;(-1*Table13[[#This Row],[Predicted Spread]]), "Y", "N"))</f>
        <v/>
      </c>
      <c r="K31" s="12" t="str">
        <f>IF(ISBLANK(Games!B31),"",IF(Table13[[#This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" s="16" t="str">
        <f>IF(ISBLANK(Table13[[#This Row],[Difference Result]]),"",IF(ISBLANK(Games!B31),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" s="24" t="str">
        <f>IF(ISBLANK(Table13[[#This Row],[Difference Result]]), "", (Table13[[#This Row],[Predicted Spread]]*-1-Table13[[#This Row],[Difference Result]]))</f>
        <v/>
      </c>
      <c r="N31" s="24" t="str">
        <f>IF(ISBLANK(Table13[[#This Row],[Difference Result]]), "",ABS(Table13[[#This Row],[Result Difference from Prediction]]))</f>
        <v/>
      </c>
      <c r="O31" s="17" t="str">
        <f>IF(OR(ISBLANK(Games!B31),ISBLANK(Table13[[#This Row],[Side Result]])), "",IF(OR(AND('Prediction Log'!D31&lt;0, 'Prediction Log'!H31='Prediction Log'!B31), AND('Prediction Log'!D31&gt;0, 'Prediction Log'!C31='Prediction Log'!H31)),"Y", IF(ISBLANK(Games!$B$2), "","N")))</f>
        <v/>
      </c>
      <c r="P31" s="17" t="str">
        <f>IF(OR(ISBLANK(Games!B31),ISBLANK(Table13[[#This Row],[Difference Result]])),"", IF(Table13[[#This Row],[Cover Result (Y/N)]]="Y", "Y", "N"))</f>
        <v/>
      </c>
    </row>
    <row r="32" spans="1:16" x14ac:dyDescent="0.45">
      <c r="A32" s="6" t="str">
        <f>IF(ISBLANK(Games!$B32), "",Games!A32)</f>
        <v/>
      </c>
      <c r="B32" s="6" t="str">
        <f>IF(ISBLANK(Games!$B32), "",Games!B32)</f>
        <v/>
      </c>
      <c r="C32" s="6" t="str">
        <f>IF(ISBLANK(Games!$B32), "",Games!C32)</f>
        <v/>
      </c>
      <c r="D32" s="2" t="str">
        <f>IF(ISBLANK(Games!$B32), "",Games!D32)</f>
        <v/>
      </c>
      <c r="E32" s="2" t="str">
        <f>IF(ISBLANK(Games!$B32), "",Games!E32)</f>
        <v/>
      </c>
      <c r="F32" s="6" t="str">
        <f>IF(ISBLANK(Games!$B32), "",Games!F32)</f>
        <v/>
      </c>
      <c r="G32" s="6" t="str">
        <f>IF(ISBLANK(Games!$B32), "",Games!G32)</f>
        <v/>
      </c>
      <c r="H32" s="26"/>
      <c r="I32" s="26"/>
      <c r="J32" s="25" t="str">
        <f>IF(ISBLANK(Table13[[#This Row],[Side Result]]), "",IF(Table13[[#This Row],[Difference Result]]&gt;(-1*Table13[[#This Row],[Predicted Spread]]), "Y", "N"))</f>
        <v/>
      </c>
      <c r="K32" s="12" t="str">
        <f>IF(ISBLANK(Games!B32),"",IF(Table13[[#This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" s="16" t="str">
        <f>IF(ISBLANK(Table13[[#This Row],[Difference Result]]),"",IF(ISBLANK(Games!B32),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" s="24" t="str">
        <f>IF(ISBLANK(Table13[[#This Row],[Difference Result]]), "", (Table13[[#This Row],[Predicted Spread]]*-1-Table13[[#This Row],[Difference Result]]))</f>
        <v/>
      </c>
      <c r="N32" s="24" t="str">
        <f>IF(ISBLANK(Table13[[#This Row],[Difference Result]]), "",ABS(Table13[[#This Row],[Result Difference from Prediction]]))</f>
        <v/>
      </c>
      <c r="O32" s="17" t="str">
        <f>IF(OR(ISBLANK(Games!B32),ISBLANK(Table13[[#This Row],[Side Result]])), "",IF(OR(AND('Prediction Log'!D32&lt;0, 'Prediction Log'!H32='Prediction Log'!B32), AND('Prediction Log'!D32&gt;0, 'Prediction Log'!C32='Prediction Log'!H32)),"Y", IF(ISBLANK(Games!$B$2), "","N")))</f>
        <v/>
      </c>
      <c r="P32" s="17" t="str">
        <f>IF(OR(ISBLANK(Games!B32),ISBLANK(Table13[[#This Row],[Difference Result]])),"", IF(Table13[[#This Row],[Cover Result (Y/N)]]="Y", "Y", "N"))</f>
        <v/>
      </c>
    </row>
    <row r="33" spans="1:16" x14ac:dyDescent="0.45">
      <c r="A33" s="6" t="str">
        <f>IF(ISBLANK(Games!$B33), "",Games!A33)</f>
        <v/>
      </c>
      <c r="B33" s="6" t="str">
        <f>IF(ISBLANK(Games!$B33), "",Games!B33)</f>
        <v/>
      </c>
      <c r="C33" s="6" t="str">
        <f>IF(ISBLANK(Games!$B33), "",Games!C33)</f>
        <v/>
      </c>
      <c r="D33" s="2" t="str">
        <f>IF(ISBLANK(Games!$B33), "",Games!D33)</f>
        <v/>
      </c>
      <c r="E33" s="2" t="str">
        <f>IF(ISBLANK(Games!$B33), "",Games!E33)</f>
        <v/>
      </c>
      <c r="F33" s="6" t="str">
        <f>IF(ISBLANK(Games!$B33), "",Games!F33)</f>
        <v/>
      </c>
      <c r="G33" s="6" t="str">
        <f>IF(ISBLANK(Games!$B33), "",Games!G33)</f>
        <v/>
      </c>
      <c r="H33" s="26"/>
      <c r="I33" s="26"/>
      <c r="J33" s="25" t="str">
        <f>IF(ISBLANK(Table13[[#This Row],[Side Result]]), "",IF(Table13[[#This Row],[Difference Result]]&gt;(-1*Table13[[#This Row],[Predicted Spread]]), "Y", "N"))</f>
        <v/>
      </c>
      <c r="K33" s="12" t="str">
        <f>IF(ISBLANK(Games!B33),"",IF(Table13[[#This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" s="16" t="str">
        <f>IF(ISBLANK(Table13[[#This Row],[Difference Result]]),"",IF(ISBLANK(Games!B33),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" s="24" t="str">
        <f>IF(ISBLANK(Table13[[#This Row],[Difference Result]]), "", (Table13[[#This Row],[Predicted Spread]]*-1-Table13[[#This Row],[Difference Result]]))</f>
        <v/>
      </c>
      <c r="N33" s="24" t="str">
        <f>IF(ISBLANK(Table13[[#This Row],[Difference Result]]), "",ABS(Table13[[#This Row],[Result Difference from Prediction]]))</f>
        <v/>
      </c>
      <c r="O33" s="17" t="str">
        <f>IF(OR(ISBLANK(Games!B33),ISBLANK(Table13[[#This Row],[Side Result]])), "",IF(OR(AND('Prediction Log'!D33&lt;0, 'Prediction Log'!H33='Prediction Log'!B33), AND('Prediction Log'!D33&gt;0, 'Prediction Log'!C33='Prediction Log'!H33)),"Y", IF(ISBLANK(Games!$B$2), "","N")))</f>
        <v/>
      </c>
      <c r="P33" s="17" t="str">
        <f>IF(OR(ISBLANK(Games!B33),ISBLANK(Table13[[#This Row],[Difference Result]])),"", IF(Table13[[#This Row],[Cover Result (Y/N)]]="Y", "Y", "N"))</f>
        <v/>
      </c>
    </row>
    <row r="34" spans="1:16" x14ac:dyDescent="0.45">
      <c r="A34" s="6" t="str">
        <f>IF(ISBLANK(Games!$B34), "",Games!A34)</f>
        <v/>
      </c>
      <c r="B34" s="6" t="str">
        <f>IF(ISBLANK(Games!$B34), "",Games!B34)</f>
        <v/>
      </c>
      <c r="C34" s="6" t="str">
        <f>IF(ISBLANK(Games!$B34), "",Games!C34)</f>
        <v/>
      </c>
      <c r="D34" s="2" t="str">
        <f>IF(ISBLANK(Games!$B34), "",Games!D34)</f>
        <v/>
      </c>
      <c r="E34" s="2" t="str">
        <f>IF(ISBLANK(Games!$B34), "",Games!E34)</f>
        <v/>
      </c>
      <c r="F34" s="6" t="str">
        <f>IF(ISBLANK(Games!$B34), "",Games!F34)</f>
        <v/>
      </c>
      <c r="G34" s="6" t="str">
        <f>IF(ISBLANK(Games!$B34), "",Games!G34)</f>
        <v/>
      </c>
      <c r="H34" s="26"/>
      <c r="I34" s="26"/>
      <c r="J34" s="25" t="str">
        <f>IF(ISBLANK(Table13[[#This Row],[Side Result]]), "",IF(Table13[[#This Row],[Difference Result]]&gt;(-1*Table13[[#This Row],[Predicted Spread]]), "Y", "N"))</f>
        <v/>
      </c>
      <c r="K34" s="12" t="str">
        <f>IF(ISBLANK(Games!B34),"",IF(Table13[[#This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" s="16" t="str">
        <f>IF(ISBLANK(Table13[[#This Row],[Difference Result]]),"",IF(ISBLANK(Games!B34),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" s="24" t="str">
        <f>IF(ISBLANK(Table13[[#This Row],[Difference Result]]), "", (Table13[[#This Row],[Predicted Spread]]*-1-Table13[[#This Row],[Difference Result]]))</f>
        <v/>
      </c>
      <c r="N34" s="24" t="str">
        <f>IF(ISBLANK(Table13[[#This Row],[Difference Result]]), "",ABS(Table13[[#This Row],[Result Difference from Prediction]]))</f>
        <v/>
      </c>
      <c r="O34" s="17" t="str">
        <f>IF(OR(ISBLANK(Games!B34),ISBLANK(Table13[[#This Row],[Side Result]])), "",IF(OR(AND('Prediction Log'!D34&lt;0, 'Prediction Log'!H34='Prediction Log'!B34), AND('Prediction Log'!D34&gt;0, 'Prediction Log'!C34='Prediction Log'!H34)),"Y", IF(ISBLANK(Games!$B$2), "","N")))</f>
        <v/>
      </c>
      <c r="P34" s="17" t="str">
        <f>IF(OR(ISBLANK(Games!B34),ISBLANK(Table13[[#This Row],[Difference Result]])),"", IF(Table13[[#This Row],[Cover Result (Y/N)]]="Y", "Y", "N"))</f>
        <v/>
      </c>
    </row>
    <row r="35" spans="1:16" x14ac:dyDescent="0.45">
      <c r="A35" s="6" t="str">
        <f>IF(ISBLANK(Games!$B35), "",Games!A35)</f>
        <v/>
      </c>
      <c r="B35" s="6" t="str">
        <f>IF(ISBLANK(Games!$B35), "",Games!B35)</f>
        <v/>
      </c>
      <c r="C35" s="6" t="str">
        <f>IF(ISBLANK(Games!$B35), "",Games!C35)</f>
        <v/>
      </c>
      <c r="D35" s="2" t="str">
        <f>IF(ISBLANK(Games!$B35), "",Games!D35)</f>
        <v/>
      </c>
      <c r="E35" s="2" t="str">
        <f>IF(ISBLANK(Games!$B35), "",Games!E35)</f>
        <v/>
      </c>
      <c r="F35" s="6" t="str">
        <f>IF(ISBLANK(Games!$B35), "",Games!F35)</f>
        <v/>
      </c>
      <c r="G35" s="6" t="str">
        <f>IF(ISBLANK(Games!$B35), "",Games!G35)</f>
        <v/>
      </c>
      <c r="H35" s="26"/>
      <c r="I35" s="26"/>
      <c r="J35" s="25" t="str">
        <f>IF(ISBLANK(Table13[[#This Row],[Side Result]]), "",IF(Table13[[#This Row],[Difference Result]]&gt;(-1*Table13[[#This Row],[Predicted Spread]]), "Y", "N"))</f>
        <v/>
      </c>
      <c r="K35" s="12" t="str">
        <f>IF(ISBLANK(Games!B35),"",IF(Table13[[#This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" s="16" t="str">
        <f>IF(ISBLANK(Table13[[#This Row],[Difference Result]]),"",IF(ISBLANK(Games!B35),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" s="24" t="str">
        <f>IF(ISBLANK(Table13[[#This Row],[Difference Result]]), "", (Table13[[#This Row],[Predicted Spread]]*-1-Table13[[#This Row],[Difference Result]]))</f>
        <v/>
      </c>
      <c r="N35" s="24" t="str">
        <f>IF(ISBLANK(Table13[[#This Row],[Difference Result]]), "",ABS(Table13[[#This Row],[Result Difference from Prediction]]))</f>
        <v/>
      </c>
      <c r="O35" s="17" t="str">
        <f>IF(OR(ISBLANK(Games!B35),ISBLANK(Table13[[#This Row],[Side Result]])), "",IF(OR(AND('Prediction Log'!D35&lt;0, 'Prediction Log'!H35='Prediction Log'!B35), AND('Prediction Log'!D35&gt;0, 'Prediction Log'!C35='Prediction Log'!H35)),"Y", IF(ISBLANK(Games!$B$2), "","N")))</f>
        <v/>
      </c>
      <c r="P35" s="17" t="str">
        <f>IF(OR(ISBLANK(Games!B35),ISBLANK(Table13[[#This Row],[Difference Result]])),"", IF(Table13[[#This Row],[Cover Result (Y/N)]]="Y", "Y", "N"))</f>
        <v/>
      </c>
    </row>
    <row r="36" spans="1:16" x14ac:dyDescent="0.45">
      <c r="A36" s="6" t="str">
        <f>IF(ISBLANK(Games!$B36), "",Games!A36)</f>
        <v/>
      </c>
      <c r="B36" s="6" t="str">
        <f>IF(ISBLANK(Games!$B36), "",Games!B36)</f>
        <v/>
      </c>
      <c r="C36" s="6" t="str">
        <f>IF(ISBLANK(Games!$B36), "",Games!C36)</f>
        <v/>
      </c>
      <c r="D36" s="2" t="str">
        <f>IF(ISBLANK(Games!$B36), "",Games!D36)</f>
        <v/>
      </c>
      <c r="E36" s="2" t="str">
        <f>IF(ISBLANK(Games!$B36), "",Games!E36)</f>
        <v/>
      </c>
      <c r="F36" s="6" t="str">
        <f>IF(ISBLANK(Games!$B36), "",Games!F36)</f>
        <v/>
      </c>
      <c r="G36" s="6" t="str">
        <f>IF(ISBLANK(Games!$B36), "",Games!G36)</f>
        <v/>
      </c>
      <c r="H36" s="26"/>
      <c r="I36" s="26"/>
      <c r="J36" s="25" t="str">
        <f>IF(ISBLANK(Table13[[#This Row],[Side Result]]), "",IF(Table13[[#This Row],[Difference Result]]&gt;(-1*Table13[[#This Row],[Predicted Spread]]), "Y", "N"))</f>
        <v/>
      </c>
      <c r="K36" s="12" t="str">
        <f>IF(ISBLANK(Games!B36),"",IF(Table13[[#This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" s="16" t="str">
        <f>IF(ISBLANK(Table13[[#This Row],[Difference Result]]),"",IF(ISBLANK(Games!B36),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" s="24" t="str">
        <f>IF(ISBLANK(Table13[[#This Row],[Difference Result]]), "", (Table13[[#This Row],[Predicted Spread]]*-1-Table13[[#This Row],[Difference Result]]))</f>
        <v/>
      </c>
      <c r="N36" s="24" t="str">
        <f>IF(ISBLANK(Table13[[#This Row],[Difference Result]]), "",ABS(Table13[[#This Row],[Result Difference from Prediction]]))</f>
        <v/>
      </c>
      <c r="O36" s="17" t="str">
        <f>IF(OR(ISBLANK(Games!B36),ISBLANK(Table13[[#This Row],[Side Result]])), "",IF(OR(AND('Prediction Log'!D36&lt;0, 'Prediction Log'!H36='Prediction Log'!B36), AND('Prediction Log'!D36&gt;0, 'Prediction Log'!C36='Prediction Log'!H36)),"Y", IF(ISBLANK(Games!$B$2), "","N")))</f>
        <v/>
      </c>
      <c r="P36" s="17" t="str">
        <f>IF(OR(ISBLANK(Games!B36),ISBLANK(Table13[[#This Row],[Difference Result]])),"", IF(Table13[[#This Row],[Cover Result (Y/N)]]="Y", "Y", "N"))</f>
        <v/>
      </c>
    </row>
    <row r="37" spans="1:16" x14ac:dyDescent="0.45">
      <c r="A37" s="6" t="str">
        <f>IF(ISBLANK(Games!$B37), "",Games!A37)</f>
        <v/>
      </c>
      <c r="B37" s="6" t="str">
        <f>IF(ISBLANK(Games!$B37), "",Games!B37)</f>
        <v/>
      </c>
      <c r="C37" s="6" t="str">
        <f>IF(ISBLANK(Games!$B37), "",Games!C37)</f>
        <v/>
      </c>
      <c r="D37" s="2" t="str">
        <f>IF(ISBLANK(Games!$B37), "",Games!D37)</f>
        <v/>
      </c>
      <c r="E37" s="2" t="str">
        <f>IF(ISBLANK(Games!$B37), "",Games!E37)</f>
        <v/>
      </c>
      <c r="F37" s="6" t="str">
        <f>IF(ISBLANK(Games!$B37), "",Games!F37)</f>
        <v/>
      </c>
      <c r="G37" s="6" t="str">
        <f>IF(ISBLANK(Games!$B37), "",Games!G37)</f>
        <v/>
      </c>
      <c r="H37" s="26"/>
      <c r="I37" s="26"/>
      <c r="J37" s="25" t="str">
        <f>IF(ISBLANK(Table13[[#This Row],[Side Result]]), "",IF(Table13[[#This Row],[Difference Result]]&gt;(-1*Table13[[#This Row],[Predicted Spread]]), "Y", "N"))</f>
        <v/>
      </c>
      <c r="K37" s="12" t="str">
        <f>IF(ISBLANK(Games!B37),"",IF(Table13[[#This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" s="16" t="str">
        <f>IF(ISBLANK(Table13[[#This Row],[Difference Result]]),"",IF(ISBLANK(Games!B37),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" s="24" t="str">
        <f>IF(ISBLANK(Table13[[#This Row],[Difference Result]]), "", (Table13[[#This Row],[Predicted Spread]]*-1-Table13[[#This Row],[Difference Result]]))</f>
        <v/>
      </c>
      <c r="N37" s="24" t="str">
        <f>IF(ISBLANK(Table13[[#This Row],[Difference Result]]), "",ABS(Table13[[#This Row],[Result Difference from Prediction]]))</f>
        <v/>
      </c>
      <c r="O37" s="17" t="str">
        <f>IF(OR(ISBLANK(Games!B37),ISBLANK(Table13[[#This Row],[Side Result]])), "",IF(OR(AND('Prediction Log'!D37&lt;0, 'Prediction Log'!H37='Prediction Log'!B37), AND('Prediction Log'!D37&gt;0, 'Prediction Log'!C37='Prediction Log'!H37)),"Y", IF(ISBLANK(Games!$B$2), "","N")))</f>
        <v/>
      </c>
      <c r="P37" s="17" t="str">
        <f>IF(OR(ISBLANK(Games!B37),ISBLANK(Table13[[#This Row],[Difference Result]])),"", IF(Table13[[#This Row],[Cover Result (Y/N)]]="Y", "Y", "N"))</f>
        <v/>
      </c>
    </row>
    <row r="38" spans="1:16" x14ac:dyDescent="0.45">
      <c r="A38" s="6" t="str">
        <f>IF(ISBLANK(Games!$B38), "",Games!A38)</f>
        <v/>
      </c>
      <c r="B38" s="6" t="str">
        <f>IF(ISBLANK(Games!$B38), "",Games!B38)</f>
        <v/>
      </c>
      <c r="C38" s="6" t="str">
        <f>IF(ISBLANK(Games!$B38), "",Games!C38)</f>
        <v/>
      </c>
      <c r="D38" s="2" t="str">
        <f>IF(ISBLANK(Games!$B38), "",Games!D38)</f>
        <v/>
      </c>
      <c r="E38" s="2" t="str">
        <f>IF(ISBLANK(Games!$B38), "",Games!E38)</f>
        <v/>
      </c>
      <c r="F38" s="6" t="str">
        <f>IF(ISBLANK(Games!$B38), "",Games!F38)</f>
        <v/>
      </c>
      <c r="G38" s="6" t="str">
        <f>IF(ISBLANK(Games!$B38), "",Games!G38)</f>
        <v/>
      </c>
      <c r="H38" s="26"/>
      <c r="I38" s="26"/>
      <c r="J38" s="25" t="str">
        <f>IF(ISBLANK(Table13[[#This Row],[Side Result]]), "",IF(Table13[[#This Row],[Difference Result]]&gt;(-1*Table13[[#This Row],[Predicted Spread]]), "Y", "N"))</f>
        <v/>
      </c>
      <c r="K38" s="12" t="str">
        <f>IF(ISBLANK(Games!B38),"",IF(Table13[[#This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" s="16" t="str">
        <f>IF(ISBLANK(Table13[[#This Row],[Difference Result]]),"",IF(ISBLANK(Games!B38),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" s="24" t="str">
        <f>IF(ISBLANK(Table13[[#This Row],[Difference Result]]), "", (Table13[[#This Row],[Predicted Spread]]*-1-Table13[[#This Row],[Difference Result]]))</f>
        <v/>
      </c>
      <c r="N38" s="24" t="str">
        <f>IF(ISBLANK(Table13[[#This Row],[Difference Result]]), "",ABS(Table13[[#This Row],[Result Difference from Prediction]]))</f>
        <v/>
      </c>
      <c r="O38" s="17" t="str">
        <f>IF(OR(ISBLANK(Games!B38),ISBLANK(Table13[[#This Row],[Side Result]])), "",IF(OR(AND('Prediction Log'!D38&lt;0, 'Prediction Log'!H38='Prediction Log'!B38), AND('Prediction Log'!D38&gt;0, 'Prediction Log'!C38='Prediction Log'!H38)),"Y", IF(ISBLANK(Games!$B$2), "","N")))</f>
        <v/>
      </c>
      <c r="P38" s="17" t="str">
        <f>IF(OR(ISBLANK(Games!B38),ISBLANK(Table13[[#This Row],[Difference Result]])),"", IF(Table13[[#This Row],[Cover Result (Y/N)]]="Y", "Y", "N"))</f>
        <v/>
      </c>
    </row>
    <row r="39" spans="1:16" x14ac:dyDescent="0.45">
      <c r="A39" s="6" t="str">
        <f>IF(ISBLANK(Games!$B39), "",Games!A39)</f>
        <v/>
      </c>
      <c r="B39" s="6" t="str">
        <f>IF(ISBLANK(Games!$B39), "",Games!B39)</f>
        <v/>
      </c>
      <c r="C39" s="6" t="str">
        <f>IF(ISBLANK(Games!$B39), "",Games!C39)</f>
        <v/>
      </c>
      <c r="D39" s="2" t="str">
        <f>IF(ISBLANK(Games!$B39), "",Games!D39)</f>
        <v/>
      </c>
      <c r="E39" s="2" t="str">
        <f>IF(ISBLANK(Games!$B39), "",Games!E39)</f>
        <v/>
      </c>
      <c r="F39" s="6" t="str">
        <f>IF(ISBLANK(Games!$B39), "",Games!F39)</f>
        <v/>
      </c>
      <c r="G39" s="6" t="str">
        <f>IF(ISBLANK(Games!$B39), "",Games!G39)</f>
        <v/>
      </c>
      <c r="H39" s="26"/>
      <c r="I39" s="26"/>
      <c r="J39" s="25" t="str">
        <f>IF(ISBLANK(Table13[[#This Row],[Side Result]]), "",IF(Table13[[#This Row],[Difference Result]]&gt;(-1*Table13[[#This Row],[Predicted Spread]]), "Y", "N"))</f>
        <v/>
      </c>
      <c r="K39" s="12" t="str">
        <f>IF(ISBLANK(Games!B39),"",IF(Table13[[#This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" s="16" t="str">
        <f>IF(ISBLANK(Table13[[#This Row],[Difference Result]]),"",IF(ISBLANK(Games!B39),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" s="24" t="str">
        <f>IF(ISBLANK(Table13[[#This Row],[Difference Result]]), "", (Table13[[#This Row],[Predicted Spread]]*-1-Table13[[#This Row],[Difference Result]]))</f>
        <v/>
      </c>
      <c r="N39" s="24" t="str">
        <f>IF(ISBLANK(Table13[[#This Row],[Difference Result]]), "",ABS(Table13[[#This Row],[Result Difference from Prediction]]))</f>
        <v/>
      </c>
      <c r="O39" s="17" t="str">
        <f>IF(OR(ISBLANK(Games!B39),ISBLANK(Table13[[#This Row],[Side Result]])), "",IF(OR(AND('Prediction Log'!D39&lt;0, 'Prediction Log'!H39='Prediction Log'!B39), AND('Prediction Log'!D39&gt;0, 'Prediction Log'!C39='Prediction Log'!H39)),"Y", IF(ISBLANK(Games!$B$2), "","N")))</f>
        <v/>
      </c>
      <c r="P39" s="17" t="str">
        <f>IF(OR(ISBLANK(Games!B39),ISBLANK(Table13[[#This Row],[Difference Result]])),"", IF(Table13[[#This Row],[Cover Result (Y/N)]]="Y", "Y", "N"))</f>
        <v/>
      </c>
    </row>
    <row r="40" spans="1:16" x14ac:dyDescent="0.45">
      <c r="A40" s="6" t="str">
        <f>IF(ISBLANK(Games!$B40), "",Games!A40)</f>
        <v/>
      </c>
      <c r="B40" s="6" t="str">
        <f>IF(ISBLANK(Games!$B40), "",Games!B40)</f>
        <v/>
      </c>
      <c r="C40" s="6" t="str">
        <f>IF(ISBLANK(Games!$B40), "",Games!C40)</f>
        <v/>
      </c>
      <c r="D40" s="2" t="str">
        <f>IF(ISBLANK(Games!$B40), "",Games!D40)</f>
        <v/>
      </c>
      <c r="E40" s="2" t="str">
        <f>IF(ISBLANK(Games!$B40), "",Games!E40)</f>
        <v/>
      </c>
      <c r="F40" s="6" t="str">
        <f>IF(ISBLANK(Games!$B40), "",Games!F40)</f>
        <v/>
      </c>
      <c r="G40" s="6" t="str">
        <f>IF(ISBLANK(Games!$B40), "",Games!G40)</f>
        <v/>
      </c>
      <c r="H40" s="26"/>
      <c r="I40" s="26"/>
      <c r="J40" s="25" t="str">
        <f>IF(ISBLANK(Table13[[#This Row],[Side Result]]), "",IF(Table13[[#This Row],[Difference Result]]&gt;(-1*Table13[[#This Row],[Predicted Spread]]), "Y", "N"))</f>
        <v/>
      </c>
      <c r="K40" s="12" t="str">
        <f>IF(ISBLANK(Games!B40),"",IF(Table13[[#This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" s="16" t="str">
        <f>IF(ISBLANK(Table13[[#This Row],[Difference Result]]),"",IF(ISBLANK(Games!B40),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" s="24" t="str">
        <f>IF(ISBLANK(Table13[[#This Row],[Difference Result]]), "", (Table13[[#This Row],[Predicted Spread]]*-1-Table13[[#This Row],[Difference Result]]))</f>
        <v/>
      </c>
      <c r="N40" s="24" t="str">
        <f>IF(ISBLANK(Table13[[#This Row],[Difference Result]]), "",ABS(Table13[[#This Row],[Result Difference from Prediction]]))</f>
        <v/>
      </c>
      <c r="O40" s="17" t="str">
        <f>IF(OR(ISBLANK(Games!B40),ISBLANK(Table13[[#This Row],[Side Result]])), "",IF(OR(AND('Prediction Log'!D40&lt;0, 'Prediction Log'!H40='Prediction Log'!B40), AND('Prediction Log'!D40&gt;0, 'Prediction Log'!C40='Prediction Log'!H40)),"Y", IF(ISBLANK(Games!$B$2), "","N")))</f>
        <v/>
      </c>
      <c r="P40" s="17" t="str">
        <f>IF(OR(ISBLANK(Games!B40),ISBLANK(Table13[[#This Row],[Difference Result]])),"", IF(Table13[[#This Row],[Cover Result (Y/N)]]="Y", "Y", "N"))</f>
        <v/>
      </c>
    </row>
    <row r="41" spans="1:16" x14ac:dyDescent="0.45">
      <c r="A41" s="6" t="str">
        <f>IF(ISBLANK(Games!$B41), "",Games!A41)</f>
        <v/>
      </c>
      <c r="B41" s="6" t="str">
        <f>IF(ISBLANK(Games!$B41), "",Games!B41)</f>
        <v/>
      </c>
      <c r="C41" s="6" t="str">
        <f>IF(ISBLANK(Games!$B41), "",Games!C41)</f>
        <v/>
      </c>
      <c r="D41" s="2" t="str">
        <f>IF(ISBLANK(Games!$B41), "",Games!D41)</f>
        <v/>
      </c>
      <c r="E41" s="2" t="str">
        <f>IF(ISBLANK(Games!$B41), "",Games!E41)</f>
        <v/>
      </c>
      <c r="F41" s="6" t="str">
        <f>IF(ISBLANK(Games!$B41), "",Games!F41)</f>
        <v/>
      </c>
      <c r="G41" s="6" t="str">
        <f>IF(ISBLANK(Games!$B41), "",Games!G41)</f>
        <v/>
      </c>
      <c r="H41" s="26"/>
      <c r="I41" s="26"/>
      <c r="J41" s="25" t="str">
        <f>IF(ISBLANK(Table13[[#This Row],[Side Result]]), "",IF(Table13[[#This Row],[Difference Result]]&gt;(-1*Table13[[#This Row],[Predicted Spread]]), "Y", "N"))</f>
        <v/>
      </c>
      <c r="K41" s="12" t="str">
        <f>IF(ISBLANK(Games!B41),"",IF(Table13[[#This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" s="16" t="str">
        <f>IF(ISBLANK(Table13[[#This Row],[Difference Result]]),"",IF(ISBLANK(Games!B41),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" s="24" t="str">
        <f>IF(ISBLANK(Table13[[#This Row],[Difference Result]]), "", (Table13[[#This Row],[Predicted Spread]]*-1-Table13[[#This Row],[Difference Result]]))</f>
        <v/>
      </c>
      <c r="N41" s="24" t="str">
        <f>IF(ISBLANK(Table13[[#This Row],[Difference Result]]), "",ABS(Table13[[#This Row],[Result Difference from Prediction]]))</f>
        <v/>
      </c>
      <c r="O41" s="17" t="str">
        <f>IF(OR(ISBLANK(Games!B41),ISBLANK(Table13[[#This Row],[Side Result]])), "",IF(OR(AND('Prediction Log'!D41&lt;0, 'Prediction Log'!H41='Prediction Log'!B41), AND('Prediction Log'!D41&gt;0, 'Prediction Log'!C41='Prediction Log'!H41)),"Y", IF(ISBLANK(Games!$B$2), "","N")))</f>
        <v/>
      </c>
      <c r="P41" s="17" t="str">
        <f>IF(OR(ISBLANK(Games!B41),ISBLANK(Table13[[#This Row],[Difference Result]])),"", IF(Table13[[#This Row],[Cover Result (Y/N)]]="Y", "Y", "N"))</f>
        <v/>
      </c>
    </row>
    <row r="42" spans="1:16" x14ac:dyDescent="0.45">
      <c r="A42" s="6" t="str">
        <f>IF(ISBLANK(Games!$B42), "",Games!A42)</f>
        <v/>
      </c>
      <c r="B42" s="6" t="str">
        <f>IF(ISBLANK(Games!$B42), "",Games!B42)</f>
        <v/>
      </c>
      <c r="C42" s="6" t="str">
        <f>IF(ISBLANK(Games!$B42), "",Games!C42)</f>
        <v/>
      </c>
      <c r="D42" s="2" t="str">
        <f>IF(ISBLANK(Games!$B42), "",Games!D42)</f>
        <v/>
      </c>
      <c r="E42" s="2" t="str">
        <f>IF(ISBLANK(Games!$B42), "",Games!E42)</f>
        <v/>
      </c>
      <c r="F42" s="6" t="str">
        <f>IF(ISBLANK(Games!$B42), "",Games!F42)</f>
        <v/>
      </c>
      <c r="G42" s="6" t="str">
        <f>IF(ISBLANK(Games!$B42), "",Games!G42)</f>
        <v/>
      </c>
      <c r="H42" s="26"/>
      <c r="I42" s="26"/>
      <c r="J42" s="25" t="str">
        <f>IF(ISBLANK(Table13[[#This Row],[Side Result]]), "",IF(Table13[[#This Row],[Difference Result]]&gt;(-1*Table13[[#This Row],[Predicted Spread]]), "Y", "N"))</f>
        <v/>
      </c>
      <c r="K42" s="12" t="str">
        <f>IF(ISBLANK(Games!B42),"",IF(Table13[[#This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" s="16" t="str">
        <f>IF(ISBLANK(Table13[[#This Row],[Difference Result]]),"",IF(ISBLANK(Games!B42),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" s="24" t="str">
        <f>IF(ISBLANK(Table13[[#This Row],[Difference Result]]), "", (Table13[[#This Row],[Predicted Spread]]*-1-Table13[[#This Row],[Difference Result]]))</f>
        <v/>
      </c>
      <c r="N42" s="24" t="str">
        <f>IF(ISBLANK(Table13[[#This Row],[Difference Result]]), "",ABS(Table13[[#This Row],[Result Difference from Prediction]]))</f>
        <v/>
      </c>
      <c r="O42" s="17" t="str">
        <f>IF(OR(ISBLANK(Games!B42),ISBLANK(Table13[[#This Row],[Side Result]])), "",IF(OR(AND('Prediction Log'!D42&lt;0, 'Prediction Log'!H42='Prediction Log'!B42), AND('Prediction Log'!D42&gt;0, 'Prediction Log'!C42='Prediction Log'!H42)),"Y", IF(ISBLANK(Games!$B$2), "","N")))</f>
        <v/>
      </c>
      <c r="P42" s="17" t="str">
        <f>IF(OR(ISBLANK(Games!B42),ISBLANK(Table13[[#This Row],[Difference Result]])),"", IF(Table13[[#This Row],[Cover Result (Y/N)]]="Y", "Y", "N"))</f>
        <v/>
      </c>
    </row>
    <row r="43" spans="1:16" x14ac:dyDescent="0.45">
      <c r="A43" s="6" t="str">
        <f>IF(ISBLANK(Games!$B43), "",Games!A43)</f>
        <v/>
      </c>
      <c r="B43" s="6" t="str">
        <f>IF(ISBLANK(Games!$B43), "",Games!B43)</f>
        <v/>
      </c>
      <c r="C43" s="6" t="str">
        <f>IF(ISBLANK(Games!$B43), "",Games!C43)</f>
        <v/>
      </c>
      <c r="D43" s="2" t="str">
        <f>IF(ISBLANK(Games!$B43), "",Games!D43)</f>
        <v/>
      </c>
      <c r="E43" s="2" t="str">
        <f>IF(ISBLANK(Games!$B43), "",Games!E43)</f>
        <v/>
      </c>
      <c r="F43" s="6" t="str">
        <f>IF(ISBLANK(Games!$B43), "",Games!F43)</f>
        <v/>
      </c>
      <c r="G43" s="6" t="str">
        <f>IF(ISBLANK(Games!$B43), "",Games!G43)</f>
        <v/>
      </c>
      <c r="H43" s="26"/>
      <c r="I43" s="26"/>
      <c r="J43" s="25" t="str">
        <f>IF(ISBLANK(Table13[[#This Row],[Side Result]]), "",IF(Table13[[#This Row],[Difference Result]]&gt;(-1*Table13[[#This Row],[Predicted Spread]]), "Y", "N"))</f>
        <v/>
      </c>
      <c r="K43" s="12" t="str">
        <f>IF(ISBLANK(Games!B43),"",IF(Table13[[#This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" s="16" t="str">
        <f>IF(ISBLANK(Table13[[#This Row],[Difference Result]]),"",IF(ISBLANK(Games!B43),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" s="24" t="str">
        <f>IF(ISBLANK(Table13[[#This Row],[Difference Result]]), "", (Table13[[#This Row],[Predicted Spread]]*-1-Table13[[#This Row],[Difference Result]]))</f>
        <v/>
      </c>
      <c r="N43" s="24" t="str">
        <f>IF(ISBLANK(Table13[[#This Row],[Difference Result]]), "",ABS(Table13[[#This Row],[Result Difference from Prediction]]))</f>
        <v/>
      </c>
      <c r="O43" s="17" t="str">
        <f>IF(OR(ISBLANK(Games!B43),ISBLANK(Table13[[#This Row],[Side Result]])), "",IF(OR(AND('Prediction Log'!D43&lt;0, 'Prediction Log'!H43='Prediction Log'!B43), AND('Prediction Log'!D43&gt;0, 'Prediction Log'!C43='Prediction Log'!H43)),"Y", IF(ISBLANK(Games!$B$2), "","N")))</f>
        <v/>
      </c>
      <c r="P43" s="17" t="str">
        <f>IF(OR(ISBLANK(Games!B43),ISBLANK(Table13[[#This Row],[Difference Result]])),"", IF(Table13[[#This Row],[Cover Result (Y/N)]]="Y", "Y", "N"))</f>
        <v/>
      </c>
    </row>
    <row r="44" spans="1:16" x14ac:dyDescent="0.45">
      <c r="A44" s="6" t="str">
        <f>IF(ISBLANK(Games!$B44), "",Games!A44)</f>
        <v/>
      </c>
      <c r="B44" s="6" t="str">
        <f>IF(ISBLANK(Games!$B44), "",Games!B44)</f>
        <v/>
      </c>
      <c r="C44" s="6" t="str">
        <f>IF(ISBLANK(Games!$B44), "",Games!C44)</f>
        <v/>
      </c>
      <c r="D44" s="2" t="str">
        <f>IF(ISBLANK(Games!$B44), "",Games!D44)</f>
        <v/>
      </c>
      <c r="E44" s="2" t="str">
        <f>IF(ISBLANK(Games!$B44), "",Games!E44)</f>
        <v/>
      </c>
      <c r="F44" s="6" t="str">
        <f>IF(ISBLANK(Games!$B44), "",Games!F44)</f>
        <v/>
      </c>
      <c r="G44" s="6" t="str">
        <f>IF(ISBLANK(Games!$B44), "",Games!G44)</f>
        <v/>
      </c>
      <c r="H44" s="26"/>
      <c r="I44" s="26"/>
      <c r="J44" s="25" t="str">
        <f>IF(ISBLANK(Table13[[#This Row],[Side Result]]), "",IF(Table13[[#This Row],[Difference Result]]&gt;(-1*Table13[[#This Row],[Predicted Spread]]), "Y", "N"))</f>
        <v/>
      </c>
      <c r="K44" s="12" t="str">
        <f>IF(ISBLANK(Games!B44),"",IF(Table13[[#This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" s="16" t="str">
        <f>IF(ISBLANK(Table13[[#This Row],[Difference Result]]),"",IF(ISBLANK(Games!B44),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" s="24" t="str">
        <f>IF(ISBLANK(Table13[[#This Row],[Difference Result]]), "", (Table13[[#This Row],[Predicted Spread]]*-1-Table13[[#This Row],[Difference Result]]))</f>
        <v/>
      </c>
      <c r="N44" s="24" t="str">
        <f>IF(ISBLANK(Table13[[#This Row],[Difference Result]]), "",ABS(Table13[[#This Row],[Result Difference from Prediction]]))</f>
        <v/>
      </c>
      <c r="O44" s="17" t="str">
        <f>IF(OR(ISBLANK(Games!B44),ISBLANK(Table13[[#This Row],[Side Result]])), "",IF(OR(AND('Prediction Log'!D44&lt;0, 'Prediction Log'!H44='Prediction Log'!B44), AND('Prediction Log'!D44&gt;0, 'Prediction Log'!C44='Prediction Log'!H44)),"Y", IF(ISBLANK(Games!$B$2), "","N")))</f>
        <v/>
      </c>
      <c r="P44" s="17" t="str">
        <f>IF(OR(ISBLANK(Games!B44),ISBLANK(Table13[[#This Row],[Difference Result]])),"", IF(Table13[[#This Row],[Cover Result (Y/N)]]="Y", "Y", "N"))</f>
        <v/>
      </c>
    </row>
    <row r="45" spans="1:16" x14ac:dyDescent="0.45">
      <c r="A45" s="6" t="str">
        <f>IF(ISBLANK(Games!$B45), "",Games!A45)</f>
        <v/>
      </c>
      <c r="B45" s="6" t="str">
        <f>IF(ISBLANK(Games!$B45), "",Games!B45)</f>
        <v/>
      </c>
      <c r="C45" s="6" t="str">
        <f>IF(ISBLANK(Games!$B45), "",Games!C45)</f>
        <v/>
      </c>
      <c r="D45" s="2" t="str">
        <f>IF(ISBLANK(Games!$B45), "",Games!D45)</f>
        <v/>
      </c>
      <c r="E45" s="2" t="str">
        <f>IF(ISBLANK(Games!$B45), "",Games!E45)</f>
        <v/>
      </c>
      <c r="F45" s="6" t="str">
        <f>IF(ISBLANK(Games!$B45), "",Games!F45)</f>
        <v/>
      </c>
      <c r="G45" s="6" t="str">
        <f>IF(ISBLANK(Games!$B45), "",Games!G45)</f>
        <v/>
      </c>
      <c r="H45" s="26"/>
      <c r="I45" s="26"/>
      <c r="J45" s="25" t="str">
        <f>IF(ISBLANK(Table13[[#This Row],[Side Result]]), "",IF(Table13[[#This Row],[Difference Result]]&gt;(-1*Table13[[#This Row],[Predicted Spread]]), "Y", "N"))</f>
        <v/>
      </c>
      <c r="K45" s="12" t="str">
        <f>IF(ISBLANK(Games!B45),"",IF(Table13[[#This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" s="16" t="str">
        <f>IF(ISBLANK(Table13[[#This Row],[Difference Result]]),"",IF(ISBLANK(Games!B45),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" s="24" t="str">
        <f>IF(ISBLANK(Table13[[#This Row],[Difference Result]]), "", (Table13[[#This Row],[Predicted Spread]]*-1-Table13[[#This Row],[Difference Result]]))</f>
        <v/>
      </c>
      <c r="N45" s="24" t="str">
        <f>IF(ISBLANK(Table13[[#This Row],[Difference Result]]), "",ABS(Table13[[#This Row],[Result Difference from Prediction]]))</f>
        <v/>
      </c>
      <c r="O45" s="17" t="str">
        <f>IF(OR(ISBLANK(Games!B45),ISBLANK(Table13[[#This Row],[Side Result]])), "",IF(OR(AND('Prediction Log'!D45&lt;0, 'Prediction Log'!H45='Prediction Log'!B45), AND('Prediction Log'!D45&gt;0, 'Prediction Log'!C45='Prediction Log'!H45)),"Y", IF(ISBLANK(Games!$B$2), "","N")))</f>
        <v/>
      </c>
      <c r="P45" s="17" t="str">
        <f>IF(OR(ISBLANK(Games!B45),ISBLANK(Table13[[#This Row],[Difference Result]])),"", IF(Table13[[#This Row],[Cover Result (Y/N)]]="Y", "Y", "N"))</f>
        <v/>
      </c>
    </row>
    <row r="46" spans="1:16" x14ac:dyDescent="0.45">
      <c r="A46" s="6" t="str">
        <f>IF(ISBLANK(Games!$B46), "",Games!A46)</f>
        <v/>
      </c>
      <c r="B46" s="6" t="str">
        <f>IF(ISBLANK(Games!$B46), "",Games!B46)</f>
        <v/>
      </c>
      <c r="C46" s="6" t="str">
        <f>IF(ISBLANK(Games!$B46), "",Games!C46)</f>
        <v/>
      </c>
      <c r="D46" s="2" t="str">
        <f>IF(ISBLANK(Games!$B46), "",Games!D46)</f>
        <v/>
      </c>
      <c r="E46" s="2" t="str">
        <f>IF(ISBLANK(Games!$B46), "",Games!E46)</f>
        <v/>
      </c>
      <c r="F46" s="6" t="str">
        <f>IF(ISBLANK(Games!$B46), "",Games!F46)</f>
        <v/>
      </c>
      <c r="G46" s="6" t="str">
        <f>IF(ISBLANK(Games!$B46), "",Games!G46)</f>
        <v/>
      </c>
      <c r="H46" s="26"/>
      <c r="I46" s="26"/>
      <c r="J46" s="25" t="str">
        <f>IF(ISBLANK(Table13[[#This Row],[Side Result]]), "",IF(Table13[[#This Row],[Difference Result]]&gt;(-1*Table13[[#This Row],[Predicted Spread]]), "Y", "N"))</f>
        <v/>
      </c>
      <c r="K46" s="12" t="str">
        <f>IF(ISBLANK(Games!B46),"",IF(Table13[[#This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" s="16" t="str">
        <f>IF(ISBLANK(Table13[[#This Row],[Difference Result]]),"",IF(ISBLANK(Games!B46),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" s="24" t="str">
        <f>IF(ISBLANK(Table13[[#This Row],[Difference Result]]), "", (Table13[[#This Row],[Predicted Spread]]*-1-Table13[[#This Row],[Difference Result]]))</f>
        <v/>
      </c>
      <c r="N46" s="24" t="str">
        <f>IF(ISBLANK(Table13[[#This Row],[Difference Result]]), "",ABS(Table13[[#This Row],[Result Difference from Prediction]]))</f>
        <v/>
      </c>
      <c r="O46" s="17" t="str">
        <f>IF(OR(ISBLANK(Games!B46),ISBLANK(Table13[[#This Row],[Side Result]])), "",IF(OR(AND('Prediction Log'!D46&lt;0, 'Prediction Log'!H46='Prediction Log'!B46), AND('Prediction Log'!D46&gt;0, 'Prediction Log'!C46='Prediction Log'!H46)),"Y", IF(ISBLANK(Games!$B$2), "","N")))</f>
        <v/>
      </c>
      <c r="P46" s="17" t="str">
        <f>IF(OR(ISBLANK(Games!B46),ISBLANK(Table13[[#This Row],[Difference Result]])),"", IF(Table13[[#This Row],[Cover Result (Y/N)]]="Y", "Y", "N"))</f>
        <v/>
      </c>
    </row>
    <row r="47" spans="1:16" x14ac:dyDescent="0.45">
      <c r="A47" s="6" t="str">
        <f>IF(ISBLANK(Games!$B47), "",Games!A47)</f>
        <v/>
      </c>
      <c r="B47" s="6" t="str">
        <f>IF(ISBLANK(Games!$B47), "",Games!B47)</f>
        <v/>
      </c>
      <c r="C47" s="6" t="str">
        <f>IF(ISBLANK(Games!$B47), "",Games!C47)</f>
        <v/>
      </c>
      <c r="D47" s="2" t="str">
        <f>IF(ISBLANK(Games!$B47), "",Games!D47)</f>
        <v/>
      </c>
      <c r="E47" s="2" t="str">
        <f>IF(ISBLANK(Games!$B47), "",Games!E47)</f>
        <v/>
      </c>
      <c r="F47" s="6" t="str">
        <f>IF(ISBLANK(Games!$B47), "",Games!F47)</f>
        <v/>
      </c>
      <c r="G47" s="6" t="str">
        <f>IF(ISBLANK(Games!$B47), "",Games!G47)</f>
        <v/>
      </c>
      <c r="H47" s="26"/>
      <c r="I47" s="26"/>
      <c r="J47" s="25" t="str">
        <f>IF(ISBLANK(Table13[[#This Row],[Side Result]]), "",IF(Table13[[#This Row],[Difference Result]]&gt;(-1*Table13[[#This Row],[Predicted Spread]]), "Y", "N"))</f>
        <v/>
      </c>
      <c r="K47" s="12" t="str">
        <f>IF(ISBLANK(Games!B47),"",IF(Table13[[#This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" s="16" t="str">
        <f>IF(ISBLANK(Table13[[#This Row],[Difference Result]]),"",IF(ISBLANK(Games!B47),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" s="24" t="str">
        <f>IF(ISBLANK(Table13[[#This Row],[Difference Result]]), "", (Table13[[#This Row],[Predicted Spread]]*-1-Table13[[#This Row],[Difference Result]]))</f>
        <v/>
      </c>
      <c r="N47" s="24" t="str">
        <f>IF(ISBLANK(Table13[[#This Row],[Difference Result]]), "",ABS(Table13[[#This Row],[Result Difference from Prediction]]))</f>
        <v/>
      </c>
      <c r="O47" s="17" t="str">
        <f>IF(OR(ISBLANK(Games!B47),ISBLANK(Table13[[#This Row],[Side Result]])), "",IF(OR(AND('Prediction Log'!D47&lt;0, 'Prediction Log'!H47='Prediction Log'!B47), AND('Prediction Log'!D47&gt;0, 'Prediction Log'!C47='Prediction Log'!H47)),"Y", IF(ISBLANK(Games!$B$2), "","N")))</f>
        <v/>
      </c>
      <c r="P47" s="17" t="str">
        <f>IF(OR(ISBLANK(Games!B47),ISBLANK(Table13[[#This Row],[Difference Result]])),"", IF(Table13[[#This Row],[Cover Result (Y/N)]]="Y", "Y", "N"))</f>
        <v/>
      </c>
    </row>
    <row r="48" spans="1:16" x14ac:dyDescent="0.45">
      <c r="A48" s="6" t="str">
        <f>IF(ISBLANK(Games!$B48), "",Games!A48)</f>
        <v/>
      </c>
      <c r="B48" s="6" t="str">
        <f>IF(ISBLANK(Games!$B48), "",Games!B48)</f>
        <v/>
      </c>
      <c r="C48" s="6" t="str">
        <f>IF(ISBLANK(Games!$B48), "",Games!C48)</f>
        <v/>
      </c>
      <c r="D48" s="2" t="str">
        <f>IF(ISBLANK(Games!$B48), "",Games!D48)</f>
        <v/>
      </c>
      <c r="E48" s="2" t="str">
        <f>IF(ISBLANK(Games!$B48), "",Games!E48)</f>
        <v/>
      </c>
      <c r="F48" s="6" t="str">
        <f>IF(ISBLANK(Games!$B48), "",Games!F48)</f>
        <v/>
      </c>
      <c r="G48" s="6" t="str">
        <f>IF(ISBLANK(Games!$B48), "",Games!G48)</f>
        <v/>
      </c>
      <c r="H48" s="26"/>
      <c r="I48" s="26"/>
      <c r="J48" s="25" t="str">
        <f>IF(ISBLANK(Table13[[#This Row],[Side Result]]), "",IF(Table13[[#This Row],[Difference Result]]&gt;(-1*Table13[[#This Row],[Predicted Spread]]), "Y", "N"))</f>
        <v/>
      </c>
      <c r="K48" s="12" t="str">
        <f>IF(ISBLANK(Games!B48),"",IF(Table13[[#This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" s="16" t="str">
        <f>IF(ISBLANK(Table13[[#This Row],[Difference Result]]),"",IF(ISBLANK(Games!B48),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" s="24" t="str">
        <f>IF(ISBLANK(Table13[[#This Row],[Difference Result]]), "", (Table13[[#This Row],[Predicted Spread]]*-1-Table13[[#This Row],[Difference Result]]))</f>
        <v/>
      </c>
      <c r="N48" s="24" t="str">
        <f>IF(ISBLANK(Table13[[#This Row],[Difference Result]]), "",ABS(Table13[[#This Row],[Result Difference from Prediction]]))</f>
        <v/>
      </c>
      <c r="O48" s="17" t="str">
        <f>IF(OR(ISBLANK(Games!B48),ISBLANK(Table13[[#This Row],[Side Result]])), "",IF(OR(AND('Prediction Log'!D48&lt;0, 'Prediction Log'!H48='Prediction Log'!B48), AND('Prediction Log'!D48&gt;0, 'Prediction Log'!C48='Prediction Log'!H48)),"Y", IF(ISBLANK(Games!$B$2), "","N")))</f>
        <v/>
      </c>
      <c r="P48" s="17" t="str">
        <f>IF(OR(ISBLANK(Games!B48),ISBLANK(Table13[[#This Row],[Difference Result]])),"", IF(Table13[[#This Row],[Cover Result (Y/N)]]="Y", "Y", "N"))</f>
        <v/>
      </c>
    </row>
    <row r="49" spans="1:16" x14ac:dyDescent="0.45">
      <c r="A49" s="6" t="str">
        <f>IF(ISBLANK(Games!$B49), "",Games!A49)</f>
        <v/>
      </c>
      <c r="B49" s="6" t="str">
        <f>IF(ISBLANK(Games!$B49), "",Games!B49)</f>
        <v/>
      </c>
      <c r="C49" s="6" t="str">
        <f>IF(ISBLANK(Games!$B49), "",Games!C49)</f>
        <v/>
      </c>
      <c r="D49" s="2" t="str">
        <f>IF(ISBLANK(Games!$B49), "",Games!D49)</f>
        <v/>
      </c>
      <c r="E49" s="2" t="str">
        <f>IF(ISBLANK(Games!$B49), "",Games!E49)</f>
        <v/>
      </c>
      <c r="F49" s="6" t="str">
        <f>IF(ISBLANK(Games!$B49), "",Games!F49)</f>
        <v/>
      </c>
      <c r="G49" s="6" t="str">
        <f>IF(ISBLANK(Games!$B49), "",Games!G49)</f>
        <v/>
      </c>
      <c r="H49" s="26"/>
      <c r="I49" s="26"/>
      <c r="J49" s="25" t="str">
        <f>IF(ISBLANK(Table13[[#This Row],[Side Result]]), "",IF(Table13[[#This Row],[Difference Result]]&gt;(-1*Table13[[#This Row],[Predicted Spread]]), "Y", "N"))</f>
        <v/>
      </c>
      <c r="K49" s="12" t="str">
        <f>IF(ISBLANK(Games!B49),"",IF(Table13[[#This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" s="16" t="str">
        <f>IF(ISBLANK(Table13[[#This Row],[Difference Result]]),"",IF(ISBLANK(Games!B49),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" s="24" t="str">
        <f>IF(ISBLANK(Table13[[#This Row],[Difference Result]]), "", (Table13[[#This Row],[Predicted Spread]]*-1-Table13[[#This Row],[Difference Result]]))</f>
        <v/>
      </c>
      <c r="N49" s="24" t="str">
        <f>IF(ISBLANK(Table13[[#This Row],[Difference Result]]), "",ABS(Table13[[#This Row],[Result Difference from Prediction]]))</f>
        <v/>
      </c>
      <c r="O49" s="17" t="str">
        <f>IF(OR(ISBLANK(Games!B49),ISBLANK(Table13[[#This Row],[Side Result]])), "",IF(OR(AND('Prediction Log'!D49&lt;0, 'Prediction Log'!H49='Prediction Log'!B49), AND('Prediction Log'!D49&gt;0, 'Prediction Log'!C49='Prediction Log'!H49)),"Y", IF(ISBLANK(Games!$B$2), "","N")))</f>
        <v/>
      </c>
      <c r="P49" s="17" t="str">
        <f>IF(OR(ISBLANK(Games!B49),ISBLANK(Table13[[#This Row],[Difference Result]])),"", IF(Table13[[#This Row],[Cover Result (Y/N)]]="Y", "Y", "N"))</f>
        <v/>
      </c>
    </row>
    <row r="50" spans="1:16" x14ac:dyDescent="0.45">
      <c r="A50" s="6" t="str">
        <f>IF(ISBLANK(Games!$B50), "",Games!A50)</f>
        <v/>
      </c>
      <c r="B50" s="6" t="str">
        <f>IF(ISBLANK(Games!$B50), "",Games!B50)</f>
        <v/>
      </c>
      <c r="C50" s="6" t="str">
        <f>IF(ISBLANK(Games!$B50), "",Games!C50)</f>
        <v/>
      </c>
      <c r="D50" s="2" t="str">
        <f>IF(ISBLANK(Games!$B50), "",Games!D50)</f>
        <v/>
      </c>
      <c r="E50" s="2" t="str">
        <f>IF(ISBLANK(Games!$B50), "",Games!E50)</f>
        <v/>
      </c>
      <c r="F50" s="6" t="str">
        <f>IF(ISBLANK(Games!$B50), "",Games!F50)</f>
        <v/>
      </c>
      <c r="G50" s="6" t="str">
        <f>IF(ISBLANK(Games!$B50), "",Games!G50)</f>
        <v/>
      </c>
      <c r="H50" s="26"/>
      <c r="I50" s="26"/>
      <c r="J50" s="25" t="str">
        <f>IF(ISBLANK(Table13[[#This Row],[Side Result]]), "",IF(Table13[[#This Row],[Difference Result]]&gt;(-1*Table13[[#This Row],[Predicted Spread]]), "Y", "N"))</f>
        <v/>
      </c>
      <c r="K50" s="12" t="str">
        <f>IF(ISBLANK(Games!B50),"",IF(Table13[[#This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" s="16" t="str">
        <f>IF(ISBLANK(Table13[[#This Row],[Difference Result]]),"",IF(ISBLANK(Games!B50),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" s="24" t="str">
        <f>IF(ISBLANK(Table13[[#This Row],[Difference Result]]), "", (Table13[[#This Row],[Predicted Spread]]*-1-Table13[[#This Row],[Difference Result]]))</f>
        <v/>
      </c>
      <c r="N50" s="24" t="str">
        <f>IF(ISBLANK(Table13[[#This Row],[Difference Result]]), "",ABS(Table13[[#This Row],[Result Difference from Prediction]]))</f>
        <v/>
      </c>
      <c r="O50" s="17" t="str">
        <f>IF(OR(ISBLANK(Games!B50),ISBLANK(Table13[[#This Row],[Side Result]])), "",IF(OR(AND('Prediction Log'!D50&lt;0, 'Prediction Log'!H50='Prediction Log'!B50), AND('Prediction Log'!D50&gt;0, 'Prediction Log'!C50='Prediction Log'!H50)),"Y", IF(ISBLANK(Games!$B$2), "","N")))</f>
        <v/>
      </c>
      <c r="P50" s="17" t="str">
        <f>IF(OR(ISBLANK(Games!B50),ISBLANK(Table13[[#This Row],[Difference Result]])),"", IF(Table13[[#This Row],[Cover Result (Y/N)]]="Y", "Y", "N"))</f>
        <v/>
      </c>
    </row>
    <row r="51" spans="1:16" x14ac:dyDescent="0.45">
      <c r="A51" s="6" t="str">
        <f>IF(ISBLANK(Games!$B51), "",Games!A51)</f>
        <v/>
      </c>
      <c r="B51" s="6" t="str">
        <f>IF(ISBLANK(Games!$B51), "",Games!B51)</f>
        <v/>
      </c>
      <c r="C51" s="6" t="str">
        <f>IF(ISBLANK(Games!$B51), "",Games!C51)</f>
        <v/>
      </c>
      <c r="D51" s="2" t="str">
        <f>IF(ISBLANK(Games!$B51), "",Games!D51)</f>
        <v/>
      </c>
      <c r="E51" s="2" t="str">
        <f>IF(ISBLANK(Games!$B51), "",Games!E51)</f>
        <v/>
      </c>
      <c r="F51" s="6" t="str">
        <f>IF(ISBLANK(Games!$B51), "",Games!F51)</f>
        <v/>
      </c>
      <c r="G51" s="6" t="str">
        <f>IF(ISBLANK(Games!$B51), "",Games!G51)</f>
        <v/>
      </c>
      <c r="H51" s="26"/>
      <c r="I51" s="26"/>
      <c r="J51" s="25" t="str">
        <f>IF(ISBLANK(Table13[[#This Row],[Side Result]]), "",IF(Table13[[#This Row],[Difference Result]]&gt;(-1*Table13[[#This Row],[Predicted Spread]]), "Y", "N"))</f>
        <v/>
      </c>
      <c r="K51" s="12" t="str">
        <f>IF(ISBLANK(Games!B51),"",IF(Table13[[#This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" s="16" t="str">
        <f>IF(ISBLANK(Table13[[#This Row],[Difference Result]]),"",IF(ISBLANK(Games!B51),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" s="24" t="str">
        <f>IF(ISBLANK(Table13[[#This Row],[Difference Result]]), "", (Table13[[#This Row],[Predicted Spread]]*-1-Table13[[#This Row],[Difference Result]]))</f>
        <v/>
      </c>
      <c r="N51" s="24" t="str">
        <f>IF(ISBLANK(Table13[[#This Row],[Difference Result]]), "",ABS(Table13[[#This Row],[Result Difference from Prediction]]))</f>
        <v/>
      </c>
      <c r="O51" s="17" t="str">
        <f>IF(OR(ISBLANK(Games!B51),ISBLANK(Table13[[#This Row],[Side Result]])), "",IF(OR(AND('Prediction Log'!D51&lt;0, 'Prediction Log'!H51='Prediction Log'!B51), AND('Prediction Log'!D51&gt;0, 'Prediction Log'!C51='Prediction Log'!H51)),"Y", IF(ISBLANK(Games!$B$2), "","N")))</f>
        <v/>
      </c>
      <c r="P51" s="17" t="str">
        <f>IF(OR(ISBLANK(Games!B51),ISBLANK(Table13[[#This Row],[Difference Result]])),"", IF(Table13[[#This Row],[Cover Result (Y/N)]]="Y", "Y", "N"))</f>
        <v/>
      </c>
    </row>
    <row r="52" spans="1:16" x14ac:dyDescent="0.45">
      <c r="A52" s="6" t="str">
        <f>IF(ISBLANK(Games!$B52), "",Games!A52)</f>
        <v/>
      </c>
      <c r="B52" s="6" t="str">
        <f>IF(ISBLANK(Games!$B52), "",Games!B52)</f>
        <v/>
      </c>
      <c r="C52" s="6" t="str">
        <f>IF(ISBLANK(Games!$B52), "",Games!C52)</f>
        <v/>
      </c>
      <c r="D52" s="2" t="str">
        <f>IF(ISBLANK(Games!$B52), "",Games!D52)</f>
        <v/>
      </c>
      <c r="E52" s="2" t="str">
        <f>IF(ISBLANK(Games!$B52), "",Games!E52)</f>
        <v/>
      </c>
      <c r="F52" s="6" t="str">
        <f>IF(ISBLANK(Games!$B52), "",Games!F52)</f>
        <v/>
      </c>
      <c r="G52" s="6" t="str">
        <f>IF(ISBLANK(Games!$B52), "",Games!G52)</f>
        <v/>
      </c>
      <c r="H52" s="26"/>
      <c r="I52" s="26"/>
      <c r="J52" s="25" t="str">
        <f>IF(ISBLANK(Table13[[#This Row],[Side Result]]), "",IF(Table13[[#This Row],[Difference Result]]&gt;(-1*Table13[[#This Row],[Predicted Spread]]), "Y", "N"))</f>
        <v/>
      </c>
      <c r="K52" s="12" t="str">
        <f>IF(ISBLANK(Games!B52),"",IF(Table13[[#This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" s="16" t="str">
        <f>IF(ISBLANK(Table13[[#This Row],[Difference Result]]),"",IF(ISBLANK(Games!B52),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" s="24" t="str">
        <f>IF(ISBLANK(Table13[[#This Row],[Difference Result]]), "", (Table13[[#This Row],[Predicted Spread]]*-1-Table13[[#This Row],[Difference Result]]))</f>
        <v/>
      </c>
      <c r="N52" s="24" t="str">
        <f>IF(ISBLANK(Table13[[#This Row],[Difference Result]]), "",ABS(Table13[[#This Row],[Result Difference from Prediction]]))</f>
        <v/>
      </c>
      <c r="O52" s="17" t="str">
        <f>IF(OR(ISBLANK(Games!B52),ISBLANK(Table13[[#This Row],[Side Result]])), "",IF(OR(AND('Prediction Log'!D52&lt;0, 'Prediction Log'!H52='Prediction Log'!B52), AND('Prediction Log'!D52&gt;0, 'Prediction Log'!C52='Prediction Log'!H52)),"Y", IF(ISBLANK(Games!$B$2), "","N")))</f>
        <v/>
      </c>
      <c r="P52" s="17" t="str">
        <f>IF(OR(ISBLANK(Games!B52),ISBLANK(Table13[[#This Row],[Difference Result]])),"", IF(Table13[[#This Row],[Cover Result (Y/N)]]="Y", "Y", "N"))</f>
        <v/>
      </c>
    </row>
    <row r="53" spans="1:16" x14ac:dyDescent="0.45">
      <c r="A53" s="6" t="str">
        <f>IF(ISBLANK(Games!$B53), "",Games!A53)</f>
        <v/>
      </c>
      <c r="B53" s="6" t="str">
        <f>IF(ISBLANK(Games!$B53), "",Games!B53)</f>
        <v/>
      </c>
      <c r="C53" s="6" t="str">
        <f>IF(ISBLANK(Games!$B53), "",Games!C53)</f>
        <v/>
      </c>
      <c r="D53" s="2" t="str">
        <f>IF(ISBLANK(Games!$B53), "",Games!D53)</f>
        <v/>
      </c>
      <c r="E53" s="2" t="str">
        <f>IF(ISBLANK(Games!$B53), "",Games!E53)</f>
        <v/>
      </c>
      <c r="F53" s="6" t="str">
        <f>IF(ISBLANK(Games!$B53), "",Games!F53)</f>
        <v/>
      </c>
      <c r="G53" s="6" t="str">
        <f>IF(ISBLANK(Games!$B53), "",Games!G53)</f>
        <v/>
      </c>
      <c r="H53" s="26"/>
      <c r="I53" s="26"/>
      <c r="J53" s="25" t="str">
        <f>IF(ISBLANK(Table13[[#This Row],[Side Result]]), "",IF(Table13[[#This Row],[Difference Result]]&gt;(-1*Table13[[#This Row],[Predicted Spread]]), "Y", "N"))</f>
        <v/>
      </c>
      <c r="K53" s="12" t="str">
        <f>IF(ISBLANK(Games!B53),"",IF(Table13[[#This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" s="16" t="str">
        <f>IF(ISBLANK(Table13[[#This Row],[Difference Result]]),"",IF(ISBLANK(Games!B53),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" s="24" t="str">
        <f>IF(ISBLANK(Table13[[#This Row],[Difference Result]]), "", (Table13[[#This Row],[Predicted Spread]]*-1-Table13[[#This Row],[Difference Result]]))</f>
        <v/>
      </c>
      <c r="N53" s="24" t="str">
        <f>IF(ISBLANK(Table13[[#This Row],[Difference Result]]), "",ABS(Table13[[#This Row],[Result Difference from Prediction]]))</f>
        <v/>
      </c>
      <c r="O53" s="17" t="str">
        <f>IF(OR(ISBLANK(Games!B53),ISBLANK(Table13[[#This Row],[Side Result]])), "",IF(OR(AND('Prediction Log'!D53&lt;0, 'Prediction Log'!H53='Prediction Log'!B53), AND('Prediction Log'!D53&gt;0, 'Prediction Log'!C53='Prediction Log'!H53)),"Y", IF(ISBLANK(Games!$B$2), "","N")))</f>
        <v/>
      </c>
      <c r="P53" s="17" t="str">
        <f>IF(OR(ISBLANK(Games!B53),ISBLANK(Table13[[#This Row],[Difference Result]])),"", IF(Table13[[#This Row],[Cover Result (Y/N)]]="Y", "Y", "N"))</f>
        <v/>
      </c>
    </row>
    <row r="54" spans="1:16" x14ac:dyDescent="0.45">
      <c r="A54" s="6" t="str">
        <f>IF(ISBLANK(Games!$B54), "",Games!A54)</f>
        <v/>
      </c>
      <c r="B54" s="6" t="str">
        <f>IF(ISBLANK(Games!$B54), "",Games!B54)</f>
        <v/>
      </c>
      <c r="C54" s="6" t="str">
        <f>IF(ISBLANK(Games!$B54), "",Games!C54)</f>
        <v/>
      </c>
      <c r="D54" s="2" t="str">
        <f>IF(ISBLANK(Games!$B54), "",Games!D54)</f>
        <v/>
      </c>
      <c r="E54" s="2" t="str">
        <f>IF(ISBLANK(Games!$B54), "",Games!E54)</f>
        <v/>
      </c>
      <c r="F54" s="6" t="str">
        <f>IF(ISBLANK(Games!$B54), "",Games!F54)</f>
        <v/>
      </c>
      <c r="G54" s="6" t="str">
        <f>IF(ISBLANK(Games!$B54), "",Games!G54)</f>
        <v/>
      </c>
      <c r="H54" s="26"/>
      <c r="I54" s="26"/>
      <c r="J54" s="25" t="str">
        <f>IF(ISBLANK(Table13[[#This Row],[Side Result]]), "",IF(Table13[[#This Row],[Difference Result]]&gt;(-1*Table13[[#This Row],[Predicted Spread]]), "Y", "N"))</f>
        <v/>
      </c>
      <c r="K54" s="12" t="str">
        <f>IF(ISBLANK(Games!B54),"",IF(Table13[[#This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" s="16" t="str">
        <f>IF(ISBLANK(Table13[[#This Row],[Difference Result]]),"",IF(ISBLANK(Games!B54),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" s="24" t="str">
        <f>IF(ISBLANK(Table13[[#This Row],[Difference Result]]), "", (Table13[[#This Row],[Predicted Spread]]*-1-Table13[[#This Row],[Difference Result]]))</f>
        <v/>
      </c>
      <c r="N54" s="24" t="str">
        <f>IF(ISBLANK(Table13[[#This Row],[Difference Result]]), "",ABS(Table13[[#This Row],[Result Difference from Prediction]]))</f>
        <v/>
      </c>
      <c r="O54" s="17" t="str">
        <f>IF(OR(ISBLANK(Games!B54),ISBLANK(Table13[[#This Row],[Side Result]])), "",IF(OR(AND('Prediction Log'!D54&lt;0, 'Prediction Log'!H54='Prediction Log'!B54), AND('Prediction Log'!D54&gt;0, 'Prediction Log'!C54='Prediction Log'!H54)),"Y", IF(ISBLANK(Games!$B$2), "","N")))</f>
        <v/>
      </c>
      <c r="P54" s="17" t="str">
        <f>IF(OR(ISBLANK(Games!B54),ISBLANK(Table13[[#This Row],[Difference Result]])),"", IF(Table13[[#This Row],[Cover Result (Y/N)]]="Y", "Y", "N"))</f>
        <v/>
      </c>
    </row>
    <row r="55" spans="1:16" x14ac:dyDescent="0.45">
      <c r="A55" s="6" t="str">
        <f>IF(ISBLANK(Games!$B55), "",Games!A55)</f>
        <v/>
      </c>
      <c r="B55" s="6" t="str">
        <f>IF(ISBLANK(Games!$B55), "",Games!B55)</f>
        <v/>
      </c>
      <c r="C55" s="6" t="str">
        <f>IF(ISBLANK(Games!$B55), "",Games!C55)</f>
        <v/>
      </c>
      <c r="D55" s="2" t="str">
        <f>IF(ISBLANK(Games!$B55), "",Games!D55)</f>
        <v/>
      </c>
      <c r="E55" s="2" t="str">
        <f>IF(ISBLANK(Games!$B55), "",Games!E55)</f>
        <v/>
      </c>
      <c r="F55" s="6" t="str">
        <f>IF(ISBLANK(Games!$B55), "",Games!F55)</f>
        <v/>
      </c>
      <c r="G55" s="6" t="str">
        <f>IF(ISBLANK(Games!$B55), "",Games!G55)</f>
        <v/>
      </c>
      <c r="H55" s="26"/>
      <c r="I55" s="26"/>
      <c r="J55" s="25" t="str">
        <f>IF(ISBLANK(Table13[[#This Row],[Side Result]]), "",IF(Table13[[#This Row],[Difference Result]]&gt;(-1*Table13[[#This Row],[Predicted Spread]]), "Y", "N"))</f>
        <v/>
      </c>
      <c r="K55" s="12" t="str">
        <f>IF(ISBLANK(Games!B55),"",IF(Table13[[#This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" s="16" t="str">
        <f>IF(ISBLANK(Table13[[#This Row],[Difference Result]]),"",IF(ISBLANK(Games!B55),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" s="24" t="str">
        <f>IF(ISBLANK(Table13[[#This Row],[Difference Result]]), "", (Table13[[#This Row],[Predicted Spread]]*-1-Table13[[#This Row],[Difference Result]]))</f>
        <v/>
      </c>
      <c r="N55" s="24" t="str">
        <f>IF(ISBLANK(Table13[[#This Row],[Difference Result]]), "",ABS(Table13[[#This Row],[Result Difference from Prediction]]))</f>
        <v/>
      </c>
      <c r="O55" s="17" t="str">
        <f>IF(OR(ISBLANK(Games!B55),ISBLANK(Table13[[#This Row],[Side Result]])), "",IF(OR(AND('Prediction Log'!D55&lt;0, 'Prediction Log'!H55='Prediction Log'!B55), AND('Prediction Log'!D55&gt;0, 'Prediction Log'!C55='Prediction Log'!H55)),"Y", IF(ISBLANK(Games!$B$2), "","N")))</f>
        <v/>
      </c>
      <c r="P55" s="17" t="str">
        <f>IF(OR(ISBLANK(Games!B55),ISBLANK(Table13[[#This Row],[Difference Result]])),"", IF(Table13[[#This Row],[Cover Result (Y/N)]]="Y", "Y", "N"))</f>
        <v/>
      </c>
    </row>
    <row r="56" spans="1:16" x14ac:dyDescent="0.45">
      <c r="A56" s="6" t="str">
        <f>IF(ISBLANK(Games!$B56), "",Games!A56)</f>
        <v/>
      </c>
      <c r="B56" s="6" t="str">
        <f>IF(ISBLANK(Games!$B56), "",Games!B56)</f>
        <v/>
      </c>
      <c r="C56" s="6" t="str">
        <f>IF(ISBLANK(Games!$B56), "",Games!C56)</f>
        <v/>
      </c>
      <c r="D56" s="2" t="str">
        <f>IF(ISBLANK(Games!$B56), "",Games!D56)</f>
        <v/>
      </c>
      <c r="E56" s="2" t="str">
        <f>IF(ISBLANK(Games!$B56), "",Games!E56)</f>
        <v/>
      </c>
      <c r="F56" s="6" t="str">
        <f>IF(ISBLANK(Games!$B56), "",Games!F56)</f>
        <v/>
      </c>
      <c r="G56" s="6" t="str">
        <f>IF(ISBLANK(Games!$B56), "",Games!G56)</f>
        <v/>
      </c>
      <c r="H56" s="26"/>
      <c r="I56" s="26"/>
      <c r="J56" s="25" t="str">
        <f>IF(ISBLANK(Table13[[#This Row],[Side Result]]), "",IF(Table13[[#This Row],[Difference Result]]&gt;(-1*Table13[[#This Row],[Predicted Spread]]), "Y", "N"))</f>
        <v/>
      </c>
      <c r="K56" s="12" t="str">
        <f>IF(ISBLANK(Games!B56),"",IF(Table13[[#This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" s="16" t="str">
        <f>IF(ISBLANK(Table13[[#This Row],[Difference Result]]),"",IF(ISBLANK(Games!B56),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" s="24" t="str">
        <f>IF(ISBLANK(Table13[[#This Row],[Difference Result]]), "", (Table13[[#This Row],[Predicted Spread]]*-1-Table13[[#This Row],[Difference Result]]))</f>
        <v/>
      </c>
      <c r="N56" s="24" t="str">
        <f>IF(ISBLANK(Table13[[#This Row],[Difference Result]]), "",ABS(Table13[[#This Row],[Result Difference from Prediction]]))</f>
        <v/>
      </c>
      <c r="O56" s="17" t="str">
        <f>IF(OR(ISBLANK(Games!B56),ISBLANK(Table13[[#This Row],[Side Result]])), "",IF(OR(AND('Prediction Log'!D56&lt;0, 'Prediction Log'!H56='Prediction Log'!B56), AND('Prediction Log'!D56&gt;0, 'Prediction Log'!C56='Prediction Log'!H56)),"Y", IF(ISBLANK(Games!$B$2), "","N")))</f>
        <v/>
      </c>
      <c r="P56" s="17" t="str">
        <f>IF(OR(ISBLANK(Games!B56),ISBLANK(Table13[[#This Row],[Difference Result]])),"", IF(Table13[[#This Row],[Cover Result (Y/N)]]="Y", "Y", "N"))</f>
        <v/>
      </c>
    </row>
    <row r="57" spans="1:16" x14ac:dyDescent="0.45">
      <c r="A57" s="6" t="str">
        <f>IF(ISBLANK(Games!$B57), "",Games!A57)</f>
        <v/>
      </c>
      <c r="B57" s="6" t="str">
        <f>IF(ISBLANK(Games!$B57), "",Games!B57)</f>
        <v/>
      </c>
      <c r="C57" s="6" t="str">
        <f>IF(ISBLANK(Games!$B57), "",Games!C57)</f>
        <v/>
      </c>
      <c r="D57" s="2" t="str">
        <f>IF(ISBLANK(Games!$B57), "",Games!D57)</f>
        <v/>
      </c>
      <c r="E57" s="2" t="str">
        <f>IF(ISBLANK(Games!$B57), "",Games!E57)</f>
        <v/>
      </c>
      <c r="F57" s="6" t="str">
        <f>IF(ISBLANK(Games!$B57), "",Games!F57)</f>
        <v/>
      </c>
      <c r="G57" s="6" t="str">
        <f>IF(ISBLANK(Games!$B57), "",Games!G57)</f>
        <v/>
      </c>
      <c r="H57" s="26"/>
      <c r="I57" s="26"/>
      <c r="J57" s="25" t="str">
        <f>IF(ISBLANK(Table13[[#This Row],[Side Result]]), "",IF(Table13[[#This Row],[Difference Result]]&gt;(-1*Table13[[#This Row],[Predicted Spread]]), "Y", "N"))</f>
        <v/>
      </c>
      <c r="K57" s="12" t="str">
        <f>IF(ISBLANK(Games!B57),"",IF(Table13[[#This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" s="16" t="str">
        <f>IF(ISBLANK(Table13[[#This Row],[Difference Result]]),"",IF(ISBLANK(Games!B57),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" s="24" t="str">
        <f>IF(ISBLANK(Table13[[#This Row],[Difference Result]]), "", (Table13[[#This Row],[Predicted Spread]]*-1-Table13[[#This Row],[Difference Result]]))</f>
        <v/>
      </c>
      <c r="N57" s="24" t="str">
        <f>IF(ISBLANK(Table13[[#This Row],[Difference Result]]), "",ABS(Table13[[#This Row],[Result Difference from Prediction]]))</f>
        <v/>
      </c>
      <c r="O57" s="17" t="str">
        <f>IF(OR(ISBLANK(Games!B57),ISBLANK(Table13[[#This Row],[Side Result]])), "",IF(OR(AND('Prediction Log'!D57&lt;0, 'Prediction Log'!H57='Prediction Log'!B57), AND('Prediction Log'!D57&gt;0, 'Prediction Log'!C57='Prediction Log'!H57)),"Y", IF(ISBLANK(Games!$B$2), "","N")))</f>
        <v/>
      </c>
      <c r="P57" s="17" t="str">
        <f>IF(OR(ISBLANK(Games!B57),ISBLANK(Table13[[#This Row],[Difference Result]])),"", IF(Table13[[#This Row],[Cover Result (Y/N)]]="Y", "Y", "N"))</f>
        <v/>
      </c>
    </row>
    <row r="58" spans="1:16" x14ac:dyDescent="0.45">
      <c r="A58" s="6" t="str">
        <f>IF(ISBLANK(Games!$B58), "",Games!A58)</f>
        <v/>
      </c>
      <c r="B58" s="6" t="str">
        <f>IF(ISBLANK(Games!$B58), "",Games!B58)</f>
        <v/>
      </c>
      <c r="C58" s="6" t="str">
        <f>IF(ISBLANK(Games!$B58), "",Games!C58)</f>
        <v/>
      </c>
      <c r="D58" s="2" t="str">
        <f>IF(ISBLANK(Games!$B58), "",Games!D58)</f>
        <v/>
      </c>
      <c r="E58" s="2" t="str">
        <f>IF(ISBLANK(Games!$B58), "",Games!E58)</f>
        <v/>
      </c>
      <c r="F58" s="6" t="str">
        <f>IF(ISBLANK(Games!$B58), "",Games!F58)</f>
        <v/>
      </c>
      <c r="G58" s="6" t="str">
        <f>IF(ISBLANK(Games!$B58), "",Games!G58)</f>
        <v/>
      </c>
      <c r="H58" s="26"/>
      <c r="I58" s="26"/>
      <c r="J58" s="25" t="str">
        <f>IF(ISBLANK(Table13[[#This Row],[Side Result]]), "",IF(Table13[[#This Row],[Difference Result]]&gt;(-1*Table13[[#This Row],[Predicted Spread]]), "Y", "N"))</f>
        <v/>
      </c>
      <c r="K58" s="12" t="str">
        <f>IF(ISBLANK(Games!B58),"",IF(Table13[[#This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" s="16" t="str">
        <f>IF(ISBLANK(Table13[[#This Row],[Difference Result]]),"",IF(ISBLANK(Games!B58),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" s="24" t="str">
        <f>IF(ISBLANK(Table13[[#This Row],[Difference Result]]), "", (Table13[[#This Row],[Predicted Spread]]*-1-Table13[[#This Row],[Difference Result]]))</f>
        <v/>
      </c>
      <c r="N58" s="24" t="str">
        <f>IF(ISBLANK(Table13[[#This Row],[Difference Result]]), "",ABS(Table13[[#This Row],[Result Difference from Prediction]]))</f>
        <v/>
      </c>
      <c r="O58" s="17" t="str">
        <f>IF(OR(ISBLANK(Games!B58),ISBLANK(Table13[[#This Row],[Side Result]])), "",IF(OR(AND('Prediction Log'!D58&lt;0, 'Prediction Log'!H58='Prediction Log'!B58), AND('Prediction Log'!D58&gt;0, 'Prediction Log'!C58='Prediction Log'!H58)),"Y", IF(ISBLANK(Games!$B$2), "","N")))</f>
        <v/>
      </c>
      <c r="P58" s="17" t="str">
        <f>IF(OR(ISBLANK(Games!B58),ISBLANK(Table13[[#This Row],[Difference Result]])),"", IF(Table13[[#This Row],[Cover Result (Y/N)]]="Y", "Y", "N"))</f>
        <v/>
      </c>
    </row>
    <row r="59" spans="1:16" x14ac:dyDescent="0.45">
      <c r="A59" s="6" t="str">
        <f>IF(ISBLANK(Games!$B59), "",Games!A59)</f>
        <v/>
      </c>
      <c r="B59" s="6" t="str">
        <f>IF(ISBLANK(Games!$B59), "",Games!B59)</f>
        <v/>
      </c>
      <c r="C59" s="6" t="str">
        <f>IF(ISBLANK(Games!$B59), "",Games!C59)</f>
        <v/>
      </c>
      <c r="D59" s="2" t="str">
        <f>IF(ISBLANK(Games!$B59), "",Games!D59)</f>
        <v/>
      </c>
      <c r="E59" s="2" t="str">
        <f>IF(ISBLANK(Games!$B59), "",Games!E59)</f>
        <v/>
      </c>
      <c r="F59" s="6" t="str">
        <f>IF(ISBLANK(Games!$B59), "",Games!F59)</f>
        <v/>
      </c>
      <c r="G59" s="6" t="str">
        <f>IF(ISBLANK(Games!$B59), "",Games!G59)</f>
        <v/>
      </c>
      <c r="H59" s="26"/>
      <c r="I59" s="26"/>
      <c r="J59" s="25" t="str">
        <f>IF(ISBLANK(Table13[[#This Row],[Side Result]]), "",IF(Table13[[#This Row],[Difference Result]]&gt;(-1*Table13[[#This Row],[Predicted Spread]]), "Y", "N"))</f>
        <v/>
      </c>
      <c r="K59" s="12" t="str">
        <f>IF(ISBLANK(Games!B59),"",IF(Table13[[#This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" s="16" t="str">
        <f>IF(ISBLANK(Table13[[#This Row],[Difference Result]]),"",IF(ISBLANK(Games!B59),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" s="24" t="str">
        <f>IF(ISBLANK(Table13[[#This Row],[Difference Result]]), "", (Table13[[#This Row],[Predicted Spread]]*-1-Table13[[#This Row],[Difference Result]]))</f>
        <v/>
      </c>
      <c r="N59" s="24" t="str">
        <f>IF(ISBLANK(Table13[[#This Row],[Difference Result]]), "",ABS(Table13[[#This Row],[Result Difference from Prediction]]))</f>
        <v/>
      </c>
      <c r="O59" s="17" t="str">
        <f>IF(OR(ISBLANK(Games!B59),ISBLANK(Table13[[#This Row],[Side Result]])), "",IF(OR(AND('Prediction Log'!D59&lt;0, 'Prediction Log'!H59='Prediction Log'!B59), AND('Prediction Log'!D59&gt;0, 'Prediction Log'!C59='Prediction Log'!H59)),"Y", IF(ISBLANK(Games!$B$2), "","N")))</f>
        <v/>
      </c>
      <c r="P59" s="17" t="str">
        <f>IF(OR(ISBLANK(Games!B59),ISBLANK(Table13[[#This Row],[Difference Result]])),"", IF(Table13[[#This Row],[Cover Result (Y/N)]]="Y", "Y", "N"))</f>
        <v/>
      </c>
    </row>
    <row r="60" spans="1:16" x14ac:dyDescent="0.45">
      <c r="A60" s="6" t="str">
        <f>IF(ISBLANK(Games!$B60), "",Games!A60)</f>
        <v/>
      </c>
      <c r="B60" s="6" t="str">
        <f>IF(ISBLANK(Games!$B60), "",Games!B60)</f>
        <v/>
      </c>
      <c r="C60" s="6" t="str">
        <f>IF(ISBLANK(Games!$B60), "",Games!C60)</f>
        <v/>
      </c>
      <c r="D60" s="2" t="str">
        <f>IF(ISBLANK(Games!$B60), "",Games!D60)</f>
        <v/>
      </c>
      <c r="E60" s="2" t="str">
        <f>IF(ISBLANK(Games!$B60), "",Games!E60)</f>
        <v/>
      </c>
      <c r="F60" s="6" t="str">
        <f>IF(ISBLANK(Games!$B60), "",Games!F60)</f>
        <v/>
      </c>
      <c r="G60" s="6" t="str">
        <f>IF(ISBLANK(Games!$B60), "",Games!G60)</f>
        <v/>
      </c>
      <c r="H60" s="26"/>
      <c r="I60" s="26"/>
      <c r="J60" s="25" t="str">
        <f>IF(ISBLANK(Table13[[#This Row],[Side Result]]), "",IF(Table13[[#This Row],[Difference Result]]&gt;(-1*Table13[[#This Row],[Predicted Spread]]), "Y", "N"))</f>
        <v/>
      </c>
      <c r="K60" s="12" t="str">
        <f>IF(ISBLANK(Games!B60),"",IF(Table13[[#This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" s="16" t="str">
        <f>IF(ISBLANK(Table13[[#This Row],[Difference Result]]),"",IF(ISBLANK(Games!B60),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" s="24" t="str">
        <f>IF(ISBLANK(Table13[[#This Row],[Difference Result]]), "", (Table13[[#This Row],[Predicted Spread]]*-1-Table13[[#This Row],[Difference Result]]))</f>
        <v/>
      </c>
      <c r="N60" s="24" t="str">
        <f>IF(ISBLANK(Table13[[#This Row],[Difference Result]]), "",ABS(Table13[[#This Row],[Result Difference from Prediction]]))</f>
        <v/>
      </c>
      <c r="O60" s="17" t="str">
        <f>IF(OR(ISBLANK(Games!B60),ISBLANK(Table13[[#This Row],[Side Result]])), "",IF(OR(AND('Prediction Log'!D60&lt;0, 'Prediction Log'!H60='Prediction Log'!B60), AND('Prediction Log'!D60&gt;0, 'Prediction Log'!C60='Prediction Log'!H60)),"Y", IF(ISBLANK(Games!$B$2), "","N")))</f>
        <v/>
      </c>
      <c r="P60" s="17" t="str">
        <f>IF(OR(ISBLANK(Games!B60),ISBLANK(Table13[[#This Row],[Difference Result]])),"", IF(Table13[[#This Row],[Cover Result (Y/N)]]="Y", "Y", "N"))</f>
        <v/>
      </c>
    </row>
    <row r="61" spans="1:16" x14ac:dyDescent="0.45">
      <c r="A61" s="6" t="str">
        <f>IF(ISBLANK(Games!$B61), "",Games!A61)</f>
        <v/>
      </c>
      <c r="B61" s="6" t="str">
        <f>IF(ISBLANK(Games!$B61), "",Games!B61)</f>
        <v/>
      </c>
      <c r="C61" s="6" t="str">
        <f>IF(ISBLANK(Games!$B61), "",Games!C61)</f>
        <v/>
      </c>
      <c r="D61" s="2" t="str">
        <f>IF(ISBLANK(Games!$B61), "",Games!D61)</f>
        <v/>
      </c>
      <c r="E61" s="2" t="str">
        <f>IF(ISBLANK(Games!$B61), "",Games!E61)</f>
        <v/>
      </c>
      <c r="F61" s="6" t="str">
        <f>IF(ISBLANK(Games!$B61), "",Games!F61)</f>
        <v/>
      </c>
      <c r="G61" s="6" t="str">
        <f>IF(ISBLANK(Games!$B61), "",Games!G61)</f>
        <v/>
      </c>
      <c r="H61" s="26"/>
      <c r="I61" s="26"/>
      <c r="J61" s="25" t="str">
        <f>IF(ISBLANK(Table13[[#This Row],[Side Result]]), "",IF(Table13[[#This Row],[Difference Result]]&gt;(-1*Table13[[#This Row],[Predicted Spread]]), "Y", "N"))</f>
        <v/>
      </c>
      <c r="K61" s="12" t="str">
        <f>IF(ISBLANK(Games!B61),"",IF(Table13[[#This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" s="16" t="str">
        <f>IF(ISBLANK(Table13[[#This Row],[Difference Result]]),"",IF(ISBLANK(Games!B61),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" s="24" t="str">
        <f>IF(ISBLANK(Table13[[#This Row],[Difference Result]]), "", (Table13[[#This Row],[Predicted Spread]]*-1-Table13[[#This Row],[Difference Result]]))</f>
        <v/>
      </c>
      <c r="N61" s="24" t="str">
        <f>IF(ISBLANK(Table13[[#This Row],[Difference Result]]), "",ABS(Table13[[#This Row],[Result Difference from Prediction]]))</f>
        <v/>
      </c>
      <c r="O61" s="17" t="str">
        <f>IF(OR(ISBLANK(Games!B61),ISBLANK(Table13[[#This Row],[Side Result]])), "",IF(OR(AND('Prediction Log'!D61&lt;0, 'Prediction Log'!H61='Prediction Log'!B61), AND('Prediction Log'!D61&gt;0, 'Prediction Log'!C61='Prediction Log'!H61)),"Y", IF(ISBLANK(Games!$B$2), "","N")))</f>
        <v/>
      </c>
      <c r="P61" s="17" t="str">
        <f>IF(OR(ISBLANK(Games!B61),ISBLANK(Table13[[#This Row],[Difference Result]])),"", IF(Table13[[#This Row],[Cover Result (Y/N)]]="Y", "Y", "N"))</f>
        <v/>
      </c>
    </row>
    <row r="62" spans="1:16" x14ac:dyDescent="0.45">
      <c r="A62" s="6" t="str">
        <f>IF(ISBLANK(Games!$B62), "",Games!A62)</f>
        <v/>
      </c>
      <c r="B62" s="6" t="str">
        <f>IF(ISBLANK(Games!$B62), "",Games!B62)</f>
        <v/>
      </c>
      <c r="C62" s="6" t="str">
        <f>IF(ISBLANK(Games!$B62), "",Games!C62)</f>
        <v/>
      </c>
      <c r="D62" s="2" t="str">
        <f>IF(ISBLANK(Games!$B62), "",Games!D62)</f>
        <v/>
      </c>
      <c r="E62" s="2" t="str">
        <f>IF(ISBLANK(Games!$B62), "",Games!E62)</f>
        <v/>
      </c>
      <c r="F62" s="6" t="str">
        <f>IF(ISBLANK(Games!$B62), "",Games!F62)</f>
        <v/>
      </c>
      <c r="G62" s="6" t="str">
        <f>IF(ISBLANK(Games!$B62), "",Games!G62)</f>
        <v/>
      </c>
      <c r="H62" s="26"/>
      <c r="I62" s="26"/>
      <c r="J62" s="25" t="str">
        <f>IF(ISBLANK(Table13[[#This Row],[Side Result]]), "",IF(Table13[[#This Row],[Difference Result]]&gt;(-1*Table13[[#This Row],[Predicted Spread]]), "Y", "N"))</f>
        <v/>
      </c>
      <c r="K62" s="12" t="str">
        <f>IF(ISBLANK(Games!B62),"",IF(Table13[[#This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" s="16" t="str">
        <f>IF(ISBLANK(Table13[[#This Row],[Difference Result]]),"",IF(ISBLANK(Games!B62),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" s="24" t="str">
        <f>IF(ISBLANK(Table13[[#This Row],[Difference Result]]), "", (Table13[[#This Row],[Predicted Spread]]*-1-Table13[[#This Row],[Difference Result]]))</f>
        <v/>
      </c>
      <c r="N62" s="24" t="str">
        <f>IF(ISBLANK(Table13[[#This Row],[Difference Result]]), "",ABS(Table13[[#This Row],[Result Difference from Prediction]]))</f>
        <v/>
      </c>
      <c r="O62" s="17" t="str">
        <f>IF(OR(ISBLANK(Games!B62),ISBLANK(Table13[[#This Row],[Side Result]])), "",IF(OR(AND('Prediction Log'!D62&lt;0, 'Prediction Log'!H62='Prediction Log'!B62), AND('Prediction Log'!D62&gt;0, 'Prediction Log'!C62='Prediction Log'!H62)),"Y", IF(ISBLANK(Games!$B$2), "","N")))</f>
        <v/>
      </c>
      <c r="P62" s="17" t="str">
        <f>IF(OR(ISBLANK(Games!B62),ISBLANK(Table13[[#This Row],[Difference Result]])),"", IF(Table13[[#This Row],[Cover Result (Y/N)]]="Y", "Y", "N"))</f>
        <v/>
      </c>
    </row>
    <row r="63" spans="1:16" x14ac:dyDescent="0.45">
      <c r="A63" s="6" t="str">
        <f>IF(ISBLANK(Games!$B63), "",Games!A63)</f>
        <v/>
      </c>
      <c r="B63" s="6" t="str">
        <f>IF(ISBLANK(Games!$B63), "",Games!B63)</f>
        <v/>
      </c>
      <c r="C63" s="6" t="str">
        <f>IF(ISBLANK(Games!$B63), "",Games!C63)</f>
        <v/>
      </c>
      <c r="D63" s="2" t="str">
        <f>IF(ISBLANK(Games!$B63), "",Games!D63)</f>
        <v/>
      </c>
      <c r="E63" s="2" t="str">
        <f>IF(ISBLANK(Games!$B63), "",Games!E63)</f>
        <v/>
      </c>
      <c r="F63" s="6" t="str">
        <f>IF(ISBLANK(Games!$B63), "",Games!F63)</f>
        <v/>
      </c>
      <c r="G63" s="6" t="str">
        <f>IF(ISBLANK(Games!$B63), "",Games!G63)</f>
        <v/>
      </c>
      <c r="H63" s="26"/>
      <c r="I63" s="26"/>
      <c r="J63" s="25" t="str">
        <f>IF(ISBLANK(Table13[[#This Row],[Side Result]]), "",IF(Table13[[#This Row],[Difference Result]]&gt;(-1*Table13[[#This Row],[Predicted Spread]]), "Y", "N"))</f>
        <v/>
      </c>
      <c r="K63" s="12" t="str">
        <f>IF(ISBLANK(Games!B63),"",IF(Table13[[#This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" s="16" t="str">
        <f>IF(ISBLANK(Table13[[#This Row],[Difference Result]]),"",IF(ISBLANK(Games!B63),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" s="24" t="str">
        <f>IF(ISBLANK(Table13[[#This Row],[Difference Result]]), "", (Table13[[#This Row],[Predicted Spread]]*-1-Table13[[#This Row],[Difference Result]]))</f>
        <v/>
      </c>
      <c r="N63" s="24" t="str">
        <f>IF(ISBLANK(Table13[[#This Row],[Difference Result]]), "",ABS(Table13[[#This Row],[Result Difference from Prediction]]))</f>
        <v/>
      </c>
      <c r="O63" s="17" t="str">
        <f>IF(OR(ISBLANK(Games!B63),ISBLANK(Table13[[#This Row],[Side Result]])), "",IF(OR(AND('Prediction Log'!D63&lt;0, 'Prediction Log'!H63='Prediction Log'!B63), AND('Prediction Log'!D63&gt;0, 'Prediction Log'!C63='Prediction Log'!H63)),"Y", IF(ISBLANK(Games!$B$2), "","N")))</f>
        <v/>
      </c>
      <c r="P63" s="17" t="str">
        <f>IF(OR(ISBLANK(Games!B63),ISBLANK(Table13[[#This Row],[Difference Result]])),"", IF(Table13[[#This Row],[Cover Result (Y/N)]]="Y", "Y", "N"))</f>
        <v/>
      </c>
    </row>
    <row r="64" spans="1:16" x14ac:dyDescent="0.45">
      <c r="A64" s="6" t="str">
        <f>IF(ISBLANK(Games!$B64), "",Games!A64)</f>
        <v/>
      </c>
      <c r="B64" s="6" t="str">
        <f>IF(ISBLANK(Games!$B64), "",Games!B64)</f>
        <v/>
      </c>
      <c r="C64" s="6" t="str">
        <f>IF(ISBLANK(Games!$B64), "",Games!C64)</f>
        <v/>
      </c>
      <c r="D64" s="2" t="str">
        <f>IF(ISBLANK(Games!$B64), "",Games!D64)</f>
        <v/>
      </c>
      <c r="E64" s="2" t="str">
        <f>IF(ISBLANK(Games!$B64), "",Games!E64)</f>
        <v/>
      </c>
      <c r="F64" s="6" t="str">
        <f>IF(ISBLANK(Games!$B64), "",Games!F64)</f>
        <v/>
      </c>
      <c r="G64" s="6" t="str">
        <f>IF(ISBLANK(Games!$B64), "",Games!G64)</f>
        <v/>
      </c>
      <c r="H64" s="26"/>
      <c r="I64" s="26"/>
      <c r="J64" s="25" t="str">
        <f>IF(ISBLANK(Table13[[#This Row],[Side Result]]), "",IF(Table13[[#This Row],[Difference Result]]&gt;(-1*Table13[[#This Row],[Predicted Spread]]), "Y", "N"))</f>
        <v/>
      </c>
      <c r="K64" s="12" t="str">
        <f>IF(ISBLANK(Games!B64),"",IF(Table13[[#This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" s="16" t="str">
        <f>IF(ISBLANK(Table13[[#This Row],[Difference Result]]),"",IF(ISBLANK(Games!B64),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" s="24" t="str">
        <f>IF(ISBLANK(Table13[[#This Row],[Difference Result]]), "", (Table13[[#This Row],[Predicted Spread]]*-1-Table13[[#This Row],[Difference Result]]))</f>
        <v/>
      </c>
      <c r="N64" s="24" t="str">
        <f>IF(ISBLANK(Table13[[#This Row],[Difference Result]]), "",ABS(Table13[[#This Row],[Result Difference from Prediction]]))</f>
        <v/>
      </c>
      <c r="O64" s="17" t="str">
        <f>IF(OR(ISBLANK(Games!B64),ISBLANK(Table13[[#This Row],[Side Result]])), "",IF(OR(AND('Prediction Log'!D64&lt;0, 'Prediction Log'!H64='Prediction Log'!B64), AND('Prediction Log'!D64&gt;0, 'Prediction Log'!C64='Prediction Log'!H64)),"Y", IF(ISBLANK(Games!$B$2), "","N")))</f>
        <v/>
      </c>
      <c r="P64" s="17" t="str">
        <f>IF(OR(ISBLANK(Games!B64),ISBLANK(Table13[[#This Row],[Difference Result]])),"", IF(Table13[[#This Row],[Cover Result (Y/N)]]="Y", "Y", "N"))</f>
        <v/>
      </c>
    </row>
    <row r="65" spans="1:16" x14ac:dyDescent="0.45">
      <c r="A65" s="6" t="str">
        <f>IF(ISBLANK(Games!$B65), "",Games!A65)</f>
        <v/>
      </c>
      <c r="B65" s="6" t="str">
        <f>IF(ISBLANK(Games!$B65), "",Games!B65)</f>
        <v/>
      </c>
      <c r="C65" s="6" t="str">
        <f>IF(ISBLANK(Games!$B65), "",Games!C65)</f>
        <v/>
      </c>
      <c r="D65" s="2" t="str">
        <f>IF(ISBLANK(Games!$B65), "",Games!D65)</f>
        <v/>
      </c>
      <c r="E65" s="2" t="str">
        <f>IF(ISBLANK(Games!$B65), "",Games!E65)</f>
        <v/>
      </c>
      <c r="F65" s="6" t="str">
        <f>IF(ISBLANK(Games!$B65), "",Games!F65)</f>
        <v/>
      </c>
      <c r="G65" s="6" t="str">
        <f>IF(ISBLANK(Games!$B65), "",Games!G65)</f>
        <v/>
      </c>
      <c r="H65" s="26"/>
      <c r="I65" s="26"/>
      <c r="J65" s="25" t="str">
        <f>IF(ISBLANK(Table13[[#This Row],[Side Result]]), "",IF(Table13[[#This Row],[Difference Result]]&gt;(-1*Table13[[#This Row],[Predicted Spread]]), "Y", "N"))</f>
        <v/>
      </c>
      <c r="K65" s="12" t="str">
        <f>IF(ISBLANK(Games!B65),"",IF(Table13[[#This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" s="16" t="str">
        <f>IF(ISBLANK(Table13[[#This Row],[Difference Result]]),"",IF(ISBLANK(Games!B65),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" s="24" t="str">
        <f>IF(ISBLANK(Table13[[#This Row],[Difference Result]]), "", (Table13[[#This Row],[Predicted Spread]]*-1-Table13[[#This Row],[Difference Result]]))</f>
        <v/>
      </c>
      <c r="N65" s="24" t="str">
        <f>IF(ISBLANK(Table13[[#This Row],[Difference Result]]), "",ABS(Table13[[#This Row],[Result Difference from Prediction]]))</f>
        <v/>
      </c>
      <c r="O65" s="17" t="str">
        <f>IF(OR(ISBLANK(Games!B65),ISBLANK(Table13[[#This Row],[Side Result]])), "",IF(OR(AND('Prediction Log'!D65&lt;0, 'Prediction Log'!H65='Prediction Log'!B65), AND('Prediction Log'!D65&gt;0, 'Prediction Log'!C65='Prediction Log'!H65)),"Y", IF(ISBLANK(Games!$B$2), "","N")))</f>
        <v/>
      </c>
      <c r="P65" s="17" t="str">
        <f>IF(OR(ISBLANK(Games!B65),ISBLANK(Table13[[#This Row],[Difference Result]])),"", IF(Table13[[#This Row],[Cover Result (Y/N)]]="Y", "Y", "N"))</f>
        <v/>
      </c>
    </row>
    <row r="66" spans="1:16" x14ac:dyDescent="0.45">
      <c r="A66" s="6" t="str">
        <f>IF(ISBLANK(Games!$B66), "",Games!A66)</f>
        <v/>
      </c>
      <c r="B66" s="6" t="str">
        <f>IF(ISBLANK(Games!$B66), "",Games!B66)</f>
        <v/>
      </c>
      <c r="C66" s="6" t="str">
        <f>IF(ISBLANK(Games!$B66), "",Games!C66)</f>
        <v/>
      </c>
      <c r="D66" s="2" t="str">
        <f>IF(ISBLANK(Games!$B66), "",Games!D66)</f>
        <v/>
      </c>
      <c r="E66" s="2" t="str">
        <f>IF(ISBLANK(Games!$B66), "",Games!E66)</f>
        <v/>
      </c>
      <c r="F66" s="6" t="str">
        <f>IF(ISBLANK(Games!$B66), "",Games!F66)</f>
        <v/>
      </c>
      <c r="G66" s="6" t="str">
        <f>IF(ISBLANK(Games!$B66), "",Games!G66)</f>
        <v/>
      </c>
      <c r="H66" s="26"/>
      <c r="I66" s="26"/>
      <c r="J66" s="25" t="str">
        <f>IF(ISBLANK(Table13[[#This Row],[Side Result]]), "",IF(Table13[[#This Row],[Difference Result]]&gt;(-1*Table13[[#This Row],[Predicted Spread]]), "Y", "N"))</f>
        <v/>
      </c>
      <c r="K66" s="12" t="str">
        <f>IF(ISBLANK(Games!B66),"",IF(Table13[[#This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" s="16" t="str">
        <f>IF(ISBLANK(Table13[[#This Row],[Difference Result]]),"",IF(ISBLANK(Games!B66),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" s="24" t="str">
        <f>IF(ISBLANK(Table13[[#This Row],[Difference Result]]), "", (Table13[[#This Row],[Predicted Spread]]*-1-Table13[[#This Row],[Difference Result]]))</f>
        <v/>
      </c>
      <c r="N66" s="24" t="str">
        <f>IF(ISBLANK(Table13[[#This Row],[Difference Result]]), "",ABS(Table13[[#This Row],[Result Difference from Prediction]]))</f>
        <v/>
      </c>
      <c r="O66" s="17" t="str">
        <f>IF(OR(ISBLANK(Games!B66),ISBLANK(Table13[[#This Row],[Side Result]])), "",IF(OR(AND('Prediction Log'!D66&lt;0, 'Prediction Log'!H66='Prediction Log'!B66), AND('Prediction Log'!D66&gt;0, 'Prediction Log'!C66='Prediction Log'!H66)),"Y", IF(ISBLANK(Games!$B$2), "","N")))</f>
        <v/>
      </c>
      <c r="P66" s="17" t="str">
        <f>IF(OR(ISBLANK(Games!B66),ISBLANK(Table13[[#This Row],[Difference Result]])),"", IF(Table13[[#This Row],[Cover Result (Y/N)]]="Y", "Y", "N"))</f>
        <v/>
      </c>
    </row>
    <row r="67" spans="1:16" x14ac:dyDescent="0.45">
      <c r="A67" s="6" t="str">
        <f>IF(ISBLANK(Games!$B67), "",Games!A67)</f>
        <v/>
      </c>
      <c r="B67" s="6" t="str">
        <f>IF(ISBLANK(Games!$B67), "",Games!B67)</f>
        <v/>
      </c>
      <c r="C67" s="6" t="str">
        <f>IF(ISBLANK(Games!$B67), "",Games!C67)</f>
        <v/>
      </c>
      <c r="D67" s="2" t="str">
        <f>IF(ISBLANK(Games!$B67), "",Games!D67)</f>
        <v/>
      </c>
      <c r="E67" s="2" t="str">
        <f>IF(ISBLANK(Games!$B67), "",Games!E67)</f>
        <v/>
      </c>
      <c r="F67" s="6" t="str">
        <f>IF(ISBLANK(Games!$B67), "",Games!F67)</f>
        <v/>
      </c>
      <c r="G67" s="6" t="str">
        <f>IF(ISBLANK(Games!$B67), "",Games!G67)</f>
        <v/>
      </c>
      <c r="H67" s="26"/>
      <c r="I67" s="26"/>
      <c r="J67" s="25" t="str">
        <f>IF(ISBLANK(Table13[[#This Row],[Side Result]]), "",IF(Table13[[#This Row],[Difference Result]]&gt;(-1*Table13[[#This Row],[Predicted Spread]]), "Y", "N"))</f>
        <v/>
      </c>
      <c r="K67" s="12" t="str">
        <f>IF(ISBLANK(Games!B67),"",IF(Table13[[#This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" s="16" t="str">
        <f>IF(ISBLANK(Table13[[#This Row],[Difference Result]]),"",IF(ISBLANK(Games!B67),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" s="24" t="str">
        <f>IF(ISBLANK(Table13[[#This Row],[Difference Result]]), "", (Table13[[#This Row],[Predicted Spread]]*-1-Table13[[#This Row],[Difference Result]]))</f>
        <v/>
      </c>
      <c r="N67" s="24" t="str">
        <f>IF(ISBLANK(Table13[[#This Row],[Difference Result]]), "",ABS(Table13[[#This Row],[Result Difference from Prediction]]))</f>
        <v/>
      </c>
      <c r="O67" s="17" t="str">
        <f>IF(OR(ISBLANK(Games!B67),ISBLANK(Table13[[#This Row],[Side Result]])), "",IF(OR(AND('Prediction Log'!D67&lt;0, 'Prediction Log'!H67='Prediction Log'!B67), AND('Prediction Log'!D67&gt;0, 'Prediction Log'!C67='Prediction Log'!H67)),"Y", IF(ISBLANK(Games!$B$2), "","N")))</f>
        <v/>
      </c>
      <c r="P67" s="17" t="str">
        <f>IF(OR(ISBLANK(Games!B67),ISBLANK(Table13[[#This Row],[Difference Result]])),"", IF(Table13[[#This Row],[Cover Result (Y/N)]]="Y", "Y", "N"))</f>
        <v/>
      </c>
    </row>
    <row r="68" spans="1:16" x14ac:dyDescent="0.45">
      <c r="A68" s="6" t="str">
        <f>IF(ISBLANK(Games!$B68), "",Games!A68)</f>
        <v/>
      </c>
      <c r="B68" s="6" t="str">
        <f>IF(ISBLANK(Games!$B68), "",Games!B68)</f>
        <v/>
      </c>
      <c r="C68" s="6" t="str">
        <f>IF(ISBLANK(Games!$B68), "",Games!C68)</f>
        <v/>
      </c>
      <c r="D68" s="2" t="str">
        <f>IF(ISBLANK(Games!$B68), "",Games!D68)</f>
        <v/>
      </c>
      <c r="E68" s="2" t="str">
        <f>IF(ISBLANK(Games!$B68), "",Games!E68)</f>
        <v/>
      </c>
      <c r="F68" s="6" t="str">
        <f>IF(ISBLANK(Games!$B68), "",Games!F68)</f>
        <v/>
      </c>
      <c r="G68" s="6" t="str">
        <f>IF(ISBLANK(Games!$B68), "",Games!G68)</f>
        <v/>
      </c>
      <c r="H68" s="26"/>
      <c r="I68" s="26"/>
      <c r="J68" s="25" t="str">
        <f>IF(ISBLANK(Table13[[#This Row],[Side Result]]), "",IF(Table13[[#This Row],[Difference Result]]&gt;(-1*Table13[[#This Row],[Predicted Spread]]), "Y", "N"))</f>
        <v/>
      </c>
      <c r="K68" s="12" t="str">
        <f>IF(ISBLANK(Games!B68),"",IF(Table13[[#This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" s="16" t="str">
        <f>IF(ISBLANK(Table13[[#This Row],[Difference Result]]),"",IF(ISBLANK(Games!B68),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" s="24" t="str">
        <f>IF(ISBLANK(Table13[[#This Row],[Difference Result]]), "", (Table13[[#This Row],[Predicted Spread]]*-1-Table13[[#This Row],[Difference Result]]))</f>
        <v/>
      </c>
      <c r="N68" s="24" t="str">
        <f>IF(ISBLANK(Table13[[#This Row],[Difference Result]]), "",ABS(Table13[[#This Row],[Result Difference from Prediction]]))</f>
        <v/>
      </c>
      <c r="O68" s="17" t="str">
        <f>IF(OR(ISBLANK(Games!B68),ISBLANK(Table13[[#This Row],[Side Result]])), "",IF(OR(AND('Prediction Log'!D68&lt;0, 'Prediction Log'!H68='Prediction Log'!B68), AND('Prediction Log'!D68&gt;0, 'Prediction Log'!C68='Prediction Log'!H68)),"Y", IF(ISBLANK(Games!$B$2), "","N")))</f>
        <v/>
      </c>
      <c r="P68" s="17" t="str">
        <f>IF(OR(ISBLANK(Games!B68),ISBLANK(Table13[[#This Row],[Difference Result]])),"", IF(Table13[[#This Row],[Cover Result (Y/N)]]="Y", "Y", "N"))</f>
        <v/>
      </c>
    </row>
    <row r="69" spans="1:16" x14ac:dyDescent="0.45">
      <c r="A69" s="6" t="str">
        <f>IF(ISBLANK(Games!$B69), "",Games!A69)</f>
        <v/>
      </c>
      <c r="B69" s="6" t="str">
        <f>IF(ISBLANK(Games!$B69), "",Games!B69)</f>
        <v/>
      </c>
      <c r="C69" s="6" t="str">
        <f>IF(ISBLANK(Games!$B69), "",Games!C69)</f>
        <v/>
      </c>
      <c r="D69" s="2" t="str">
        <f>IF(ISBLANK(Games!$B69), "",Games!D69)</f>
        <v/>
      </c>
      <c r="E69" s="2" t="str">
        <f>IF(ISBLANK(Games!$B69), "",Games!E69)</f>
        <v/>
      </c>
      <c r="F69" s="6" t="str">
        <f>IF(ISBLANK(Games!$B69), "",Games!F69)</f>
        <v/>
      </c>
      <c r="G69" s="6" t="str">
        <f>IF(ISBLANK(Games!$B69), "",Games!G69)</f>
        <v/>
      </c>
      <c r="H69" s="26"/>
      <c r="I69" s="26"/>
      <c r="J69" s="25" t="str">
        <f>IF(ISBLANK(Table13[[#This Row],[Side Result]]), "",IF(Table13[[#This Row],[Difference Result]]&gt;(-1*Table13[[#This Row],[Predicted Spread]]), "Y", "N"))</f>
        <v/>
      </c>
      <c r="K69" s="12" t="str">
        <f>IF(ISBLANK(Games!B69),"",IF(Table13[[#This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" s="16" t="str">
        <f>IF(ISBLANK(Table13[[#This Row],[Difference Result]]),"",IF(ISBLANK(Games!B69),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" s="24" t="str">
        <f>IF(ISBLANK(Table13[[#This Row],[Difference Result]]), "", (Table13[[#This Row],[Predicted Spread]]*-1-Table13[[#This Row],[Difference Result]]))</f>
        <v/>
      </c>
      <c r="N69" s="24" t="str">
        <f>IF(ISBLANK(Table13[[#This Row],[Difference Result]]), "",ABS(Table13[[#This Row],[Result Difference from Prediction]]))</f>
        <v/>
      </c>
      <c r="O69" s="17" t="str">
        <f>IF(OR(ISBLANK(Games!B69),ISBLANK(Table13[[#This Row],[Side Result]])), "",IF(OR(AND('Prediction Log'!D69&lt;0, 'Prediction Log'!H69='Prediction Log'!B69), AND('Prediction Log'!D69&gt;0, 'Prediction Log'!C69='Prediction Log'!H69)),"Y", IF(ISBLANK(Games!$B$2), "","N")))</f>
        <v/>
      </c>
      <c r="P69" s="17" t="str">
        <f>IF(OR(ISBLANK(Games!B69),ISBLANK(Table13[[#This Row],[Difference Result]])),"", IF(Table13[[#This Row],[Cover Result (Y/N)]]="Y", "Y", "N"))</f>
        <v/>
      </c>
    </row>
    <row r="70" spans="1:16" x14ac:dyDescent="0.45">
      <c r="A70" s="6" t="str">
        <f>IF(ISBLANK(Games!$B70), "",Games!A70)</f>
        <v/>
      </c>
      <c r="B70" s="6" t="str">
        <f>IF(ISBLANK(Games!$B70), "",Games!B70)</f>
        <v/>
      </c>
      <c r="C70" s="6" t="str">
        <f>IF(ISBLANK(Games!$B70), "",Games!C70)</f>
        <v/>
      </c>
      <c r="D70" s="2" t="str">
        <f>IF(ISBLANK(Games!$B70), "",Games!D70)</f>
        <v/>
      </c>
      <c r="E70" s="2" t="str">
        <f>IF(ISBLANK(Games!$B70), "",Games!E70)</f>
        <v/>
      </c>
      <c r="F70" s="6" t="str">
        <f>IF(ISBLANK(Games!$B70), "",Games!F70)</f>
        <v/>
      </c>
      <c r="G70" s="6" t="str">
        <f>IF(ISBLANK(Games!$B70), "",Games!G70)</f>
        <v/>
      </c>
      <c r="H70" s="26"/>
      <c r="I70" s="26"/>
      <c r="J70" s="25" t="str">
        <f>IF(ISBLANK(Table13[[#This Row],[Side Result]]), "",IF(Table13[[#This Row],[Difference Result]]&gt;(-1*Table13[[#This Row],[Predicted Spread]]), "Y", "N"))</f>
        <v/>
      </c>
      <c r="K70" s="12" t="str">
        <f>IF(ISBLANK(Games!B70),"",IF(Table13[[#This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" s="16" t="str">
        <f>IF(ISBLANK(Table13[[#This Row],[Difference Result]]),"",IF(ISBLANK(Games!B70),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" s="24" t="str">
        <f>IF(ISBLANK(Table13[[#This Row],[Difference Result]]), "", (Table13[[#This Row],[Predicted Spread]]*-1-Table13[[#This Row],[Difference Result]]))</f>
        <v/>
      </c>
      <c r="N70" s="24" t="str">
        <f>IF(ISBLANK(Table13[[#This Row],[Difference Result]]), "",ABS(Table13[[#This Row],[Result Difference from Prediction]]))</f>
        <v/>
      </c>
      <c r="O70" s="17" t="str">
        <f>IF(OR(ISBLANK(Games!B70),ISBLANK(Table13[[#This Row],[Side Result]])), "",IF(OR(AND('Prediction Log'!D70&lt;0, 'Prediction Log'!H70='Prediction Log'!B70), AND('Prediction Log'!D70&gt;0, 'Prediction Log'!C70='Prediction Log'!H70)),"Y", IF(ISBLANK(Games!$B$2), "","N")))</f>
        <v/>
      </c>
      <c r="P70" s="17" t="str">
        <f>IF(OR(ISBLANK(Games!B70),ISBLANK(Table13[[#This Row],[Difference Result]])),"", IF(Table13[[#This Row],[Cover Result (Y/N)]]="Y", "Y", "N"))</f>
        <v/>
      </c>
    </row>
    <row r="71" spans="1:16" x14ac:dyDescent="0.45">
      <c r="A71" s="6" t="str">
        <f>IF(ISBLANK(Games!$B71), "",Games!A71)</f>
        <v/>
      </c>
      <c r="B71" s="6" t="str">
        <f>IF(ISBLANK(Games!$B71), "",Games!B71)</f>
        <v/>
      </c>
      <c r="C71" s="6" t="str">
        <f>IF(ISBLANK(Games!$B71), "",Games!C71)</f>
        <v/>
      </c>
      <c r="D71" s="2" t="str">
        <f>IF(ISBLANK(Games!$B71), "",Games!D71)</f>
        <v/>
      </c>
      <c r="E71" s="2" t="str">
        <f>IF(ISBLANK(Games!$B71), "",Games!E71)</f>
        <v/>
      </c>
      <c r="F71" s="6" t="str">
        <f>IF(ISBLANK(Games!$B71), "",Games!F71)</f>
        <v/>
      </c>
      <c r="G71" s="6" t="str">
        <f>IF(ISBLANK(Games!$B71), "",Games!G71)</f>
        <v/>
      </c>
      <c r="H71" s="26"/>
      <c r="I71" s="26"/>
      <c r="J71" s="25" t="str">
        <f>IF(ISBLANK(Table13[[#This Row],[Side Result]]), "",IF(Table13[[#This Row],[Difference Result]]&gt;(-1*Table13[[#This Row],[Predicted Spread]]), "Y", "N"))</f>
        <v/>
      </c>
      <c r="K71" s="12" t="str">
        <f>IF(ISBLANK(Games!B71),"",IF(Table13[[#This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" s="16" t="str">
        <f>IF(ISBLANK(Table13[[#This Row],[Difference Result]]),"",IF(ISBLANK(Games!B71),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" s="24" t="str">
        <f>IF(ISBLANK(Table13[[#This Row],[Difference Result]]), "", (Table13[[#This Row],[Predicted Spread]]*-1-Table13[[#This Row],[Difference Result]]))</f>
        <v/>
      </c>
      <c r="N71" s="24" t="str">
        <f>IF(ISBLANK(Table13[[#This Row],[Difference Result]]), "",ABS(Table13[[#This Row],[Result Difference from Prediction]]))</f>
        <v/>
      </c>
      <c r="O71" s="17" t="str">
        <f>IF(OR(ISBLANK(Games!B71),ISBLANK(Table13[[#This Row],[Side Result]])), "",IF(OR(AND('Prediction Log'!D71&lt;0, 'Prediction Log'!H71='Prediction Log'!B71), AND('Prediction Log'!D71&gt;0, 'Prediction Log'!C71='Prediction Log'!H71)),"Y", IF(ISBLANK(Games!$B$2), "","N")))</f>
        <v/>
      </c>
      <c r="P71" s="17" t="str">
        <f>IF(OR(ISBLANK(Games!B71),ISBLANK(Table13[[#This Row],[Difference Result]])),"", IF(Table13[[#This Row],[Cover Result (Y/N)]]="Y", "Y", "N"))</f>
        <v/>
      </c>
    </row>
    <row r="72" spans="1:16" x14ac:dyDescent="0.45">
      <c r="A72" s="6" t="str">
        <f>IF(ISBLANK(Games!$B72), "",Games!A72)</f>
        <v/>
      </c>
      <c r="B72" s="6" t="str">
        <f>IF(ISBLANK(Games!$B72), "",Games!B72)</f>
        <v/>
      </c>
      <c r="C72" s="6" t="str">
        <f>IF(ISBLANK(Games!$B72), "",Games!C72)</f>
        <v/>
      </c>
      <c r="D72" s="2" t="str">
        <f>IF(ISBLANK(Games!$B72), "",Games!D72)</f>
        <v/>
      </c>
      <c r="E72" s="2" t="str">
        <f>IF(ISBLANK(Games!$B72), "",Games!E72)</f>
        <v/>
      </c>
      <c r="F72" s="6" t="str">
        <f>IF(ISBLANK(Games!$B72), "",Games!F72)</f>
        <v/>
      </c>
      <c r="G72" s="6" t="str">
        <f>IF(ISBLANK(Games!$B72), "",Games!G72)</f>
        <v/>
      </c>
      <c r="H72" s="26"/>
      <c r="I72" s="26"/>
      <c r="J72" s="25" t="str">
        <f>IF(ISBLANK(Table13[[#This Row],[Side Result]]), "",IF(Table13[[#This Row],[Difference Result]]&gt;(-1*Table13[[#This Row],[Predicted Spread]]), "Y", "N"))</f>
        <v/>
      </c>
      <c r="K72" s="12" t="str">
        <f>IF(ISBLANK(Games!B72),"",IF(Table13[[#This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" s="16" t="str">
        <f>IF(ISBLANK(Table13[[#This Row],[Difference Result]]),"",IF(ISBLANK(Games!B72),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" s="24" t="str">
        <f>IF(ISBLANK(Table13[[#This Row],[Difference Result]]), "", (Table13[[#This Row],[Predicted Spread]]*-1-Table13[[#This Row],[Difference Result]]))</f>
        <v/>
      </c>
      <c r="N72" s="24" t="str">
        <f>IF(ISBLANK(Table13[[#This Row],[Difference Result]]), "",ABS(Table13[[#This Row],[Result Difference from Prediction]]))</f>
        <v/>
      </c>
      <c r="O72" s="17" t="str">
        <f>IF(OR(ISBLANK(Games!B72),ISBLANK(Table13[[#This Row],[Side Result]])), "",IF(OR(AND('Prediction Log'!D72&lt;0, 'Prediction Log'!H72='Prediction Log'!B72), AND('Prediction Log'!D72&gt;0, 'Prediction Log'!C72='Prediction Log'!H72)),"Y", IF(ISBLANK(Games!$B$2), "","N")))</f>
        <v/>
      </c>
      <c r="P72" s="17" t="str">
        <f>IF(OR(ISBLANK(Games!B72),ISBLANK(Table13[[#This Row],[Difference Result]])),"", IF(Table13[[#This Row],[Cover Result (Y/N)]]="Y", "Y", "N"))</f>
        <v/>
      </c>
    </row>
    <row r="73" spans="1:16" x14ac:dyDescent="0.45">
      <c r="A73" s="6" t="str">
        <f>IF(ISBLANK(Games!$B73), "",Games!A73)</f>
        <v/>
      </c>
      <c r="B73" s="6" t="str">
        <f>IF(ISBLANK(Games!$B73), "",Games!B73)</f>
        <v/>
      </c>
      <c r="C73" s="6" t="str">
        <f>IF(ISBLANK(Games!$B73), "",Games!C73)</f>
        <v/>
      </c>
      <c r="D73" s="2" t="str">
        <f>IF(ISBLANK(Games!$B73), "",Games!D73)</f>
        <v/>
      </c>
      <c r="E73" s="2" t="str">
        <f>IF(ISBLANK(Games!$B73), "",Games!E73)</f>
        <v/>
      </c>
      <c r="F73" s="6" t="str">
        <f>IF(ISBLANK(Games!$B73), "",Games!F73)</f>
        <v/>
      </c>
      <c r="G73" s="6" t="str">
        <f>IF(ISBLANK(Games!$B73), "",Games!G73)</f>
        <v/>
      </c>
      <c r="H73" s="26"/>
      <c r="I73" s="26"/>
      <c r="J73" s="25" t="str">
        <f>IF(ISBLANK(Table13[[#This Row],[Side Result]]), "",IF(Table13[[#This Row],[Difference Result]]&gt;(-1*Table13[[#This Row],[Predicted Spread]]), "Y", "N"))</f>
        <v/>
      </c>
      <c r="K73" s="12" t="str">
        <f>IF(ISBLANK(Games!B73),"",IF(Table13[[#This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" s="16" t="str">
        <f>IF(ISBLANK(Table13[[#This Row],[Difference Result]]),"",IF(ISBLANK(Games!B73),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" s="24" t="str">
        <f>IF(ISBLANK(Table13[[#This Row],[Difference Result]]), "", (Table13[[#This Row],[Predicted Spread]]*-1-Table13[[#This Row],[Difference Result]]))</f>
        <v/>
      </c>
      <c r="N73" s="24" t="str">
        <f>IF(ISBLANK(Table13[[#This Row],[Difference Result]]), "",ABS(Table13[[#This Row],[Result Difference from Prediction]]))</f>
        <v/>
      </c>
      <c r="O73" s="17" t="str">
        <f>IF(OR(ISBLANK(Games!B73),ISBLANK(Table13[[#This Row],[Side Result]])), "",IF(OR(AND('Prediction Log'!D73&lt;0, 'Prediction Log'!H73='Prediction Log'!B73), AND('Prediction Log'!D73&gt;0, 'Prediction Log'!C73='Prediction Log'!H73)),"Y", IF(ISBLANK(Games!$B$2), "","N")))</f>
        <v/>
      </c>
      <c r="P73" s="17" t="str">
        <f>IF(OR(ISBLANK(Games!B73),ISBLANK(Table13[[#This Row],[Difference Result]])),"", IF(Table13[[#This Row],[Cover Result (Y/N)]]="Y", "Y", "N"))</f>
        <v/>
      </c>
    </row>
    <row r="74" spans="1:16" x14ac:dyDescent="0.45">
      <c r="A74" s="6" t="str">
        <f>IF(ISBLANK(Games!$B74), "",Games!A74)</f>
        <v/>
      </c>
      <c r="B74" s="6" t="str">
        <f>IF(ISBLANK(Games!$B74), "",Games!B74)</f>
        <v/>
      </c>
      <c r="C74" s="6" t="str">
        <f>IF(ISBLANK(Games!$B74), "",Games!C74)</f>
        <v/>
      </c>
      <c r="D74" s="2" t="str">
        <f>IF(ISBLANK(Games!$B74), "",Games!D74)</f>
        <v/>
      </c>
      <c r="E74" s="2" t="str">
        <f>IF(ISBLANK(Games!$B74), "",Games!E74)</f>
        <v/>
      </c>
      <c r="F74" s="6" t="str">
        <f>IF(ISBLANK(Games!$B74), "",Games!F74)</f>
        <v/>
      </c>
      <c r="G74" s="6" t="str">
        <f>IF(ISBLANK(Games!$B74), "",Games!G74)</f>
        <v/>
      </c>
      <c r="H74" s="26"/>
      <c r="I74" s="26"/>
      <c r="J74" s="25" t="str">
        <f>IF(ISBLANK(Table13[[#This Row],[Side Result]]), "",IF(Table13[[#This Row],[Difference Result]]&gt;(-1*Table13[[#This Row],[Predicted Spread]]), "Y", "N"))</f>
        <v/>
      </c>
      <c r="K74" s="12" t="str">
        <f>IF(ISBLANK(Games!B74),"",IF(Table13[[#This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" s="16" t="str">
        <f>IF(ISBLANK(Table13[[#This Row],[Difference Result]]),"",IF(ISBLANK(Games!B74),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" s="24" t="str">
        <f>IF(ISBLANK(Table13[[#This Row],[Difference Result]]), "", (Table13[[#This Row],[Predicted Spread]]*-1-Table13[[#This Row],[Difference Result]]))</f>
        <v/>
      </c>
      <c r="N74" s="24" t="str">
        <f>IF(ISBLANK(Table13[[#This Row],[Difference Result]]), "",ABS(Table13[[#This Row],[Result Difference from Prediction]]))</f>
        <v/>
      </c>
      <c r="O74" s="17" t="str">
        <f>IF(OR(ISBLANK(Games!B74),ISBLANK(Table13[[#This Row],[Side Result]])), "",IF(OR(AND('Prediction Log'!D74&lt;0, 'Prediction Log'!H74='Prediction Log'!B74), AND('Prediction Log'!D74&gt;0, 'Prediction Log'!C74='Prediction Log'!H74)),"Y", IF(ISBLANK(Games!$B$2), "","N")))</f>
        <v/>
      </c>
      <c r="P74" s="17" t="str">
        <f>IF(OR(ISBLANK(Games!B74),ISBLANK(Table13[[#This Row],[Difference Result]])),"", IF(Table13[[#This Row],[Cover Result (Y/N)]]="Y", "Y", "N"))</f>
        <v/>
      </c>
    </row>
    <row r="75" spans="1:16" x14ac:dyDescent="0.45">
      <c r="A75" s="6" t="str">
        <f>IF(ISBLANK(Games!$B75), "",Games!A75)</f>
        <v/>
      </c>
      <c r="B75" s="6" t="str">
        <f>IF(ISBLANK(Games!$B75), "",Games!B75)</f>
        <v/>
      </c>
      <c r="C75" s="6" t="str">
        <f>IF(ISBLANK(Games!$B75), "",Games!C75)</f>
        <v/>
      </c>
      <c r="D75" s="2" t="str">
        <f>IF(ISBLANK(Games!$B75), "",Games!D75)</f>
        <v/>
      </c>
      <c r="E75" s="2" t="str">
        <f>IF(ISBLANK(Games!$B75), "",Games!E75)</f>
        <v/>
      </c>
      <c r="F75" s="6" t="str">
        <f>IF(ISBLANK(Games!$B75), "",Games!F75)</f>
        <v/>
      </c>
      <c r="G75" s="6" t="str">
        <f>IF(ISBLANK(Games!$B75), "",Games!G75)</f>
        <v/>
      </c>
      <c r="H75" s="26"/>
      <c r="I75" s="26"/>
      <c r="J75" s="25" t="str">
        <f>IF(ISBLANK(Table13[[#This Row],[Side Result]]), "",IF(Table13[[#This Row],[Difference Result]]&gt;(-1*Table13[[#This Row],[Predicted Spread]]), "Y", "N"))</f>
        <v/>
      </c>
      <c r="K75" s="12" t="str">
        <f>IF(ISBLANK(Games!B75),"",IF(Table13[[#This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" s="16" t="str">
        <f>IF(ISBLANK(Table13[[#This Row],[Difference Result]]),"",IF(ISBLANK(Games!B75),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" s="24" t="str">
        <f>IF(ISBLANK(Table13[[#This Row],[Difference Result]]), "", (Table13[[#This Row],[Predicted Spread]]*-1-Table13[[#This Row],[Difference Result]]))</f>
        <v/>
      </c>
      <c r="N75" s="24" t="str">
        <f>IF(ISBLANK(Table13[[#This Row],[Difference Result]]), "",ABS(Table13[[#This Row],[Result Difference from Prediction]]))</f>
        <v/>
      </c>
      <c r="O75" s="17" t="str">
        <f>IF(OR(ISBLANK(Games!B75),ISBLANK(Table13[[#This Row],[Side Result]])), "",IF(OR(AND('Prediction Log'!D75&lt;0, 'Prediction Log'!H75='Prediction Log'!B75), AND('Prediction Log'!D75&gt;0, 'Prediction Log'!C75='Prediction Log'!H75)),"Y", IF(ISBLANK(Games!$B$2), "","N")))</f>
        <v/>
      </c>
      <c r="P75" s="17" t="str">
        <f>IF(OR(ISBLANK(Games!B75),ISBLANK(Table13[[#This Row],[Difference Result]])),"", IF(Table13[[#This Row],[Cover Result (Y/N)]]="Y", "Y", "N"))</f>
        <v/>
      </c>
    </row>
    <row r="76" spans="1:16" x14ac:dyDescent="0.45">
      <c r="A76" s="6" t="str">
        <f>IF(ISBLANK(Games!$B76), "",Games!A76)</f>
        <v/>
      </c>
      <c r="B76" s="6" t="str">
        <f>IF(ISBLANK(Games!$B76), "",Games!B76)</f>
        <v/>
      </c>
      <c r="C76" s="6" t="str">
        <f>IF(ISBLANK(Games!$B76), "",Games!C76)</f>
        <v/>
      </c>
      <c r="D76" s="2" t="str">
        <f>IF(ISBLANK(Games!$B76), "",Games!D76)</f>
        <v/>
      </c>
      <c r="E76" s="2" t="str">
        <f>IF(ISBLANK(Games!$B76), "",Games!E76)</f>
        <v/>
      </c>
      <c r="F76" s="6" t="str">
        <f>IF(ISBLANK(Games!$B76), "",Games!F76)</f>
        <v/>
      </c>
      <c r="G76" s="6" t="str">
        <f>IF(ISBLANK(Games!$B76), "",Games!G76)</f>
        <v/>
      </c>
      <c r="H76" s="26"/>
      <c r="I76" s="26"/>
      <c r="J76" s="25" t="str">
        <f>IF(ISBLANK(Table13[[#This Row],[Side Result]]), "",IF(Table13[[#This Row],[Difference Result]]&gt;(-1*Table13[[#This Row],[Predicted Spread]]), "Y", "N"))</f>
        <v/>
      </c>
      <c r="K76" s="12" t="str">
        <f>IF(ISBLANK(Games!B76),"",IF(Table13[[#This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" s="16" t="str">
        <f>IF(ISBLANK(Table13[[#This Row],[Difference Result]]),"",IF(ISBLANK(Games!B76),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" s="24" t="str">
        <f>IF(ISBLANK(Table13[[#This Row],[Difference Result]]), "", (Table13[[#This Row],[Predicted Spread]]*-1-Table13[[#This Row],[Difference Result]]))</f>
        <v/>
      </c>
      <c r="N76" s="24" t="str">
        <f>IF(ISBLANK(Table13[[#This Row],[Difference Result]]), "",ABS(Table13[[#This Row],[Result Difference from Prediction]]))</f>
        <v/>
      </c>
      <c r="O76" s="17" t="str">
        <f>IF(OR(ISBLANK(Games!B76),ISBLANK(Table13[[#This Row],[Side Result]])), "",IF(OR(AND('Prediction Log'!D76&lt;0, 'Prediction Log'!H76='Prediction Log'!B76), AND('Prediction Log'!D76&gt;0, 'Prediction Log'!C76='Prediction Log'!H76)),"Y", IF(ISBLANK(Games!$B$2), "","N")))</f>
        <v/>
      </c>
      <c r="P76" s="17" t="str">
        <f>IF(OR(ISBLANK(Games!B76),ISBLANK(Table13[[#This Row],[Difference Result]])),"", IF(Table13[[#This Row],[Cover Result (Y/N)]]="Y", "Y", "N"))</f>
        <v/>
      </c>
    </row>
    <row r="77" spans="1:16" x14ac:dyDescent="0.45">
      <c r="A77" s="6" t="str">
        <f>IF(ISBLANK(Games!$B77), "",Games!A77)</f>
        <v/>
      </c>
      <c r="B77" s="6" t="str">
        <f>IF(ISBLANK(Games!$B77), "",Games!B77)</f>
        <v/>
      </c>
      <c r="C77" s="6" t="str">
        <f>IF(ISBLANK(Games!$B77), "",Games!C77)</f>
        <v/>
      </c>
      <c r="D77" s="2" t="str">
        <f>IF(ISBLANK(Games!$B77), "",Games!D77)</f>
        <v/>
      </c>
      <c r="E77" s="2" t="str">
        <f>IF(ISBLANK(Games!$B77), "",Games!E77)</f>
        <v/>
      </c>
      <c r="F77" s="6" t="str">
        <f>IF(ISBLANK(Games!$B77), "",Games!F77)</f>
        <v/>
      </c>
      <c r="G77" s="6" t="str">
        <f>IF(ISBLANK(Games!$B77), "",Games!G77)</f>
        <v/>
      </c>
      <c r="H77" s="26"/>
      <c r="I77" s="26"/>
      <c r="J77" s="25" t="str">
        <f>IF(ISBLANK(Table13[[#This Row],[Side Result]]), "",IF(Table13[[#This Row],[Difference Result]]&gt;(-1*Table13[[#This Row],[Predicted Spread]]), "Y", "N"))</f>
        <v/>
      </c>
      <c r="K77" s="12" t="str">
        <f>IF(ISBLANK(Games!B77),"",IF(Table13[[#This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" s="16" t="str">
        <f>IF(ISBLANK(Table13[[#This Row],[Difference Result]]),"",IF(ISBLANK(Games!B77),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" s="24" t="str">
        <f>IF(ISBLANK(Table13[[#This Row],[Difference Result]]), "", (Table13[[#This Row],[Predicted Spread]]*-1-Table13[[#This Row],[Difference Result]]))</f>
        <v/>
      </c>
      <c r="N77" s="24" t="str">
        <f>IF(ISBLANK(Table13[[#This Row],[Difference Result]]), "",ABS(Table13[[#This Row],[Result Difference from Prediction]]))</f>
        <v/>
      </c>
      <c r="O77" s="17" t="str">
        <f>IF(OR(ISBLANK(Games!B77),ISBLANK(Table13[[#This Row],[Side Result]])), "",IF(OR(AND('Prediction Log'!D77&lt;0, 'Prediction Log'!H77='Prediction Log'!B77), AND('Prediction Log'!D77&gt;0, 'Prediction Log'!C77='Prediction Log'!H77)),"Y", IF(ISBLANK(Games!$B$2), "","N")))</f>
        <v/>
      </c>
      <c r="P77" s="17" t="str">
        <f>IF(OR(ISBLANK(Games!B77),ISBLANK(Table13[[#This Row],[Difference Result]])),"", IF(Table13[[#This Row],[Cover Result (Y/N)]]="Y", "Y", "N"))</f>
        <v/>
      </c>
    </row>
    <row r="78" spans="1:16" x14ac:dyDescent="0.45">
      <c r="A78" s="6" t="str">
        <f>IF(ISBLANK(Games!$B78), "",Games!A78)</f>
        <v/>
      </c>
      <c r="B78" s="6" t="str">
        <f>IF(ISBLANK(Games!$B78), "",Games!B78)</f>
        <v/>
      </c>
      <c r="C78" s="6" t="str">
        <f>IF(ISBLANK(Games!$B78), "",Games!C78)</f>
        <v/>
      </c>
      <c r="D78" s="2" t="str">
        <f>IF(ISBLANK(Games!$B78), "",Games!D78)</f>
        <v/>
      </c>
      <c r="E78" s="2" t="str">
        <f>IF(ISBLANK(Games!$B78), "",Games!E78)</f>
        <v/>
      </c>
      <c r="F78" s="6" t="str">
        <f>IF(ISBLANK(Games!$B78), "",Games!F78)</f>
        <v/>
      </c>
      <c r="G78" s="6" t="str">
        <f>IF(ISBLANK(Games!$B78), "",Games!G78)</f>
        <v/>
      </c>
      <c r="H78" s="26"/>
      <c r="I78" s="26"/>
      <c r="J78" s="25" t="str">
        <f>IF(ISBLANK(Table13[[#This Row],[Side Result]]), "",IF(Table13[[#This Row],[Difference Result]]&gt;(-1*Table13[[#This Row],[Predicted Spread]]), "Y", "N"))</f>
        <v/>
      </c>
      <c r="K78" s="12" t="str">
        <f>IF(ISBLANK(Games!B78),"",IF(Table13[[#This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" s="16" t="str">
        <f>IF(ISBLANK(Table13[[#This Row],[Difference Result]]),"",IF(ISBLANK(Games!B78),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" s="24" t="str">
        <f>IF(ISBLANK(Table13[[#This Row],[Difference Result]]), "", (Table13[[#This Row],[Predicted Spread]]*-1-Table13[[#This Row],[Difference Result]]))</f>
        <v/>
      </c>
      <c r="N78" s="24" t="str">
        <f>IF(ISBLANK(Table13[[#This Row],[Difference Result]]), "",ABS(Table13[[#This Row],[Result Difference from Prediction]]))</f>
        <v/>
      </c>
      <c r="O78" s="17" t="str">
        <f>IF(OR(ISBLANK(Games!B78),ISBLANK(Table13[[#This Row],[Side Result]])), "",IF(OR(AND('Prediction Log'!D78&lt;0, 'Prediction Log'!H78='Prediction Log'!B78), AND('Prediction Log'!D78&gt;0, 'Prediction Log'!C78='Prediction Log'!H78)),"Y", IF(ISBLANK(Games!$B$2), "","N")))</f>
        <v/>
      </c>
      <c r="P78" s="17" t="str">
        <f>IF(OR(ISBLANK(Games!B78),ISBLANK(Table13[[#This Row],[Difference Result]])),"", IF(Table13[[#This Row],[Cover Result (Y/N)]]="Y", "Y", "N"))</f>
        <v/>
      </c>
    </row>
    <row r="79" spans="1:16" x14ac:dyDescent="0.45">
      <c r="A79" s="6" t="str">
        <f>IF(ISBLANK(Games!$B79), "",Games!A79)</f>
        <v/>
      </c>
      <c r="B79" s="6" t="str">
        <f>IF(ISBLANK(Games!$B79), "",Games!B79)</f>
        <v/>
      </c>
      <c r="C79" s="6" t="str">
        <f>IF(ISBLANK(Games!$B79), "",Games!C79)</f>
        <v/>
      </c>
      <c r="D79" s="2" t="str">
        <f>IF(ISBLANK(Games!$B79), "",Games!D79)</f>
        <v/>
      </c>
      <c r="E79" s="2" t="str">
        <f>IF(ISBLANK(Games!$B79), "",Games!E79)</f>
        <v/>
      </c>
      <c r="F79" s="6" t="str">
        <f>IF(ISBLANK(Games!$B79), "",Games!F79)</f>
        <v/>
      </c>
      <c r="G79" s="6" t="str">
        <f>IF(ISBLANK(Games!$B79), "",Games!G79)</f>
        <v/>
      </c>
      <c r="H79" s="26"/>
      <c r="I79" s="26"/>
      <c r="J79" s="25" t="str">
        <f>IF(ISBLANK(Table13[[#This Row],[Side Result]]), "",IF(Table13[[#This Row],[Difference Result]]&gt;(-1*Table13[[#This Row],[Predicted Spread]]), "Y", "N"))</f>
        <v/>
      </c>
      <c r="K79" s="12" t="str">
        <f>IF(ISBLANK(Games!B79),"",IF(Table13[[#This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" s="16" t="str">
        <f>IF(ISBLANK(Table13[[#This Row],[Difference Result]]),"",IF(ISBLANK(Games!B79),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" s="24" t="str">
        <f>IF(ISBLANK(Table13[[#This Row],[Difference Result]]), "", (Table13[[#This Row],[Predicted Spread]]*-1-Table13[[#This Row],[Difference Result]]))</f>
        <v/>
      </c>
      <c r="N79" s="24" t="str">
        <f>IF(ISBLANK(Table13[[#This Row],[Difference Result]]), "",ABS(Table13[[#This Row],[Result Difference from Prediction]]))</f>
        <v/>
      </c>
      <c r="O79" s="17" t="str">
        <f>IF(OR(ISBLANK(Games!B79),ISBLANK(Table13[[#This Row],[Side Result]])), "",IF(OR(AND('Prediction Log'!D79&lt;0, 'Prediction Log'!H79='Prediction Log'!B79), AND('Prediction Log'!D79&gt;0, 'Prediction Log'!C79='Prediction Log'!H79)),"Y", IF(ISBLANK(Games!$B$2), "","N")))</f>
        <v/>
      </c>
      <c r="P79" s="17" t="str">
        <f>IF(OR(ISBLANK(Games!B79),ISBLANK(Table13[[#This Row],[Difference Result]])),"", IF(Table13[[#This Row],[Cover Result (Y/N)]]="Y", "Y", "N"))</f>
        <v/>
      </c>
    </row>
    <row r="80" spans="1:16" x14ac:dyDescent="0.45">
      <c r="A80" s="6" t="str">
        <f>IF(ISBLANK(Games!$B80), "",Games!A80)</f>
        <v/>
      </c>
      <c r="B80" s="6" t="str">
        <f>IF(ISBLANK(Games!$B80), "",Games!B80)</f>
        <v/>
      </c>
      <c r="C80" s="6" t="str">
        <f>IF(ISBLANK(Games!$B80), "",Games!C80)</f>
        <v/>
      </c>
      <c r="D80" s="2" t="str">
        <f>IF(ISBLANK(Games!$B80), "",Games!D80)</f>
        <v/>
      </c>
      <c r="E80" s="2" t="str">
        <f>IF(ISBLANK(Games!$B80), "",Games!E80)</f>
        <v/>
      </c>
      <c r="F80" s="6" t="str">
        <f>IF(ISBLANK(Games!$B80), "",Games!F80)</f>
        <v/>
      </c>
      <c r="G80" s="6" t="str">
        <f>IF(ISBLANK(Games!$B80), "",Games!G80)</f>
        <v/>
      </c>
      <c r="H80" s="26"/>
      <c r="I80" s="26"/>
      <c r="J80" s="25" t="str">
        <f>IF(ISBLANK(Table13[[#This Row],[Side Result]]), "",IF(Table13[[#This Row],[Difference Result]]&gt;(-1*Table13[[#This Row],[Predicted Spread]]), "Y", "N"))</f>
        <v/>
      </c>
      <c r="K80" s="12" t="str">
        <f>IF(ISBLANK(Games!B80),"",IF(Table13[[#This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" s="16" t="str">
        <f>IF(ISBLANK(Table13[[#This Row],[Difference Result]]),"",IF(ISBLANK(Games!B80),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" s="24" t="str">
        <f>IF(ISBLANK(Table13[[#This Row],[Difference Result]]), "", (Table13[[#This Row],[Predicted Spread]]*-1-Table13[[#This Row],[Difference Result]]))</f>
        <v/>
      </c>
      <c r="N80" s="24" t="str">
        <f>IF(ISBLANK(Table13[[#This Row],[Difference Result]]), "",ABS(Table13[[#This Row],[Result Difference from Prediction]]))</f>
        <v/>
      </c>
      <c r="O80" s="17" t="str">
        <f>IF(OR(ISBLANK(Games!B80),ISBLANK(Table13[[#This Row],[Side Result]])), "",IF(OR(AND('Prediction Log'!D80&lt;0, 'Prediction Log'!H80='Prediction Log'!B80), AND('Prediction Log'!D80&gt;0, 'Prediction Log'!C80='Prediction Log'!H80)),"Y", IF(ISBLANK(Games!$B$2), "","N")))</f>
        <v/>
      </c>
      <c r="P80" s="17" t="str">
        <f>IF(OR(ISBLANK(Games!B80),ISBLANK(Table13[[#This Row],[Difference Result]])),"", IF(Table13[[#This Row],[Cover Result (Y/N)]]="Y", "Y", "N"))</f>
        <v/>
      </c>
    </row>
    <row r="81" spans="1:16" x14ac:dyDescent="0.45">
      <c r="A81" s="6" t="str">
        <f>IF(ISBLANK(Games!$B81), "",Games!A81)</f>
        <v/>
      </c>
      <c r="B81" s="6" t="str">
        <f>IF(ISBLANK(Games!$B81), "",Games!B81)</f>
        <v/>
      </c>
      <c r="C81" s="6" t="str">
        <f>IF(ISBLANK(Games!$B81), "",Games!C81)</f>
        <v/>
      </c>
      <c r="D81" s="2" t="str">
        <f>IF(ISBLANK(Games!$B81), "",Games!D81)</f>
        <v/>
      </c>
      <c r="E81" s="2" t="str">
        <f>IF(ISBLANK(Games!$B81), "",Games!E81)</f>
        <v/>
      </c>
      <c r="F81" s="6" t="str">
        <f>IF(ISBLANK(Games!$B81), "",Games!F81)</f>
        <v/>
      </c>
      <c r="G81" s="6" t="str">
        <f>IF(ISBLANK(Games!$B81), "",Games!G81)</f>
        <v/>
      </c>
      <c r="H81" s="26"/>
      <c r="I81" s="26"/>
      <c r="J81" s="25" t="str">
        <f>IF(ISBLANK(Table13[[#This Row],[Side Result]]), "",IF(Table13[[#This Row],[Difference Result]]&gt;(-1*Table13[[#This Row],[Predicted Spread]]), "Y", "N"))</f>
        <v/>
      </c>
      <c r="K81" s="12" t="str">
        <f>IF(ISBLANK(Games!B81),"",IF(Table13[[#This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" s="16" t="str">
        <f>IF(ISBLANK(Table13[[#This Row],[Difference Result]]),"",IF(ISBLANK(Games!B81),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" s="24" t="str">
        <f>IF(ISBLANK(Table13[[#This Row],[Difference Result]]), "", (Table13[[#This Row],[Predicted Spread]]*-1-Table13[[#This Row],[Difference Result]]))</f>
        <v/>
      </c>
      <c r="N81" s="24" t="str">
        <f>IF(ISBLANK(Table13[[#This Row],[Difference Result]]), "",ABS(Table13[[#This Row],[Result Difference from Prediction]]))</f>
        <v/>
      </c>
      <c r="O81" s="17" t="str">
        <f>IF(OR(ISBLANK(Games!B81),ISBLANK(Table13[[#This Row],[Side Result]])), "",IF(OR(AND('Prediction Log'!D81&lt;0, 'Prediction Log'!H81='Prediction Log'!B81), AND('Prediction Log'!D81&gt;0, 'Prediction Log'!C81='Prediction Log'!H81)),"Y", IF(ISBLANK(Games!$B$2), "","N")))</f>
        <v/>
      </c>
      <c r="P81" s="17" t="str">
        <f>IF(OR(ISBLANK(Games!B81),ISBLANK(Table13[[#This Row],[Difference Result]])),"", IF(Table13[[#This Row],[Cover Result (Y/N)]]="Y", "Y", "N"))</f>
        <v/>
      </c>
    </row>
    <row r="82" spans="1:16" x14ac:dyDescent="0.45">
      <c r="A82" s="6" t="str">
        <f>IF(ISBLANK(Games!$B82), "",Games!A82)</f>
        <v/>
      </c>
      <c r="B82" s="6" t="str">
        <f>IF(ISBLANK(Games!$B82), "",Games!B82)</f>
        <v/>
      </c>
      <c r="C82" s="6" t="str">
        <f>IF(ISBLANK(Games!$B82), "",Games!C82)</f>
        <v/>
      </c>
      <c r="D82" s="2" t="str">
        <f>IF(ISBLANK(Games!$B82), "",Games!D82)</f>
        <v/>
      </c>
      <c r="E82" s="2" t="str">
        <f>IF(ISBLANK(Games!$B82), "",Games!E82)</f>
        <v/>
      </c>
      <c r="F82" s="6" t="str">
        <f>IF(ISBLANK(Games!$B82), "",Games!F82)</f>
        <v/>
      </c>
      <c r="G82" s="6" t="str">
        <f>IF(ISBLANK(Games!$B82), "",Games!G82)</f>
        <v/>
      </c>
      <c r="H82" s="26"/>
      <c r="I82" s="26"/>
      <c r="J82" s="25" t="str">
        <f>IF(ISBLANK(Table13[[#This Row],[Side Result]]), "",IF(Table13[[#This Row],[Difference Result]]&gt;(-1*Table13[[#This Row],[Predicted Spread]]), "Y", "N"))</f>
        <v/>
      </c>
      <c r="K82" s="12" t="str">
        <f>IF(ISBLANK(Games!B82),"",IF(Table13[[#This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" s="16" t="str">
        <f>IF(ISBLANK(Table13[[#This Row],[Difference Result]]),"",IF(ISBLANK(Games!B82),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" s="24" t="str">
        <f>IF(ISBLANK(Table13[[#This Row],[Difference Result]]), "", (Table13[[#This Row],[Predicted Spread]]*-1-Table13[[#This Row],[Difference Result]]))</f>
        <v/>
      </c>
      <c r="N82" s="24" t="str">
        <f>IF(ISBLANK(Table13[[#This Row],[Difference Result]]), "",ABS(Table13[[#This Row],[Result Difference from Prediction]]))</f>
        <v/>
      </c>
      <c r="O82" s="17" t="str">
        <f>IF(OR(ISBLANK(Games!B82),ISBLANK(Table13[[#This Row],[Side Result]])), "",IF(OR(AND('Prediction Log'!D82&lt;0, 'Prediction Log'!H82='Prediction Log'!B82), AND('Prediction Log'!D82&gt;0, 'Prediction Log'!C82='Prediction Log'!H82)),"Y", IF(ISBLANK(Games!$B$2), "","N")))</f>
        <v/>
      </c>
      <c r="P82" s="17" t="str">
        <f>IF(OR(ISBLANK(Games!B82),ISBLANK(Table13[[#This Row],[Difference Result]])),"", IF(Table13[[#This Row],[Cover Result (Y/N)]]="Y", "Y", "N"))</f>
        <v/>
      </c>
    </row>
    <row r="83" spans="1:16" x14ac:dyDescent="0.45">
      <c r="A83" s="6" t="str">
        <f>IF(ISBLANK(Games!$B83), "",Games!A83)</f>
        <v/>
      </c>
      <c r="B83" s="6" t="str">
        <f>IF(ISBLANK(Games!$B83), "",Games!B83)</f>
        <v/>
      </c>
      <c r="C83" s="6" t="str">
        <f>IF(ISBLANK(Games!$B83), "",Games!C83)</f>
        <v/>
      </c>
      <c r="D83" s="2" t="str">
        <f>IF(ISBLANK(Games!$B83), "",Games!D83)</f>
        <v/>
      </c>
      <c r="E83" s="2" t="str">
        <f>IF(ISBLANK(Games!$B83), "",Games!E83)</f>
        <v/>
      </c>
      <c r="F83" s="6" t="str">
        <f>IF(ISBLANK(Games!$B83), "",Games!F83)</f>
        <v/>
      </c>
      <c r="G83" s="6" t="str">
        <f>IF(ISBLANK(Games!$B83), "",Games!G83)</f>
        <v/>
      </c>
      <c r="H83" s="26"/>
      <c r="I83" s="26"/>
      <c r="J83" s="25" t="str">
        <f>IF(ISBLANK(Table13[[#This Row],[Side Result]]), "",IF(Table13[[#This Row],[Difference Result]]&gt;(-1*Table13[[#This Row],[Predicted Spread]]), "Y", "N"))</f>
        <v/>
      </c>
      <c r="K83" s="12" t="str">
        <f>IF(ISBLANK(Games!B83),"",IF(Table13[[#This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" s="16" t="str">
        <f>IF(ISBLANK(Table13[[#This Row],[Difference Result]]),"",IF(ISBLANK(Games!B83),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" s="24" t="str">
        <f>IF(ISBLANK(Table13[[#This Row],[Difference Result]]), "", (Table13[[#This Row],[Predicted Spread]]*-1-Table13[[#This Row],[Difference Result]]))</f>
        <v/>
      </c>
      <c r="N83" s="24" t="str">
        <f>IF(ISBLANK(Table13[[#This Row],[Difference Result]]), "",ABS(Table13[[#This Row],[Result Difference from Prediction]]))</f>
        <v/>
      </c>
      <c r="O83" s="17" t="str">
        <f>IF(OR(ISBLANK(Games!B83),ISBLANK(Table13[[#This Row],[Side Result]])), "",IF(OR(AND('Prediction Log'!D83&lt;0, 'Prediction Log'!H83='Prediction Log'!B83), AND('Prediction Log'!D83&gt;0, 'Prediction Log'!C83='Prediction Log'!H83)),"Y", IF(ISBLANK(Games!$B$2), "","N")))</f>
        <v/>
      </c>
      <c r="P83" s="17" t="str">
        <f>IF(OR(ISBLANK(Games!B83),ISBLANK(Table13[[#This Row],[Difference Result]])),"", IF(Table13[[#This Row],[Cover Result (Y/N)]]="Y", "Y", "N"))</f>
        <v/>
      </c>
    </row>
    <row r="84" spans="1:16" x14ac:dyDescent="0.45">
      <c r="A84" s="6" t="str">
        <f>IF(ISBLANK(Games!$B84), "",Games!A84)</f>
        <v/>
      </c>
      <c r="B84" s="6" t="str">
        <f>IF(ISBLANK(Games!$B84), "",Games!B84)</f>
        <v/>
      </c>
      <c r="C84" s="6" t="str">
        <f>IF(ISBLANK(Games!$B84), "",Games!C84)</f>
        <v/>
      </c>
      <c r="D84" s="2" t="str">
        <f>IF(ISBLANK(Games!$B84), "",Games!D84)</f>
        <v/>
      </c>
      <c r="E84" s="2" t="str">
        <f>IF(ISBLANK(Games!$B84), "",Games!E84)</f>
        <v/>
      </c>
      <c r="F84" s="6" t="str">
        <f>IF(ISBLANK(Games!$B84), "",Games!F84)</f>
        <v/>
      </c>
      <c r="G84" s="6" t="str">
        <f>IF(ISBLANK(Games!$B84), "",Games!G84)</f>
        <v/>
      </c>
      <c r="H84" s="26"/>
      <c r="I84" s="26"/>
      <c r="J84" s="25" t="str">
        <f>IF(ISBLANK(Table13[[#This Row],[Side Result]]), "",IF(Table13[[#This Row],[Difference Result]]&gt;(-1*Table13[[#This Row],[Predicted Spread]]), "Y", "N"))</f>
        <v/>
      </c>
      <c r="K84" s="12" t="str">
        <f>IF(ISBLANK(Games!B84),"",IF(Table13[[#This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" s="16" t="str">
        <f>IF(ISBLANK(Table13[[#This Row],[Difference Result]]),"",IF(ISBLANK(Games!B84),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" s="24" t="str">
        <f>IF(ISBLANK(Table13[[#This Row],[Difference Result]]), "", (Table13[[#This Row],[Predicted Spread]]*-1-Table13[[#This Row],[Difference Result]]))</f>
        <v/>
      </c>
      <c r="N84" s="24" t="str">
        <f>IF(ISBLANK(Table13[[#This Row],[Difference Result]]), "",ABS(Table13[[#This Row],[Result Difference from Prediction]]))</f>
        <v/>
      </c>
      <c r="O84" s="17" t="str">
        <f>IF(OR(ISBLANK(Games!B84),ISBLANK(Table13[[#This Row],[Side Result]])), "",IF(OR(AND('Prediction Log'!D84&lt;0, 'Prediction Log'!H84='Prediction Log'!B84), AND('Prediction Log'!D84&gt;0, 'Prediction Log'!C84='Prediction Log'!H84)),"Y", IF(ISBLANK(Games!$B$2), "","N")))</f>
        <v/>
      </c>
      <c r="P84" s="17" t="str">
        <f>IF(OR(ISBLANK(Games!B84),ISBLANK(Table13[[#This Row],[Difference Result]])),"", IF(Table13[[#This Row],[Cover Result (Y/N)]]="Y", "Y", "N"))</f>
        <v/>
      </c>
    </row>
    <row r="85" spans="1:16" x14ac:dyDescent="0.45">
      <c r="A85" s="6" t="str">
        <f>IF(ISBLANK(Games!$B85), "",Games!A85)</f>
        <v/>
      </c>
      <c r="B85" s="6" t="str">
        <f>IF(ISBLANK(Games!$B85), "",Games!B85)</f>
        <v/>
      </c>
      <c r="C85" s="6" t="str">
        <f>IF(ISBLANK(Games!$B85), "",Games!C85)</f>
        <v/>
      </c>
      <c r="D85" s="2" t="str">
        <f>IF(ISBLANK(Games!$B85), "",Games!D85)</f>
        <v/>
      </c>
      <c r="E85" s="2" t="str">
        <f>IF(ISBLANK(Games!$B85), "",Games!E85)</f>
        <v/>
      </c>
      <c r="F85" s="6" t="str">
        <f>IF(ISBLANK(Games!$B85), "",Games!F85)</f>
        <v/>
      </c>
      <c r="G85" s="6" t="str">
        <f>IF(ISBLANK(Games!$B85), "",Games!G85)</f>
        <v/>
      </c>
      <c r="H85" s="26"/>
      <c r="I85" s="26"/>
      <c r="J85" s="25" t="str">
        <f>IF(ISBLANK(Table13[[#This Row],[Side Result]]), "",IF(Table13[[#This Row],[Difference Result]]&gt;(-1*Table13[[#This Row],[Predicted Spread]]), "Y", "N"))</f>
        <v/>
      </c>
      <c r="K85" s="12" t="str">
        <f>IF(ISBLANK(Games!B85),"",IF(Table13[[#This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" s="16" t="str">
        <f>IF(ISBLANK(Table13[[#This Row],[Difference Result]]),"",IF(ISBLANK(Games!B85),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" s="24" t="str">
        <f>IF(ISBLANK(Table13[[#This Row],[Difference Result]]), "", (Table13[[#This Row],[Predicted Spread]]*-1-Table13[[#This Row],[Difference Result]]))</f>
        <v/>
      </c>
      <c r="N85" s="24" t="str">
        <f>IF(ISBLANK(Table13[[#This Row],[Difference Result]]), "",ABS(Table13[[#This Row],[Result Difference from Prediction]]))</f>
        <v/>
      </c>
      <c r="O85" s="17" t="str">
        <f>IF(OR(ISBLANK(Games!B85),ISBLANK(Table13[[#This Row],[Side Result]])), "",IF(OR(AND('Prediction Log'!D85&lt;0, 'Prediction Log'!H85='Prediction Log'!B85), AND('Prediction Log'!D85&gt;0, 'Prediction Log'!C85='Prediction Log'!H85)),"Y", IF(ISBLANK(Games!$B$2), "","N")))</f>
        <v/>
      </c>
      <c r="P85" s="17" t="str">
        <f>IF(OR(ISBLANK(Games!B85),ISBLANK(Table13[[#This Row],[Difference Result]])),"", IF(Table13[[#This Row],[Cover Result (Y/N)]]="Y", "Y", "N"))</f>
        <v/>
      </c>
    </row>
    <row r="86" spans="1:16" x14ac:dyDescent="0.45">
      <c r="A86" s="6" t="str">
        <f>IF(ISBLANK(Games!$B86), "",Games!A86)</f>
        <v/>
      </c>
      <c r="B86" s="6" t="str">
        <f>IF(ISBLANK(Games!$B86), "",Games!B86)</f>
        <v/>
      </c>
      <c r="C86" s="6" t="str">
        <f>IF(ISBLANK(Games!$B86), "",Games!C86)</f>
        <v/>
      </c>
      <c r="D86" s="2" t="str">
        <f>IF(ISBLANK(Games!$B86), "",Games!D86)</f>
        <v/>
      </c>
      <c r="E86" s="2" t="str">
        <f>IF(ISBLANK(Games!$B86), "",Games!E86)</f>
        <v/>
      </c>
      <c r="F86" s="6" t="str">
        <f>IF(ISBLANK(Games!$B86), "",Games!F86)</f>
        <v/>
      </c>
      <c r="G86" s="6" t="str">
        <f>IF(ISBLANK(Games!$B86), "",Games!G86)</f>
        <v/>
      </c>
      <c r="H86" s="26"/>
      <c r="I86" s="26"/>
      <c r="J86" s="25" t="str">
        <f>IF(ISBLANK(Table13[[#This Row],[Side Result]]), "",IF(Table13[[#This Row],[Difference Result]]&gt;(-1*Table13[[#This Row],[Predicted Spread]]), "Y", "N"))</f>
        <v/>
      </c>
      <c r="K86" s="12" t="str">
        <f>IF(ISBLANK(Games!B86),"",IF(Table13[[#This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" s="16" t="str">
        <f>IF(ISBLANK(Table13[[#This Row],[Difference Result]]),"",IF(ISBLANK(Games!B86),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" s="24" t="str">
        <f>IF(ISBLANK(Table13[[#This Row],[Difference Result]]), "", (Table13[[#This Row],[Predicted Spread]]*-1-Table13[[#This Row],[Difference Result]]))</f>
        <v/>
      </c>
      <c r="N86" s="24" t="str">
        <f>IF(ISBLANK(Table13[[#This Row],[Difference Result]]), "",ABS(Table13[[#This Row],[Result Difference from Prediction]]))</f>
        <v/>
      </c>
      <c r="O86" s="17" t="str">
        <f>IF(OR(ISBLANK(Games!B86),ISBLANK(Table13[[#This Row],[Side Result]])), "",IF(OR(AND('Prediction Log'!D86&lt;0, 'Prediction Log'!H86='Prediction Log'!B86), AND('Prediction Log'!D86&gt;0, 'Prediction Log'!C86='Prediction Log'!H86)),"Y", IF(ISBLANK(Games!$B$2), "","N")))</f>
        <v/>
      </c>
      <c r="P86" s="17" t="str">
        <f>IF(OR(ISBLANK(Games!B86),ISBLANK(Table13[[#This Row],[Difference Result]])),"", IF(Table13[[#This Row],[Cover Result (Y/N)]]="Y", "Y", "N"))</f>
        <v/>
      </c>
    </row>
    <row r="87" spans="1:16" x14ac:dyDescent="0.45">
      <c r="A87" s="6" t="str">
        <f>IF(ISBLANK(Games!$B87), "",Games!A87)</f>
        <v/>
      </c>
      <c r="B87" s="6" t="str">
        <f>IF(ISBLANK(Games!$B87), "",Games!B87)</f>
        <v/>
      </c>
      <c r="C87" s="6" t="str">
        <f>IF(ISBLANK(Games!$B87), "",Games!C87)</f>
        <v/>
      </c>
      <c r="D87" s="2" t="str">
        <f>IF(ISBLANK(Games!$B87), "",Games!D87)</f>
        <v/>
      </c>
      <c r="E87" s="2" t="str">
        <f>IF(ISBLANK(Games!$B87), "",Games!E87)</f>
        <v/>
      </c>
      <c r="F87" s="6" t="str">
        <f>IF(ISBLANK(Games!$B87), "",Games!F87)</f>
        <v/>
      </c>
      <c r="G87" s="6" t="str">
        <f>IF(ISBLANK(Games!$B87), "",Games!G87)</f>
        <v/>
      </c>
      <c r="H87" s="26"/>
      <c r="I87" s="26"/>
      <c r="J87" s="25" t="str">
        <f>IF(ISBLANK(Table13[[#This Row],[Side Result]]), "",IF(Table13[[#This Row],[Difference Result]]&gt;(-1*Table13[[#This Row],[Predicted Spread]]), "Y", "N"))</f>
        <v/>
      </c>
      <c r="K87" s="12" t="str">
        <f>IF(ISBLANK(Games!B87),"",IF(Table13[[#This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" s="16" t="str">
        <f>IF(ISBLANK(Table13[[#This Row],[Difference Result]]),"",IF(ISBLANK(Games!B87),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" s="24" t="str">
        <f>IF(ISBLANK(Table13[[#This Row],[Difference Result]]), "", (Table13[[#This Row],[Predicted Spread]]*-1-Table13[[#This Row],[Difference Result]]))</f>
        <v/>
      </c>
      <c r="N87" s="24" t="str">
        <f>IF(ISBLANK(Table13[[#This Row],[Difference Result]]), "",ABS(Table13[[#This Row],[Result Difference from Prediction]]))</f>
        <v/>
      </c>
      <c r="O87" s="17" t="str">
        <f>IF(OR(ISBLANK(Games!B87),ISBLANK(Table13[[#This Row],[Side Result]])), "",IF(OR(AND('Prediction Log'!D87&lt;0, 'Prediction Log'!H87='Prediction Log'!B87), AND('Prediction Log'!D87&gt;0, 'Prediction Log'!C87='Prediction Log'!H87)),"Y", IF(ISBLANK(Games!$B$2), "","N")))</f>
        <v/>
      </c>
      <c r="P87" s="17" t="str">
        <f>IF(OR(ISBLANK(Games!B87),ISBLANK(Table13[[#This Row],[Difference Result]])),"", IF(Table13[[#This Row],[Cover Result (Y/N)]]="Y", "Y", "N"))</f>
        <v/>
      </c>
    </row>
    <row r="88" spans="1:16" x14ac:dyDescent="0.45">
      <c r="A88" s="6" t="str">
        <f>IF(ISBLANK(Games!$B88), "",Games!A88)</f>
        <v/>
      </c>
      <c r="B88" s="6" t="str">
        <f>IF(ISBLANK(Games!$B88), "",Games!B88)</f>
        <v/>
      </c>
      <c r="C88" s="6" t="str">
        <f>IF(ISBLANK(Games!$B88), "",Games!C88)</f>
        <v/>
      </c>
      <c r="D88" s="2" t="str">
        <f>IF(ISBLANK(Games!$B88), "",Games!D88)</f>
        <v/>
      </c>
      <c r="E88" s="2" t="str">
        <f>IF(ISBLANK(Games!$B88), "",Games!E88)</f>
        <v/>
      </c>
      <c r="F88" s="6" t="str">
        <f>IF(ISBLANK(Games!$B88), "",Games!F88)</f>
        <v/>
      </c>
      <c r="G88" s="6" t="str">
        <f>IF(ISBLANK(Games!$B88), "",Games!G88)</f>
        <v/>
      </c>
      <c r="H88" s="26"/>
      <c r="I88" s="26"/>
      <c r="J88" s="25" t="str">
        <f>IF(ISBLANK(Table13[[#This Row],[Side Result]]), "",IF(Table13[[#This Row],[Difference Result]]&gt;(-1*Table13[[#This Row],[Predicted Spread]]), "Y", "N"))</f>
        <v/>
      </c>
      <c r="K88" s="12" t="str">
        <f>IF(ISBLANK(Games!B88),"",IF(Table13[[#This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" s="16" t="str">
        <f>IF(ISBLANK(Table13[[#This Row],[Difference Result]]),"",IF(ISBLANK(Games!B88),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" s="24" t="str">
        <f>IF(ISBLANK(Table13[[#This Row],[Difference Result]]), "", (Table13[[#This Row],[Predicted Spread]]*-1-Table13[[#This Row],[Difference Result]]))</f>
        <v/>
      </c>
      <c r="N88" s="24" t="str">
        <f>IF(ISBLANK(Table13[[#This Row],[Difference Result]]), "",ABS(Table13[[#This Row],[Result Difference from Prediction]]))</f>
        <v/>
      </c>
      <c r="O88" s="17" t="str">
        <f>IF(OR(ISBLANK(Games!B88),ISBLANK(Table13[[#This Row],[Side Result]])), "",IF(OR(AND('Prediction Log'!D88&lt;0, 'Prediction Log'!H88='Prediction Log'!B88), AND('Prediction Log'!D88&gt;0, 'Prediction Log'!C88='Prediction Log'!H88)),"Y", IF(ISBLANK(Games!$B$2), "","N")))</f>
        <v/>
      </c>
      <c r="P88" s="17" t="str">
        <f>IF(OR(ISBLANK(Games!B88),ISBLANK(Table13[[#This Row],[Difference Result]])),"", IF(Table13[[#This Row],[Cover Result (Y/N)]]="Y", "Y", "N"))</f>
        <v/>
      </c>
    </row>
    <row r="89" spans="1:16" x14ac:dyDescent="0.45">
      <c r="A89" s="6" t="str">
        <f>IF(ISBLANK(Games!$B89), "",Games!A89)</f>
        <v/>
      </c>
      <c r="B89" s="6" t="str">
        <f>IF(ISBLANK(Games!$B89), "",Games!B89)</f>
        <v/>
      </c>
      <c r="C89" s="6" t="str">
        <f>IF(ISBLANK(Games!$B89), "",Games!C89)</f>
        <v/>
      </c>
      <c r="D89" s="2" t="str">
        <f>IF(ISBLANK(Games!$B89), "",Games!D89)</f>
        <v/>
      </c>
      <c r="E89" s="2" t="str">
        <f>IF(ISBLANK(Games!$B89), "",Games!E89)</f>
        <v/>
      </c>
      <c r="F89" s="6" t="str">
        <f>IF(ISBLANK(Games!$B89), "",Games!F89)</f>
        <v/>
      </c>
      <c r="G89" s="6" t="str">
        <f>IF(ISBLANK(Games!$B89), "",Games!G89)</f>
        <v/>
      </c>
      <c r="H89" s="26"/>
      <c r="I89" s="26"/>
      <c r="J89" s="25" t="str">
        <f>IF(ISBLANK(Table13[[#This Row],[Side Result]]), "",IF(Table13[[#This Row],[Difference Result]]&gt;(-1*Table13[[#This Row],[Predicted Spread]]), "Y", "N"))</f>
        <v/>
      </c>
      <c r="K89" s="12" t="str">
        <f>IF(ISBLANK(Games!B89),"",IF(Table13[[#This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" s="16" t="str">
        <f>IF(ISBLANK(Table13[[#This Row],[Difference Result]]),"",IF(ISBLANK(Games!B89),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" s="24" t="str">
        <f>IF(ISBLANK(Table13[[#This Row],[Difference Result]]), "", (Table13[[#This Row],[Predicted Spread]]*-1-Table13[[#This Row],[Difference Result]]))</f>
        <v/>
      </c>
      <c r="N89" s="24" t="str">
        <f>IF(ISBLANK(Table13[[#This Row],[Difference Result]]), "",ABS(Table13[[#This Row],[Result Difference from Prediction]]))</f>
        <v/>
      </c>
      <c r="O89" s="17" t="str">
        <f>IF(OR(ISBLANK(Games!B89),ISBLANK(Table13[[#This Row],[Side Result]])), "",IF(OR(AND('Prediction Log'!D89&lt;0, 'Prediction Log'!H89='Prediction Log'!B89), AND('Prediction Log'!D89&gt;0, 'Prediction Log'!C89='Prediction Log'!H89)),"Y", IF(ISBLANK(Games!$B$2), "","N")))</f>
        <v/>
      </c>
      <c r="P89" s="17" t="str">
        <f>IF(OR(ISBLANK(Games!B89),ISBLANK(Table13[[#This Row],[Difference Result]])),"", IF(Table13[[#This Row],[Cover Result (Y/N)]]="Y", "Y", "N"))</f>
        <v/>
      </c>
    </row>
    <row r="90" spans="1:16" x14ac:dyDescent="0.45">
      <c r="A90" s="6" t="str">
        <f>IF(ISBLANK(Games!$B90), "",Games!A90)</f>
        <v/>
      </c>
      <c r="B90" s="6" t="str">
        <f>IF(ISBLANK(Games!$B90), "",Games!B90)</f>
        <v/>
      </c>
      <c r="C90" s="6" t="str">
        <f>IF(ISBLANK(Games!$B90), "",Games!C90)</f>
        <v/>
      </c>
      <c r="D90" s="2" t="str">
        <f>IF(ISBLANK(Games!$B90), "",Games!D90)</f>
        <v/>
      </c>
      <c r="E90" s="2" t="str">
        <f>IF(ISBLANK(Games!$B90), "",Games!E90)</f>
        <v/>
      </c>
      <c r="F90" s="6" t="str">
        <f>IF(ISBLANK(Games!$B90), "",Games!F90)</f>
        <v/>
      </c>
      <c r="G90" s="6" t="str">
        <f>IF(ISBLANK(Games!$B90), "",Games!G90)</f>
        <v/>
      </c>
      <c r="H90" s="26"/>
      <c r="I90" s="26"/>
      <c r="J90" s="25" t="str">
        <f>IF(ISBLANK(Table13[[#This Row],[Side Result]]), "",IF(Table13[[#This Row],[Difference Result]]&gt;(-1*Table13[[#This Row],[Predicted Spread]]), "Y", "N"))</f>
        <v/>
      </c>
      <c r="K90" s="12" t="str">
        <f>IF(ISBLANK(Games!B90),"",IF(Table13[[#This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" s="16" t="str">
        <f>IF(ISBLANK(Table13[[#This Row],[Difference Result]]),"",IF(ISBLANK(Games!B90),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" s="24" t="str">
        <f>IF(ISBLANK(Table13[[#This Row],[Difference Result]]), "", (Table13[[#This Row],[Predicted Spread]]*-1-Table13[[#This Row],[Difference Result]]))</f>
        <v/>
      </c>
      <c r="N90" s="24" t="str">
        <f>IF(ISBLANK(Table13[[#This Row],[Difference Result]]), "",ABS(Table13[[#This Row],[Result Difference from Prediction]]))</f>
        <v/>
      </c>
      <c r="O90" s="17" t="str">
        <f>IF(OR(ISBLANK(Games!B90),ISBLANK(Table13[[#This Row],[Side Result]])), "",IF(OR(AND('Prediction Log'!D90&lt;0, 'Prediction Log'!H90='Prediction Log'!B90), AND('Prediction Log'!D90&gt;0, 'Prediction Log'!C90='Prediction Log'!H90)),"Y", IF(ISBLANK(Games!$B$2), "","N")))</f>
        <v/>
      </c>
      <c r="P90" s="17" t="str">
        <f>IF(OR(ISBLANK(Games!B90),ISBLANK(Table13[[#This Row],[Difference Result]])),"", IF(Table13[[#This Row],[Cover Result (Y/N)]]="Y", "Y", "N"))</f>
        <v/>
      </c>
    </row>
    <row r="91" spans="1:16" x14ac:dyDescent="0.45">
      <c r="A91" s="6" t="str">
        <f>IF(ISBLANK(Games!$B91), "",Games!A91)</f>
        <v/>
      </c>
      <c r="B91" s="6" t="str">
        <f>IF(ISBLANK(Games!$B91), "",Games!B91)</f>
        <v/>
      </c>
      <c r="C91" s="6" t="str">
        <f>IF(ISBLANK(Games!$B91), "",Games!C91)</f>
        <v/>
      </c>
      <c r="D91" s="2" t="str">
        <f>IF(ISBLANK(Games!$B91), "",Games!D91)</f>
        <v/>
      </c>
      <c r="E91" s="2" t="str">
        <f>IF(ISBLANK(Games!$B91), "",Games!E91)</f>
        <v/>
      </c>
      <c r="F91" s="6" t="str">
        <f>IF(ISBLANK(Games!$B91), "",Games!F91)</f>
        <v/>
      </c>
      <c r="G91" s="6" t="str">
        <f>IF(ISBLANK(Games!$B91), "",Games!G91)</f>
        <v/>
      </c>
      <c r="H91" s="26"/>
      <c r="I91" s="26"/>
      <c r="J91" s="25" t="str">
        <f>IF(ISBLANK(Table13[[#This Row],[Side Result]]), "",IF(Table13[[#This Row],[Difference Result]]&gt;(-1*Table13[[#This Row],[Predicted Spread]]), "Y", "N"))</f>
        <v/>
      </c>
      <c r="K91" s="12" t="str">
        <f>IF(ISBLANK(Games!B91),"",IF(Table13[[#This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" s="16" t="str">
        <f>IF(ISBLANK(Table13[[#This Row],[Difference Result]]),"",IF(ISBLANK(Games!B91),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" s="24" t="str">
        <f>IF(ISBLANK(Table13[[#This Row],[Difference Result]]), "", (Table13[[#This Row],[Predicted Spread]]*-1-Table13[[#This Row],[Difference Result]]))</f>
        <v/>
      </c>
      <c r="N91" s="24" t="str">
        <f>IF(ISBLANK(Table13[[#This Row],[Difference Result]]), "",ABS(Table13[[#This Row],[Result Difference from Prediction]]))</f>
        <v/>
      </c>
      <c r="O91" s="17" t="str">
        <f>IF(OR(ISBLANK(Games!B91),ISBLANK(Table13[[#This Row],[Side Result]])), "",IF(OR(AND('Prediction Log'!D91&lt;0, 'Prediction Log'!H91='Prediction Log'!B91), AND('Prediction Log'!D91&gt;0, 'Prediction Log'!C91='Prediction Log'!H91)),"Y", IF(ISBLANK(Games!$B$2), "","N")))</f>
        <v/>
      </c>
      <c r="P91" s="17" t="str">
        <f>IF(OR(ISBLANK(Games!B91),ISBLANK(Table13[[#This Row],[Difference Result]])),"", IF(Table13[[#This Row],[Cover Result (Y/N)]]="Y", "Y", "N"))</f>
        <v/>
      </c>
    </row>
    <row r="92" spans="1:16" x14ac:dyDescent="0.45">
      <c r="A92" s="6" t="str">
        <f>IF(ISBLANK(Games!$B92), "",Games!A92)</f>
        <v/>
      </c>
      <c r="B92" s="6" t="str">
        <f>IF(ISBLANK(Games!$B92), "",Games!B92)</f>
        <v/>
      </c>
      <c r="C92" s="6" t="str">
        <f>IF(ISBLANK(Games!$B92), "",Games!C92)</f>
        <v/>
      </c>
      <c r="D92" s="2" t="str">
        <f>IF(ISBLANK(Games!$B92), "",Games!D92)</f>
        <v/>
      </c>
      <c r="E92" s="2" t="str">
        <f>IF(ISBLANK(Games!$B92), "",Games!E92)</f>
        <v/>
      </c>
      <c r="F92" s="6" t="str">
        <f>IF(ISBLANK(Games!$B92), "",Games!F92)</f>
        <v/>
      </c>
      <c r="G92" s="6" t="str">
        <f>IF(ISBLANK(Games!$B92), "",Games!G92)</f>
        <v/>
      </c>
      <c r="H92" s="26"/>
      <c r="I92" s="26"/>
      <c r="J92" s="25" t="str">
        <f>IF(ISBLANK(Table13[[#This Row],[Side Result]]), "",IF(Table13[[#This Row],[Difference Result]]&gt;(-1*Table13[[#This Row],[Predicted Spread]]), "Y", "N"))</f>
        <v/>
      </c>
      <c r="K92" s="12" t="str">
        <f>IF(ISBLANK(Games!B92),"",IF(Table13[[#This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" s="16" t="str">
        <f>IF(ISBLANK(Table13[[#This Row],[Difference Result]]),"",IF(ISBLANK(Games!B92),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" s="24" t="str">
        <f>IF(ISBLANK(Table13[[#This Row],[Difference Result]]), "", (Table13[[#This Row],[Predicted Spread]]*-1-Table13[[#This Row],[Difference Result]]))</f>
        <v/>
      </c>
      <c r="N92" s="24" t="str">
        <f>IF(ISBLANK(Table13[[#This Row],[Difference Result]]), "",ABS(Table13[[#This Row],[Result Difference from Prediction]]))</f>
        <v/>
      </c>
      <c r="O92" s="17" t="str">
        <f>IF(OR(ISBLANK(Games!B92),ISBLANK(Table13[[#This Row],[Side Result]])), "",IF(OR(AND('Prediction Log'!D92&lt;0, 'Prediction Log'!H92='Prediction Log'!B92), AND('Prediction Log'!D92&gt;0, 'Prediction Log'!C92='Prediction Log'!H92)),"Y", IF(ISBLANK(Games!$B$2), "","N")))</f>
        <v/>
      </c>
      <c r="P92" s="17" t="str">
        <f>IF(OR(ISBLANK(Games!B92),ISBLANK(Table13[[#This Row],[Difference Result]])),"", IF(Table13[[#This Row],[Cover Result (Y/N)]]="Y", "Y", "N"))</f>
        <v/>
      </c>
    </row>
    <row r="93" spans="1:16" x14ac:dyDescent="0.45">
      <c r="A93" s="6" t="str">
        <f>IF(ISBLANK(Games!$B93), "",Games!A93)</f>
        <v/>
      </c>
      <c r="B93" s="6" t="str">
        <f>IF(ISBLANK(Games!$B93), "",Games!B93)</f>
        <v/>
      </c>
      <c r="C93" s="6" t="str">
        <f>IF(ISBLANK(Games!$B93), "",Games!C93)</f>
        <v/>
      </c>
      <c r="D93" s="2" t="str">
        <f>IF(ISBLANK(Games!$B93), "",Games!D93)</f>
        <v/>
      </c>
      <c r="E93" s="2" t="str">
        <f>IF(ISBLANK(Games!$B93), "",Games!E93)</f>
        <v/>
      </c>
      <c r="F93" s="6" t="str">
        <f>IF(ISBLANK(Games!$B93), "",Games!F93)</f>
        <v/>
      </c>
      <c r="G93" s="6" t="str">
        <f>IF(ISBLANK(Games!$B93), "",Games!G93)</f>
        <v/>
      </c>
      <c r="H93" s="26"/>
      <c r="I93" s="26"/>
      <c r="J93" s="25" t="str">
        <f>IF(ISBLANK(Table13[[#This Row],[Side Result]]), "",IF(Table13[[#This Row],[Difference Result]]&gt;(-1*Table13[[#This Row],[Predicted Spread]]), "Y", "N"))</f>
        <v/>
      </c>
      <c r="K93" s="12" t="str">
        <f>IF(ISBLANK(Games!B93),"",IF(Table13[[#This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" s="16" t="str">
        <f>IF(ISBLANK(Table13[[#This Row],[Difference Result]]),"",IF(ISBLANK(Games!B93),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" s="24" t="str">
        <f>IF(ISBLANK(Table13[[#This Row],[Difference Result]]), "", (Table13[[#This Row],[Predicted Spread]]*-1-Table13[[#This Row],[Difference Result]]))</f>
        <v/>
      </c>
      <c r="N93" s="24" t="str">
        <f>IF(ISBLANK(Table13[[#This Row],[Difference Result]]), "",ABS(Table13[[#This Row],[Result Difference from Prediction]]))</f>
        <v/>
      </c>
      <c r="O93" s="17" t="str">
        <f>IF(OR(ISBLANK(Games!B93),ISBLANK(Table13[[#This Row],[Side Result]])), "",IF(OR(AND('Prediction Log'!D93&lt;0, 'Prediction Log'!H93='Prediction Log'!B93), AND('Prediction Log'!D93&gt;0, 'Prediction Log'!C93='Prediction Log'!H93)),"Y", IF(ISBLANK(Games!$B$2), "","N")))</f>
        <v/>
      </c>
      <c r="P93" s="17" t="str">
        <f>IF(OR(ISBLANK(Games!B93),ISBLANK(Table13[[#This Row],[Difference Result]])),"", IF(Table13[[#This Row],[Cover Result (Y/N)]]="Y", "Y", "N"))</f>
        <v/>
      </c>
    </row>
    <row r="94" spans="1:16" x14ac:dyDescent="0.45">
      <c r="A94" s="6" t="str">
        <f>IF(ISBLANK(Games!$B94), "",Games!A94)</f>
        <v/>
      </c>
      <c r="B94" s="6" t="str">
        <f>IF(ISBLANK(Games!$B94), "",Games!B94)</f>
        <v/>
      </c>
      <c r="C94" s="6" t="str">
        <f>IF(ISBLANK(Games!$B94), "",Games!C94)</f>
        <v/>
      </c>
      <c r="D94" s="2" t="str">
        <f>IF(ISBLANK(Games!$B94), "",Games!D94)</f>
        <v/>
      </c>
      <c r="E94" s="2" t="str">
        <f>IF(ISBLANK(Games!$B94), "",Games!E94)</f>
        <v/>
      </c>
      <c r="F94" s="6" t="str">
        <f>IF(ISBLANK(Games!$B94), "",Games!F94)</f>
        <v/>
      </c>
      <c r="G94" s="6" t="str">
        <f>IF(ISBLANK(Games!$B94), "",Games!G94)</f>
        <v/>
      </c>
      <c r="H94" s="26"/>
      <c r="I94" s="26"/>
      <c r="J94" s="25" t="str">
        <f>IF(ISBLANK(Table13[[#This Row],[Side Result]]), "",IF(Table13[[#This Row],[Difference Result]]&gt;(-1*Table13[[#This Row],[Predicted Spread]]), "Y", "N"))</f>
        <v/>
      </c>
      <c r="K94" s="12" t="str">
        <f>IF(ISBLANK(Games!B94),"",IF(Table13[[#This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" s="16" t="str">
        <f>IF(ISBLANK(Table13[[#This Row],[Difference Result]]),"",IF(ISBLANK(Games!B94),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" s="24" t="str">
        <f>IF(ISBLANK(Table13[[#This Row],[Difference Result]]), "", (Table13[[#This Row],[Predicted Spread]]*-1-Table13[[#This Row],[Difference Result]]))</f>
        <v/>
      </c>
      <c r="N94" s="24" t="str">
        <f>IF(ISBLANK(Table13[[#This Row],[Difference Result]]), "",ABS(Table13[[#This Row],[Result Difference from Prediction]]))</f>
        <v/>
      </c>
      <c r="O94" s="17" t="str">
        <f>IF(OR(ISBLANK(Games!B94),ISBLANK(Table13[[#This Row],[Side Result]])), "",IF(OR(AND('Prediction Log'!D94&lt;0, 'Prediction Log'!H94='Prediction Log'!B94), AND('Prediction Log'!D94&gt;0, 'Prediction Log'!C94='Prediction Log'!H94)),"Y", IF(ISBLANK(Games!$B$2), "","N")))</f>
        <v/>
      </c>
      <c r="P94" s="17" t="str">
        <f>IF(OR(ISBLANK(Games!B94),ISBLANK(Table13[[#This Row],[Difference Result]])),"", IF(Table13[[#This Row],[Cover Result (Y/N)]]="Y", "Y", "N"))</f>
        <v/>
      </c>
    </row>
    <row r="95" spans="1:16" x14ac:dyDescent="0.45">
      <c r="A95" s="6" t="str">
        <f>IF(ISBLANK(Games!$B95), "",Games!A95)</f>
        <v/>
      </c>
      <c r="B95" s="6" t="str">
        <f>IF(ISBLANK(Games!$B95), "",Games!B95)</f>
        <v/>
      </c>
      <c r="C95" s="6" t="str">
        <f>IF(ISBLANK(Games!$B95), "",Games!C95)</f>
        <v/>
      </c>
      <c r="D95" s="2" t="str">
        <f>IF(ISBLANK(Games!$B95), "",Games!D95)</f>
        <v/>
      </c>
      <c r="E95" s="2" t="str">
        <f>IF(ISBLANK(Games!$B95), "",Games!E95)</f>
        <v/>
      </c>
      <c r="F95" s="6" t="str">
        <f>IF(ISBLANK(Games!$B95), "",Games!F95)</f>
        <v/>
      </c>
      <c r="G95" s="6" t="str">
        <f>IF(ISBLANK(Games!$B95), "",Games!G95)</f>
        <v/>
      </c>
      <c r="H95" s="26"/>
      <c r="I95" s="26"/>
      <c r="J95" s="25" t="str">
        <f>IF(ISBLANK(Table13[[#This Row],[Side Result]]), "",IF(Table13[[#This Row],[Difference Result]]&gt;(-1*Table13[[#This Row],[Predicted Spread]]), "Y", "N"))</f>
        <v/>
      </c>
      <c r="K95" s="12" t="str">
        <f>IF(ISBLANK(Games!B95),"",IF(Table13[[#This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" s="16" t="str">
        <f>IF(ISBLANK(Table13[[#This Row],[Difference Result]]),"",IF(ISBLANK(Games!B95),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" s="24" t="str">
        <f>IF(ISBLANK(Table13[[#This Row],[Difference Result]]), "", (Table13[[#This Row],[Predicted Spread]]*-1-Table13[[#This Row],[Difference Result]]))</f>
        <v/>
      </c>
      <c r="N95" s="24" t="str">
        <f>IF(ISBLANK(Table13[[#This Row],[Difference Result]]), "",ABS(Table13[[#This Row],[Result Difference from Prediction]]))</f>
        <v/>
      </c>
      <c r="O95" s="17" t="str">
        <f>IF(OR(ISBLANK(Games!B95),ISBLANK(Table13[[#This Row],[Side Result]])), "",IF(OR(AND('Prediction Log'!D95&lt;0, 'Prediction Log'!H95='Prediction Log'!B95), AND('Prediction Log'!D95&gt;0, 'Prediction Log'!C95='Prediction Log'!H95)),"Y", IF(ISBLANK(Games!$B$2), "","N")))</f>
        <v/>
      </c>
      <c r="P95" s="17" t="str">
        <f>IF(OR(ISBLANK(Games!B95),ISBLANK(Table13[[#This Row],[Difference Result]])),"", IF(Table13[[#This Row],[Cover Result (Y/N)]]="Y", "Y", "N"))</f>
        <v/>
      </c>
    </row>
    <row r="96" spans="1:16" x14ac:dyDescent="0.45">
      <c r="A96" s="6" t="str">
        <f>IF(ISBLANK(Games!$B96), "",Games!A96)</f>
        <v/>
      </c>
      <c r="B96" s="6" t="str">
        <f>IF(ISBLANK(Games!$B96), "",Games!B96)</f>
        <v/>
      </c>
      <c r="C96" s="6" t="str">
        <f>IF(ISBLANK(Games!$B96), "",Games!C96)</f>
        <v/>
      </c>
      <c r="D96" s="2" t="str">
        <f>IF(ISBLANK(Games!$B96), "",Games!D96)</f>
        <v/>
      </c>
      <c r="E96" s="2" t="str">
        <f>IF(ISBLANK(Games!$B96), "",Games!E96)</f>
        <v/>
      </c>
      <c r="F96" s="6" t="str">
        <f>IF(ISBLANK(Games!$B96), "",Games!F96)</f>
        <v/>
      </c>
      <c r="G96" s="6" t="str">
        <f>IF(ISBLANK(Games!$B96), "",Games!G96)</f>
        <v/>
      </c>
      <c r="H96" s="26"/>
      <c r="I96" s="26"/>
      <c r="J96" s="25" t="str">
        <f>IF(ISBLANK(Table13[[#This Row],[Side Result]]), "",IF(Table13[[#This Row],[Difference Result]]&gt;(-1*Table13[[#This Row],[Predicted Spread]]), "Y", "N"))</f>
        <v/>
      </c>
      <c r="K96" s="12" t="str">
        <f>IF(ISBLANK(Games!B96),"",IF(Table13[[#This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6" s="16" t="str">
        <f>IF(ISBLANK(Table13[[#This Row],[Difference Result]]),"",IF(ISBLANK(Games!B96),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6" s="24" t="str">
        <f>IF(ISBLANK(Table13[[#This Row],[Difference Result]]), "", (Table13[[#This Row],[Predicted Spread]]*-1-Table13[[#This Row],[Difference Result]]))</f>
        <v/>
      </c>
      <c r="N96" s="24" t="str">
        <f>IF(ISBLANK(Table13[[#This Row],[Difference Result]]), "",ABS(Table13[[#This Row],[Result Difference from Prediction]]))</f>
        <v/>
      </c>
      <c r="O96" s="17" t="str">
        <f>IF(OR(ISBLANK(Games!B96),ISBLANK(Table13[[#This Row],[Side Result]])), "",IF(OR(AND('Prediction Log'!D96&lt;0, 'Prediction Log'!H96='Prediction Log'!B96), AND('Prediction Log'!D96&gt;0, 'Prediction Log'!C96='Prediction Log'!H96)),"Y", IF(ISBLANK(Games!$B$2), "","N")))</f>
        <v/>
      </c>
      <c r="P96" s="17" t="str">
        <f>IF(OR(ISBLANK(Games!B96),ISBLANK(Table13[[#This Row],[Difference Result]])),"", IF(Table13[[#This Row],[Cover Result (Y/N)]]="Y", "Y", "N"))</f>
        <v/>
      </c>
    </row>
    <row r="97" spans="1:16" x14ac:dyDescent="0.45">
      <c r="A97" s="6" t="str">
        <f>IF(ISBLANK(Games!$B97), "",Games!A97)</f>
        <v/>
      </c>
      <c r="B97" s="6" t="str">
        <f>IF(ISBLANK(Games!$B97), "",Games!B97)</f>
        <v/>
      </c>
      <c r="C97" s="6" t="str">
        <f>IF(ISBLANK(Games!$B97), "",Games!C97)</f>
        <v/>
      </c>
      <c r="D97" s="2" t="str">
        <f>IF(ISBLANK(Games!$B97), "",Games!D97)</f>
        <v/>
      </c>
      <c r="E97" s="2" t="str">
        <f>IF(ISBLANK(Games!$B97), "",Games!E97)</f>
        <v/>
      </c>
      <c r="F97" s="6" t="str">
        <f>IF(ISBLANK(Games!$B97), "",Games!F97)</f>
        <v/>
      </c>
      <c r="G97" s="6" t="str">
        <f>IF(ISBLANK(Games!$B97), "",Games!G97)</f>
        <v/>
      </c>
      <c r="H97" s="26"/>
      <c r="I97" s="26"/>
      <c r="J97" s="25" t="str">
        <f>IF(ISBLANK(Table13[[#This Row],[Side Result]]), "",IF(Table13[[#This Row],[Difference Result]]&gt;(-1*Table13[[#This Row],[Predicted Spread]]), "Y", "N"))</f>
        <v/>
      </c>
      <c r="K97" s="12" t="str">
        <f>IF(ISBLANK(Games!B97),"",IF(Table13[[#This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7" s="16" t="str">
        <f>IF(ISBLANK(Table13[[#This Row],[Difference Result]]),"",IF(ISBLANK(Games!B97),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7" s="24" t="str">
        <f>IF(ISBLANK(Table13[[#This Row],[Difference Result]]), "", (Table13[[#This Row],[Predicted Spread]]*-1-Table13[[#This Row],[Difference Result]]))</f>
        <v/>
      </c>
      <c r="N97" s="24" t="str">
        <f>IF(ISBLANK(Table13[[#This Row],[Difference Result]]), "",ABS(Table13[[#This Row],[Result Difference from Prediction]]))</f>
        <v/>
      </c>
      <c r="O97" s="17" t="str">
        <f>IF(OR(ISBLANK(Games!B97),ISBLANK(Table13[[#This Row],[Side Result]])), "",IF(OR(AND('Prediction Log'!D97&lt;0, 'Prediction Log'!H97='Prediction Log'!B97), AND('Prediction Log'!D97&gt;0, 'Prediction Log'!C97='Prediction Log'!H97)),"Y", IF(ISBLANK(Games!$B$2), "","N")))</f>
        <v/>
      </c>
      <c r="P97" s="17" t="str">
        <f>IF(OR(ISBLANK(Games!B97),ISBLANK(Table13[[#This Row],[Difference Result]])),"", IF(Table13[[#This Row],[Cover Result (Y/N)]]="Y", "Y", "N"))</f>
        <v/>
      </c>
    </row>
    <row r="98" spans="1:16" x14ac:dyDescent="0.45">
      <c r="A98" s="6" t="str">
        <f>IF(ISBLANK(Games!$B98), "",Games!A98)</f>
        <v/>
      </c>
      <c r="B98" s="6" t="str">
        <f>IF(ISBLANK(Games!$B98), "",Games!B98)</f>
        <v/>
      </c>
      <c r="C98" s="6" t="str">
        <f>IF(ISBLANK(Games!$B98), "",Games!C98)</f>
        <v/>
      </c>
      <c r="D98" s="2" t="str">
        <f>IF(ISBLANK(Games!$B98), "",Games!D98)</f>
        <v/>
      </c>
      <c r="E98" s="2" t="str">
        <f>IF(ISBLANK(Games!$B98), "",Games!E98)</f>
        <v/>
      </c>
      <c r="F98" s="6" t="str">
        <f>IF(ISBLANK(Games!$B98), "",Games!F98)</f>
        <v/>
      </c>
      <c r="G98" s="6" t="str">
        <f>IF(ISBLANK(Games!$B98), "",Games!G98)</f>
        <v/>
      </c>
      <c r="H98" s="26"/>
      <c r="I98" s="26"/>
      <c r="J98" s="25" t="str">
        <f>IF(ISBLANK(Table13[[#This Row],[Side Result]]), "",IF(Table13[[#This Row],[Difference Result]]&gt;(-1*Table13[[#This Row],[Predicted Spread]]), "Y", "N"))</f>
        <v/>
      </c>
      <c r="K98" s="12" t="str">
        <f>IF(ISBLANK(Games!B98),"",IF(Table13[[#This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8" s="16" t="str">
        <f>IF(ISBLANK(Table13[[#This Row],[Difference Result]]),"",IF(ISBLANK(Games!B98),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8" s="24" t="str">
        <f>IF(ISBLANK(Table13[[#This Row],[Difference Result]]), "", (Table13[[#This Row],[Predicted Spread]]*-1-Table13[[#This Row],[Difference Result]]))</f>
        <v/>
      </c>
      <c r="N98" s="24" t="str">
        <f>IF(ISBLANK(Table13[[#This Row],[Difference Result]]), "",ABS(Table13[[#This Row],[Result Difference from Prediction]]))</f>
        <v/>
      </c>
      <c r="O98" s="17" t="str">
        <f>IF(OR(ISBLANK(Games!B98),ISBLANK(Table13[[#This Row],[Side Result]])), "",IF(OR(AND('Prediction Log'!D98&lt;0, 'Prediction Log'!H98='Prediction Log'!B98), AND('Prediction Log'!D98&gt;0, 'Prediction Log'!C98='Prediction Log'!H98)),"Y", IF(ISBLANK(Games!$B$2), "","N")))</f>
        <v/>
      </c>
      <c r="P98" s="17" t="str">
        <f>IF(OR(ISBLANK(Games!B98),ISBLANK(Table13[[#This Row],[Difference Result]])),"", IF(Table13[[#This Row],[Cover Result (Y/N)]]="Y", "Y", "N"))</f>
        <v/>
      </c>
    </row>
    <row r="99" spans="1:16" x14ac:dyDescent="0.45">
      <c r="A99" s="6" t="str">
        <f>IF(ISBLANK(Games!$B99), "",Games!A99)</f>
        <v/>
      </c>
      <c r="B99" s="6" t="str">
        <f>IF(ISBLANK(Games!$B99), "",Games!B99)</f>
        <v/>
      </c>
      <c r="C99" s="6" t="str">
        <f>IF(ISBLANK(Games!$B99), "",Games!C99)</f>
        <v/>
      </c>
      <c r="D99" s="2" t="str">
        <f>IF(ISBLANK(Games!$B99), "",Games!D99)</f>
        <v/>
      </c>
      <c r="E99" s="2" t="str">
        <f>IF(ISBLANK(Games!$B99), "",Games!E99)</f>
        <v/>
      </c>
      <c r="F99" s="6" t="str">
        <f>IF(ISBLANK(Games!$B99), "",Games!F99)</f>
        <v/>
      </c>
      <c r="G99" s="6" t="str">
        <f>IF(ISBLANK(Games!$B99), "",Games!G99)</f>
        <v/>
      </c>
      <c r="H99" s="26"/>
      <c r="I99" s="26"/>
      <c r="J99" s="25" t="str">
        <f>IF(ISBLANK(Table13[[#This Row],[Side Result]]), "",IF(Table13[[#This Row],[Difference Result]]&gt;(-1*Table13[[#This Row],[Predicted Spread]]), "Y", "N"))</f>
        <v/>
      </c>
      <c r="K99" s="12" t="str">
        <f>IF(ISBLANK(Games!B99),"",IF(Table13[[#This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9" s="16" t="str">
        <f>IF(ISBLANK(Table13[[#This Row],[Difference Result]]),"",IF(ISBLANK(Games!B99),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9" s="24" t="str">
        <f>IF(ISBLANK(Table13[[#This Row],[Difference Result]]), "", (Table13[[#This Row],[Predicted Spread]]*-1-Table13[[#This Row],[Difference Result]]))</f>
        <v/>
      </c>
      <c r="N99" s="24" t="str">
        <f>IF(ISBLANK(Table13[[#This Row],[Difference Result]]), "",ABS(Table13[[#This Row],[Result Difference from Prediction]]))</f>
        <v/>
      </c>
      <c r="O99" s="17" t="str">
        <f>IF(OR(ISBLANK(Games!B99),ISBLANK(Table13[[#This Row],[Side Result]])), "",IF(OR(AND('Prediction Log'!D99&lt;0, 'Prediction Log'!H99='Prediction Log'!B99), AND('Prediction Log'!D99&gt;0, 'Prediction Log'!C99='Prediction Log'!H99)),"Y", IF(ISBLANK(Games!$B$2), "","N")))</f>
        <v/>
      </c>
      <c r="P99" s="17" t="str">
        <f>IF(OR(ISBLANK(Games!B99),ISBLANK(Table13[[#This Row],[Difference Result]])),"", IF(Table13[[#This Row],[Cover Result (Y/N)]]="Y", "Y", "N"))</f>
        <v/>
      </c>
    </row>
    <row r="100" spans="1:16" x14ac:dyDescent="0.45">
      <c r="A100" s="6" t="str">
        <f>IF(ISBLANK(Games!$B100), "",Games!A100)</f>
        <v/>
      </c>
      <c r="B100" s="6" t="str">
        <f>IF(ISBLANK(Games!$B100), "",Games!B100)</f>
        <v/>
      </c>
      <c r="C100" s="6" t="str">
        <f>IF(ISBLANK(Games!$B100), "",Games!C100)</f>
        <v/>
      </c>
      <c r="D100" s="2" t="str">
        <f>IF(ISBLANK(Games!$B100), "",Games!D100)</f>
        <v/>
      </c>
      <c r="E100" s="2" t="str">
        <f>IF(ISBLANK(Games!$B100), "",Games!E100)</f>
        <v/>
      </c>
      <c r="F100" s="6" t="str">
        <f>IF(ISBLANK(Games!$B100), "",Games!F100)</f>
        <v/>
      </c>
      <c r="G100" s="6" t="str">
        <f>IF(ISBLANK(Games!$B100), "",Games!G100)</f>
        <v/>
      </c>
      <c r="H100" s="26"/>
      <c r="I100" s="26"/>
      <c r="J100" s="25" t="str">
        <f>IF(ISBLANK(Table13[[#This Row],[Side Result]]), "",IF(Table13[[#This Row],[Difference Result]]&gt;(-1*Table13[[#This Row],[Predicted Spread]]), "Y", "N"))</f>
        <v/>
      </c>
      <c r="K100" s="12" t="str">
        <f>IF(ISBLANK(Games!B100),"",IF(Table13[[#This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0" s="16" t="str">
        <f>IF(ISBLANK(Table13[[#This Row],[Difference Result]]),"",IF(ISBLANK(Games!B100),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0" s="24" t="str">
        <f>IF(ISBLANK(Table13[[#This Row],[Difference Result]]), "", (Table13[[#This Row],[Predicted Spread]]*-1-Table13[[#This Row],[Difference Result]]))</f>
        <v/>
      </c>
      <c r="N100" s="24" t="str">
        <f>IF(ISBLANK(Table13[[#This Row],[Difference Result]]), "",ABS(Table13[[#This Row],[Result Difference from Prediction]]))</f>
        <v/>
      </c>
      <c r="O100" s="17" t="str">
        <f>IF(OR(ISBLANK(Games!B100),ISBLANK(Table13[[#This Row],[Side Result]])), "",IF(OR(AND('Prediction Log'!D100&lt;0, 'Prediction Log'!H100='Prediction Log'!B100), AND('Prediction Log'!D100&gt;0, 'Prediction Log'!C100='Prediction Log'!H100)),"Y", IF(ISBLANK(Games!$B$2), "","N")))</f>
        <v/>
      </c>
      <c r="P100" s="17" t="str">
        <f>IF(OR(ISBLANK(Games!B100),ISBLANK(Table13[[#This Row],[Difference Result]])),"", IF(Table13[[#This Row],[Cover Result (Y/N)]]="Y", "Y", "N"))</f>
        <v/>
      </c>
    </row>
    <row r="101" spans="1:16" x14ac:dyDescent="0.45">
      <c r="A101" s="6" t="str">
        <f>IF(ISBLANK(Games!$B101), "",Games!A101)</f>
        <v/>
      </c>
      <c r="B101" s="6" t="str">
        <f>IF(ISBLANK(Games!$B101), "",Games!B101)</f>
        <v/>
      </c>
      <c r="C101" s="6" t="str">
        <f>IF(ISBLANK(Games!$B101), "",Games!C101)</f>
        <v/>
      </c>
      <c r="D101" s="2" t="str">
        <f>IF(ISBLANK(Games!$B101), "",Games!D101)</f>
        <v/>
      </c>
      <c r="E101" s="2" t="str">
        <f>IF(ISBLANK(Games!$B101), "",Games!E101)</f>
        <v/>
      </c>
      <c r="F101" s="6" t="str">
        <f>IF(ISBLANK(Games!$B101), "",Games!F101)</f>
        <v/>
      </c>
      <c r="G101" s="6" t="str">
        <f>IF(ISBLANK(Games!$B101), "",Games!G101)</f>
        <v/>
      </c>
      <c r="H101" s="26"/>
      <c r="I101" s="26"/>
      <c r="J101" s="25" t="str">
        <f>IF(ISBLANK(Table13[[#This Row],[Side Result]]), "",IF(Table13[[#This Row],[Difference Result]]&gt;(-1*Table13[[#This Row],[Predicted Spread]]), "Y", "N"))</f>
        <v/>
      </c>
      <c r="K101" s="12" t="str">
        <f>IF(ISBLANK(Games!B101),"",IF(Table13[[#This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1" s="16" t="str">
        <f>IF(ISBLANK(Table13[[#This Row],[Difference Result]]),"",IF(ISBLANK(Games!B101),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1" s="24" t="str">
        <f>IF(ISBLANK(Table13[[#This Row],[Difference Result]]), "", (Table13[[#This Row],[Predicted Spread]]*-1-Table13[[#This Row],[Difference Result]]))</f>
        <v/>
      </c>
      <c r="N101" s="24" t="str">
        <f>IF(ISBLANK(Table13[[#This Row],[Difference Result]]), "",ABS(Table13[[#This Row],[Result Difference from Prediction]]))</f>
        <v/>
      </c>
      <c r="O101" s="17" t="str">
        <f>IF(OR(ISBLANK(Games!B101),ISBLANK(Table13[[#This Row],[Side Result]])), "",IF(OR(AND('Prediction Log'!D101&lt;0, 'Prediction Log'!H101='Prediction Log'!B101), AND('Prediction Log'!D101&gt;0, 'Prediction Log'!C101='Prediction Log'!H101)),"Y", IF(ISBLANK(Games!$B$2), "","N")))</f>
        <v/>
      </c>
      <c r="P101" s="17" t="str">
        <f>IF(OR(ISBLANK(Games!B101),ISBLANK(Table13[[#This Row],[Difference Result]])),"", IF(Table13[[#This Row],[Cover Result (Y/N)]]="Y", "Y", "N"))</f>
        <v/>
      </c>
    </row>
    <row r="102" spans="1:16" x14ac:dyDescent="0.45">
      <c r="A102" s="6" t="str">
        <f>IF(ISBLANK(Games!$B102), "",Games!A102)</f>
        <v/>
      </c>
      <c r="B102" s="6" t="str">
        <f>IF(ISBLANK(Games!$B102), "",Games!B102)</f>
        <v/>
      </c>
      <c r="C102" s="6" t="str">
        <f>IF(ISBLANK(Games!$B102), "",Games!C102)</f>
        <v/>
      </c>
      <c r="D102" s="2" t="str">
        <f>IF(ISBLANK(Games!$B102), "",Games!D102)</f>
        <v/>
      </c>
      <c r="E102" s="2" t="str">
        <f>IF(ISBLANK(Games!$B102), "",Games!E102)</f>
        <v/>
      </c>
      <c r="F102" s="6" t="str">
        <f>IF(ISBLANK(Games!$B102), "",Games!F102)</f>
        <v/>
      </c>
      <c r="G102" s="6" t="str">
        <f>IF(ISBLANK(Games!$B102), "",Games!G102)</f>
        <v/>
      </c>
      <c r="H102" s="26"/>
      <c r="I102" s="26"/>
      <c r="J102" s="25" t="str">
        <f>IF(ISBLANK(Table13[[#This Row],[Side Result]]), "",IF(Table13[[#This Row],[Difference Result]]&gt;(-1*Table13[[#This Row],[Predicted Spread]]), "Y", "N"))</f>
        <v/>
      </c>
      <c r="K102" s="12" t="str">
        <f>IF(ISBLANK(Games!B102),"",IF(Table13[[#This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2" s="16" t="str">
        <f>IF(ISBLANK(Table13[[#This Row],[Difference Result]]),"",IF(ISBLANK(Games!B102),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2" s="24" t="str">
        <f>IF(ISBLANK(Table13[[#This Row],[Difference Result]]), "", (Table13[[#This Row],[Predicted Spread]]*-1-Table13[[#This Row],[Difference Result]]))</f>
        <v/>
      </c>
      <c r="N102" s="24" t="str">
        <f>IF(ISBLANK(Table13[[#This Row],[Difference Result]]), "",ABS(Table13[[#This Row],[Result Difference from Prediction]]))</f>
        <v/>
      </c>
      <c r="O102" s="17" t="str">
        <f>IF(OR(ISBLANK(Games!B102),ISBLANK(Table13[[#This Row],[Side Result]])), "",IF(OR(AND('Prediction Log'!D102&lt;0, 'Prediction Log'!H102='Prediction Log'!B102), AND('Prediction Log'!D102&gt;0, 'Prediction Log'!C102='Prediction Log'!H102)),"Y", IF(ISBLANK(Games!$B$2), "","N")))</f>
        <v/>
      </c>
      <c r="P102" s="17" t="str">
        <f>IF(OR(ISBLANK(Games!B102),ISBLANK(Table13[[#This Row],[Difference Result]])),"", IF(Table13[[#This Row],[Cover Result (Y/N)]]="Y", "Y", "N"))</f>
        <v/>
      </c>
    </row>
    <row r="103" spans="1:16" x14ac:dyDescent="0.45">
      <c r="A103" s="6" t="str">
        <f>IF(ISBLANK(Games!$B103), "",Games!A103)</f>
        <v/>
      </c>
      <c r="B103" s="6" t="str">
        <f>IF(ISBLANK(Games!$B103), "",Games!B103)</f>
        <v/>
      </c>
      <c r="C103" s="6" t="str">
        <f>IF(ISBLANK(Games!$B103), "",Games!C103)</f>
        <v/>
      </c>
      <c r="D103" s="2" t="str">
        <f>IF(ISBLANK(Games!$B103), "",Games!D103)</f>
        <v/>
      </c>
      <c r="E103" s="2" t="str">
        <f>IF(ISBLANK(Games!$B103), "",Games!E103)</f>
        <v/>
      </c>
      <c r="F103" s="6" t="str">
        <f>IF(ISBLANK(Games!$B103), "",Games!F103)</f>
        <v/>
      </c>
      <c r="G103" s="6" t="str">
        <f>IF(ISBLANK(Games!$B103), "",Games!G103)</f>
        <v/>
      </c>
      <c r="H103" s="26"/>
      <c r="I103" s="26"/>
      <c r="J103" s="25" t="str">
        <f>IF(ISBLANK(Table13[[#This Row],[Side Result]]), "",IF(Table13[[#This Row],[Difference Result]]&gt;(-1*Table13[[#This Row],[Predicted Spread]]), "Y", "N"))</f>
        <v/>
      </c>
      <c r="K103" s="12" t="str">
        <f>IF(ISBLANK(Games!B103),"",IF(Table13[[#This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3" s="16" t="str">
        <f>IF(ISBLANK(Table13[[#This Row],[Difference Result]]),"",IF(ISBLANK(Games!B103),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3" s="24" t="str">
        <f>IF(ISBLANK(Table13[[#This Row],[Difference Result]]), "", (Table13[[#This Row],[Predicted Spread]]*-1-Table13[[#This Row],[Difference Result]]))</f>
        <v/>
      </c>
      <c r="N103" s="24" t="str">
        <f>IF(ISBLANK(Table13[[#This Row],[Difference Result]]), "",ABS(Table13[[#This Row],[Result Difference from Prediction]]))</f>
        <v/>
      </c>
      <c r="O103" s="17" t="str">
        <f>IF(OR(ISBLANK(Games!B103),ISBLANK(Table13[[#This Row],[Side Result]])), "",IF(OR(AND('Prediction Log'!D103&lt;0, 'Prediction Log'!H103='Prediction Log'!B103), AND('Prediction Log'!D103&gt;0, 'Prediction Log'!C103='Prediction Log'!H103)),"Y", IF(ISBLANK(Games!$B$2), "","N")))</f>
        <v/>
      </c>
      <c r="P103" s="17" t="str">
        <f>IF(OR(ISBLANK(Games!B103),ISBLANK(Table13[[#This Row],[Difference Result]])),"", IF(Table13[[#This Row],[Cover Result (Y/N)]]="Y", "Y", "N"))</f>
        <v/>
      </c>
    </row>
    <row r="104" spans="1:16" x14ac:dyDescent="0.45">
      <c r="A104" s="6" t="str">
        <f>IF(ISBLANK(Games!$B104), "",Games!A104)</f>
        <v/>
      </c>
      <c r="B104" s="6" t="str">
        <f>IF(ISBLANK(Games!$B104), "",Games!B104)</f>
        <v/>
      </c>
      <c r="C104" s="6" t="str">
        <f>IF(ISBLANK(Games!$B104), "",Games!C104)</f>
        <v/>
      </c>
      <c r="D104" s="2" t="str">
        <f>IF(ISBLANK(Games!$B104), "",Games!D104)</f>
        <v/>
      </c>
      <c r="E104" s="2" t="str">
        <f>IF(ISBLANK(Games!$B104), "",Games!E104)</f>
        <v/>
      </c>
      <c r="F104" s="6" t="str">
        <f>IF(ISBLANK(Games!$B104), "",Games!F104)</f>
        <v/>
      </c>
      <c r="G104" s="6" t="str">
        <f>IF(ISBLANK(Games!$B104), "",Games!G104)</f>
        <v/>
      </c>
      <c r="H104" s="26"/>
      <c r="I104" s="26"/>
      <c r="J104" s="25" t="str">
        <f>IF(ISBLANK(Table13[[#This Row],[Side Result]]), "",IF(Table13[[#This Row],[Difference Result]]&gt;(-1*Table13[[#This Row],[Predicted Spread]]), "Y", "N"))</f>
        <v/>
      </c>
      <c r="K104" s="12" t="str">
        <f>IF(ISBLANK(Games!B104),"",IF(Table13[[#This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4" s="16" t="str">
        <f>IF(ISBLANK(Table13[[#This Row],[Difference Result]]),"",IF(ISBLANK(Games!B104),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4" s="24" t="str">
        <f>IF(ISBLANK(Table13[[#This Row],[Difference Result]]), "", (Table13[[#This Row],[Predicted Spread]]*-1-Table13[[#This Row],[Difference Result]]))</f>
        <v/>
      </c>
      <c r="N104" s="24" t="str">
        <f>IF(ISBLANK(Table13[[#This Row],[Difference Result]]), "",ABS(Table13[[#This Row],[Result Difference from Prediction]]))</f>
        <v/>
      </c>
      <c r="O104" s="17" t="str">
        <f>IF(OR(ISBLANK(Games!B104),ISBLANK(Table13[[#This Row],[Side Result]])), "",IF(OR(AND('Prediction Log'!D104&lt;0, 'Prediction Log'!H104='Prediction Log'!B104), AND('Prediction Log'!D104&gt;0, 'Prediction Log'!C104='Prediction Log'!H104)),"Y", IF(ISBLANK(Games!$B$2), "","N")))</f>
        <v/>
      </c>
      <c r="P104" s="17" t="str">
        <f>IF(OR(ISBLANK(Games!B104),ISBLANK(Table13[[#This Row],[Difference Result]])),"", IF(Table13[[#This Row],[Cover Result (Y/N)]]="Y", "Y", "N"))</f>
        <v/>
      </c>
    </row>
    <row r="105" spans="1:16" x14ac:dyDescent="0.45">
      <c r="A105" s="6" t="str">
        <f>IF(ISBLANK(Games!$B105), "",Games!A105)</f>
        <v/>
      </c>
      <c r="B105" s="6" t="str">
        <f>IF(ISBLANK(Games!$B105), "",Games!B105)</f>
        <v/>
      </c>
      <c r="C105" s="6" t="str">
        <f>IF(ISBLANK(Games!$B105), "",Games!C105)</f>
        <v/>
      </c>
      <c r="D105" s="2" t="str">
        <f>IF(ISBLANK(Games!$B105), "",Games!D105)</f>
        <v/>
      </c>
      <c r="E105" s="2" t="str">
        <f>IF(ISBLANK(Games!$B105), "",Games!E105)</f>
        <v/>
      </c>
      <c r="F105" s="6" t="str">
        <f>IF(ISBLANK(Games!$B105), "",Games!F105)</f>
        <v/>
      </c>
      <c r="G105" s="6" t="str">
        <f>IF(ISBLANK(Games!$B105), "",Games!G105)</f>
        <v/>
      </c>
      <c r="H105" s="26"/>
      <c r="I105" s="26"/>
      <c r="J105" s="25" t="str">
        <f>IF(ISBLANK(Table13[[#This Row],[Side Result]]), "",IF(Table13[[#This Row],[Difference Result]]&gt;(-1*Table13[[#This Row],[Predicted Spread]]), "Y", "N"))</f>
        <v/>
      </c>
      <c r="K105" s="12" t="str">
        <f>IF(ISBLANK(Games!B105),"",IF(Table13[[#This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5" s="16" t="str">
        <f>IF(ISBLANK(Table13[[#This Row],[Difference Result]]),"",IF(ISBLANK(Games!B105),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5" s="24" t="str">
        <f>IF(ISBLANK(Table13[[#This Row],[Difference Result]]), "", (Table13[[#This Row],[Predicted Spread]]*-1-Table13[[#This Row],[Difference Result]]))</f>
        <v/>
      </c>
      <c r="N105" s="24" t="str">
        <f>IF(ISBLANK(Table13[[#This Row],[Difference Result]]), "",ABS(Table13[[#This Row],[Result Difference from Prediction]]))</f>
        <v/>
      </c>
      <c r="O105" s="17" t="str">
        <f>IF(OR(ISBLANK(Games!B105),ISBLANK(Table13[[#This Row],[Side Result]])), "",IF(OR(AND('Prediction Log'!D105&lt;0, 'Prediction Log'!H105='Prediction Log'!B105), AND('Prediction Log'!D105&gt;0, 'Prediction Log'!C105='Prediction Log'!H105)),"Y", IF(ISBLANK(Games!$B$2), "","N")))</f>
        <v/>
      </c>
      <c r="P105" s="17" t="str">
        <f>IF(OR(ISBLANK(Games!B105),ISBLANK(Table13[[#This Row],[Difference Result]])),"", IF(Table13[[#This Row],[Cover Result (Y/N)]]="Y", "Y", "N"))</f>
        <v/>
      </c>
    </row>
    <row r="106" spans="1:16" x14ac:dyDescent="0.45">
      <c r="A106" s="6" t="str">
        <f>IF(ISBLANK(Games!$B106), "",Games!A106)</f>
        <v/>
      </c>
      <c r="B106" s="6" t="str">
        <f>IF(ISBLANK(Games!$B106), "",Games!B106)</f>
        <v/>
      </c>
      <c r="C106" s="6" t="str">
        <f>IF(ISBLANK(Games!$B106), "",Games!C106)</f>
        <v/>
      </c>
      <c r="D106" s="2" t="str">
        <f>IF(ISBLANK(Games!$B106), "",Games!D106)</f>
        <v/>
      </c>
      <c r="E106" s="2" t="str">
        <f>IF(ISBLANK(Games!$B106), "",Games!E106)</f>
        <v/>
      </c>
      <c r="F106" s="6" t="str">
        <f>IF(ISBLANK(Games!$B106), "",Games!F106)</f>
        <v/>
      </c>
      <c r="G106" s="6" t="str">
        <f>IF(ISBLANK(Games!$B106), "",Games!G106)</f>
        <v/>
      </c>
      <c r="H106" s="26"/>
      <c r="I106" s="26"/>
      <c r="J106" s="25" t="str">
        <f>IF(ISBLANK(Table13[[#This Row],[Side Result]]), "",IF(Table13[[#This Row],[Difference Result]]&gt;(-1*Table13[[#This Row],[Predicted Spread]]), "Y", "N"))</f>
        <v/>
      </c>
      <c r="K106" s="12" t="str">
        <f>IF(ISBLANK(Games!B106),"",IF(Table13[[#This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6" s="16" t="str">
        <f>IF(ISBLANK(Table13[[#This Row],[Difference Result]]),"",IF(ISBLANK(Games!B106),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6" s="24" t="str">
        <f>IF(ISBLANK(Table13[[#This Row],[Difference Result]]), "", (Table13[[#This Row],[Predicted Spread]]*-1-Table13[[#This Row],[Difference Result]]))</f>
        <v/>
      </c>
      <c r="N106" s="24" t="str">
        <f>IF(ISBLANK(Table13[[#This Row],[Difference Result]]), "",ABS(Table13[[#This Row],[Result Difference from Prediction]]))</f>
        <v/>
      </c>
      <c r="O106" s="17" t="str">
        <f>IF(OR(ISBLANK(Games!B106),ISBLANK(Table13[[#This Row],[Side Result]])), "",IF(OR(AND('Prediction Log'!D106&lt;0, 'Prediction Log'!H106='Prediction Log'!B106), AND('Prediction Log'!D106&gt;0, 'Prediction Log'!C106='Prediction Log'!H106)),"Y", IF(ISBLANK(Games!$B$2), "","N")))</f>
        <v/>
      </c>
      <c r="P106" s="17" t="str">
        <f>IF(OR(ISBLANK(Games!B106),ISBLANK(Table13[[#This Row],[Difference Result]])),"", IF(Table13[[#This Row],[Cover Result (Y/N)]]="Y", "Y", "N"))</f>
        <v/>
      </c>
    </row>
    <row r="107" spans="1:16" x14ac:dyDescent="0.45">
      <c r="A107" s="6" t="str">
        <f>IF(ISBLANK(Games!$B107), "",Games!A107)</f>
        <v/>
      </c>
      <c r="B107" s="6" t="str">
        <f>IF(ISBLANK(Games!$B107), "",Games!B107)</f>
        <v/>
      </c>
      <c r="C107" s="6" t="str">
        <f>IF(ISBLANK(Games!$B107), "",Games!C107)</f>
        <v/>
      </c>
      <c r="D107" s="2" t="str">
        <f>IF(ISBLANK(Games!$B107), "",Games!D107)</f>
        <v/>
      </c>
      <c r="E107" s="2" t="str">
        <f>IF(ISBLANK(Games!$B107), "",Games!E107)</f>
        <v/>
      </c>
      <c r="F107" s="6" t="str">
        <f>IF(ISBLANK(Games!$B107), "",Games!F107)</f>
        <v/>
      </c>
      <c r="G107" s="6" t="str">
        <f>IF(ISBLANK(Games!$B107), "",Games!G107)</f>
        <v/>
      </c>
      <c r="H107" s="26"/>
      <c r="I107" s="26"/>
      <c r="J107" s="25" t="str">
        <f>IF(ISBLANK(Table13[[#This Row],[Side Result]]), "",IF(Table13[[#This Row],[Difference Result]]&gt;(-1*Table13[[#This Row],[Predicted Spread]]), "Y", "N"))</f>
        <v/>
      </c>
      <c r="K107" s="12" t="str">
        <f>IF(ISBLANK(Games!B107),"",IF(Table13[[#This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7" s="16" t="str">
        <f>IF(ISBLANK(Table13[[#This Row],[Difference Result]]),"",IF(ISBLANK(Games!B107),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7" s="24" t="str">
        <f>IF(ISBLANK(Table13[[#This Row],[Difference Result]]), "", (Table13[[#This Row],[Predicted Spread]]*-1-Table13[[#This Row],[Difference Result]]))</f>
        <v/>
      </c>
      <c r="N107" s="24" t="str">
        <f>IF(ISBLANK(Table13[[#This Row],[Difference Result]]), "",ABS(Table13[[#This Row],[Result Difference from Prediction]]))</f>
        <v/>
      </c>
      <c r="O107" s="17" t="str">
        <f>IF(OR(ISBLANK(Games!B107),ISBLANK(Table13[[#This Row],[Side Result]])), "",IF(OR(AND('Prediction Log'!D107&lt;0, 'Prediction Log'!H107='Prediction Log'!B107), AND('Prediction Log'!D107&gt;0, 'Prediction Log'!C107='Prediction Log'!H107)),"Y", IF(ISBLANK(Games!$B$2), "","N")))</f>
        <v/>
      </c>
      <c r="P107" s="17" t="str">
        <f>IF(OR(ISBLANK(Games!B107),ISBLANK(Table13[[#This Row],[Difference Result]])),"", IF(Table13[[#This Row],[Cover Result (Y/N)]]="Y", "Y", "N"))</f>
        <v/>
      </c>
    </row>
    <row r="108" spans="1:16" x14ac:dyDescent="0.45">
      <c r="A108" s="6" t="str">
        <f>IF(ISBLANK(Games!$B108), "",Games!A108)</f>
        <v/>
      </c>
      <c r="B108" s="6" t="str">
        <f>IF(ISBLANK(Games!$B108), "",Games!B108)</f>
        <v/>
      </c>
      <c r="C108" s="6" t="str">
        <f>IF(ISBLANK(Games!$B108), "",Games!C108)</f>
        <v/>
      </c>
      <c r="D108" s="2" t="str">
        <f>IF(ISBLANK(Games!$B108), "",Games!D108)</f>
        <v/>
      </c>
      <c r="E108" s="2" t="str">
        <f>IF(ISBLANK(Games!$B108), "",Games!E108)</f>
        <v/>
      </c>
      <c r="F108" s="6" t="str">
        <f>IF(ISBLANK(Games!$B108), "",Games!F108)</f>
        <v/>
      </c>
      <c r="G108" s="6" t="str">
        <f>IF(ISBLANK(Games!$B108), "",Games!G108)</f>
        <v/>
      </c>
      <c r="H108" s="26"/>
      <c r="I108" s="26"/>
      <c r="J108" s="25" t="str">
        <f>IF(ISBLANK(Table13[[#This Row],[Side Result]]), "",IF(Table13[[#This Row],[Difference Result]]&gt;(-1*Table13[[#This Row],[Predicted Spread]]), "Y", "N"))</f>
        <v/>
      </c>
      <c r="K108" s="12" t="str">
        <f>IF(ISBLANK(Games!B108),"",IF(Table13[[#This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8" s="16" t="str">
        <f>IF(ISBLANK(Table13[[#This Row],[Difference Result]]),"",IF(ISBLANK(Games!B108),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8" s="24" t="str">
        <f>IF(ISBLANK(Table13[[#This Row],[Difference Result]]), "", (Table13[[#This Row],[Predicted Spread]]*-1-Table13[[#This Row],[Difference Result]]))</f>
        <v/>
      </c>
      <c r="N108" s="24" t="str">
        <f>IF(ISBLANK(Table13[[#This Row],[Difference Result]]), "",ABS(Table13[[#This Row],[Result Difference from Prediction]]))</f>
        <v/>
      </c>
      <c r="O108" s="17" t="str">
        <f>IF(OR(ISBLANK(Games!B108),ISBLANK(Table13[[#This Row],[Side Result]])), "",IF(OR(AND('Prediction Log'!D108&lt;0, 'Prediction Log'!H108='Prediction Log'!B108), AND('Prediction Log'!D108&gt;0, 'Prediction Log'!C108='Prediction Log'!H108)),"Y", IF(ISBLANK(Games!$B$2), "","N")))</f>
        <v/>
      </c>
      <c r="P108" s="17" t="str">
        <f>IF(OR(ISBLANK(Games!B108),ISBLANK(Table13[[#This Row],[Difference Result]])),"", IF(Table13[[#This Row],[Cover Result (Y/N)]]="Y", "Y", "N"))</f>
        <v/>
      </c>
    </row>
    <row r="109" spans="1:16" x14ac:dyDescent="0.45">
      <c r="A109" s="6" t="str">
        <f>IF(ISBLANK(Games!$B109), "",Games!A109)</f>
        <v/>
      </c>
      <c r="B109" s="6" t="str">
        <f>IF(ISBLANK(Games!$B109), "",Games!B109)</f>
        <v/>
      </c>
      <c r="C109" s="6" t="str">
        <f>IF(ISBLANK(Games!$B109), "",Games!C109)</f>
        <v/>
      </c>
      <c r="D109" s="2" t="str">
        <f>IF(ISBLANK(Games!$B109), "",Games!D109)</f>
        <v/>
      </c>
      <c r="E109" s="2" t="str">
        <f>IF(ISBLANK(Games!$B109), "",Games!E109)</f>
        <v/>
      </c>
      <c r="F109" s="6" t="str">
        <f>IF(ISBLANK(Games!$B109), "",Games!F109)</f>
        <v/>
      </c>
      <c r="G109" s="6" t="str">
        <f>IF(ISBLANK(Games!$B109), "",Games!G109)</f>
        <v/>
      </c>
      <c r="H109" s="26"/>
      <c r="I109" s="26"/>
      <c r="J109" s="25" t="str">
        <f>IF(ISBLANK(Table13[[#This Row],[Side Result]]), "",IF(Table13[[#This Row],[Difference Result]]&gt;(-1*Table13[[#This Row],[Predicted Spread]]), "Y", "N"))</f>
        <v/>
      </c>
      <c r="K109" s="12" t="str">
        <f>IF(ISBLANK(Games!B109),"",IF(Table13[[#This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9" s="16" t="str">
        <f>IF(ISBLANK(Table13[[#This Row],[Difference Result]]),"",IF(ISBLANK(Games!B109),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9" s="24" t="str">
        <f>IF(ISBLANK(Table13[[#This Row],[Difference Result]]), "", (Table13[[#This Row],[Predicted Spread]]*-1-Table13[[#This Row],[Difference Result]]))</f>
        <v/>
      </c>
      <c r="N109" s="24" t="str">
        <f>IF(ISBLANK(Table13[[#This Row],[Difference Result]]), "",ABS(Table13[[#This Row],[Result Difference from Prediction]]))</f>
        <v/>
      </c>
      <c r="O109" s="17" t="str">
        <f>IF(OR(ISBLANK(Games!B109),ISBLANK(Table13[[#This Row],[Side Result]])), "",IF(OR(AND('Prediction Log'!D109&lt;0, 'Prediction Log'!H109='Prediction Log'!B109), AND('Prediction Log'!D109&gt;0, 'Prediction Log'!C109='Prediction Log'!H109)),"Y", IF(ISBLANK(Games!$B$2), "","N")))</f>
        <v/>
      </c>
      <c r="P109" s="17" t="str">
        <f>IF(OR(ISBLANK(Games!B109),ISBLANK(Table13[[#This Row],[Difference Result]])),"", IF(Table13[[#This Row],[Cover Result (Y/N)]]="Y", "Y", "N"))</f>
        <v/>
      </c>
    </row>
    <row r="110" spans="1:16" x14ac:dyDescent="0.45">
      <c r="A110" s="6" t="str">
        <f>IF(ISBLANK(Games!$B110), "",Games!A110)</f>
        <v/>
      </c>
      <c r="B110" s="6" t="str">
        <f>IF(ISBLANK(Games!$B110), "",Games!B110)</f>
        <v/>
      </c>
      <c r="C110" s="6" t="str">
        <f>IF(ISBLANK(Games!$B110), "",Games!C110)</f>
        <v/>
      </c>
      <c r="D110" s="2" t="str">
        <f>IF(ISBLANK(Games!$B110), "",Games!D110)</f>
        <v/>
      </c>
      <c r="E110" s="2" t="str">
        <f>IF(ISBLANK(Games!$B110), "",Games!E110)</f>
        <v/>
      </c>
      <c r="F110" s="6" t="str">
        <f>IF(ISBLANK(Games!$B110), "",Games!F110)</f>
        <v/>
      </c>
      <c r="G110" s="6" t="str">
        <f>IF(ISBLANK(Games!$B110), "",Games!G110)</f>
        <v/>
      </c>
      <c r="H110" s="26"/>
      <c r="I110" s="26"/>
      <c r="J110" s="25" t="str">
        <f>IF(ISBLANK(Table13[[#This Row],[Side Result]]), "",IF(Table13[[#This Row],[Difference Result]]&gt;(-1*Table13[[#This Row],[Predicted Spread]]), "Y", "N"))</f>
        <v/>
      </c>
      <c r="K110" s="12" t="str">
        <f>IF(ISBLANK(Games!B110),"",IF(Table13[[#This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0" s="16" t="str">
        <f>IF(ISBLANK(Table13[[#This Row],[Difference Result]]),"",IF(ISBLANK(Games!B110),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0" s="24" t="str">
        <f>IF(ISBLANK(Table13[[#This Row],[Difference Result]]), "", (Table13[[#This Row],[Predicted Spread]]*-1-Table13[[#This Row],[Difference Result]]))</f>
        <v/>
      </c>
      <c r="N110" s="24" t="str">
        <f>IF(ISBLANK(Table13[[#This Row],[Difference Result]]), "",ABS(Table13[[#This Row],[Result Difference from Prediction]]))</f>
        <v/>
      </c>
      <c r="O110" s="17" t="str">
        <f>IF(OR(ISBLANK(Games!B110),ISBLANK(Table13[[#This Row],[Side Result]])), "",IF(OR(AND('Prediction Log'!D110&lt;0, 'Prediction Log'!H110='Prediction Log'!B110), AND('Prediction Log'!D110&gt;0, 'Prediction Log'!C110='Prediction Log'!H110)),"Y", IF(ISBLANK(Games!$B$2), "","N")))</f>
        <v/>
      </c>
      <c r="P110" s="17" t="str">
        <f>IF(OR(ISBLANK(Games!B110),ISBLANK(Table13[[#This Row],[Difference Result]])),"", IF(Table13[[#This Row],[Cover Result (Y/N)]]="Y", "Y", "N"))</f>
        <v/>
      </c>
    </row>
    <row r="111" spans="1:16" x14ac:dyDescent="0.45">
      <c r="A111" s="6" t="str">
        <f>IF(ISBLANK(Games!$B111), "",Games!A111)</f>
        <v/>
      </c>
      <c r="B111" s="6" t="str">
        <f>IF(ISBLANK(Games!$B111), "",Games!B111)</f>
        <v/>
      </c>
      <c r="C111" s="6" t="str">
        <f>IF(ISBLANK(Games!$B111), "",Games!C111)</f>
        <v/>
      </c>
      <c r="D111" s="2" t="str">
        <f>IF(ISBLANK(Games!$B111), "",Games!D111)</f>
        <v/>
      </c>
      <c r="E111" s="2" t="str">
        <f>IF(ISBLANK(Games!$B111), "",Games!E111)</f>
        <v/>
      </c>
      <c r="F111" s="6" t="str">
        <f>IF(ISBLANK(Games!$B111), "",Games!F111)</f>
        <v/>
      </c>
      <c r="G111" s="6" t="str">
        <f>IF(ISBLANK(Games!$B111), "",Games!G111)</f>
        <v/>
      </c>
      <c r="H111" s="26"/>
      <c r="I111" s="26"/>
      <c r="J111" s="25" t="str">
        <f>IF(ISBLANK(Table13[[#This Row],[Side Result]]), "",IF(Table13[[#This Row],[Difference Result]]&gt;(-1*Table13[[#This Row],[Predicted Spread]]), "Y", "N"))</f>
        <v/>
      </c>
      <c r="K111" s="12" t="str">
        <f>IF(ISBLANK(Games!B111),"",IF(Table13[[#This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1" s="16" t="str">
        <f>IF(ISBLANK(Table13[[#This Row],[Difference Result]]),"",IF(ISBLANK(Games!B111),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1" s="24" t="str">
        <f>IF(ISBLANK(Table13[[#This Row],[Difference Result]]), "", (Table13[[#This Row],[Predicted Spread]]*-1-Table13[[#This Row],[Difference Result]]))</f>
        <v/>
      </c>
      <c r="N111" s="24" t="str">
        <f>IF(ISBLANK(Table13[[#This Row],[Difference Result]]), "",ABS(Table13[[#This Row],[Result Difference from Prediction]]))</f>
        <v/>
      </c>
      <c r="O111" s="17" t="str">
        <f>IF(OR(ISBLANK(Games!B111),ISBLANK(Table13[[#This Row],[Side Result]])), "",IF(OR(AND('Prediction Log'!D111&lt;0, 'Prediction Log'!H111='Prediction Log'!B111), AND('Prediction Log'!D111&gt;0, 'Prediction Log'!C111='Prediction Log'!H111)),"Y", IF(ISBLANK(Games!$B$2), "","N")))</f>
        <v/>
      </c>
      <c r="P111" s="17" t="str">
        <f>IF(OR(ISBLANK(Games!B111),ISBLANK(Table13[[#This Row],[Difference Result]])),"", IF(Table13[[#This Row],[Cover Result (Y/N)]]="Y", "Y", "N"))</f>
        <v/>
      </c>
    </row>
    <row r="112" spans="1:16" x14ac:dyDescent="0.45">
      <c r="A112" s="6" t="str">
        <f>IF(ISBLANK(Games!$B112), "",Games!A112)</f>
        <v/>
      </c>
      <c r="B112" s="6" t="str">
        <f>IF(ISBLANK(Games!$B112), "",Games!B112)</f>
        <v/>
      </c>
      <c r="C112" s="6" t="str">
        <f>IF(ISBLANK(Games!$B112), "",Games!C112)</f>
        <v/>
      </c>
      <c r="D112" s="2" t="str">
        <f>IF(ISBLANK(Games!$B112), "",Games!D112)</f>
        <v/>
      </c>
      <c r="E112" s="2" t="str">
        <f>IF(ISBLANK(Games!$B112), "",Games!E112)</f>
        <v/>
      </c>
      <c r="F112" s="6" t="str">
        <f>IF(ISBLANK(Games!$B112), "",Games!F112)</f>
        <v/>
      </c>
      <c r="G112" s="6" t="str">
        <f>IF(ISBLANK(Games!$B112), "",Games!G112)</f>
        <v/>
      </c>
      <c r="H112" s="26"/>
      <c r="I112" s="26"/>
      <c r="J112" s="25" t="str">
        <f>IF(ISBLANK(Table13[[#This Row],[Side Result]]), "",IF(Table13[[#This Row],[Difference Result]]&gt;(-1*Table13[[#This Row],[Predicted Spread]]), "Y", "N"))</f>
        <v/>
      </c>
      <c r="K112" s="12" t="str">
        <f>IF(ISBLANK(Games!B112),"",IF(Table13[[#This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2" s="16" t="str">
        <f>IF(ISBLANK(Table13[[#This Row],[Difference Result]]),"",IF(ISBLANK(Games!B112),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2" s="24" t="str">
        <f>IF(ISBLANK(Table13[[#This Row],[Difference Result]]), "", (Table13[[#This Row],[Predicted Spread]]*-1-Table13[[#This Row],[Difference Result]]))</f>
        <v/>
      </c>
      <c r="N112" s="24" t="str">
        <f>IF(ISBLANK(Table13[[#This Row],[Difference Result]]), "",ABS(Table13[[#This Row],[Result Difference from Prediction]]))</f>
        <v/>
      </c>
      <c r="O112" s="17" t="str">
        <f>IF(OR(ISBLANK(Games!B112),ISBLANK(Table13[[#This Row],[Side Result]])), "",IF(OR(AND('Prediction Log'!D112&lt;0, 'Prediction Log'!H112='Prediction Log'!B112), AND('Prediction Log'!D112&gt;0, 'Prediction Log'!C112='Prediction Log'!H112)),"Y", IF(ISBLANK(Games!$B$2), "","N")))</f>
        <v/>
      </c>
      <c r="P112" s="17" t="str">
        <f>IF(OR(ISBLANK(Games!B112),ISBLANK(Table13[[#This Row],[Difference Result]])),"", IF(Table13[[#This Row],[Cover Result (Y/N)]]="Y", "Y", "N"))</f>
        <v/>
      </c>
    </row>
    <row r="113" spans="1:16" x14ac:dyDescent="0.45">
      <c r="A113" s="6" t="str">
        <f>IF(ISBLANK(Games!$B113), "",Games!A113)</f>
        <v/>
      </c>
      <c r="B113" s="6" t="str">
        <f>IF(ISBLANK(Games!$B113), "",Games!B113)</f>
        <v/>
      </c>
      <c r="C113" s="6" t="str">
        <f>IF(ISBLANK(Games!$B113), "",Games!C113)</f>
        <v/>
      </c>
      <c r="D113" s="2" t="str">
        <f>IF(ISBLANK(Games!$B113), "",Games!D113)</f>
        <v/>
      </c>
      <c r="E113" s="2" t="str">
        <f>IF(ISBLANK(Games!$B113), "",Games!E113)</f>
        <v/>
      </c>
      <c r="F113" s="6" t="str">
        <f>IF(ISBLANK(Games!$B113), "",Games!F113)</f>
        <v/>
      </c>
      <c r="G113" s="6" t="str">
        <f>IF(ISBLANK(Games!$B113), "",Games!G113)</f>
        <v/>
      </c>
      <c r="H113" s="26"/>
      <c r="I113" s="26"/>
      <c r="J113" s="25" t="str">
        <f>IF(ISBLANK(Table13[[#This Row],[Side Result]]), "",IF(Table13[[#This Row],[Difference Result]]&gt;(-1*Table13[[#This Row],[Predicted Spread]]), "Y", "N"))</f>
        <v/>
      </c>
      <c r="K113" s="12" t="str">
        <f>IF(ISBLANK(Games!B113),"",IF(Table13[[#This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3" s="16" t="str">
        <f>IF(ISBLANK(Table13[[#This Row],[Difference Result]]),"",IF(ISBLANK(Games!B113),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3" s="24" t="str">
        <f>IF(ISBLANK(Table13[[#This Row],[Difference Result]]), "", (Table13[[#This Row],[Predicted Spread]]*-1-Table13[[#This Row],[Difference Result]]))</f>
        <v/>
      </c>
      <c r="N113" s="24" t="str">
        <f>IF(ISBLANK(Table13[[#This Row],[Difference Result]]), "",ABS(Table13[[#This Row],[Result Difference from Prediction]]))</f>
        <v/>
      </c>
      <c r="O113" s="17" t="str">
        <f>IF(OR(ISBLANK(Games!B113),ISBLANK(Table13[[#This Row],[Side Result]])), "",IF(OR(AND('Prediction Log'!D113&lt;0, 'Prediction Log'!H113='Prediction Log'!B113), AND('Prediction Log'!D113&gt;0, 'Prediction Log'!C113='Prediction Log'!H113)),"Y", IF(ISBLANK(Games!$B$2), "","N")))</f>
        <v/>
      </c>
      <c r="P113" s="17" t="str">
        <f>IF(OR(ISBLANK(Games!B113),ISBLANK(Table13[[#This Row],[Difference Result]])),"", IF(Table13[[#This Row],[Cover Result (Y/N)]]="Y", "Y", "N"))</f>
        <v/>
      </c>
    </row>
    <row r="114" spans="1:16" x14ac:dyDescent="0.45">
      <c r="A114" s="6" t="str">
        <f>IF(ISBLANK(Games!$B114), "",Games!A114)</f>
        <v/>
      </c>
      <c r="B114" s="6" t="str">
        <f>IF(ISBLANK(Games!$B114), "",Games!B114)</f>
        <v/>
      </c>
      <c r="C114" s="6" t="str">
        <f>IF(ISBLANK(Games!$B114), "",Games!C114)</f>
        <v/>
      </c>
      <c r="D114" s="2" t="str">
        <f>IF(ISBLANK(Games!$B114), "",Games!D114)</f>
        <v/>
      </c>
      <c r="E114" s="2" t="str">
        <f>IF(ISBLANK(Games!$B114), "",Games!E114)</f>
        <v/>
      </c>
      <c r="F114" s="6" t="str">
        <f>IF(ISBLANK(Games!$B114), "",Games!F114)</f>
        <v/>
      </c>
      <c r="G114" s="6" t="str">
        <f>IF(ISBLANK(Games!$B114), "",Games!G114)</f>
        <v/>
      </c>
      <c r="H114" s="26"/>
      <c r="I114" s="26"/>
      <c r="J114" s="25" t="str">
        <f>IF(ISBLANK(Table13[[#This Row],[Side Result]]), "",IF(Table13[[#This Row],[Difference Result]]&gt;(-1*Table13[[#This Row],[Predicted Spread]]), "Y", "N"))</f>
        <v/>
      </c>
      <c r="K114" s="12" t="str">
        <f>IF(ISBLANK(Games!B114),"",IF(Table13[[#This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4" s="16" t="str">
        <f>IF(ISBLANK(Table13[[#This Row],[Difference Result]]),"",IF(ISBLANK(Games!B114),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4" s="24" t="str">
        <f>IF(ISBLANK(Table13[[#This Row],[Difference Result]]), "", (Table13[[#This Row],[Predicted Spread]]*-1-Table13[[#This Row],[Difference Result]]))</f>
        <v/>
      </c>
      <c r="N114" s="24" t="str">
        <f>IF(ISBLANK(Table13[[#This Row],[Difference Result]]), "",ABS(Table13[[#This Row],[Result Difference from Prediction]]))</f>
        <v/>
      </c>
      <c r="O114" s="17" t="str">
        <f>IF(OR(ISBLANK(Games!B114),ISBLANK(Table13[[#This Row],[Side Result]])), "",IF(OR(AND('Prediction Log'!D114&lt;0, 'Prediction Log'!H114='Prediction Log'!B114), AND('Prediction Log'!D114&gt;0, 'Prediction Log'!C114='Prediction Log'!H114)),"Y", IF(ISBLANK(Games!$B$2), "","N")))</f>
        <v/>
      </c>
      <c r="P114" s="17" t="str">
        <f>IF(OR(ISBLANK(Games!B114),ISBLANK(Table13[[#This Row],[Difference Result]])),"", IF(Table13[[#This Row],[Cover Result (Y/N)]]="Y", "Y", "N"))</f>
        <v/>
      </c>
    </row>
    <row r="115" spans="1:16" x14ac:dyDescent="0.45">
      <c r="A115" s="6" t="str">
        <f>IF(ISBLANK(Games!$B115), "",Games!A115)</f>
        <v/>
      </c>
      <c r="B115" s="6" t="str">
        <f>IF(ISBLANK(Games!$B115), "",Games!B115)</f>
        <v/>
      </c>
      <c r="C115" s="6" t="str">
        <f>IF(ISBLANK(Games!$B115), "",Games!C115)</f>
        <v/>
      </c>
      <c r="D115" s="2" t="str">
        <f>IF(ISBLANK(Games!$B115), "",Games!D115)</f>
        <v/>
      </c>
      <c r="E115" s="2" t="str">
        <f>IF(ISBLANK(Games!$B115), "",Games!E115)</f>
        <v/>
      </c>
      <c r="F115" s="6" t="str">
        <f>IF(ISBLANK(Games!$B115), "",Games!F115)</f>
        <v/>
      </c>
      <c r="G115" s="6" t="str">
        <f>IF(ISBLANK(Games!$B115), "",Games!G115)</f>
        <v/>
      </c>
      <c r="H115" s="26"/>
      <c r="I115" s="26"/>
      <c r="J115" s="25" t="str">
        <f>IF(ISBLANK(Table13[[#This Row],[Side Result]]), "",IF(Table13[[#This Row],[Difference Result]]&gt;(-1*Table13[[#This Row],[Predicted Spread]]), "Y", "N"))</f>
        <v/>
      </c>
      <c r="K115" s="12" t="str">
        <f>IF(ISBLANK(Games!B115),"",IF(Table13[[#This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5" s="16" t="str">
        <f>IF(ISBLANK(Table13[[#This Row],[Difference Result]]),"",IF(ISBLANK(Games!B115),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5" s="24" t="str">
        <f>IF(ISBLANK(Table13[[#This Row],[Difference Result]]), "", (Table13[[#This Row],[Predicted Spread]]*-1-Table13[[#This Row],[Difference Result]]))</f>
        <v/>
      </c>
      <c r="N115" s="24" t="str">
        <f>IF(ISBLANK(Table13[[#This Row],[Difference Result]]), "",ABS(Table13[[#This Row],[Result Difference from Prediction]]))</f>
        <v/>
      </c>
      <c r="O115" s="17" t="str">
        <f>IF(OR(ISBLANK(Games!B115),ISBLANK(Table13[[#This Row],[Side Result]])), "",IF(OR(AND('Prediction Log'!D115&lt;0, 'Prediction Log'!H115='Prediction Log'!B115), AND('Prediction Log'!D115&gt;0, 'Prediction Log'!C115='Prediction Log'!H115)),"Y", IF(ISBLANK(Games!$B$2), "","N")))</f>
        <v/>
      </c>
      <c r="P115" s="17" t="str">
        <f>IF(OR(ISBLANK(Games!B115),ISBLANK(Table13[[#This Row],[Difference Result]])),"", IF(Table13[[#This Row],[Cover Result (Y/N)]]="Y", "Y", "N"))</f>
        <v/>
      </c>
    </row>
    <row r="116" spans="1:16" x14ac:dyDescent="0.45">
      <c r="A116" s="6" t="str">
        <f>IF(ISBLANK(Games!$B116), "",Games!A116)</f>
        <v/>
      </c>
      <c r="B116" s="6" t="str">
        <f>IF(ISBLANK(Games!$B116), "",Games!B116)</f>
        <v/>
      </c>
      <c r="C116" s="6" t="str">
        <f>IF(ISBLANK(Games!$B116), "",Games!C116)</f>
        <v/>
      </c>
      <c r="D116" s="2" t="str">
        <f>IF(ISBLANK(Games!$B116), "",Games!D116)</f>
        <v/>
      </c>
      <c r="E116" s="2" t="str">
        <f>IF(ISBLANK(Games!$B116), "",Games!E116)</f>
        <v/>
      </c>
      <c r="F116" s="6" t="str">
        <f>IF(ISBLANK(Games!$B116), "",Games!F116)</f>
        <v/>
      </c>
      <c r="G116" s="6" t="str">
        <f>IF(ISBLANK(Games!$B116), "",Games!G116)</f>
        <v/>
      </c>
      <c r="H116" s="26"/>
      <c r="I116" s="26"/>
      <c r="J116" s="25" t="str">
        <f>IF(ISBLANK(Table13[[#This Row],[Side Result]]), "",IF(Table13[[#This Row],[Difference Result]]&gt;(-1*Table13[[#This Row],[Predicted Spread]]), "Y", "N"))</f>
        <v/>
      </c>
      <c r="K116" s="12" t="str">
        <f>IF(ISBLANK(Games!B116),"",IF(Table13[[#This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6" s="16" t="str">
        <f>IF(ISBLANK(Table13[[#This Row],[Difference Result]]),"",IF(ISBLANK(Games!B116),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6" s="24" t="str">
        <f>IF(ISBLANK(Table13[[#This Row],[Difference Result]]), "", (Table13[[#This Row],[Predicted Spread]]*-1-Table13[[#This Row],[Difference Result]]))</f>
        <v/>
      </c>
      <c r="N116" s="24" t="str">
        <f>IF(ISBLANK(Table13[[#This Row],[Difference Result]]), "",ABS(Table13[[#This Row],[Result Difference from Prediction]]))</f>
        <v/>
      </c>
      <c r="O116" s="17" t="str">
        <f>IF(OR(ISBLANK(Games!B116),ISBLANK(Table13[[#This Row],[Side Result]])), "",IF(OR(AND('Prediction Log'!D116&lt;0, 'Prediction Log'!H116='Prediction Log'!B116), AND('Prediction Log'!D116&gt;0, 'Prediction Log'!C116='Prediction Log'!H116)),"Y", IF(ISBLANK(Games!$B$2), "","N")))</f>
        <v/>
      </c>
      <c r="P116" s="17" t="str">
        <f>IF(OR(ISBLANK(Games!B116),ISBLANK(Table13[[#This Row],[Difference Result]])),"", IF(Table13[[#This Row],[Cover Result (Y/N)]]="Y", "Y", "N"))</f>
        <v/>
      </c>
    </row>
    <row r="117" spans="1:16" x14ac:dyDescent="0.45">
      <c r="A117" s="6" t="str">
        <f>IF(ISBLANK(Games!$B117), "",Games!A117)</f>
        <v/>
      </c>
      <c r="B117" s="6" t="str">
        <f>IF(ISBLANK(Games!$B117), "",Games!B117)</f>
        <v/>
      </c>
      <c r="C117" s="6" t="str">
        <f>IF(ISBLANK(Games!$B117), "",Games!C117)</f>
        <v/>
      </c>
      <c r="D117" s="2" t="str">
        <f>IF(ISBLANK(Games!$B117), "",Games!D117)</f>
        <v/>
      </c>
      <c r="E117" s="2" t="str">
        <f>IF(ISBLANK(Games!$B117), "",Games!E117)</f>
        <v/>
      </c>
      <c r="F117" s="6" t="str">
        <f>IF(ISBLANK(Games!$B117), "",Games!F117)</f>
        <v/>
      </c>
      <c r="G117" s="6" t="str">
        <f>IF(ISBLANK(Games!$B117), "",Games!G117)</f>
        <v/>
      </c>
      <c r="H117" s="26"/>
      <c r="I117" s="26"/>
      <c r="J117" s="25" t="str">
        <f>IF(ISBLANK(Table13[[#This Row],[Side Result]]), "",IF(Table13[[#This Row],[Difference Result]]&gt;(-1*Table13[[#This Row],[Predicted Spread]]), "Y", "N"))</f>
        <v/>
      </c>
      <c r="K117" s="12" t="str">
        <f>IF(ISBLANK(Games!B117),"",IF(Table13[[#This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7" s="16" t="str">
        <f>IF(ISBLANK(Table13[[#This Row],[Difference Result]]),"",IF(ISBLANK(Games!B117),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7" s="24" t="str">
        <f>IF(ISBLANK(Table13[[#This Row],[Difference Result]]), "", (Table13[[#This Row],[Predicted Spread]]*-1-Table13[[#This Row],[Difference Result]]))</f>
        <v/>
      </c>
      <c r="N117" s="24" t="str">
        <f>IF(ISBLANK(Table13[[#This Row],[Difference Result]]), "",ABS(Table13[[#This Row],[Result Difference from Prediction]]))</f>
        <v/>
      </c>
      <c r="O117" s="17" t="str">
        <f>IF(OR(ISBLANK(Games!B117),ISBLANK(Table13[[#This Row],[Side Result]])), "",IF(OR(AND('Prediction Log'!D117&lt;0, 'Prediction Log'!H117='Prediction Log'!B117), AND('Prediction Log'!D117&gt;0, 'Prediction Log'!C117='Prediction Log'!H117)),"Y", IF(ISBLANK(Games!$B$2), "","N")))</f>
        <v/>
      </c>
      <c r="P117" s="17" t="str">
        <f>IF(OR(ISBLANK(Games!B117),ISBLANK(Table13[[#This Row],[Difference Result]])),"", IF(Table13[[#This Row],[Cover Result (Y/N)]]="Y", "Y", "N"))</f>
        <v/>
      </c>
    </row>
    <row r="118" spans="1:16" x14ac:dyDescent="0.45">
      <c r="A118" s="6" t="str">
        <f>IF(ISBLANK(Games!$B118), "",Games!A118)</f>
        <v/>
      </c>
      <c r="B118" s="6" t="str">
        <f>IF(ISBLANK(Games!$B118), "",Games!B118)</f>
        <v/>
      </c>
      <c r="C118" s="6" t="str">
        <f>IF(ISBLANK(Games!$B118), "",Games!C118)</f>
        <v/>
      </c>
      <c r="D118" s="2" t="str">
        <f>IF(ISBLANK(Games!$B118), "",Games!D118)</f>
        <v/>
      </c>
      <c r="E118" s="2" t="str">
        <f>IF(ISBLANK(Games!$B118), "",Games!E118)</f>
        <v/>
      </c>
      <c r="F118" s="6" t="str">
        <f>IF(ISBLANK(Games!$B118), "",Games!F118)</f>
        <v/>
      </c>
      <c r="G118" s="6" t="str">
        <f>IF(ISBLANK(Games!$B118), "",Games!G118)</f>
        <v/>
      </c>
      <c r="H118" s="26"/>
      <c r="I118" s="26"/>
      <c r="J118" s="25" t="str">
        <f>IF(ISBLANK(Table13[[#This Row],[Side Result]]), "",IF(Table13[[#This Row],[Difference Result]]&gt;(-1*Table13[[#This Row],[Predicted Spread]]), "Y", "N"))</f>
        <v/>
      </c>
      <c r="K118" s="12" t="str">
        <f>IF(ISBLANK(Games!B118),"",IF(Table13[[#This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8" s="16" t="str">
        <f>IF(ISBLANK(Table13[[#This Row],[Difference Result]]),"",IF(ISBLANK(Games!B118),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8" s="24" t="str">
        <f>IF(ISBLANK(Table13[[#This Row],[Difference Result]]), "", (Table13[[#This Row],[Predicted Spread]]*-1-Table13[[#This Row],[Difference Result]]))</f>
        <v/>
      </c>
      <c r="N118" s="24" t="str">
        <f>IF(ISBLANK(Table13[[#This Row],[Difference Result]]), "",ABS(Table13[[#This Row],[Result Difference from Prediction]]))</f>
        <v/>
      </c>
      <c r="O118" s="17" t="str">
        <f>IF(OR(ISBLANK(Games!B118),ISBLANK(Table13[[#This Row],[Side Result]])), "",IF(OR(AND('Prediction Log'!D118&lt;0, 'Prediction Log'!H118='Prediction Log'!B118), AND('Prediction Log'!D118&gt;0, 'Prediction Log'!C118='Prediction Log'!H118)),"Y", IF(ISBLANK(Games!$B$2), "","N")))</f>
        <v/>
      </c>
      <c r="P118" s="17" t="str">
        <f>IF(OR(ISBLANK(Games!B118),ISBLANK(Table13[[#This Row],[Difference Result]])),"", IF(Table13[[#This Row],[Cover Result (Y/N)]]="Y", "Y", "N"))</f>
        <v/>
      </c>
    </row>
    <row r="119" spans="1:16" x14ac:dyDescent="0.45">
      <c r="A119" s="6" t="str">
        <f>IF(ISBLANK(Games!$B119), "",Games!A119)</f>
        <v/>
      </c>
      <c r="B119" s="6" t="str">
        <f>IF(ISBLANK(Games!$B119), "",Games!B119)</f>
        <v/>
      </c>
      <c r="C119" s="6" t="str">
        <f>IF(ISBLANK(Games!$B119), "",Games!C119)</f>
        <v/>
      </c>
      <c r="D119" s="2" t="str">
        <f>IF(ISBLANK(Games!$B119), "",Games!D119)</f>
        <v/>
      </c>
      <c r="E119" s="2" t="str">
        <f>IF(ISBLANK(Games!$B119), "",Games!E119)</f>
        <v/>
      </c>
      <c r="F119" s="6" t="str">
        <f>IF(ISBLANK(Games!$B119), "",Games!F119)</f>
        <v/>
      </c>
      <c r="G119" s="6" t="str">
        <f>IF(ISBLANK(Games!$B119), "",Games!G119)</f>
        <v/>
      </c>
      <c r="H119" s="26"/>
      <c r="I119" s="26"/>
      <c r="J119" s="25" t="str">
        <f>IF(ISBLANK(Table13[[#This Row],[Side Result]]), "",IF(Table13[[#This Row],[Difference Result]]&gt;(-1*Table13[[#This Row],[Predicted Spread]]), "Y", "N"))</f>
        <v/>
      </c>
      <c r="K119" s="12" t="str">
        <f>IF(ISBLANK(Games!B119),"",IF(Table13[[#This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9" s="16" t="str">
        <f>IF(ISBLANK(Table13[[#This Row],[Difference Result]]),"",IF(ISBLANK(Games!B119),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9" s="24" t="str">
        <f>IF(ISBLANK(Table13[[#This Row],[Difference Result]]), "", (Table13[[#This Row],[Predicted Spread]]*-1-Table13[[#This Row],[Difference Result]]))</f>
        <v/>
      </c>
      <c r="N119" s="24" t="str">
        <f>IF(ISBLANK(Table13[[#This Row],[Difference Result]]), "",ABS(Table13[[#This Row],[Result Difference from Prediction]]))</f>
        <v/>
      </c>
      <c r="O119" s="17" t="str">
        <f>IF(OR(ISBLANK(Games!B119),ISBLANK(Table13[[#This Row],[Side Result]])), "",IF(OR(AND('Prediction Log'!D119&lt;0, 'Prediction Log'!H119='Prediction Log'!B119), AND('Prediction Log'!D119&gt;0, 'Prediction Log'!C119='Prediction Log'!H119)),"Y", IF(ISBLANK(Games!$B$2), "","N")))</f>
        <v/>
      </c>
      <c r="P119" s="17" t="str">
        <f>IF(OR(ISBLANK(Games!B119),ISBLANK(Table13[[#This Row],[Difference Result]])),"", IF(Table13[[#This Row],[Cover Result (Y/N)]]="Y", "Y", "N"))</f>
        <v/>
      </c>
    </row>
    <row r="120" spans="1:16" x14ac:dyDescent="0.45">
      <c r="A120" s="6" t="str">
        <f>IF(ISBLANK(Games!$B120), "",Games!A120)</f>
        <v/>
      </c>
      <c r="B120" s="6" t="str">
        <f>IF(ISBLANK(Games!$B120), "",Games!B120)</f>
        <v/>
      </c>
      <c r="C120" s="6" t="str">
        <f>IF(ISBLANK(Games!$B120), "",Games!C120)</f>
        <v/>
      </c>
      <c r="D120" s="2" t="str">
        <f>IF(ISBLANK(Games!$B120), "",Games!D120)</f>
        <v/>
      </c>
      <c r="E120" s="2" t="str">
        <f>IF(ISBLANK(Games!$B120), "",Games!E120)</f>
        <v/>
      </c>
      <c r="F120" s="6" t="str">
        <f>IF(ISBLANK(Games!$B120), "",Games!F120)</f>
        <v/>
      </c>
      <c r="G120" s="6" t="str">
        <f>IF(ISBLANK(Games!$B120), "",Games!G120)</f>
        <v/>
      </c>
      <c r="H120" s="26"/>
      <c r="I120" s="26"/>
      <c r="J120" s="25" t="str">
        <f>IF(ISBLANK(Table13[[#This Row],[Side Result]]), "",IF(Table13[[#This Row],[Difference Result]]&gt;(-1*Table13[[#This Row],[Predicted Spread]]), "Y", "N"))</f>
        <v/>
      </c>
      <c r="K120" s="12" t="str">
        <f>IF(ISBLANK(Games!B120),"",IF(Table13[[#This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0" s="16" t="str">
        <f>IF(ISBLANK(Table13[[#This Row],[Difference Result]]),"",IF(ISBLANK(Games!B120),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0" s="24" t="str">
        <f>IF(ISBLANK(Table13[[#This Row],[Difference Result]]), "", (Table13[[#This Row],[Predicted Spread]]*-1-Table13[[#This Row],[Difference Result]]))</f>
        <v/>
      </c>
      <c r="N120" s="24" t="str">
        <f>IF(ISBLANK(Table13[[#This Row],[Difference Result]]), "",ABS(Table13[[#This Row],[Result Difference from Prediction]]))</f>
        <v/>
      </c>
      <c r="O120" s="17" t="str">
        <f>IF(OR(ISBLANK(Games!B120),ISBLANK(Table13[[#This Row],[Side Result]])), "",IF(OR(AND('Prediction Log'!D120&lt;0, 'Prediction Log'!H120='Prediction Log'!B120), AND('Prediction Log'!D120&gt;0, 'Prediction Log'!C120='Prediction Log'!H120)),"Y", IF(ISBLANK(Games!$B$2), "","N")))</f>
        <v/>
      </c>
      <c r="P120" s="17" t="str">
        <f>IF(OR(ISBLANK(Games!B120),ISBLANK(Table13[[#This Row],[Difference Result]])),"", IF(Table13[[#This Row],[Cover Result (Y/N)]]="Y", "Y", "N"))</f>
        <v/>
      </c>
    </row>
    <row r="121" spans="1:16" x14ac:dyDescent="0.45">
      <c r="A121" s="6" t="str">
        <f>IF(ISBLANK(Games!$B121), "",Games!A121)</f>
        <v/>
      </c>
      <c r="B121" s="6" t="str">
        <f>IF(ISBLANK(Games!$B121), "",Games!B121)</f>
        <v/>
      </c>
      <c r="C121" s="6" t="str">
        <f>IF(ISBLANK(Games!$B121), "",Games!C121)</f>
        <v/>
      </c>
      <c r="D121" s="2" t="str">
        <f>IF(ISBLANK(Games!$B121), "",Games!D121)</f>
        <v/>
      </c>
      <c r="E121" s="2" t="str">
        <f>IF(ISBLANK(Games!$B121), "",Games!E121)</f>
        <v/>
      </c>
      <c r="F121" s="6" t="str">
        <f>IF(ISBLANK(Games!$B121), "",Games!F121)</f>
        <v/>
      </c>
      <c r="G121" s="6" t="str">
        <f>IF(ISBLANK(Games!$B121), "",Games!G121)</f>
        <v/>
      </c>
      <c r="H121" s="26"/>
      <c r="I121" s="26"/>
      <c r="J121" s="25" t="str">
        <f>IF(ISBLANK(Table13[[#This Row],[Side Result]]), "",IF(Table13[[#This Row],[Difference Result]]&gt;(-1*Table13[[#This Row],[Predicted Spread]]), "Y", "N"))</f>
        <v/>
      </c>
      <c r="K121" s="12" t="str">
        <f>IF(ISBLANK(Games!B121),"",IF(Table13[[#This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1" s="16" t="str">
        <f>IF(ISBLANK(Table13[[#This Row],[Difference Result]]),"",IF(ISBLANK(Games!B121),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1" s="24" t="str">
        <f>IF(ISBLANK(Table13[[#This Row],[Difference Result]]), "", (Table13[[#This Row],[Predicted Spread]]*-1-Table13[[#This Row],[Difference Result]]))</f>
        <v/>
      </c>
      <c r="N121" s="24" t="str">
        <f>IF(ISBLANK(Table13[[#This Row],[Difference Result]]), "",ABS(Table13[[#This Row],[Result Difference from Prediction]]))</f>
        <v/>
      </c>
      <c r="O121" s="17" t="str">
        <f>IF(OR(ISBLANK(Games!B121),ISBLANK(Table13[[#This Row],[Side Result]])), "",IF(OR(AND('Prediction Log'!D121&lt;0, 'Prediction Log'!H121='Prediction Log'!B121), AND('Prediction Log'!D121&gt;0, 'Prediction Log'!C121='Prediction Log'!H121)),"Y", IF(ISBLANK(Games!$B$2), "","N")))</f>
        <v/>
      </c>
      <c r="P121" s="17" t="str">
        <f>IF(OR(ISBLANK(Games!B121),ISBLANK(Table13[[#This Row],[Difference Result]])),"", IF(Table13[[#This Row],[Cover Result (Y/N)]]="Y", "Y", "N"))</f>
        <v/>
      </c>
    </row>
    <row r="122" spans="1:16" x14ac:dyDescent="0.45">
      <c r="A122" s="6" t="str">
        <f>IF(ISBLANK(Games!$B122), "",Games!A122)</f>
        <v/>
      </c>
      <c r="B122" s="6" t="str">
        <f>IF(ISBLANK(Games!$B122), "",Games!B122)</f>
        <v/>
      </c>
      <c r="C122" s="6" t="str">
        <f>IF(ISBLANK(Games!$B122), "",Games!C122)</f>
        <v/>
      </c>
      <c r="D122" s="2" t="str">
        <f>IF(ISBLANK(Games!$B122), "",Games!D122)</f>
        <v/>
      </c>
      <c r="E122" s="2" t="str">
        <f>IF(ISBLANK(Games!$B122), "",Games!E122)</f>
        <v/>
      </c>
      <c r="F122" s="6" t="str">
        <f>IF(ISBLANK(Games!$B122), "",Games!F122)</f>
        <v/>
      </c>
      <c r="G122" s="6" t="str">
        <f>IF(ISBLANK(Games!$B122), "",Games!G122)</f>
        <v/>
      </c>
      <c r="H122" s="26"/>
      <c r="I122" s="26"/>
      <c r="J122" s="25" t="str">
        <f>IF(ISBLANK(Table13[[#This Row],[Side Result]]), "",IF(Table13[[#This Row],[Difference Result]]&gt;(-1*Table13[[#This Row],[Predicted Spread]]), "Y", "N"))</f>
        <v/>
      </c>
      <c r="K122" s="12" t="str">
        <f>IF(ISBLANK(Games!B122),"",IF(Table13[[#This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2" s="16" t="str">
        <f>IF(ISBLANK(Table13[[#This Row],[Difference Result]]),"",IF(ISBLANK(Games!B122),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2" s="24" t="str">
        <f>IF(ISBLANK(Table13[[#This Row],[Difference Result]]), "", (Table13[[#This Row],[Predicted Spread]]*-1-Table13[[#This Row],[Difference Result]]))</f>
        <v/>
      </c>
      <c r="N122" s="24" t="str">
        <f>IF(ISBLANK(Table13[[#This Row],[Difference Result]]), "",ABS(Table13[[#This Row],[Result Difference from Prediction]]))</f>
        <v/>
      </c>
      <c r="O122" s="17" t="str">
        <f>IF(OR(ISBLANK(Games!B122),ISBLANK(Table13[[#This Row],[Side Result]])), "",IF(OR(AND('Prediction Log'!D122&lt;0, 'Prediction Log'!H122='Prediction Log'!B122), AND('Prediction Log'!D122&gt;0, 'Prediction Log'!C122='Prediction Log'!H122)),"Y", IF(ISBLANK(Games!$B$2), "","N")))</f>
        <v/>
      </c>
      <c r="P122" s="17" t="str">
        <f>IF(OR(ISBLANK(Games!B122),ISBLANK(Table13[[#This Row],[Difference Result]])),"", IF(Table13[[#This Row],[Cover Result (Y/N)]]="Y", "Y", "N"))</f>
        <v/>
      </c>
    </row>
    <row r="123" spans="1:16" x14ac:dyDescent="0.45">
      <c r="A123" s="6" t="str">
        <f>IF(ISBLANK(Games!$B123), "",Games!A123)</f>
        <v/>
      </c>
      <c r="B123" s="6" t="str">
        <f>IF(ISBLANK(Games!$B123), "",Games!B123)</f>
        <v/>
      </c>
      <c r="C123" s="6" t="str">
        <f>IF(ISBLANK(Games!$B123), "",Games!C123)</f>
        <v/>
      </c>
      <c r="D123" s="2" t="str">
        <f>IF(ISBLANK(Games!$B123), "",Games!D123)</f>
        <v/>
      </c>
      <c r="E123" s="2" t="str">
        <f>IF(ISBLANK(Games!$B123), "",Games!E123)</f>
        <v/>
      </c>
      <c r="F123" s="6" t="str">
        <f>IF(ISBLANK(Games!$B123), "",Games!F123)</f>
        <v/>
      </c>
      <c r="G123" s="6" t="str">
        <f>IF(ISBLANK(Games!$B123), "",Games!G123)</f>
        <v/>
      </c>
      <c r="H123" s="26"/>
      <c r="I123" s="26"/>
      <c r="J123" s="25" t="str">
        <f>IF(ISBLANK(Table13[[#This Row],[Side Result]]), "",IF(Table13[[#This Row],[Difference Result]]&gt;(-1*Table13[[#This Row],[Predicted Spread]]), "Y", "N"))</f>
        <v/>
      </c>
      <c r="K123" s="12" t="str">
        <f>IF(ISBLANK(Games!B123),"",IF(Table13[[#This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3" s="16" t="str">
        <f>IF(ISBLANK(Table13[[#This Row],[Difference Result]]),"",IF(ISBLANK(Games!B123),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3" s="24" t="str">
        <f>IF(ISBLANK(Table13[[#This Row],[Difference Result]]), "", (Table13[[#This Row],[Predicted Spread]]*-1-Table13[[#This Row],[Difference Result]]))</f>
        <v/>
      </c>
      <c r="N123" s="24" t="str">
        <f>IF(ISBLANK(Table13[[#This Row],[Difference Result]]), "",ABS(Table13[[#This Row],[Result Difference from Prediction]]))</f>
        <v/>
      </c>
      <c r="O123" s="17" t="str">
        <f>IF(OR(ISBLANK(Games!B123),ISBLANK(Table13[[#This Row],[Side Result]])), "",IF(OR(AND('Prediction Log'!D123&lt;0, 'Prediction Log'!H123='Prediction Log'!B123), AND('Prediction Log'!D123&gt;0, 'Prediction Log'!C123='Prediction Log'!H123)),"Y", IF(ISBLANK(Games!$B$2), "","N")))</f>
        <v/>
      </c>
      <c r="P123" s="17" t="str">
        <f>IF(OR(ISBLANK(Games!B123),ISBLANK(Table13[[#This Row],[Difference Result]])),"", IF(Table13[[#This Row],[Cover Result (Y/N)]]="Y", "Y", "N"))</f>
        <v/>
      </c>
    </row>
    <row r="124" spans="1:16" x14ac:dyDescent="0.45">
      <c r="A124" s="6" t="str">
        <f>IF(ISBLANK(Games!$B124), "",Games!A124)</f>
        <v/>
      </c>
      <c r="B124" s="6" t="str">
        <f>IF(ISBLANK(Games!$B124), "",Games!B124)</f>
        <v/>
      </c>
      <c r="C124" s="6" t="str">
        <f>IF(ISBLANK(Games!$B124), "",Games!C124)</f>
        <v/>
      </c>
      <c r="D124" s="2" t="str">
        <f>IF(ISBLANK(Games!$B124), "",Games!D124)</f>
        <v/>
      </c>
      <c r="E124" s="2" t="str">
        <f>IF(ISBLANK(Games!$B124), "",Games!E124)</f>
        <v/>
      </c>
      <c r="F124" s="6" t="str">
        <f>IF(ISBLANK(Games!$B124), "",Games!F124)</f>
        <v/>
      </c>
      <c r="G124" s="6" t="str">
        <f>IF(ISBLANK(Games!$B124), "",Games!G124)</f>
        <v/>
      </c>
      <c r="H124" s="26"/>
      <c r="I124" s="26"/>
      <c r="J124" s="25" t="str">
        <f>IF(ISBLANK(Table13[[#This Row],[Side Result]]), "",IF(Table13[[#This Row],[Difference Result]]&gt;(-1*Table13[[#This Row],[Predicted Spread]]), "Y", "N"))</f>
        <v/>
      </c>
      <c r="K124" s="12" t="str">
        <f>IF(ISBLANK(Games!B124),"",IF(Table13[[#This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4" s="16" t="str">
        <f>IF(ISBLANK(Table13[[#This Row],[Difference Result]]),"",IF(ISBLANK(Games!B124),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4" s="24" t="str">
        <f>IF(ISBLANK(Table13[[#This Row],[Difference Result]]), "", (Table13[[#This Row],[Predicted Spread]]*-1-Table13[[#This Row],[Difference Result]]))</f>
        <v/>
      </c>
      <c r="N124" s="24" t="str">
        <f>IF(ISBLANK(Table13[[#This Row],[Difference Result]]), "",ABS(Table13[[#This Row],[Result Difference from Prediction]]))</f>
        <v/>
      </c>
      <c r="O124" s="17" t="str">
        <f>IF(OR(ISBLANK(Games!B124),ISBLANK(Table13[[#This Row],[Side Result]])), "",IF(OR(AND('Prediction Log'!D124&lt;0, 'Prediction Log'!H124='Prediction Log'!B124), AND('Prediction Log'!D124&gt;0, 'Prediction Log'!C124='Prediction Log'!H124)),"Y", IF(ISBLANK(Games!$B$2), "","N")))</f>
        <v/>
      </c>
      <c r="P124" s="17" t="str">
        <f>IF(OR(ISBLANK(Games!B124),ISBLANK(Table13[[#This Row],[Difference Result]])),"", IF(Table13[[#This Row],[Cover Result (Y/N)]]="Y", "Y", "N"))</f>
        <v/>
      </c>
    </row>
    <row r="125" spans="1:16" x14ac:dyDescent="0.45">
      <c r="A125" s="6" t="str">
        <f>IF(ISBLANK(Games!$B125), "",Games!A125)</f>
        <v/>
      </c>
      <c r="B125" s="6" t="str">
        <f>IF(ISBLANK(Games!$B125), "",Games!B125)</f>
        <v/>
      </c>
      <c r="C125" s="6" t="str">
        <f>IF(ISBLANK(Games!$B125), "",Games!C125)</f>
        <v/>
      </c>
      <c r="D125" s="2" t="str">
        <f>IF(ISBLANK(Games!$B125), "",Games!D125)</f>
        <v/>
      </c>
      <c r="E125" s="2" t="str">
        <f>IF(ISBLANK(Games!$B125), "",Games!E125)</f>
        <v/>
      </c>
      <c r="F125" s="6" t="str">
        <f>IF(ISBLANK(Games!$B125), "",Games!F125)</f>
        <v/>
      </c>
      <c r="G125" s="6" t="str">
        <f>IF(ISBLANK(Games!$B125), "",Games!G125)</f>
        <v/>
      </c>
      <c r="H125" s="26"/>
      <c r="I125" s="26"/>
      <c r="J125" s="25" t="str">
        <f>IF(ISBLANK(Table13[[#This Row],[Side Result]]), "",IF(Table13[[#This Row],[Difference Result]]&gt;(-1*Table13[[#This Row],[Predicted Spread]]), "Y", "N"))</f>
        <v/>
      </c>
      <c r="K125" s="12" t="str">
        <f>IF(ISBLANK(Games!B125),"",IF(Table13[[#This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5" s="16" t="str">
        <f>IF(ISBLANK(Table13[[#This Row],[Difference Result]]),"",IF(ISBLANK(Games!B125),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5" s="24" t="str">
        <f>IF(ISBLANK(Table13[[#This Row],[Difference Result]]), "", (Table13[[#This Row],[Predicted Spread]]*-1-Table13[[#This Row],[Difference Result]]))</f>
        <v/>
      </c>
      <c r="N125" s="24" t="str">
        <f>IF(ISBLANK(Table13[[#This Row],[Difference Result]]), "",ABS(Table13[[#This Row],[Result Difference from Prediction]]))</f>
        <v/>
      </c>
      <c r="O125" s="17" t="str">
        <f>IF(OR(ISBLANK(Games!B125),ISBLANK(Table13[[#This Row],[Side Result]])), "",IF(OR(AND('Prediction Log'!D125&lt;0, 'Prediction Log'!H125='Prediction Log'!B125), AND('Prediction Log'!D125&gt;0, 'Prediction Log'!C125='Prediction Log'!H125)),"Y", IF(ISBLANK(Games!$B$2), "","N")))</f>
        <v/>
      </c>
      <c r="P125" s="17" t="str">
        <f>IF(OR(ISBLANK(Games!B125),ISBLANK(Table13[[#This Row],[Difference Result]])),"", IF(Table13[[#This Row],[Cover Result (Y/N)]]="Y", "Y", "N"))</f>
        <v/>
      </c>
    </row>
    <row r="126" spans="1:16" x14ac:dyDescent="0.45">
      <c r="A126" s="6" t="str">
        <f>IF(ISBLANK(Games!$B126), "",Games!A126)</f>
        <v/>
      </c>
      <c r="B126" s="6" t="str">
        <f>IF(ISBLANK(Games!$B126), "",Games!B126)</f>
        <v/>
      </c>
      <c r="C126" s="6" t="str">
        <f>IF(ISBLANK(Games!$B126), "",Games!C126)</f>
        <v/>
      </c>
      <c r="D126" s="2" t="str">
        <f>IF(ISBLANK(Games!$B126), "",Games!D126)</f>
        <v/>
      </c>
      <c r="E126" s="2" t="str">
        <f>IF(ISBLANK(Games!$B126), "",Games!E126)</f>
        <v/>
      </c>
      <c r="F126" s="6" t="str">
        <f>IF(ISBLANK(Games!$B126), "",Games!F126)</f>
        <v/>
      </c>
      <c r="G126" s="6" t="str">
        <f>IF(ISBLANK(Games!$B126), "",Games!G126)</f>
        <v/>
      </c>
      <c r="H126" s="26"/>
      <c r="I126" s="26"/>
      <c r="J126" s="25" t="str">
        <f>IF(ISBLANK(Table13[[#This Row],[Side Result]]), "",IF(Table13[[#This Row],[Difference Result]]&gt;(-1*Table13[[#This Row],[Predicted Spread]]), "Y", "N"))</f>
        <v/>
      </c>
      <c r="K126" s="12" t="str">
        <f>IF(ISBLANK(Games!B126),"",IF(Table13[[#This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6" s="16" t="str">
        <f>IF(ISBLANK(Table13[[#This Row],[Difference Result]]),"",IF(ISBLANK(Games!B126),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6" s="24" t="str">
        <f>IF(ISBLANK(Table13[[#This Row],[Difference Result]]), "", (Table13[[#This Row],[Predicted Spread]]*-1-Table13[[#This Row],[Difference Result]]))</f>
        <v/>
      </c>
      <c r="N126" s="24" t="str">
        <f>IF(ISBLANK(Table13[[#This Row],[Difference Result]]), "",ABS(Table13[[#This Row],[Result Difference from Prediction]]))</f>
        <v/>
      </c>
      <c r="O126" s="17" t="str">
        <f>IF(OR(ISBLANK(Games!B126),ISBLANK(Table13[[#This Row],[Side Result]])), "",IF(OR(AND('Prediction Log'!D126&lt;0, 'Prediction Log'!H126='Prediction Log'!B126), AND('Prediction Log'!D126&gt;0, 'Prediction Log'!C126='Prediction Log'!H126)),"Y", IF(ISBLANK(Games!$B$2), "","N")))</f>
        <v/>
      </c>
      <c r="P126" s="17" t="str">
        <f>IF(OR(ISBLANK(Games!B126),ISBLANK(Table13[[#This Row],[Difference Result]])),"", IF(Table13[[#This Row],[Cover Result (Y/N)]]="Y", "Y", "N"))</f>
        <v/>
      </c>
    </row>
    <row r="127" spans="1:16" x14ac:dyDescent="0.45">
      <c r="A127" s="6" t="str">
        <f>IF(ISBLANK(Games!$B127), "",Games!A127)</f>
        <v/>
      </c>
      <c r="B127" s="6" t="str">
        <f>IF(ISBLANK(Games!$B127), "",Games!B127)</f>
        <v/>
      </c>
      <c r="C127" s="6" t="str">
        <f>IF(ISBLANK(Games!$B127), "",Games!C127)</f>
        <v/>
      </c>
      <c r="D127" s="2" t="str">
        <f>IF(ISBLANK(Games!$B127), "",Games!D127)</f>
        <v/>
      </c>
      <c r="E127" s="2" t="str">
        <f>IF(ISBLANK(Games!$B127), "",Games!E127)</f>
        <v/>
      </c>
      <c r="F127" s="6" t="str">
        <f>IF(ISBLANK(Games!$B127), "",Games!F127)</f>
        <v/>
      </c>
      <c r="G127" s="6" t="str">
        <f>IF(ISBLANK(Games!$B127), "",Games!G127)</f>
        <v/>
      </c>
      <c r="H127" s="26"/>
      <c r="I127" s="26"/>
      <c r="J127" s="25" t="str">
        <f>IF(ISBLANK(Table13[[#This Row],[Side Result]]), "",IF(Table13[[#This Row],[Difference Result]]&gt;(-1*Table13[[#This Row],[Predicted Spread]]), "Y", "N"))</f>
        <v/>
      </c>
      <c r="K127" s="12" t="str">
        <f>IF(ISBLANK(Games!B127),"",IF(Table13[[#This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7" s="16" t="str">
        <f>IF(ISBLANK(Table13[[#This Row],[Difference Result]]),"",IF(ISBLANK(Games!B127),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7" s="24" t="str">
        <f>IF(ISBLANK(Table13[[#This Row],[Difference Result]]), "", (Table13[[#This Row],[Predicted Spread]]*-1-Table13[[#This Row],[Difference Result]]))</f>
        <v/>
      </c>
      <c r="N127" s="24" t="str">
        <f>IF(ISBLANK(Table13[[#This Row],[Difference Result]]), "",ABS(Table13[[#This Row],[Result Difference from Prediction]]))</f>
        <v/>
      </c>
      <c r="O127" s="17" t="str">
        <f>IF(OR(ISBLANK(Games!B127),ISBLANK(Table13[[#This Row],[Side Result]])), "",IF(OR(AND('Prediction Log'!D127&lt;0, 'Prediction Log'!H127='Prediction Log'!B127), AND('Prediction Log'!D127&gt;0, 'Prediction Log'!C127='Prediction Log'!H127)),"Y", IF(ISBLANK(Games!$B$2), "","N")))</f>
        <v/>
      </c>
      <c r="P127" s="17" t="str">
        <f>IF(OR(ISBLANK(Games!B127),ISBLANK(Table13[[#This Row],[Difference Result]])),"", IF(Table13[[#This Row],[Cover Result (Y/N)]]="Y", "Y", "N"))</f>
        <v/>
      </c>
    </row>
    <row r="128" spans="1:16" x14ac:dyDescent="0.45">
      <c r="A128" s="6" t="str">
        <f>IF(ISBLANK(Games!$B128), "",Games!A128)</f>
        <v/>
      </c>
      <c r="B128" s="6" t="str">
        <f>IF(ISBLANK(Games!$B128), "",Games!B128)</f>
        <v/>
      </c>
      <c r="C128" s="6" t="str">
        <f>IF(ISBLANK(Games!$B128), "",Games!C128)</f>
        <v/>
      </c>
      <c r="D128" s="2" t="str">
        <f>IF(ISBLANK(Games!$B128), "",Games!D128)</f>
        <v/>
      </c>
      <c r="E128" s="2" t="str">
        <f>IF(ISBLANK(Games!$B128), "",Games!E128)</f>
        <v/>
      </c>
      <c r="F128" s="6" t="str">
        <f>IF(ISBLANK(Games!$B128), "",Games!F128)</f>
        <v/>
      </c>
      <c r="G128" s="6" t="str">
        <f>IF(ISBLANK(Games!$B128), "",Games!G128)</f>
        <v/>
      </c>
      <c r="H128" s="26"/>
      <c r="I128" s="26"/>
      <c r="J128" s="25" t="str">
        <f>IF(ISBLANK(Table13[[#This Row],[Side Result]]), "",IF(Table13[[#This Row],[Difference Result]]&gt;(-1*Table13[[#This Row],[Predicted Spread]]), "Y", "N"))</f>
        <v/>
      </c>
      <c r="K128" s="12" t="str">
        <f>IF(ISBLANK(Games!B128),"",IF(Table13[[#This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8" s="16" t="str">
        <f>IF(ISBLANK(Table13[[#This Row],[Difference Result]]),"",IF(ISBLANK(Games!B128),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8" s="24" t="str">
        <f>IF(ISBLANK(Table13[[#This Row],[Difference Result]]), "", (Table13[[#This Row],[Predicted Spread]]*-1-Table13[[#This Row],[Difference Result]]))</f>
        <v/>
      </c>
      <c r="N128" s="24" t="str">
        <f>IF(ISBLANK(Table13[[#This Row],[Difference Result]]), "",ABS(Table13[[#This Row],[Result Difference from Prediction]]))</f>
        <v/>
      </c>
      <c r="O128" s="17" t="str">
        <f>IF(OR(ISBLANK(Games!B128),ISBLANK(Table13[[#This Row],[Side Result]])), "",IF(OR(AND('Prediction Log'!D128&lt;0, 'Prediction Log'!H128='Prediction Log'!B128), AND('Prediction Log'!D128&gt;0, 'Prediction Log'!C128='Prediction Log'!H128)),"Y", IF(ISBLANK(Games!$B$2), "","N")))</f>
        <v/>
      </c>
      <c r="P128" s="17" t="str">
        <f>IF(OR(ISBLANK(Games!B128),ISBLANK(Table13[[#This Row],[Difference Result]])),"", IF(Table13[[#This Row],[Cover Result (Y/N)]]="Y", "Y", "N"))</f>
        <v/>
      </c>
    </row>
    <row r="129" spans="1:16" x14ac:dyDescent="0.45">
      <c r="A129" s="6" t="str">
        <f>IF(ISBLANK(Games!$B129), "",Games!A129)</f>
        <v/>
      </c>
      <c r="B129" s="6" t="str">
        <f>IF(ISBLANK(Games!$B129), "",Games!B129)</f>
        <v/>
      </c>
      <c r="C129" s="6" t="str">
        <f>IF(ISBLANK(Games!$B129), "",Games!C129)</f>
        <v/>
      </c>
      <c r="D129" s="2" t="str">
        <f>IF(ISBLANK(Games!$B129), "",Games!D129)</f>
        <v/>
      </c>
      <c r="E129" s="2" t="str">
        <f>IF(ISBLANK(Games!$B129), "",Games!E129)</f>
        <v/>
      </c>
      <c r="F129" s="6" t="str">
        <f>IF(ISBLANK(Games!$B129), "",Games!F129)</f>
        <v/>
      </c>
      <c r="G129" s="6" t="str">
        <f>IF(ISBLANK(Games!$B129), "",Games!G129)</f>
        <v/>
      </c>
      <c r="H129" s="26"/>
      <c r="I129" s="26"/>
      <c r="J129" s="25" t="str">
        <f>IF(ISBLANK(Table13[[#This Row],[Side Result]]), "",IF(Table13[[#This Row],[Difference Result]]&gt;(-1*Table13[[#This Row],[Predicted Spread]]), "Y", "N"))</f>
        <v/>
      </c>
      <c r="K129" s="12" t="str">
        <f>IF(ISBLANK(Games!B129),"",IF(Table13[[#This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9" s="16" t="str">
        <f>IF(ISBLANK(Table13[[#This Row],[Difference Result]]),"",IF(ISBLANK(Games!B129),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9" s="24" t="str">
        <f>IF(ISBLANK(Table13[[#This Row],[Difference Result]]), "", (Table13[[#This Row],[Predicted Spread]]*-1-Table13[[#This Row],[Difference Result]]))</f>
        <v/>
      </c>
      <c r="N129" s="24" t="str">
        <f>IF(ISBLANK(Table13[[#This Row],[Difference Result]]), "",ABS(Table13[[#This Row],[Result Difference from Prediction]]))</f>
        <v/>
      </c>
      <c r="O129" s="17" t="str">
        <f>IF(OR(ISBLANK(Games!B129),ISBLANK(Table13[[#This Row],[Side Result]])), "",IF(OR(AND('Prediction Log'!D129&lt;0, 'Prediction Log'!H129='Prediction Log'!B129), AND('Prediction Log'!D129&gt;0, 'Prediction Log'!C129='Prediction Log'!H129)),"Y", IF(ISBLANK(Games!$B$2), "","N")))</f>
        <v/>
      </c>
      <c r="P129" s="17" t="str">
        <f>IF(OR(ISBLANK(Games!B129),ISBLANK(Table13[[#This Row],[Difference Result]])),"", IF(Table13[[#This Row],[Cover Result (Y/N)]]="Y", "Y", "N"))</f>
        <v/>
      </c>
    </row>
    <row r="130" spans="1:16" x14ac:dyDescent="0.45">
      <c r="A130" s="6" t="str">
        <f>IF(ISBLANK(Games!$B130), "",Games!A130)</f>
        <v/>
      </c>
      <c r="B130" s="6" t="str">
        <f>IF(ISBLANK(Games!$B130), "",Games!B130)</f>
        <v/>
      </c>
      <c r="C130" s="6" t="str">
        <f>IF(ISBLANK(Games!$B130), "",Games!C130)</f>
        <v/>
      </c>
      <c r="D130" s="2" t="str">
        <f>IF(ISBLANK(Games!$B130), "",Games!D130)</f>
        <v/>
      </c>
      <c r="E130" s="2" t="str">
        <f>IF(ISBLANK(Games!$B130), "",Games!E130)</f>
        <v/>
      </c>
      <c r="F130" s="6" t="str">
        <f>IF(ISBLANK(Games!$B130), "",Games!F130)</f>
        <v/>
      </c>
      <c r="G130" s="6" t="str">
        <f>IF(ISBLANK(Games!$B130), "",Games!G130)</f>
        <v/>
      </c>
      <c r="H130" s="26"/>
      <c r="I130" s="26"/>
      <c r="J130" s="25" t="str">
        <f>IF(ISBLANK(Table13[[#This Row],[Side Result]]), "",IF(Table13[[#This Row],[Difference Result]]&gt;(-1*Table13[[#This Row],[Predicted Spread]]), "Y", "N"))</f>
        <v/>
      </c>
      <c r="K130" s="12" t="str">
        <f>IF(ISBLANK(Games!B130),"",IF(Table13[[#This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0" s="16" t="str">
        <f>IF(ISBLANK(Table13[[#This Row],[Difference Result]]),"",IF(ISBLANK(Games!B130),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0" s="24" t="str">
        <f>IF(ISBLANK(Table13[[#This Row],[Difference Result]]), "", (Table13[[#This Row],[Predicted Spread]]*-1-Table13[[#This Row],[Difference Result]]))</f>
        <v/>
      </c>
      <c r="N130" s="24" t="str">
        <f>IF(ISBLANK(Table13[[#This Row],[Difference Result]]), "",ABS(Table13[[#This Row],[Result Difference from Prediction]]))</f>
        <v/>
      </c>
      <c r="O130" s="17" t="str">
        <f>IF(OR(ISBLANK(Games!B130),ISBLANK(Table13[[#This Row],[Side Result]])), "",IF(OR(AND('Prediction Log'!D130&lt;0, 'Prediction Log'!H130='Prediction Log'!B130), AND('Prediction Log'!D130&gt;0, 'Prediction Log'!C130='Prediction Log'!H130)),"Y", IF(ISBLANK(Games!$B$2), "","N")))</f>
        <v/>
      </c>
      <c r="P130" s="17" t="str">
        <f>IF(OR(ISBLANK(Games!B130),ISBLANK(Table13[[#This Row],[Difference Result]])),"", IF(Table13[[#This Row],[Cover Result (Y/N)]]="Y", "Y", "N"))</f>
        <v/>
      </c>
    </row>
    <row r="131" spans="1:16" x14ac:dyDescent="0.45">
      <c r="A131" s="6" t="str">
        <f>IF(ISBLANK(Games!$B131), "",Games!A131)</f>
        <v/>
      </c>
      <c r="B131" s="6" t="str">
        <f>IF(ISBLANK(Games!$B131), "",Games!B131)</f>
        <v/>
      </c>
      <c r="C131" s="6" t="str">
        <f>IF(ISBLANK(Games!$B131), "",Games!C131)</f>
        <v/>
      </c>
      <c r="D131" s="2" t="str">
        <f>IF(ISBLANK(Games!$B131), "",Games!D131)</f>
        <v/>
      </c>
      <c r="E131" s="2" t="str">
        <f>IF(ISBLANK(Games!$B131), "",Games!E131)</f>
        <v/>
      </c>
      <c r="F131" s="6" t="str">
        <f>IF(ISBLANK(Games!$B131), "",Games!F131)</f>
        <v/>
      </c>
      <c r="G131" s="6" t="str">
        <f>IF(ISBLANK(Games!$B131), "",Games!G131)</f>
        <v/>
      </c>
      <c r="H131" s="26"/>
      <c r="I131" s="26"/>
      <c r="J131" s="25" t="str">
        <f>IF(ISBLANK(Table13[[#This Row],[Side Result]]), "",IF(Table13[[#This Row],[Difference Result]]&gt;(-1*Table13[[#This Row],[Predicted Spread]]), "Y", "N"))</f>
        <v/>
      </c>
      <c r="K131" s="12" t="str">
        <f>IF(ISBLANK(Games!B131),"",IF(Table13[[#This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1" s="16" t="str">
        <f>IF(ISBLANK(Table13[[#This Row],[Difference Result]]),"",IF(ISBLANK(Games!B131),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1" s="24" t="str">
        <f>IF(ISBLANK(Table13[[#This Row],[Difference Result]]), "", (Table13[[#This Row],[Predicted Spread]]*-1-Table13[[#This Row],[Difference Result]]))</f>
        <v/>
      </c>
      <c r="N131" s="24" t="str">
        <f>IF(ISBLANK(Table13[[#This Row],[Difference Result]]), "",ABS(Table13[[#This Row],[Result Difference from Prediction]]))</f>
        <v/>
      </c>
      <c r="O131" s="17" t="str">
        <f>IF(OR(ISBLANK(Games!B131),ISBLANK(Table13[[#This Row],[Side Result]])), "",IF(OR(AND('Prediction Log'!D131&lt;0, 'Prediction Log'!H131='Prediction Log'!B131), AND('Prediction Log'!D131&gt;0, 'Prediction Log'!C131='Prediction Log'!H131)),"Y", IF(ISBLANK(Games!$B$2), "","N")))</f>
        <v/>
      </c>
      <c r="P131" s="17" t="str">
        <f>IF(OR(ISBLANK(Games!B131),ISBLANK(Table13[[#This Row],[Difference Result]])),"", IF(Table13[[#This Row],[Cover Result (Y/N)]]="Y", "Y", "N"))</f>
        <v/>
      </c>
    </row>
    <row r="132" spans="1:16" x14ac:dyDescent="0.45">
      <c r="A132" s="6" t="str">
        <f>IF(ISBLANK(Games!$B132), "",Games!A132)</f>
        <v/>
      </c>
      <c r="B132" s="6" t="str">
        <f>IF(ISBLANK(Games!$B132), "",Games!B132)</f>
        <v/>
      </c>
      <c r="C132" s="6" t="str">
        <f>IF(ISBLANK(Games!$B132), "",Games!C132)</f>
        <v/>
      </c>
      <c r="D132" s="2" t="str">
        <f>IF(ISBLANK(Games!$B132), "",Games!D132)</f>
        <v/>
      </c>
      <c r="E132" s="2" t="str">
        <f>IF(ISBLANK(Games!$B132), "",Games!E132)</f>
        <v/>
      </c>
      <c r="F132" s="6" t="str">
        <f>IF(ISBLANK(Games!$B132), "",Games!F132)</f>
        <v/>
      </c>
      <c r="G132" s="6" t="str">
        <f>IF(ISBLANK(Games!$B132), "",Games!G132)</f>
        <v/>
      </c>
      <c r="H132" s="26"/>
      <c r="I132" s="26"/>
      <c r="J132" s="25" t="str">
        <f>IF(ISBLANK(Table13[[#This Row],[Side Result]]), "",IF(Table13[[#This Row],[Difference Result]]&gt;(-1*Table13[[#This Row],[Predicted Spread]]), "Y", "N"))</f>
        <v/>
      </c>
      <c r="K132" s="12" t="str">
        <f>IF(ISBLANK(Games!B132),"",IF(Table13[[#This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2" s="16" t="str">
        <f>IF(ISBLANK(Table13[[#This Row],[Difference Result]]),"",IF(ISBLANK(Games!B132),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2" s="24" t="str">
        <f>IF(ISBLANK(Table13[[#This Row],[Difference Result]]), "", (Table13[[#This Row],[Predicted Spread]]*-1-Table13[[#This Row],[Difference Result]]))</f>
        <v/>
      </c>
      <c r="N132" s="24" t="str">
        <f>IF(ISBLANK(Table13[[#This Row],[Difference Result]]), "",ABS(Table13[[#This Row],[Result Difference from Prediction]]))</f>
        <v/>
      </c>
      <c r="O132" s="17" t="str">
        <f>IF(OR(ISBLANK(Games!B132),ISBLANK(Table13[[#This Row],[Side Result]])), "",IF(OR(AND('Prediction Log'!D132&lt;0, 'Prediction Log'!H132='Prediction Log'!B132), AND('Prediction Log'!D132&gt;0, 'Prediction Log'!C132='Prediction Log'!H132)),"Y", IF(ISBLANK(Games!$B$2), "","N")))</f>
        <v/>
      </c>
      <c r="P132" s="17" t="str">
        <f>IF(OR(ISBLANK(Games!B132),ISBLANK(Table13[[#This Row],[Difference Result]])),"", IF(Table13[[#This Row],[Cover Result (Y/N)]]="Y", "Y", "N"))</f>
        <v/>
      </c>
    </row>
    <row r="133" spans="1:16" x14ac:dyDescent="0.45">
      <c r="A133" s="6" t="str">
        <f>IF(ISBLANK(Games!$B133), "",Games!A133)</f>
        <v/>
      </c>
      <c r="B133" s="6" t="str">
        <f>IF(ISBLANK(Games!$B133), "",Games!B133)</f>
        <v/>
      </c>
      <c r="C133" s="6" t="str">
        <f>IF(ISBLANK(Games!$B133), "",Games!C133)</f>
        <v/>
      </c>
      <c r="D133" s="2" t="str">
        <f>IF(ISBLANK(Games!$B133), "",Games!D133)</f>
        <v/>
      </c>
      <c r="E133" s="2" t="str">
        <f>IF(ISBLANK(Games!$B133), "",Games!E133)</f>
        <v/>
      </c>
      <c r="F133" s="6" t="str">
        <f>IF(ISBLANK(Games!$B133), "",Games!F133)</f>
        <v/>
      </c>
      <c r="G133" s="6" t="str">
        <f>IF(ISBLANK(Games!$B133), "",Games!G133)</f>
        <v/>
      </c>
      <c r="H133" s="26"/>
      <c r="I133" s="26"/>
      <c r="J133" s="25" t="str">
        <f>IF(ISBLANK(Table13[[#This Row],[Side Result]]), "",IF(Table13[[#This Row],[Difference Result]]&gt;(-1*Table13[[#This Row],[Predicted Spread]]), "Y", "N"))</f>
        <v/>
      </c>
      <c r="K133" s="12" t="str">
        <f>IF(ISBLANK(Games!B133),"",IF(Table13[[#This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3" s="16" t="str">
        <f>IF(ISBLANK(Table13[[#This Row],[Difference Result]]),"",IF(ISBLANK(Games!B133),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3" s="24" t="str">
        <f>IF(ISBLANK(Table13[[#This Row],[Difference Result]]), "", (Table13[[#This Row],[Predicted Spread]]*-1-Table13[[#This Row],[Difference Result]]))</f>
        <v/>
      </c>
      <c r="N133" s="24" t="str">
        <f>IF(ISBLANK(Table13[[#This Row],[Difference Result]]), "",ABS(Table13[[#This Row],[Result Difference from Prediction]]))</f>
        <v/>
      </c>
      <c r="O133" s="17" t="str">
        <f>IF(OR(ISBLANK(Games!B133),ISBLANK(Table13[[#This Row],[Side Result]])), "",IF(OR(AND('Prediction Log'!D133&lt;0, 'Prediction Log'!H133='Prediction Log'!B133), AND('Prediction Log'!D133&gt;0, 'Prediction Log'!C133='Prediction Log'!H133)),"Y", IF(ISBLANK(Games!$B$2), "","N")))</f>
        <v/>
      </c>
      <c r="P133" s="17" t="str">
        <f>IF(OR(ISBLANK(Games!B133),ISBLANK(Table13[[#This Row],[Difference Result]])),"", IF(Table13[[#This Row],[Cover Result (Y/N)]]="Y", "Y", "N"))</f>
        <v/>
      </c>
    </row>
    <row r="134" spans="1:16" x14ac:dyDescent="0.45">
      <c r="A134" s="6" t="str">
        <f>IF(ISBLANK(Games!$B134), "",Games!A134)</f>
        <v/>
      </c>
      <c r="B134" s="6" t="str">
        <f>IF(ISBLANK(Games!$B134), "",Games!B134)</f>
        <v/>
      </c>
      <c r="C134" s="6" t="str">
        <f>IF(ISBLANK(Games!$B134), "",Games!C134)</f>
        <v/>
      </c>
      <c r="D134" s="2" t="str">
        <f>IF(ISBLANK(Games!$B134), "",Games!D134)</f>
        <v/>
      </c>
      <c r="E134" s="2" t="str">
        <f>IF(ISBLANK(Games!$B134), "",Games!E134)</f>
        <v/>
      </c>
      <c r="F134" s="6" t="str">
        <f>IF(ISBLANK(Games!$B134), "",Games!F134)</f>
        <v/>
      </c>
      <c r="G134" s="6" t="str">
        <f>IF(ISBLANK(Games!$B134), "",Games!G134)</f>
        <v/>
      </c>
      <c r="H134" s="26"/>
      <c r="I134" s="26"/>
      <c r="J134" s="25" t="str">
        <f>IF(ISBLANK(Table13[[#This Row],[Side Result]]), "",IF(Table13[[#This Row],[Difference Result]]&gt;(-1*Table13[[#This Row],[Predicted Spread]]), "Y", "N"))</f>
        <v/>
      </c>
      <c r="K134" s="12" t="str">
        <f>IF(ISBLANK(Games!B134),"",IF(Table13[[#This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4" s="16" t="str">
        <f>IF(ISBLANK(Table13[[#This Row],[Difference Result]]),"",IF(ISBLANK(Games!B134),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4" s="24" t="str">
        <f>IF(ISBLANK(Table13[[#This Row],[Difference Result]]), "", (Table13[[#This Row],[Predicted Spread]]*-1-Table13[[#This Row],[Difference Result]]))</f>
        <v/>
      </c>
      <c r="N134" s="24" t="str">
        <f>IF(ISBLANK(Table13[[#This Row],[Difference Result]]), "",ABS(Table13[[#This Row],[Result Difference from Prediction]]))</f>
        <v/>
      </c>
      <c r="O134" s="17" t="str">
        <f>IF(OR(ISBLANK(Games!B134),ISBLANK(Table13[[#This Row],[Side Result]])), "",IF(OR(AND('Prediction Log'!D134&lt;0, 'Prediction Log'!H134='Prediction Log'!B134), AND('Prediction Log'!D134&gt;0, 'Prediction Log'!C134='Prediction Log'!H134)),"Y", IF(ISBLANK(Games!$B$2), "","N")))</f>
        <v/>
      </c>
      <c r="P134" s="17" t="str">
        <f>IF(OR(ISBLANK(Games!B134),ISBLANK(Table13[[#This Row],[Difference Result]])),"", IF(Table13[[#This Row],[Cover Result (Y/N)]]="Y", "Y", "N"))</f>
        <v/>
      </c>
    </row>
    <row r="135" spans="1:16" x14ac:dyDescent="0.45">
      <c r="A135" s="6" t="str">
        <f>IF(ISBLANK(Games!$B135), "",Games!A135)</f>
        <v/>
      </c>
      <c r="B135" s="6" t="str">
        <f>IF(ISBLANK(Games!$B135), "",Games!B135)</f>
        <v/>
      </c>
      <c r="C135" s="6" t="str">
        <f>IF(ISBLANK(Games!$B135), "",Games!C135)</f>
        <v/>
      </c>
      <c r="D135" s="2" t="str">
        <f>IF(ISBLANK(Games!$B135), "",Games!D135)</f>
        <v/>
      </c>
      <c r="E135" s="2" t="str">
        <f>IF(ISBLANK(Games!$B135), "",Games!E135)</f>
        <v/>
      </c>
      <c r="F135" s="6" t="str">
        <f>IF(ISBLANK(Games!$B135), "",Games!F135)</f>
        <v/>
      </c>
      <c r="G135" s="6" t="str">
        <f>IF(ISBLANK(Games!$B135), "",Games!G135)</f>
        <v/>
      </c>
      <c r="H135" s="26"/>
      <c r="I135" s="26"/>
      <c r="J135" s="25" t="str">
        <f>IF(ISBLANK(Table13[[#This Row],[Side Result]]), "",IF(Table13[[#This Row],[Difference Result]]&gt;(-1*Table13[[#This Row],[Predicted Spread]]), "Y", "N"))</f>
        <v/>
      </c>
      <c r="K135" s="12" t="str">
        <f>IF(ISBLANK(Games!B135),"",IF(Table13[[#This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5" s="16" t="str">
        <f>IF(ISBLANK(Table13[[#This Row],[Difference Result]]),"",IF(ISBLANK(Games!B135),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5" s="24" t="str">
        <f>IF(ISBLANK(Table13[[#This Row],[Difference Result]]), "", (Table13[[#This Row],[Predicted Spread]]*-1-Table13[[#This Row],[Difference Result]]))</f>
        <v/>
      </c>
      <c r="N135" s="24" t="str">
        <f>IF(ISBLANK(Table13[[#This Row],[Difference Result]]), "",ABS(Table13[[#This Row],[Result Difference from Prediction]]))</f>
        <v/>
      </c>
      <c r="O135" s="17" t="str">
        <f>IF(OR(ISBLANK(Games!B135),ISBLANK(Table13[[#This Row],[Side Result]])), "",IF(OR(AND('Prediction Log'!D135&lt;0, 'Prediction Log'!H135='Prediction Log'!B135), AND('Prediction Log'!D135&gt;0, 'Prediction Log'!C135='Prediction Log'!H135)),"Y", IF(ISBLANK(Games!$B$2), "","N")))</f>
        <v/>
      </c>
      <c r="P135" s="17" t="str">
        <f>IF(OR(ISBLANK(Games!B135),ISBLANK(Table13[[#This Row],[Difference Result]])),"", IF(Table13[[#This Row],[Cover Result (Y/N)]]="Y", "Y", "N"))</f>
        <v/>
      </c>
    </row>
    <row r="136" spans="1:16" x14ac:dyDescent="0.45">
      <c r="A136" s="6" t="str">
        <f>IF(ISBLANK(Games!$B136), "",Games!A136)</f>
        <v/>
      </c>
      <c r="B136" s="6" t="str">
        <f>IF(ISBLANK(Games!$B136), "",Games!B136)</f>
        <v/>
      </c>
      <c r="C136" s="6" t="str">
        <f>IF(ISBLANK(Games!$B136), "",Games!C136)</f>
        <v/>
      </c>
      <c r="D136" s="2" t="str">
        <f>IF(ISBLANK(Games!$B136), "",Games!D136)</f>
        <v/>
      </c>
      <c r="E136" s="2" t="str">
        <f>IF(ISBLANK(Games!$B136), "",Games!E136)</f>
        <v/>
      </c>
      <c r="F136" s="6" t="str">
        <f>IF(ISBLANK(Games!$B136), "",Games!F136)</f>
        <v/>
      </c>
      <c r="G136" s="6" t="str">
        <f>IF(ISBLANK(Games!$B136), "",Games!G136)</f>
        <v/>
      </c>
      <c r="H136" s="26"/>
      <c r="I136" s="26"/>
      <c r="J136" s="25" t="str">
        <f>IF(ISBLANK(Table13[[#This Row],[Side Result]]), "",IF(Table13[[#This Row],[Difference Result]]&gt;(-1*Table13[[#This Row],[Predicted Spread]]), "Y", "N"))</f>
        <v/>
      </c>
      <c r="K136" s="12" t="str">
        <f>IF(ISBLANK(Games!B136),"",IF(Table13[[#This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6" s="16" t="str">
        <f>IF(ISBLANK(Table13[[#This Row],[Difference Result]]),"",IF(ISBLANK(Games!B136),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6" s="24" t="str">
        <f>IF(ISBLANK(Table13[[#This Row],[Difference Result]]), "", (Table13[[#This Row],[Predicted Spread]]*-1-Table13[[#This Row],[Difference Result]]))</f>
        <v/>
      </c>
      <c r="N136" s="24" t="str">
        <f>IF(ISBLANK(Table13[[#This Row],[Difference Result]]), "",ABS(Table13[[#This Row],[Result Difference from Prediction]]))</f>
        <v/>
      </c>
      <c r="O136" s="17" t="str">
        <f>IF(OR(ISBLANK(Games!B136),ISBLANK(Table13[[#This Row],[Side Result]])), "",IF(OR(AND('Prediction Log'!D136&lt;0, 'Prediction Log'!H136='Prediction Log'!B136), AND('Prediction Log'!D136&gt;0, 'Prediction Log'!C136='Prediction Log'!H136)),"Y", IF(ISBLANK(Games!$B$2), "","N")))</f>
        <v/>
      </c>
      <c r="P136" s="17" t="str">
        <f>IF(OR(ISBLANK(Games!B136),ISBLANK(Table13[[#This Row],[Difference Result]])),"", IF(Table13[[#This Row],[Cover Result (Y/N)]]="Y", "Y", "N"))</f>
        <v/>
      </c>
    </row>
    <row r="137" spans="1:16" x14ac:dyDescent="0.45">
      <c r="A137" s="6" t="str">
        <f>IF(ISBLANK(Games!$B137), "",Games!A137)</f>
        <v/>
      </c>
      <c r="B137" s="6" t="str">
        <f>IF(ISBLANK(Games!$B137), "",Games!B137)</f>
        <v/>
      </c>
      <c r="C137" s="6" t="str">
        <f>IF(ISBLANK(Games!$B137), "",Games!C137)</f>
        <v/>
      </c>
      <c r="D137" s="2" t="str">
        <f>IF(ISBLANK(Games!$B137), "",Games!D137)</f>
        <v/>
      </c>
      <c r="E137" s="2" t="str">
        <f>IF(ISBLANK(Games!$B137), "",Games!E137)</f>
        <v/>
      </c>
      <c r="F137" s="6" t="str">
        <f>IF(ISBLANK(Games!$B137), "",Games!F137)</f>
        <v/>
      </c>
      <c r="G137" s="6" t="str">
        <f>IF(ISBLANK(Games!$B137), "",Games!G137)</f>
        <v/>
      </c>
      <c r="H137" s="26"/>
      <c r="I137" s="26"/>
      <c r="J137" s="25" t="str">
        <f>IF(ISBLANK(Table13[[#This Row],[Side Result]]), "",IF(Table13[[#This Row],[Difference Result]]&gt;(-1*Table13[[#This Row],[Predicted Spread]]), "Y", "N"))</f>
        <v/>
      </c>
      <c r="K137" s="12" t="str">
        <f>IF(ISBLANK(Games!B137),"",IF(Table13[[#This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7" s="16" t="str">
        <f>IF(ISBLANK(Table13[[#This Row],[Difference Result]]),"",IF(ISBLANK(Games!B137),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7" s="24" t="str">
        <f>IF(ISBLANK(Table13[[#This Row],[Difference Result]]), "", (Table13[[#This Row],[Predicted Spread]]*-1-Table13[[#This Row],[Difference Result]]))</f>
        <v/>
      </c>
      <c r="N137" s="24" t="str">
        <f>IF(ISBLANK(Table13[[#This Row],[Difference Result]]), "",ABS(Table13[[#This Row],[Result Difference from Prediction]]))</f>
        <v/>
      </c>
      <c r="O137" s="17" t="str">
        <f>IF(OR(ISBLANK(Games!B137),ISBLANK(Table13[[#This Row],[Side Result]])), "",IF(OR(AND('Prediction Log'!D137&lt;0, 'Prediction Log'!H137='Prediction Log'!B137), AND('Prediction Log'!D137&gt;0, 'Prediction Log'!C137='Prediction Log'!H137)),"Y", IF(ISBLANK(Games!$B$2), "","N")))</f>
        <v/>
      </c>
      <c r="P137" s="17" t="str">
        <f>IF(OR(ISBLANK(Games!B137),ISBLANK(Table13[[#This Row],[Difference Result]])),"", IF(Table13[[#This Row],[Cover Result (Y/N)]]="Y", "Y", "N"))</f>
        <v/>
      </c>
    </row>
    <row r="138" spans="1:16" x14ac:dyDescent="0.45">
      <c r="A138" s="6" t="str">
        <f>IF(ISBLANK(Games!$B138), "",Games!A138)</f>
        <v/>
      </c>
      <c r="B138" s="6" t="str">
        <f>IF(ISBLANK(Games!$B138), "",Games!B138)</f>
        <v/>
      </c>
      <c r="C138" s="6" t="str">
        <f>IF(ISBLANK(Games!$B138), "",Games!C138)</f>
        <v/>
      </c>
      <c r="D138" s="2" t="str">
        <f>IF(ISBLANK(Games!$B138), "",Games!D138)</f>
        <v/>
      </c>
      <c r="E138" s="2" t="str">
        <f>IF(ISBLANK(Games!$B138), "",Games!E138)</f>
        <v/>
      </c>
      <c r="F138" s="6" t="str">
        <f>IF(ISBLANK(Games!$B138), "",Games!F138)</f>
        <v/>
      </c>
      <c r="G138" s="6" t="str">
        <f>IF(ISBLANK(Games!$B138), "",Games!G138)</f>
        <v/>
      </c>
      <c r="H138" s="26"/>
      <c r="I138" s="26"/>
      <c r="J138" s="25" t="str">
        <f>IF(ISBLANK(Table13[[#This Row],[Side Result]]), "",IF(Table13[[#This Row],[Difference Result]]&gt;(-1*Table13[[#This Row],[Predicted Spread]]), "Y", "N"))</f>
        <v/>
      </c>
      <c r="K138" s="12" t="str">
        <f>IF(ISBLANK(Games!B138),"",IF(Table13[[#This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8" s="16" t="str">
        <f>IF(ISBLANK(Table13[[#This Row],[Difference Result]]),"",IF(ISBLANK(Games!B138),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8" s="24" t="str">
        <f>IF(ISBLANK(Table13[[#This Row],[Difference Result]]), "", (Table13[[#This Row],[Predicted Spread]]*-1-Table13[[#This Row],[Difference Result]]))</f>
        <v/>
      </c>
      <c r="N138" s="24" t="str">
        <f>IF(ISBLANK(Table13[[#This Row],[Difference Result]]), "",ABS(Table13[[#This Row],[Result Difference from Prediction]]))</f>
        <v/>
      </c>
      <c r="O138" s="17" t="str">
        <f>IF(OR(ISBLANK(Games!B138),ISBLANK(Table13[[#This Row],[Side Result]])), "",IF(OR(AND('Prediction Log'!D138&lt;0, 'Prediction Log'!H138='Prediction Log'!B138), AND('Prediction Log'!D138&gt;0, 'Prediction Log'!C138='Prediction Log'!H138)),"Y", IF(ISBLANK(Games!$B$2), "","N")))</f>
        <v/>
      </c>
      <c r="P138" s="17" t="str">
        <f>IF(OR(ISBLANK(Games!B138),ISBLANK(Table13[[#This Row],[Difference Result]])),"", IF(Table13[[#This Row],[Cover Result (Y/N)]]="Y", "Y", "N"))</f>
        <v/>
      </c>
    </row>
    <row r="139" spans="1:16" x14ac:dyDescent="0.45">
      <c r="A139" s="6" t="str">
        <f>IF(ISBLANK(Games!$B139), "",Games!A139)</f>
        <v/>
      </c>
      <c r="B139" s="6" t="str">
        <f>IF(ISBLANK(Games!$B139), "",Games!B139)</f>
        <v/>
      </c>
      <c r="C139" s="6" t="str">
        <f>IF(ISBLANK(Games!$B139), "",Games!C139)</f>
        <v/>
      </c>
      <c r="D139" s="2" t="str">
        <f>IF(ISBLANK(Games!$B139), "",Games!D139)</f>
        <v/>
      </c>
      <c r="E139" s="2" t="str">
        <f>IF(ISBLANK(Games!$B139), "",Games!E139)</f>
        <v/>
      </c>
      <c r="F139" s="6" t="str">
        <f>IF(ISBLANK(Games!$B139), "",Games!F139)</f>
        <v/>
      </c>
      <c r="G139" s="6" t="str">
        <f>IF(ISBLANK(Games!$B139), "",Games!G139)</f>
        <v/>
      </c>
      <c r="H139" s="26"/>
      <c r="I139" s="26"/>
      <c r="J139" s="25" t="str">
        <f>IF(ISBLANK(Table13[[#This Row],[Side Result]]), "",IF(Table13[[#This Row],[Difference Result]]&gt;(-1*Table13[[#This Row],[Predicted Spread]]), "Y", "N"))</f>
        <v/>
      </c>
      <c r="K139" s="12" t="str">
        <f>IF(ISBLANK(Games!B139),"",IF(Table13[[#This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9" s="16" t="str">
        <f>IF(ISBLANK(Table13[[#This Row],[Difference Result]]),"",IF(ISBLANK(Games!B139),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9" s="24" t="str">
        <f>IF(ISBLANK(Table13[[#This Row],[Difference Result]]), "", (Table13[[#This Row],[Predicted Spread]]*-1-Table13[[#This Row],[Difference Result]]))</f>
        <v/>
      </c>
      <c r="N139" s="24" t="str">
        <f>IF(ISBLANK(Table13[[#This Row],[Difference Result]]), "",ABS(Table13[[#This Row],[Result Difference from Prediction]]))</f>
        <v/>
      </c>
      <c r="O139" s="17" t="str">
        <f>IF(OR(ISBLANK(Games!B139),ISBLANK(Table13[[#This Row],[Side Result]])), "",IF(OR(AND('Prediction Log'!D139&lt;0, 'Prediction Log'!H139='Prediction Log'!B139), AND('Prediction Log'!D139&gt;0, 'Prediction Log'!C139='Prediction Log'!H139)),"Y", IF(ISBLANK(Games!$B$2), "","N")))</f>
        <v/>
      </c>
      <c r="P139" s="17" t="str">
        <f>IF(OR(ISBLANK(Games!B139),ISBLANK(Table13[[#This Row],[Difference Result]])),"", IF(Table13[[#This Row],[Cover Result (Y/N)]]="Y", "Y", "N"))</f>
        <v/>
      </c>
    </row>
    <row r="140" spans="1:16" x14ac:dyDescent="0.45">
      <c r="A140" s="6" t="str">
        <f>IF(ISBLANK(Games!$B140), "",Games!A140)</f>
        <v/>
      </c>
      <c r="B140" s="6" t="str">
        <f>IF(ISBLANK(Games!$B140), "",Games!B140)</f>
        <v/>
      </c>
      <c r="C140" s="6" t="str">
        <f>IF(ISBLANK(Games!$B140), "",Games!C140)</f>
        <v/>
      </c>
      <c r="D140" s="2" t="str">
        <f>IF(ISBLANK(Games!$B140), "",Games!D140)</f>
        <v/>
      </c>
      <c r="E140" s="2" t="str">
        <f>IF(ISBLANK(Games!$B140), "",Games!E140)</f>
        <v/>
      </c>
      <c r="F140" s="6" t="str">
        <f>IF(ISBLANK(Games!$B140), "",Games!F140)</f>
        <v/>
      </c>
      <c r="G140" s="6" t="str">
        <f>IF(ISBLANK(Games!$B140), "",Games!G140)</f>
        <v/>
      </c>
      <c r="H140" s="26"/>
      <c r="I140" s="26"/>
      <c r="J140" s="25" t="str">
        <f>IF(ISBLANK(Table13[[#This Row],[Side Result]]), "",IF(Table13[[#This Row],[Difference Result]]&gt;(-1*Table13[[#This Row],[Predicted Spread]]), "Y", "N"))</f>
        <v/>
      </c>
      <c r="K140" s="12" t="str">
        <f>IF(ISBLANK(Games!B140),"",IF(Table13[[#This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0" s="16" t="str">
        <f>IF(ISBLANK(Table13[[#This Row],[Difference Result]]),"",IF(ISBLANK(Games!B140),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0" s="24" t="str">
        <f>IF(ISBLANK(Table13[[#This Row],[Difference Result]]), "", (Table13[[#This Row],[Predicted Spread]]*-1-Table13[[#This Row],[Difference Result]]))</f>
        <v/>
      </c>
      <c r="N140" s="24" t="str">
        <f>IF(ISBLANK(Table13[[#This Row],[Difference Result]]), "",ABS(Table13[[#This Row],[Result Difference from Prediction]]))</f>
        <v/>
      </c>
      <c r="O140" s="17" t="str">
        <f>IF(OR(ISBLANK(Games!B140),ISBLANK(Table13[[#This Row],[Side Result]])), "",IF(OR(AND('Prediction Log'!D140&lt;0, 'Prediction Log'!H140='Prediction Log'!B140), AND('Prediction Log'!D140&gt;0, 'Prediction Log'!C140='Prediction Log'!H140)),"Y", IF(ISBLANK(Games!$B$2), "","N")))</f>
        <v/>
      </c>
      <c r="P140" s="17" t="str">
        <f>IF(OR(ISBLANK(Games!B140),ISBLANK(Table13[[#This Row],[Difference Result]])),"", IF(Table13[[#This Row],[Cover Result (Y/N)]]="Y", "Y", "N"))</f>
        <v/>
      </c>
    </row>
    <row r="141" spans="1:16" x14ac:dyDescent="0.45">
      <c r="A141" s="6" t="str">
        <f>IF(ISBLANK(Games!$B141), "",Games!A141)</f>
        <v/>
      </c>
      <c r="B141" s="6" t="str">
        <f>IF(ISBLANK(Games!$B141), "",Games!B141)</f>
        <v/>
      </c>
      <c r="C141" s="6" t="str">
        <f>IF(ISBLANK(Games!$B141), "",Games!C141)</f>
        <v/>
      </c>
      <c r="D141" s="2" t="str">
        <f>IF(ISBLANK(Games!$B141), "",Games!D141)</f>
        <v/>
      </c>
      <c r="E141" s="2" t="str">
        <f>IF(ISBLANK(Games!$B141), "",Games!E141)</f>
        <v/>
      </c>
      <c r="F141" s="6" t="str">
        <f>IF(ISBLANK(Games!$B141), "",Games!F141)</f>
        <v/>
      </c>
      <c r="G141" s="6" t="str">
        <f>IF(ISBLANK(Games!$B141), "",Games!G141)</f>
        <v/>
      </c>
      <c r="H141" s="26"/>
      <c r="I141" s="26"/>
      <c r="J141" s="25" t="str">
        <f>IF(ISBLANK(Table13[[#This Row],[Side Result]]), "",IF(Table13[[#This Row],[Difference Result]]&gt;(-1*Table13[[#This Row],[Predicted Spread]]), "Y", "N"))</f>
        <v/>
      </c>
      <c r="K141" s="12" t="str">
        <f>IF(ISBLANK(Games!B141),"",IF(Table13[[#This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1" s="16" t="str">
        <f>IF(ISBLANK(Table13[[#This Row],[Difference Result]]),"",IF(ISBLANK(Games!B141),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1" s="24" t="str">
        <f>IF(ISBLANK(Table13[[#This Row],[Difference Result]]), "", (Table13[[#This Row],[Predicted Spread]]*-1-Table13[[#This Row],[Difference Result]]))</f>
        <v/>
      </c>
      <c r="N141" s="24" t="str">
        <f>IF(ISBLANK(Table13[[#This Row],[Difference Result]]), "",ABS(Table13[[#This Row],[Result Difference from Prediction]]))</f>
        <v/>
      </c>
      <c r="O141" s="17" t="str">
        <f>IF(OR(ISBLANK(Games!B141),ISBLANK(Table13[[#This Row],[Side Result]])), "",IF(OR(AND('Prediction Log'!D141&lt;0, 'Prediction Log'!H141='Prediction Log'!B141), AND('Prediction Log'!D141&gt;0, 'Prediction Log'!C141='Prediction Log'!H141)),"Y", IF(ISBLANK(Games!$B$2), "","N")))</f>
        <v/>
      </c>
      <c r="P141" s="17" t="str">
        <f>IF(OR(ISBLANK(Games!B141),ISBLANK(Table13[[#This Row],[Difference Result]])),"", IF(Table13[[#This Row],[Cover Result (Y/N)]]="Y", "Y", "N"))</f>
        <v/>
      </c>
    </row>
    <row r="142" spans="1:16" x14ac:dyDescent="0.45">
      <c r="A142" s="6" t="str">
        <f>IF(ISBLANK(Games!$B142), "",Games!A142)</f>
        <v/>
      </c>
      <c r="B142" s="6" t="str">
        <f>IF(ISBLANK(Games!$B142), "",Games!B142)</f>
        <v/>
      </c>
      <c r="C142" s="6" t="str">
        <f>IF(ISBLANK(Games!$B142), "",Games!C142)</f>
        <v/>
      </c>
      <c r="D142" s="2" t="str">
        <f>IF(ISBLANK(Games!$B142), "",Games!D142)</f>
        <v/>
      </c>
      <c r="E142" s="2" t="str">
        <f>IF(ISBLANK(Games!$B142), "",Games!E142)</f>
        <v/>
      </c>
      <c r="F142" s="6" t="str">
        <f>IF(ISBLANK(Games!$B142), "",Games!F142)</f>
        <v/>
      </c>
      <c r="G142" s="6" t="str">
        <f>IF(ISBLANK(Games!$B142), "",Games!G142)</f>
        <v/>
      </c>
      <c r="H142" s="26"/>
      <c r="I142" s="26"/>
      <c r="J142" s="25" t="str">
        <f>IF(ISBLANK(Table13[[#This Row],[Side Result]]), "",IF(Table13[[#This Row],[Difference Result]]&gt;(-1*Table13[[#This Row],[Predicted Spread]]), "Y", "N"))</f>
        <v/>
      </c>
      <c r="K142" s="12" t="str">
        <f>IF(ISBLANK(Games!B142),"",IF(Table13[[#This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2" s="16" t="str">
        <f>IF(ISBLANK(Table13[[#This Row],[Difference Result]]),"",IF(ISBLANK(Games!B142),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2" s="24" t="str">
        <f>IF(ISBLANK(Table13[[#This Row],[Difference Result]]), "", (Table13[[#This Row],[Predicted Spread]]*-1-Table13[[#This Row],[Difference Result]]))</f>
        <v/>
      </c>
      <c r="N142" s="24" t="str">
        <f>IF(ISBLANK(Table13[[#This Row],[Difference Result]]), "",ABS(Table13[[#This Row],[Result Difference from Prediction]]))</f>
        <v/>
      </c>
      <c r="O142" s="17" t="str">
        <f>IF(OR(ISBLANK(Games!B142),ISBLANK(Table13[[#This Row],[Side Result]])), "",IF(OR(AND('Prediction Log'!D142&lt;0, 'Prediction Log'!H142='Prediction Log'!B142), AND('Prediction Log'!D142&gt;0, 'Prediction Log'!C142='Prediction Log'!H142)),"Y", IF(ISBLANK(Games!$B$2), "","N")))</f>
        <v/>
      </c>
      <c r="P142" s="17" t="str">
        <f>IF(OR(ISBLANK(Games!B142),ISBLANK(Table13[[#This Row],[Difference Result]])),"", IF(Table13[[#This Row],[Cover Result (Y/N)]]="Y", "Y", "N"))</f>
        <v/>
      </c>
    </row>
    <row r="143" spans="1:16" x14ac:dyDescent="0.45">
      <c r="A143" s="6" t="str">
        <f>IF(ISBLANK(Games!$B143), "",Games!A143)</f>
        <v/>
      </c>
      <c r="B143" s="6" t="str">
        <f>IF(ISBLANK(Games!$B143), "",Games!B143)</f>
        <v/>
      </c>
      <c r="C143" s="6" t="str">
        <f>IF(ISBLANK(Games!$B143), "",Games!C143)</f>
        <v/>
      </c>
      <c r="D143" s="2" t="str">
        <f>IF(ISBLANK(Games!$B143), "",Games!D143)</f>
        <v/>
      </c>
      <c r="E143" s="2" t="str">
        <f>IF(ISBLANK(Games!$B143), "",Games!E143)</f>
        <v/>
      </c>
      <c r="F143" s="6" t="str">
        <f>IF(ISBLANK(Games!$B143), "",Games!F143)</f>
        <v/>
      </c>
      <c r="G143" s="6" t="str">
        <f>IF(ISBLANK(Games!$B143), "",Games!G143)</f>
        <v/>
      </c>
      <c r="H143" s="26"/>
      <c r="I143" s="26"/>
      <c r="J143" s="25" t="str">
        <f>IF(ISBLANK(Table13[[#This Row],[Side Result]]), "",IF(Table13[[#This Row],[Difference Result]]&gt;(-1*Table13[[#This Row],[Predicted Spread]]), "Y", "N"))</f>
        <v/>
      </c>
      <c r="K143" s="12" t="str">
        <f>IF(ISBLANK(Games!B143),"",IF(Table13[[#This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3" s="16" t="str">
        <f>IF(ISBLANK(Table13[[#This Row],[Difference Result]]),"",IF(ISBLANK(Games!B143),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3" s="24" t="str">
        <f>IF(ISBLANK(Table13[[#This Row],[Difference Result]]), "", (Table13[[#This Row],[Predicted Spread]]*-1-Table13[[#This Row],[Difference Result]]))</f>
        <v/>
      </c>
      <c r="N143" s="24" t="str">
        <f>IF(ISBLANK(Table13[[#This Row],[Difference Result]]), "",ABS(Table13[[#This Row],[Result Difference from Prediction]]))</f>
        <v/>
      </c>
      <c r="O143" s="17" t="str">
        <f>IF(OR(ISBLANK(Games!B143),ISBLANK(Table13[[#This Row],[Side Result]])), "",IF(OR(AND('Prediction Log'!D143&lt;0, 'Prediction Log'!H143='Prediction Log'!B143), AND('Prediction Log'!D143&gt;0, 'Prediction Log'!C143='Prediction Log'!H143)),"Y", IF(ISBLANK(Games!$B$2), "","N")))</f>
        <v/>
      </c>
      <c r="P143" s="17" t="str">
        <f>IF(OR(ISBLANK(Games!B143),ISBLANK(Table13[[#This Row],[Difference Result]])),"", IF(Table13[[#This Row],[Cover Result (Y/N)]]="Y", "Y", "N"))</f>
        <v/>
      </c>
    </row>
    <row r="144" spans="1:16" x14ac:dyDescent="0.45">
      <c r="A144" s="6" t="str">
        <f>IF(ISBLANK(Games!$B144), "",Games!A144)</f>
        <v/>
      </c>
      <c r="B144" s="6" t="str">
        <f>IF(ISBLANK(Games!$B144), "",Games!B144)</f>
        <v/>
      </c>
      <c r="C144" s="6" t="str">
        <f>IF(ISBLANK(Games!$B144), "",Games!C144)</f>
        <v/>
      </c>
      <c r="D144" s="2" t="str">
        <f>IF(ISBLANK(Games!$B144), "",Games!D144)</f>
        <v/>
      </c>
      <c r="E144" s="2" t="str">
        <f>IF(ISBLANK(Games!$B144), "",Games!E144)</f>
        <v/>
      </c>
      <c r="F144" s="6" t="str">
        <f>IF(ISBLANK(Games!$B144), "",Games!F144)</f>
        <v/>
      </c>
      <c r="G144" s="6" t="str">
        <f>IF(ISBLANK(Games!$B144), "",Games!G144)</f>
        <v/>
      </c>
      <c r="H144" s="26"/>
      <c r="I144" s="26"/>
      <c r="J144" s="25" t="str">
        <f>IF(ISBLANK(Table13[[#This Row],[Side Result]]), "",IF(Table13[[#This Row],[Difference Result]]&gt;(-1*Table13[[#This Row],[Predicted Spread]]), "Y", "N"))</f>
        <v/>
      </c>
      <c r="K144" s="12" t="str">
        <f>IF(ISBLANK(Games!B144),"",IF(Table13[[#This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4" s="16" t="str">
        <f>IF(ISBLANK(Table13[[#This Row],[Difference Result]]),"",IF(ISBLANK(Games!B144),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4" s="24" t="str">
        <f>IF(ISBLANK(Table13[[#This Row],[Difference Result]]), "", (Table13[[#This Row],[Predicted Spread]]*-1-Table13[[#This Row],[Difference Result]]))</f>
        <v/>
      </c>
      <c r="N144" s="24" t="str">
        <f>IF(ISBLANK(Table13[[#This Row],[Difference Result]]), "",ABS(Table13[[#This Row],[Result Difference from Prediction]]))</f>
        <v/>
      </c>
      <c r="O144" s="17" t="str">
        <f>IF(OR(ISBLANK(Games!B144),ISBLANK(Table13[[#This Row],[Side Result]])), "",IF(OR(AND('Prediction Log'!D144&lt;0, 'Prediction Log'!H144='Prediction Log'!B144), AND('Prediction Log'!D144&gt;0, 'Prediction Log'!C144='Prediction Log'!H144)),"Y", IF(ISBLANK(Games!$B$2), "","N")))</f>
        <v/>
      </c>
      <c r="P144" s="17" t="str">
        <f>IF(OR(ISBLANK(Games!B144),ISBLANK(Table13[[#This Row],[Difference Result]])),"", IF(Table13[[#This Row],[Cover Result (Y/N)]]="Y", "Y", "N"))</f>
        <v/>
      </c>
    </row>
    <row r="145" spans="1:16" x14ac:dyDescent="0.45">
      <c r="A145" s="6" t="str">
        <f>IF(ISBLANK(Games!$B145), "",Games!A145)</f>
        <v/>
      </c>
      <c r="B145" s="6" t="str">
        <f>IF(ISBLANK(Games!$B145), "",Games!B145)</f>
        <v/>
      </c>
      <c r="C145" s="6" t="str">
        <f>IF(ISBLANK(Games!$B145), "",Games!C145)</f>
        <v/>
      </c>
      <c r="D145" s="2" t="str">
        <f>IF(ISBLANK(Games!$B145), "",Games!D145)</f>
        <v/>
      </c>
      <c r="E145" s="2" t="str">
        <f>IF(ISBLANK(Games!$B145), "",Games!E145)</f>
        <v/>
      </c>
      <c r="F145" s="6" t="str">
        <f>IF(ISBLANK(Games!$B145), "",Games!F145)</f>
        <v/>
      </c>
      <c r="G145" s="6" t="str">
        <f>IF(ISBLANK(Games!$B145), "",Games!G145)</f>
        <v/>
      </c>
      <c r="H145" s="26"/>
      <c r="I145" s="26"/>
      <c r="J145" s="25" t="str">
        <f>IF(ISBLANK(Table13[[#This Row],[Side Result]]), "",IF(Table13[[#This Row],[Difference Result]]&gt;(-1*Table13[[#This Row],[Predicted Spread]]), "Y", "N"))</f>
        <v/>
      </c>
      <c r="K145" s="12" t="str">
        <f>IF(ISBLANK(Games!B145),"",IF(Table13[[#This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5" s="16" t="str">
        <f>IF(ISBLANK(Table13[[#This Row],[Difference Result]]),"",IF(ISBLANK(Games!B145),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5" s="24" t="str">
        <f>IF(ISBLANK(Table13[[#This Row],[Difference Result]]), "", (Table13[[#This Row],[Predicted Spread]]*-1-Table13[[#This Row],[Difference Result]]))</f>
        <v/>
      </c>
      <c r="N145" s="24" t="str">
        <f>IF(ISBLANK(Table13[[#This Row],[Difference Result]]), "",ABS(Table13[[#This Row],[Result Difference from Prediction]]))</f>
        <v/>
      </c>
      <c r="O145" s="17" t="str">
        <f>IF(OR(ISBLANK(Games!B145),ISBLANK(Table13[[#This Row],[Side Result]])), "",IF(OR(AND('Prediction Log'!D145&lt;0, 'Prediction Log'!H145='Prediction Log'!B145), AND('Prediction Log'!D145&gt;0, 'Prediction Log'!C145='Prediction Log'!H145)),"Y", IF(ISBLANK(Games!$B$2), "","N")))</f>
        <v/>
      </c>
      <c r="P145" s="17" t="str">
        <f>IF(OR(ISBLANK(Games!B145),ISBLANK(Table13[[#This Row],[Difference Result]])),"", IF(Table13[[#This Row],[Cover Result (Y/N)]]="Y", "Y", "N"))</f>
        <v/>
      </c>
    </row>
    <row r="146" spans="1:16" x14ac:dyDescent="0.45">
      <c r="A146" s="6" t="str">
        <f>IF(ISBLANK(Games!$B146), "",Games!A146)</f>
        <v/>
      </c>
      <c r="B146" s="6" t="str">
        <f>IF(ISBLANK(Games!$B146), "",Games!B146)</f>
        <v/>
      </c>
      <c r="C146" s="6" t="str">
        <f>IF(ISBLANK(Games!$B146), "",Games!C146)</f>
        <v/>
      </c>
      <c r="D146" s="2" t="str">
        <f>IF(ISBLANK(Games!$B146), "",Games!D146)</f>
        <v/>
      </c>
      <c r="E146" s="2" t="str">
        <f>IF(ISBLANK(Games!$B146), "",Games!E146)</f>
        <v/>
      </c>
      <c r="F146" s="6" t="str">
        <f>IF(ISBLANK(Games!$B146), "",Games!F146)</f>
        <v/>
      </c>
      <c r="G146" s="6" t="str">
        <f>IF(ISBLANK(Games!$B146), "",Games!G146)</f>
        <v/>
      </c>
      <c r="H146" s="26"/>
      <c r="I146" s="26"/>
      <c r="J146" s="25" t="str">
        <f>IF(ISBLANK(Table13[[#This Row],[Side Result]]), "",IF(Table13[[#This Row],[Difference Result]]&gt;(-1*Table13[[#This Row],[Predicted Spread]]), "Y", "N"))</f>
        <v/>
      </c>
      <c r="K146" s="12" t="str">
        <f>IF(ISBLANK(Games!B146),"",IF(Table13[[#This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6" s="16" t="str">
        <f>IF(ISBLANK(Table13[[#This Row],[Difference Result]]),"",IF(ISBLANK(Games!B146),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6" s="24" t="str">
        <f>IF(ISBLANK(Table13[[#This Row],[Difference Result]]), "", (Table13[[#This Row],[Predicted Spread]]*-1-Table13[[#This Row],[Difference Result]]))</f>
        <v/>
      </c>
      <c r="N146" s="24" t="str">
        <f>IF(ISBLANK(Table13[[#This Row],[Difference Result]]), "",ABS(Table13[[#This Row],[Result Difference from Prediction]]))</f>
        <v/>
      </c>
      <c r="O146" s="17" t="str">
        <f>IF(OR(ISBLANK(Games!B146),ISBLANK(Table13[[#This Row],[Side Result]])), "",IF(OR(AND('Prediction Log'!D146&lt;0, 'Prediction Log'!H146='Prediction Log'!B146), AND('Prediction Log'!D146&gt;0, 'Prediction Log'!C146='Prediction Log'!H146)),"Y", IF(ISBLANK(Games!$B$2), "","N")))</f>
        <v/>
      </c>
      <c r="P146" s="17" t="str">
        <f>IF(OR(ISBLANK(Games!B146),ISBLANK(Table13[[#This Row],[Difference Result]])),"", IF(Table13[[#This Row],[Cover Result (Y/N)]]="Y", "Y", "N"))</f>
        <v/>
      </c>
    </row>
    <row r="147" spans="1:16" x14ac:dyDescent="0.45">
      <c r="A147" s="6" t="str">
        <f>IF(ISBLANK(Games!$B147), "",Games!A147)</f>
        <v/>
      </c>
      <c r="B147" s="6" t="str">
        <f>IF(ISBLANK(Games!$B147), "",Games!B147)</f>
        <v/>
      </c>
      <c r="C147" s="6" t="str">
        <f>IF(ISBLANK(Games!$B147), "",Games!C147)</f>
        <v/>
      </c>
      <c r="D147" s="2" t="str">
        <f>IF(ISBLANK(Games!$B147), "",Games!D147)</f>
        <v/>
      </c>
      <c r="E147" s="2" t="str">
        <f>IF(ISBLANK(Games!$B147), "",Games!E147)</f>
        <v/>
      </c>
      <c r="F147" s="6" t="str">
        <f>IF(ISBLANK(Games!$B147), "",Games!F147)</f>
        <v/>
      </c>
      <c r="G147" s="6" t="str">
        <f>IF(ISBLANK(Games!$B147), "",Games!G147)</f>
        <v/>
      </c>
      <c r="H147" s="26"/>
      <c r="I147" s="26"/>
      <c r="J147" s="25" t="str">
        <f>IF(ISBLANK(Table13[[#This Row],[Side Result]]), "",IF(Table13[[#This Row],[Difference Result]]&gt;(-1*Table13[[#This Row],[Predicted Spread]]), "Y", "N"))</f>
        <v/>
      </c>
      <c r="K147" s="12" t="str">
        <f>IF(ISBLANK(Games!B147),"",IF(Table13[[#This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7" s="16" t="str">
        <f>IF(ISBLANK(Table13[[#This Row],[Difference Result]]),"",IF(ISBLANK(Games!B147),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7" s="24" t="str">
        <f>IF(ISBLANK(Table13[[#This Row],[Difference Result]]), "", (Table13[[#This Row],[Predicted Spread]]*-1-Table13[[#This Row],[Difference Result]]))</f>
        <v/>
      </c>
      <c r="N147" s="24" t="str">
        <f>IF(ISBLANK(Table13[[#This Row],[Difference Result]]), "",ABS(Table13[[#This Row],[Result Difference from Prediction]]))</f>
        <v/>
      </c>
      <c r="O147" s="17" t="str">
        <f>IF(OR(ISBLANK(Games!B147),ISBLANK(Table13[[#This Row],[Side Result]])), "",IF(OR(AND('Prediction Log'!D147&lt;0, 'Prediction Log'!H147='Prediction Log'!B147), AND('Prediction Log'!D147&gt;0, 'Prediction Log'!C147='Prediction Log'!H147)),"Y", IF(ISBLANK(Games!$B$2), "","N")))</f>
        <v/>
      </c>
      <c r="P147" s="17" t="str">
        <f>IF(OR(ISBLANK(Games!B147),ISBLANK(Table13[[#This Row],[Difference Result]])),"", IF(Table13[[#This Row],[Cover Result (Y/N)]]="Y", "Y", "N"))</f>
        <v/>
      </c>
    </row>
    <row r="148" spans="1:16" x14ac:dyDescent="0.45">
      <c r="A148" s="6" t="str">
        <f>IF(ISBLANK(Games!$B148), "",Games!A148)</f>
        <v/>
      </c>
      <c r="B148" s="6" t="str">
        <f>IF(ISBLANK(Games!$B148), "",Games!B148)</f>
        <v/>
      </c>
      <c r="C148" s="6" t="str">
        <f>IF(ISBLANK(Games!$B148), "",Games!C148)</f>
        <v/>
      </c>
      <c r="D148" s="2" t="str">
        <f>IF(ISBLANK(Games!$B148), "",Games!D148)</f>
        <v/>
      </c>
      <c r="E148" s="2" t="str">
        <f>IF(ISBLANK(Games!$B148), "",Games!E148)</f>
        <v/>
      </c>
      <c r="F148" s="6" t="str">
        <f>IF(ISBLANK(Games!$B148), "",Games!F148)</f>
        <v/>
      </c>
      <c r="G148" s="6" t="str">
        <f>IF(ISBLANK(Games!$B148), "",Games!G148)</f>
        <v/>
      </c>
      <c r="H148" s="26"/>
      <c r="I148" s="26"/>
      <c r="J148" s="25" t="str">
        <f>IF(ISBLANK(Table13[[#This Row],[Side Result]]), "",IF(Table13[[#This Row],[Difference Result]]&gt;(-1*Table13[[#This Row],[Predicted Spread]]), "Y", "N"))</f>
        <v/>
      </c>
      <c r="K148" s="12" t="str">
        <f>IF(ISBLANK(Games!B148),"",IF(Table13[[#This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8" s="16" t="str">
        <f>IF(ISBLANK(Table13[[#This Row],[Difference Result]]),"",IF(ISBLANK(Games!B148),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8" s="24" t="str">
        <f>IF(ISBLANK(Table13[[#This Row],[Difference Result]]), "", (Table13[[#This Row],[Predicted Spread]]*-1-Table13[[#This Row],[Difference Result]]))</f>
        <v/>
      </c>
      <c r="N148" s="24" t="str">
        <f>IF(ISBLANK(Table13[[#This Row],[Difference Result]]), "",ABS(Table13[[#This Row],[Result Difference from Prediction]]))</f>
        <v/>
      </c>
      <c r="O148" s="17" t="str">
        <f>IF(OR(ISBLANK(Games!B148),ISBLANK(Table13[[#This Row],[Side Result]])), "",IF(OR(AND('Prediction Log'!D148&lt;0, 'Prediction Log'!H148='Prediction Log'!B148), AND('Prediction Log'!D148&gt;0, 'Prediction Log'!C148='Prediction Log'!H148)),"Y", IF(ISBLANK(Games!$B$2), "","N")))</f>
        <v/>
      </c>
      <c r="P148" s="17" t="str">
        <f>IF(OR(ISBLANK(Games!B148),ISBLANK(Table13[[#This Row],[Difference Result]])),"", IF(Table13[[#This Row],[Cover Result (Y/N)]]="Y", "Y", "N"))</f>
        <v/>
      </c>
    </row>
    <row r="149" spans="1:16" x14ac:dyDescent="0.45">
      <c r="A149" s="6" t="str">
        <f>IF(ISBLANK(Games!$B149), "",Games!A149)</f>
        <v/>
      </c>
      <c r="B149" s="6" t="str">
        <f>IF(ISBLANK(Games!$B149), "",Games!B149)</f>
        <v/>
      </c>
      <c r="C149" s="6" t="str">
        <f>IF(ISBLANK(Games!$B149), "",Games!C149)</f>
        <v/>
      </c>
      <c r="D149" s="2" t="str">
        <f>IF(ISBLANK(Games!$B149), "",Games!D149)</f>
        <v/>
      </c>
      <c r="E149" s="2" t="str">
        <f>IF(ISBLANK(Games!$B149), "",Games!E149)</f>
        <v/>
      </c>
      <c r="F149" s="6" t="str">
        <f>IF(ISBLANK(Games!$B149), "",Games!F149)</f>
        <v/>
      </c>
      <c r="G149" s="6" t="str">
        <f>IF(ISBLANK(Games!$B149), "",Games!G149)</f>
        <v/>
      </c>
      <c r="H149" s="26"/>
      <c r="I149" s="26"/>
      <c r="J149" s="25" t="str">
        <f>IF(ISBLANK(Table13[[#This Row],[Side Result]]), "",IF(Table13[[#This Row],[Difference Result]]&gt;(-1*Table13[[#This Row],[Predicted Spread]]), "Y", "N"))</f>
        <v/>
      </c>
      <c r="K149" s="12" t="str">
        <f>IF(ISBLANK(Games!B149),"",IF(Table13[[#This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9" s="16" t="str">
        <f>IF(ISBLANK(Table13[[#This Row],[Difference Result]]),"",IF(ISBLANK(Games!B149),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9" s="24" t="str">
        <f>IF(ISBLANK(Table13[[#This Row],[Difference Result]]), "", (Table13[[#This Row],[Predicted Spread]]*-1-Table13[[#This Row],[Difference Result]]))</f>
        <v/>
      </c>
      <c r="N149" s="24" t="str">
        <f>IF(ISBLANK(Table13[[#This Row],[Difference Result]]), "",ABS(Table13[[#This Row],[Result Difference from Prediction]]))</f>
        <v/>
      </c>
      <c r="O149" s="17" t="str">
        <f>IF(OR(ISBLANK(Games!B149),ISBLANK(Table13[[#This Row],[Side Result]])), "",IF(OR(AND('Prediction Log'!D149&lt;0, 'Prediction Log'!H149='Prediction Log'!B149), AND('Prediction Log'!D149&gt;0, 'Prediction Log'!C149='Prediction Log'!H149)),"Y", IF(ISBLANK(Games!$B$2), "","N")))</f>
        <v/>
      </c>
      <c r="P149" s="17" t="str">
        <f>IF(OR(ISBLANK(Games!B149),ISBLANK(Table13[[#This Row],[Difference Result]])),"", IF(Table13[[#This Row],[Cover Result (Y/N)]]="Y", "Y", "N"))</f>
        <v/>
      </c>
    </row>
    <row r="150" spans="1:16" x14ac:dyDescent="0.45">
      <c r="A150" s="6" t="str">
        <f>IF(ISBLANK(Games!$B150), "",Games!A150)</f>
        <v/>
      </c>
      <c r="B150" s="6" t="str">
        <f>IF(ISBLANK(Games!$B150), "",Games!B150)</f>
        <v/>
      </c>
      <c r="C150" s="6" t="str">
        <f>IF(ISBLANK(Games!$B150), "",Games!C150)</f>
        <v/>
      </c>
      <c r="D150" s="2" t="str">
        <f>IF(ISBLANK(Games!$B150), "",Games!D150)</f>
        <v/>
      </c>
      <c r="E150" s="2" t="str">
        <f>IF(ISBLANK(Games!$B150), "",Games!E150)</f>
        <v/>
      </c>
      <c r="F150" s="6" t="str">
        <f>IF(ISBLANK(Games!$B150), "",Games!F150)</f>
        <v/>
      </c>
      <c r="G150" s="6" t="str">
        <f>IF(ISBLANK(Games!$B150), "",Games!G150)</f>
        <v/>
      </c>
      <c r="H150" s="26"/>
      <c r="I150" s="26"/>
      <c r="J150" s="25" t="str">
        <f>IF(ISBLANK(Table13[[#This Row],[Side Result]]), "",IF(Table13[[#This Row],[Difference Result]]&gt;(-1*Table13[[#This Row],[Predicted Spread]]), "Y", "N"))</f>
        <v/>
      </c>
      <c r="K150" s="12" t="str">
        <f>IF(ISBLANK(Games!B150),"",IF(Table13[[#This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0" s="16" t="str">
        <f>IF(ISBLANK(Table13[[#This Row],[Difference Result]]),"",IF(ISBLANK(Games!B150),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0" s="24" t="str">
        <f>IF(ISBLANK(Table13[[#This Row],[Difference Result]]), "", (Table13[[#This Row],[Predicted Spread]]*-1-Table13[[#This Row],[Difference Result]]))</f>
        <v/>
      </c>
      <c r="N150" s="24" t="str">
        <f>IF(ISBLANK(Table13[[#This Row],[Difference Result]]), "",ABS(Table13[[#This Row],[Result Difference from Prediction]]))</f>
        <v/>
      </c>
      <c r="O150" s="17" t="str">
        <f>IF(OR(ISBLANK(Games!B150),ISBLANK(Table13[[#This Row],[Side Result]])), "",IF(OR(AND('Prediction Log'!D150&lt;0, 'Prediction Log'!H150='Prediction Log'!B150), AND('Prediction Log'!D150&gt;0, 'Prediction Log'!C150='Prediction Log'!H150)),"Y", IF(ISBLANK(Games!$B$2), "","N")))</f>
        <v/>
      </c>
      <c r="P150" s="17" t="str">
        <f>IF(OR(ISBLANK(Games!B150),ISBLANK(Table13[[#This Row],[Difference Result]])),"", IF(Table13[[#This Row],[Cover Result (Y/N)]]="Y", "Y", "N"))</f>
        <v/>
      </c>
    </row>
    <row r="151" spans="1:16" x14ac:dyDescent="0.45">
      <c r="A151" s="6" t="str">
        <f>IF(ISBLANK(Games!$B151), "",Games!A151)</f>
        <v/>
      </c>
      <c r="B151" s="6" t="str">
        <f>IF(ISBLANK(Games!$B151), "",Games!B151)</f>
        <v/>
      </c>
      <c r="C151" s="6" t="str">
        <f>IF(ISBLANK(Games!$B151), "",Games!C151)</f>
        <v/>
      </c>
      <c r="D151" s="2" t="str">
        <f>IF(ISBLANK(Games!$B151), "",Games!D151)</f>
        <v/>
      </c>
      <c r="E151" s="2" t="str">
        <f>IF(ISBLANK(Games!$B151), "",Games!E151)</f>
        <v/>
      </c>
      <c r="F151" s="6" t="str">
        <f>IF(ISBLANK(Games!$B151), "",Games!F151)</f>
        <v/>
      </c>
      <c r="G151" s="6" t="str">
        <f>IF(ISBLANK(Games!$B151), "",Games!G151)</f>
        <v/>
      </c>
      <c r="H151" s="26"/>
      <c r="I151" s="26"/>
      <c r="J151" s="25" t="str">
        <f>IF(ISBLANK(Table13[[#This Row],[Side Result]]), "",IF(Table13[[#This Row],[Difference Result]]&gt;(-1*Table13[[#This Row],[Predicted Spread]]), "Y", "N"))</f>
        <v/>
      </c>
      <c r="K151" s="12" t="str">
        <f>IF(ISBLANK(Games!B151),"",IF(Table13[[#This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1" s="16" t="str">
        <f>IF(ISBLANK(Table13[[#This Row],[Difference Result]]),"",IF(ISBLANK(Games!B151),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1" s="24" t="str">
        <f>IF(ISBLANK(Table13[[#This Row],[Difference Result]]), "", (Table13[[#This Row],[Predicted Spread]]*-1-Table13[[#This Row],[Difference Result]]))</f>
        <v/>
      </c>
      <c r="N151" s="24" t="str">
        <f>IF(ISBLANK(Table13[[#This Row],[Difference Result]]), "",ABS(Table13[[#This Row],[Result Difference from Prediction]]))</f>
        <v/>
      </c>
      <c r="O151" s="17" t="str">
        <f>IF(OR(ISBLANK(Games!B151),ISBLANK(Table13[[#This Row],[Side Result]])), "",IF(OR(AND('Prediction Log'!D151&lt;0, 'Prediction Log'!H151='Prediction Log'!B151), AND('Prediction Log'!D151&gt;0, 'Prediction Log'!C151='Prediction Log'!H151)),"Y", IF(ISBLANK(Games!$B$2), "","N")))</f>
        <v/>
      </c>
      <c r="P151" s="17" t="str">
        <f>IF(OR(ISBLANK(Games!B151),ISBLANK(Table13[[#This Row],[Difference Result]])),"", IF(Table13[[#This Row],[Cover Result (Y/N)]]="Y", "Y", "N"))</f>
        <v/>
      </c>
    </row>
    <row r="152" spans="1:16" x14ac:dyDescent="0.45">
      <c r="A152" s="6" t="str">
        <f>IF(ISBLANK(Games!$B152), "",Games!A152)</f>
        <v/>
      </c>
      <c r="B152" s="6" t="str">
        <f>IF(ISBLANK(Games!$B152), "",Games!B152)</f>
        <v/>
      </c>
      <c r="C152" s="6" t="str">
        <f>IF(ISBLANK(Games!$B152), "",Games!C152)</f>
        <v/>
      </c>
      <c r="D152" s="2" t="str">
        <f>IF(ISBLANK(Games!$B152), "",Games!D152)</f>
        <v/>
      </c>
      <c r="E152" s="2" t="str">
        <f>IF(ISBLANK(Games!$B152), "",Games!E152)</f>
        <v/>
      </c>
      <c r="F152" s="6" t="str">
        <f>IF(ISBLANK(Games!$B152), "",Games!F152)</f>
        <v/>
      </c>
      <c r="G152" s="6" t="str">
        <f>IF(ISBLANK(Games!$B152), "",Games!G152)</f>
        <v/>
      </c>
      <c r="H152" s="26"/>
      <c r="I152" s="26"/>
      <c r="J152" s="25" t="str">
        <f>IF(ISBLANK(Table13[[#This Row],[Side Result]]), "",IF(Table13[[#This Row],[Difference Result]]&gt;(-1*Table13[[#This Row],[Predicted Spread]]), "Y", "N"))</f>
        <v/>
      </c>
      <c r="K152" s="12" t="str">
        <f>IF(ISBLANK(Games!B152),"",IF(Table13[[#This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2" s="16" t="str">
        <f>IF(ISBLANK(Table13[[#This Row],[Difference Result]]),"",IF(ISBLANK(Games!B152),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2" s="24" t="str">
        <f>IF(ISBLANK(Table13[[#This Row],[Difference Result]]), "", (Table13[[#This Row],[Predicted Spread]]*-1-Table13[[#This Row],[Difference Result]]))</f>
        <v/>
      </c>
      <c r="N152" s="24" t="str">
        <f>IF(ISBLANK(Table13[[#This Row],[Difference Result]]), "",ABS(Table13[[#This Row],[Result Difference from Prediction]]))</f>
        <v/>
      </c>
      <c r="O152" s="17" t="str">
        <f>IF(OR(ISBLANK(Games!B152),ISBLANK(Table13[[#This Row],[Side Result]])), "",IF(OR(AND('Prediction Log'!D152&lt;0, 'Prediction Log'!H152='Prediction Log'!B152), AND('Prediction Log'!D152&gt;0, 'Prediction Log'!C152='Prediction Log'!H152)),"Y", IF(ISBLANK(Games!$B$2), "","N")))</f>
        <v/>
      </c>
      <c r="P152" s="17" t="str">
        <f>IF(OR(ISBLANK(Games!B152),ISBLANK(Table13[[#This Row],[Difference Result]])),"", IF(Table13[[#This Row],[Cover Result (Y/N)]]="Y", "Y", "N"))</f>
        <v/>
      </c>
    </row>
    <row r="153" spans="1:16" x14ac:dyDescent="0.45">
      <c r="A153" s="6" t="str">
        <f>IF(ISBLANK(Games!$B153), "",Games!A153)</f>
        <v/>
      </c>
      <c r="B153" s="6" t="str">
        <f>IF(ISBLANK(Games!$B153), "",Games!B153)</f>
        <v/>
      </c>
      <c r="C153" s="6" t="str">
        <f>IF(ISBLANK(Games!$B153), "",Games!C153)</f>
        <v/>
      </c>
      <c r="D153" s="2" t="str">
        <f>IF(ISBLANK(Games!$B153), "",Games!D153)</f>
        <v/>
      </c>
      <c r="E153" s="2" t="str">
        <f>IF(ISBLANK(Games!$B153), "",Games!E153)</f>
        <v/>
      </c>
      <c r="F153" s="6" t="str">
        <f>IF(ISBLANK(Games!$B153), "",Games!F153)</f>
        <v/>
      </c>
      <c r="G153" s="6" t="str">
        <f>IF(ISBLANK(Games!$B153), "",Games!G153)</f>
        <v/>
      </c>
      <c r="H153" s="26"/>
      <c r="I153" s="26"/>
      <c r="J153" s="25" t="str">
        <f>IF(ISBLANK(Table13[[#This Row],[Side Result]]), "",IF(Table13[[#This Row],[Difference Result]]&gt;(-1*Table13[[#This Row],[Predicted Spread]]), "Y", "N"))</f>
        <v/>
      </c>
      <c r="K153" s="12" t="str">
        <f>IF(ISBLANK(Games!B153),"",IF(Table13[[#This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3" s="16" t="str">
        <f>IF(ISBLANK(Table13[[#This Row],[Difference Result]]),"",IF(ISBLANK(Games!B153),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3" s="24" t="str">
        <f>IF(ISBLANK(Table13[[#This Row],[Difference Result]]), "", (Table13[[#This Row],[Predicted Spread]]*-1-Table13[[#This Row],[Difference Result]]))</f>
        <v/>
      </c>
      <c r="N153" s="24" t="str">
        <f>IF(ISBLANK(Table13[[#This Row],[Difference Result]]), "",ABS(Table13[[#This Row],[Result Difference from Prediction]]))</f>
        <v/>
      </c>
      <c r="O153" s="17" t="str">
        <f>IF(OR(ISBLANK(Games!B153),ISBLANK(Table13[[#This Row],[Side Result]])), "",IF(OR(AND('Prediction Log'!D153&lt;0, 'Prediction Log'!H153='Prediction Log'!B153), AND('Prediction Log'!D153&gt;0, 'Prediction Log'!C153='Prediction Log'!H153)),"Y", IF(ISBLANK(Games!$B$2), "","N")))</f>
        <v/>
      </c>
      <c r="P153" s="17" t="str">
        <f>IF(OR(ISBLANK(Games!B153),ISBLANK(Table13[[#This Row],[Difference Result]])),"", IF(Table13[[#This Row],[Cover Result (Y/N)]]="Y", "Y", "N"))</f>
        <v/>
      </c>
    </row>
    <row r="154" spans="1:16" x14ac:dyDescent="0.45">
      <c r="A154" s="6" t="str">
        <f>IF(ISBLANK(Games!$B154), "",Games!A154)</f>
        <v/>
      </c>
      <c r="B154" s="6" t="str">
        <f>IF(ISBLANK(Games!$B154), "",Games!B154)</f>
        <v/>
      </c>
      <c r="C154" s="6" t="str">
        <f>IF(ISBLANK(Games!$B154), "",Games!C154)</f>
        <v/>
      </c>
      <c r="D154" s="2" t="str">
        <f>IF(ISBLANK(Games!$B154), "",Games!D154)</f>
        <v/>
      </c>
      <c r="E154" s="2" t="str">
        <f>IF(ISBLANK(Games!$B154), "",Games!E154)</f>
        <v/>
      </c>
      <c r="F154" s="6" t="str">
        <f>IF(ISBLANK(Games!$B154), "",Games!F154)</f>
        <v/>
      </c>
      <c r="G154" s="6" t="str">
        <f>IF(ISBLANK(Games!$B154), "",Games!G154)</f>
        <v/>
      </c>
      <c r="H154" s="26"/>
      <c r="I154" s="26"/>
      <c r="J154" s="25" t="str">
        <f>IF(ISBLANK(Table13[[#This Row],[Side Result]]), "",IF(Table13[[#This Row],[Difference Result]]&gt;(-1*Table13[[#This Row],[Predicted Spread]]), "Y", "N"))</f>
        <v/>
      </c>
      <c r="K154" s="12" t="str">
        <f>IF(ISBLANK(Games!B154),"",IF(Table13[[#This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4" s="16" t="str">
        <f>IF(ISBLANK(Table13[[#This Row],[Difference Result]]),"",IF(ISBLANK(Games!B154),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4" s="24" t="str">
        <f>IF(ISBLANK(Table13[[#This Row],[Difference Result]]), "", (Table13[[#This Row],[Predicted Spread]]*-1-Table13[[#This Row],[Difference Result]]))</f>
        <v/>
      </c>
      <c r="N154" s="24" t="str">
        <f>IF(ISBLANK(Table13[[#This Row],[Difference Result]]), "",ABS(Table13[[#This Row],[Result Difference from Prediction]]))</f>
        <v/>
      </c>
      <c r="O154" s="17" t="str">
        <f>IF(OR(ISBLANK(Games!B154),ISBLANK(Table13[[#This Row],[Side Result]])), "",IF(OR(AND('Prediction Log'!D154&lt;0, 'Prediction Log'!H154='Prediction Log'!B154), AND('Prediction Log'!D154&gt;0, 'Prediction Log'!C154='Prediction Log'!H154)),"Y", IF(ISBLANK(Games!$B$2), "","N")))</f>
        <v/>
      </c>
      <c r="P154" s="17" t="str">
        <f>IF(OR(ISBLANK(Games!B154),ISBLANK(Table13[[#This Row],[Difference Result]])),"", IF(Table13[[#This Row],[Cover Result (Y/N)]]="Y", "Y", "N"))</f>
        <v/>
      </c>
    </row>
    <row r="155" spans="1:16" x14ac:dyDescent="0.45">
      <c r="A155" s="6" t="str">
        <f>IF(ISBLANK(Games!$B155), "",Games!A155)</f>
        <v/>
      </c>
      <c r="B155" s="6" t="str">
        <f>IF(ISBLANK(Games!$B155), "",Games!B155)</f>
        <v/>
      </c>
      <c r="C155" s="6" t="str">
        <f>IF(ISBLANK(Games!$B155), "",Games!C155)</f>
        <v/>
      </c>
      <c r="D155" s="2" t="str">
        <f>IF(ISBLANK(Games!$B155), "",Games!D155)</f>
        <v/>
      </c>
      <c r="E155" s="2" t="str">
        <f>IF(ISBLANK(Games!$B155), "",Games!E155)</f>
        <v/>
      </c>
      <c r="F155" s="6" t="str">
        <f>IF(ISBLANK(Games!$B155), "",Games!F155)</f>
        <v/>
      </c>
      <c r="G155" s="6" t="str">
        <f>IF(ISBLANK(Games!$B155), "",Games!G155)</f>
        <v/>
      </c>
      <c r="H155" s="26"/>
      <c r="I155" s="26"/>
      <c r="J155" s="25" t="str">
        <f>IF(ISBLANK(Table13[[#This Row],[Side Result]]), "",IF(Table13[[#This Row],[Difference Result]]&gt;(-1*Table13[[#This Row],[Predicted Spread]]), "Y", "N"))</f>
        <v/>
      </c>
      <c r="K155" s="12" t="str">
        <f>IF(ISBLANK(Games!B155),"",IF(Table13[[#This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5" s="16" t="str">
        <f>IF(ISBLANK(Table13[[#This Row],[Difference Result]]),"",IF(ISBLANK(Games!B155),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5" s="24" t="str">
        <f>IF(ISBLANK(Table13[[#This Row],[Difference Result]]), "", (Table13[[#This Row],[Predicted Spread]]*-1-Table13[[#This Row],[Difference Result]]))</f>
        <v/>
      </c>
      <c r="N155" s="24" t="str">
        <f>IF(ISBLANK(Table13[[#This Row],[Difference Result]]), "",ABS(Table13[[#This Row],[Result Difference from Prediction]]))</f>
        <v/>
      </c>
      <c r="O155" s="17" t="str">
        <f>IF(OR(ISBLANK(Games!B155),ISBLANK(Table13[[#This Row],[Side Result]])), "",IF(OR(AND('Prediction Log'!D155&lt;0, 'Prediction Log'!H155='Prediction Log'!B155), AND('Prediction Log'!D155&gt;0, 'Prediction Log'!C155='Prediction Log'!H155)),"Y", IF(ISBLANK(Games!$B$2), "","N")))</f>
        <v/>
      </c>
      <c r="P155" s="17" t="str">
        <f>IF(OR(ISBLANK(Games!B155),ISBLANK(Table13[[#This Row],[Difference Result]])),"", IF(Table13[[#This Row],[Cover Result (Y/N)]]="Y", "Y", "N"))</f>
        <v/>
      </c>
    </row>
    <row r="156" spans="1:16" x14ac:dyDescent="0.45">
      <c r="A156" s="6" t="str">
        <f>IF(ISBLANK(Games!$B156), "",Games!A156)</f>
        <v/>
      </c>
      <c r="B156" s="6" t="str">
        <f>IF(ISBLANK(Games!$B156), "",Games!B156)</f>
        <v/>
      </c>
      <c r="C156" s="6" t="str">
        <f>IF(ISBLANK(Games!$B156), "",Games!C156)</f>
        <v/>
      </c>
      <c r="D156" s="2" t="str">
        <f>IF(ISBLANK(Games!$B156), "",Games!D156)</f>
        <v/>
      </c>
      <c r="E156" s="2" t="str">
        <f>IF(ISBLANK(Games!$B156), "",Games!E156)</f>
        <v/>
      </c>
      <c r="F156" s="6" t="str">
        <f>IF(ISBLANK(Games!$B156), "",Games!F156)</f>
        <v/>
      </c>
      <c r="G156" s="6" t="str">
        <f>IF(ISBLANK(Games!$B156), "",Games!G156)</f>
        <v/>
      </c>
      <c r="H156" s="26"/>
      <c r="I156" s="26"/>
      <c r="J156" s="25" t="str">
        <f>IF(ISBLANK(Table13[[#This Row],[Side Result]]), "",IF(Table13[[#This Row],[Difference Result]]&gt;(-1*Table13[[#This Row],[Predicted Spread]]), "Y", "N"))</f>
        <v/>
      </c>
      <c r="K156" s="12" t="str">
        <f>IF(ISBLANK(Games!B156),"",IF(Table13[[#This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6" s="16" t="str">
        <f>IF(ISBLANK(Table13[[#This Row],[Difference Result]]),"",IF(ISBLANK(Games!B156),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6" s="24" t="str">
        <f>IF(ISBLANK(Table13[[#This Row],[Difference Result]]), "", (Table13[[#This Row],[Predicted Spread]]*-1-Table13[[#This Row],[Difference Result]]))</f>
        <v/>
      </c>
      <c r="N156" s="24" t="str">
        <f>IF(ISBLANK(Table13[[#This Row],[Difference Result]]), "",ABS(Table13[[#This Row],[Result Difference from Prediction]]))</f>
        <v/>
      </c>
      <c r="O156" s="17" t="str">
        <f>IF(OR(ISBLANK(Games!B156),ISBLANK(Table13[[#This Row],[Side Result]])), "",IF(OR(AND('Prediction Log'!D156&lt;0, 'Prediction Log'!H156='Prediction Log'!B156), AND('Prediction Log'!D156&gt;0, 'Prediction Log'!C156='Prediction Log'!H156)),"Y", IF(ISBLANK(Games!$B$2), "","N")))</f>
        <v/>
      </c>
      <c r="P156" s="17" t="str">
        <f>IF(OR(ISBLANK(Games!B156),ISBLANK(Table13[[#This Row],[Difference Result]])),"", IF(Table13[[#This Row],[Cover Result (Y/N)]]="Y", "Y", "N"))</f>
        <v/>
      </c>
    </row>
    <row r="157" spans="1:16" x14ac:dyDescent="0.45">
      <c r="A157" s="6" t="str">
        <f>IF(ISBLANK(Games!$B157), "",Games!A157)</f>
        <v/>
      </c>
      <c r="B157" s="6" t="str">
        <f>IF(ISBLANK(Games!$B157), "",Games!B157)</f>
        <v/>
      </c>
      <c r="C157" s="6" t="str">
        <f>IF(ISBLANK(Games!$B157), "",Games!C157)</f>
        <v/>
      </c>
      <c r="D157" s="2" t="str">
        <f>IF(ISBLANK(Games!$B157), "",Games!D157)</f>
        <v/>
      </c>
      <c r="E157" s="2" t="str">
        <f>IF(ISBLANK(Games!$B157), "",Games!E157)</f>
        <v/>
      </c>
      <c r="F157" s="6" t="str">
        <f>IF(ISBLANK(Games!$B157), "",Games!F157)</f>
        <v/>
      </c>
      <c r="G157" s="6" t="str">
        <f>IF(ISBLANK(Games!$B157), "",Games!G157)</f>
        <v/>
      </c>
      <c r="H157" s="26"/>
      <c r="I157" s="26"/>
      <c r="J157" s="25" t="str">
        <f>IF(ISBLANK(Table13[[#This Row],[Side Result]]), "",IF(Table13[[#This Row],[Difference Result]]&gt;(-1*Table13[[#This Row],[Predicted Spread]]), "Y", "N"))</f>
        <v/>
      </c>
      <c r="K157" s="12" t="str">
        <f>IF(ISBLANK(Games!B157),"",IF(Table13[[#This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7" s="16" t="str">
        <f>IF(ISBLANK(Table13[[#This Row],[Difference Result]]),"",IF(ISBLANK(Games!B157),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7" s="24" t="str">
        <f>IF(ISBLANK(Table13[[#This Row],[Difference Result]]), "", (Table13[[#This Row],[Predicted Spread]]*-1-Table13[[#This Row],[Difference Result]]))</f>
        <v/>
      </c>
      <c r="N157" s="24" t="str">
        <f>IF(ISBLANK(Table13[[#This Row],[Difference Result]]), "",ABS(Table13[[#This Row],[Result Difference from Prediction]]))</f>
        <v/>
      </c>
      <c r="O157" s="17" t="str">
        <f>IF(OR(ISBLANK(Games!B157),ISBLANK(Table13[[#This Row],[Side Result]])), "",IF(OR(AND('Prediction Log'!D157&lt;0, 'Prediction Log'!H157='Prediction Log'!B157), AND('Prediction Log'!D157&gt;0, 'Prediction Log'!C157='Prediction Log'!H157)),"Y", IF(ISBLANK(Games!$B$2), "","N")))</f>
        <v/>
      </c>
      <c r="P157" s="17" t="str">
        <f>IF(OR(ISBLANK(Games!B157),ISBLANK(Table13[[#This Row],[Difference Result]])),"", IF(Table13[[#This Row],[Cover Result (Y/N)]]="Y", "Y", "N"))</f>
        <v/>
      </c>
    </row>
    <row r="158" spans="1:16" x14ac:dyDescent="0.45">
      <c r="A158" s="6" t="str">
        <f>IF(ISBLANK(Games!$B158), "",Games!A158)</f>
        <v/>
      </c>
      <c r="B158" s="6" t="str">
        <f>IF(ISBLANK(Games!$B158), "",Games!B158)</f>
        <v/>
      </c>
      <c r="C158" s="6" t="str">
        <f>IF(ISBLANK(Games!$B158), "",Games!C158)</f>
        <v/>
      </c>
      <c r="D158" s="2" t="str">
        <f>IF(ISBLANK(Games!$B158), "",Games!D158)</f>
        <v/>
      </c>
      <c r="E158" s="2" t="str">
        <f>IF(ISBLANK(Games!$B158), "",Games!E158)</f>
        <v/>
      </c>
      <c r="F158" s="6" t="str">
        <f>IF(ISBLANK(Games!$B158), "",Games!F158)</f>
        <v/>
      </c>
      <c r="G158" s="6" t="str">
        <f>IF(ISBLANK(Games!$B158), "",Games!G158)</f>
        <v/>
      </c>
      <c r="H158" s="26"/>
      <c r="I158" s="26"/>
      <c r="J158" s="25" t="str">
        <f>IF(ISBLANK(Table13[[#This Row],[Side Result]]), "",IF(Table13[[#This Row],[Difference Result]]&gt;(-1*Table13[[#This Row],[Predicted Spread]]), "Y", "N"))</f>
        <v/>
      </c>
      <c r="K158" s="12" t="str">
        <f>IF(ISBLANK(Games!B158),"",IF(Table13[[#This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8" s="16" t="str">
        <f>IF(ISBLANK(Table13[[#This Row],[Difference Result]]),"",IF(ISBLANK(Games!B158),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8" s="24" t="str">
        <f>IF(ISBLANK(Table13[[#This Row],[Difference Result]]), "", (Table13[[#This Row],[Predicted Spread]]*-1-Table13[[#This Row],[Difference Result]]))</f>
        <v/>
      </c>
      <c r="N158" s="24" t="str">
        <f>IF(ISBLANK(Table13[[#This Row],[Difference Result]]), "",ABS(Table13[[#This Row],[Result Difference from Prediction]]))</f>
        <v/>
      </c>
      <c r="O158" s="17" t="str">
        <f>IF(OR(ISBLANK(Games!B158),ISBLANK(Table13[[#This Row],[Side Result]])), "",IF(OR(AND('Prediction Log'!D158&lt;0, 'Prediction Log'!H158='Prediction Log'!B158), AND('Prediction Log'!D158&gt;0, 'Prediction Log'!C158='Prediction Log'!H158)),"Y", IF(ISBLANK(Games!$B$2), "","N")))</f>
        <v/>
      </c>
      <c r="P158" s="17" t="str">
        <f>IF(OR(ISBLANK(Games!B158),ISBLANK(Table13[[#This Row],[Difference Result]])),"", IF(Table13[[#This Row],[Cover Result (Y/N)]]="Y", "Y", "N"))</f>
        <v/>
      </c>
    </row>
    <row r="159" spans="1:16" x14ac:dyDescent="0.45">
      <c r="A159" s="6" t="str">
        <f>IF(ISBLANK(Games!$B159), "",Games!A159)</f>
        <v/>
      </c>
      <c r="B159" s="6" t="str">
        <f>IF(ISBLANK(Games!$B159), "",Games!B159)</f>
        <v/>
      </c>
      <c r="C159" s="6" t="str">
        <f>IF(ISBLANK(Games!$B159), "",Games!C159)</f>
        <v/>
      </c>
      <c r="D159" s="2" t="str">
        <f>IF(ISBLANK(Games!$B159), "",Games!D159)</f>
        <v/>
      </c>
      <c r="E159" s="2" t="str">
        <f>IF(ISBLANK(Games!$B159), "",Games!E159)</f>
        <v/>
      </c>
      <c r="F159" s="6" t="str">
        <f>IF(ISBLANK(Games!$B159), "",Games!F159)</f>
        <v/>
      </c>
      <c r="G159" s="6" t="str">
        <f>IF(ISBLANK(Games!$B159), "",Games!G159)</f>
        <v/>
      </c>
      <c r="H159" s="26"/>
      <c r="I159" s="26"/>
      <c r="J159" s="25" t="str">
        <f>IF(ISBLANK(Table13[[#This Row],[Side Result]]), "",IF(Table13[[#This Row],[Difference Result]]&gt;(-1*Table13[[#This Row],[Predicted Spread]]), "Y", "N"))</f>
        <v/>
      </c>
      <c r="K159" s="12" t="str">
        <f>IF(ISBLANK(Games!B159),"",IF(Table13[[#This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9" s="16" t="str">
        <f>IF(ISBLANK(Table13[[#This Row],[Difference Result]]),"",IF(ISBLANK(Games!B159),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9" s="24" t="str">
        <f>IF(ISBLANK(Table13[[#This Row],[Difference Result]]), "", (Table13[[#This Row],[Predicted Spread]]*-1-Table13[[#This Row],[Difference Result]]))</f>
        <v/>
      </c>
      <c r="N159" s="24" t="str">
        <f>IF(ISBLANK(Table13[[#This Row],[Difference Result]]), "",ABS(Table13[[#This Row],[Result Difference from Prediction]]))</f>
        <v/>
      </c>
      <c r="O159" s="17" t="str">
        <f>IF(OR(ISBLANK(Games!B159),ISBLANK(Table13[[#This Row],[Side Result]])), "",IF(OR(AND('Prediction Log'!D159&lt;0, 'Prediction Log'!H159='Prediction Log'!B159), AND('Prediction Log'!D159&gt;0, 'Prediction Log'!C159='Prediction Log'!H159)),"Y", IF(ISBLANK(Games!$B$2), "","N")))</f>
        <v/>
      </c>
      <c r="P159" s="17" t="str">
        <f>IF(OR(ISBLANK(Games!B159),ISBLANK(Table13[[#This Row],[Difference Result]])),"", IF(Table13[[#This Row],[Cover Result (Y/N)]]="Y", "Y", "N"))</f>
        <v/>
      </c>
    </row>
    <row r="160" spans="1:16" x14ac:dyDescent="0.45">
      <c r="A160" s="6" t="str">
        <f>IF(ISBLANK(Games!$B160), "",Games!A160)</f>
        <v/>
      </c>
      <c r="B160" s="6" t="str">
        <f>IF(ISBLANK(Games!$B160), "",Games!B160)</f>
        <v/>
      </c>
      <c r="C160" s="6" t="str">
        <f>IF(ISBLANK(Games!$B160), "",Games!C160)</f>
        <v/>
      </c>
      <c r="D160" s="2" t="str">
        <f>IF(ISBLANK(Games!$B160), "",Games!D160)</f>
        <v/>
      </c>
      <c r="E160" s="2" t="str">
        <f>IF(ISBLANK(Games!$B160), "",Games!E160)</f>
        <v/>
      </c>
      <c r="F160" s="6" t="str">
        <f>IF(ISBLANK(Games!$B160), "",Games!F160)</f>
        <v/>
      </c>
      <c r="G160" s="6" t="str">
        <f>IF(ISBLANK(Games!$B160), "",Games!G160)</f>
        <v/>
      </c>
      <c r="H160" s="26"/>
      <c r="I160" s="26"/>
      <c r="J160" s="25" t="str">
        <f>IF(ISBLANK(Table13[[#This Row],[Side Result]]), "",IF(Table13[[#This Row],[Difference Result]]&gt;(-1*Table13[[#This Row],[Predicted Spread]]), "Y", "N"))</f>
        <v/>
      </c>
      <c r="K160" s="12" t="str">
        <f>IF(ISBLANK(Games!B160),"",IF(Table13[[#This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0" s="16" t="str">
        <f>IF(ISBLANK(Table13[[#This Row],[Difference Result]]),"",IF(ISBLANK(Games!B160),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0" s="24" t="str">
        <f>IF(ISBLANK(Table13[[#This Row],[Difference Result]]), "", (Table13[[#This Row],[Predicted Spread]]*-1-Table13[[#This Row],[Difference Result]]))</f>
        <v/>
      </c>
      <c r="N160" s="24" t="str">
        <f>IF(ISBLANK(Table13[[#This Row],[Difference Result]]), "",ABS(Table13[[#This Row],[Result Difference from Prediction]]))</f>
        <v/>
      </c>
      <c r="O160" s="17" t="str">
        <f>IF(OR(ISBLANK(Games!B160),ISBLANK(Table13[[#This Row],[Side Result]])), "",IF(OR(AND('Prediction Log'!D160&lt;0, 'Prediction Log'!H160='Prediction Log'!B160), AND('Prediction Log'!D160&gt;0, 'Prediction Log'!C160='Prediction Log'!H160)),"Y", IF(ISBLANK(Games!$B$2), "","N")))</f>
        <v/>
      </c>
      <c r="P160" s="17" t="str">
        <f>IF(OR(ISBLANK(Games!B160),ISBLANK(Table13[[#This Row],[Difference Result]])),"", IF(Table13[[#This Row],[Cover Result (Y/N)]]="Y", "Y", "N"))</f>
        <v/>
      </c>
    </row>
    <row r="161" spans="1:16" x14ac:dyDescent="0.45">
      <c r="A161" s="6" t="str">
        <f>IF(ISBLANK(Games!$B161), "",Games!A161)</f>
        <v/>
      </c>
      <c r="B161" s="6" t="str">
        <f>IF(ISBLANK(Games!$B161), "",Games!B161)</f>
        <v/>
      </c>
      <c r="C161" s="6" t="str">
        <f>IF(ISBLANK(Games!$B161), "",Games!C161)</f>
        <v/>
      </c>
      <c r="D161" s="2" t="str">
        <f>IF(ISBLANK(Games!$B161), "",Games!D161)</f>
        <v/>
      </c>
      <c r="E161" s="2" t="str">
        <f>IF(ISBLANK(Games!$B161), "",Games!E161)</f>
        <v/>
      </c>
      <c r="F161" s="6" t="str">
        <f>IF(ISBLANK(Games!$B161), "",Games!F161)</f>
        <v/>
      </c>
      <c r="G161" s="6" t="str">
        <f>IF(ISBLANK(Games!$B161), "",Games!G161)</f>
        <v/>
      </c>
      <c r="H161" s="26"/>
      <c r="I161" s="26"/>
      <c r="J161" s="25" t="str">
        <f>IF(ISBLANK(Table13[[#This Row],[Side Result]]), "",IF(Table13[[#This Row],[Difference Result]]&gt;(-1*Table13[[#This Row],[Predicted Spread]]), "Y", "N"))</f>
        <v/>
      </c>
      <c r="K161" s="12" t="str">
        <f>IF(ISBLANK(Games!B161),"",IF(Table13[[#This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1" s="16" t="str">
        <f>IF(ISBLANK(Table13[[#This Row],[Difference Result]]),"",IF(ISBLANK(Games!B161),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1" s="24" t="str">
        <f>IF(ISBLANK(Table13[[#This Row],[Difference Result]]), "", (Table13[[#This Row],[Predicted Spread]]*-1-Table13[[#This Row],[Difference Result]]))</f>
        <v/>
      </c>
      <c r="N161" s="24" t="str">
        <f>IF(ISBLANK(Table13[[#This Row],[Difference Result]]), "",ABS(Table13[[#This Row],[Result Difference from Prediction]]))</f>
        <v/>
      </c>
      <c r="O161" s="17" t="str">
        <f>IF(OR(ISBLANK(Games!B161),ISBLANK(Table13[[#This Row],[Side Result]])), "",IF(OR(AND('Prediction Log'!D161&lt;0, 'Prediction Log'!H161='Prediction Log'!B161), AND('Prediction Log'!D161&gt;0, 'Prediction Log'!C161='Prediction Log'!H161)),"Y", IF(ISBLANK(Games!$B$2), "","N")))</f>
        <v/>
      </c>
      <c r="P161" s="17" t="str">
        <f>IF(OR(ISBLANK(Games!B161),ISBLANK(Table13[[#This Row],[Difference Result]])),"", IF(Table13[[#This Row],[Cover Result (Y/N)]]="Y", "Y", "N"))</f>
        <v/>
      </c>
    </row>
    <row r="162" spans="1:16" x14ac:dyDescent="0.45">
      <c r="A162" s="6" t="str">
        <f>IF(ISBLANK(Games!$B162), "",Games!A162)</f>
        <v/>
      </c>
      <c r="B162" s="6" t="str">
        <f>IF(ISBLANK(Games!$B162), "",Games!B162)</f>
        <v/>
      </c>
      <c r="C162" s="6" t="str">
        <f>IF(ISBLANK(Games!$B162), "",Games!C162)</f>
        <v/>
      </c>
      <c r="D162" s="2" t="str">
        <f>IF(ISBLANK(Games!$B162), "",Games!D162)</f>
        <v/>
      </c>
      <c r="E162" s="2" t="str">
        <f>IF(ISBLANK(Games!$B162), "",Games!E162)</f>
        <v/>
      </c>
      <c r="F162" s="6" t="str">
        <f>IF(ISBLANK(Games!$B162), "",Games!F162)</f>
        <v/>
      </c>
      <c r="G162" s="6" t="str">
        <f>IF(ISBLANK(Games!$B162), "",Games!G162)</f>
        <v/>
      </c>
      <c r="H162" s="26"/>
      <c r="I162" s="26"/>
      <c r="J162" s="25" t="str">
        <f>IF(ISBLANK(Table13[[#This Row],[Side Result]]), "",IF(Table13[[#This Row],[Difference Result]]&gt;(-1*Table13[[#This Row],[Predicted Spread]]), "Y", "N"))</f>
        <v/>
      </c>
      <c r="K162" s="12" t="str">
        <f>IF(ISBLANK(Games!B162),"",IF(Table13[[#This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2" s="16" t="str">
        <f>IF(ISBLANK(Table13[[#This Row],[Difference Result]]),"",IF(ISBLANK(Games!B162),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2" s="24" t="str">
        <f>IF(ISBLANK(Table13[[#This Row],[Difference Result]]), "", (Table13[[#This Row],[Predicted Spread]]*-1-Table13[[#This Row],[Difference Result]]))</f>
        <v/>
      </c>
      <c r="N162" s="24" t="str">
        <f>IF(ISBLANK(Table13[[#This Row],[Difference Result]]), "",ABS(Table13[[#This Row],[Result Difference from Prediction]]))</f>
        <v/>
      </c>
      <c r="O162" s="17" t="str">
        <f>IF(OR(ISBLANK(Games!B162),ISBLANK(Table13[[#This Row],[Side Result]])), "",IF(OR(AND('Prediction Log'!D162&lt;0, 'Prediction Log'!H162='Prediction Log'!B162), AND('Prediction Log'!D162&gt;0, 'Prediction Log'!C162='Prediction Log'!H162)),"Y", IF(ISBLANK(Games!$B$2), "","N")))</f>
        <v/>
      </c>
      <c r="P162" s="17" t="str">
        <f>IF(OR(ISBLANK(Games!B162),ISBLANK(Table13[[#This Row],[Difference Result]])),"", IF(Table13[[#This Row],[Cover Result (Y/N)]]="Y", "Y", "N"))</f>
        <v/>
      </c>
    </row>
    <row r="163" spans="1:16" x14ac:dyDescent="0.45">
      <c r="A163" s="6" t="str">
        <f>IF(ISBLANK(Games!$B163), "",Games!A163)</f>
        <v/>
      </c>
      <c r="B163" s="6" t="str">
        <f>IF(ISBLANK(Games!$B163), "",Games!B163)</f>
        <v/>
      </c>
      <c r="C163" s="6" t="str">
        <f>IF(ISBLANK(Games!$B163), "",Games!C163)</f>
        <v/>
      </c>
      <c r="D163" s="2" t="str">
        <f>IF(ISBLANK(Games!$B163), "",Games!D163)</f>
        <v/>
      </c>
      <c r="E163" s="2" t="str">
        <f>IF(ISBLANK(Games!$B163), "",Games!E163)</f>
        <v/>
      </c>
      <c r="F163" s="6" t="str">
        <f>IF(ISBLANK(Games!$B163), "",Games!F163)</f>
        <v/>
      </c>
      <c r="G163" s="6" t="str">
        <f>IF(ISBLANK(Games!$B163), "",Games!G163)</f>
        <v/>
      </c>
      <c r="H163" s="26"/>
      <c r="I163" s="26"/>
      <c r="J163" s="25" t="str">
        <f>IF(ISBLANK(Table13[[#This Row],[Side Result]]), "",IF(Table13[[#This Row],[Difference Result]]&gt;(-1*Table13[[#This Row],[Predicted Spread]]), "Y", "N"))</f>
        <v/>
      </c>
      <c r="K163" s="12" t="str">
        <f>IF(ISBLANK(Games!B163),"",IF(Table13[[#This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3" s="16" t="str">
        <f>IF(ISBLANK(Table13[[#This Row],[Difference Result]]),"",IF(ISBLANK(Games!B163),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3" s="24" t="str">
        <f>IF(ISBLANK(Table13[[#This Row],[Difference Result]]), "", (Table13[[#This Row],[Predicted Spread]]*-1-Table13[[#This Row],[Difference Result]]))</f>
        <v/>
      </c>
      <c r="N163" s="24" t="str">
        <f>IF(ISBLANK(Table13[[#This Row],[Difference Result]]), "",ABS(Table13[[#This Row],[Result Difference from Prediction]]))</f>
        <v/>
      </c>
      <c r="O163" s="17" t="str">
        <f>IF(OR(ISBLANK(Games!B163),ISBLANK(Table13[[#This Row],[Side Result]])), "",IF(OR(AND('Prediction Log'!D163&lt;0, 'Prediction Log'!H163='Prediction Log'!B163), AND('Prediction Log'!D163&gt;0, 'Prediction Log'!C163='Prediction Log'!H163)),"Y", IF(ISBLANK(Games!$B$2), "","N")))</f>
        <v/>
      </c>
      <c r="P163" s="17" t="str">
        <f>IF(OR(ISBLANK(Games!B163),ISBLANK(Table13[[#This Row],[Difference Result]])),"", IF(Table13[[#This Row],[Cover Result (Y/N)]]="Y", "Y", "N"))</f>
        <v/>
      </c>
    </row>
    <row r="164" spans="1:16" x14ac:dyDescent="0.45">
      <c r="A164" s="6" t="str">
        <f>IF(ISBLANK(Games!$B164), "",Games!A164)</f>
        <v/>
      </c>
      <c r="B164" s="6" t="str">
        <f>IF(ISBLANK(Games!$B164), "",Games!B164)</f>
        <v/>
      </c>
      <c r="C164" s="6" t="str">
        <f>IF(ISBLANK(Games!$B164), "",Games!C164)</f>
        <v/>
      </c>
      <c r="D164" s="2" t="str">
        <f>IF(ISBLANK(Games!$B164), "",Games!D164)</f>
        <v/>
      </c>
      <c r="E164" s="2" t="str">
        <f>IF(ISBLANK(Games!$B164), "",Games!E164)</f>
        <v/>
      </c>
      <c r="F164" s="6" t="str">
        <f>IF(ISBLANK(Games!$B164), "",Games!F164)</f>
        <v/>
      </c>
      <c r="G164" s="6" t="str">
        <f>IF(ISBLANK(Games!$B164), "",Games!G164)</f>
        <v/>
      </c>
      <c r="H164" s="26"/>
      <c r="I164" s="26"/>
      <c r="J164" s="25" t="str">
        <f>IF(ISBLANK(Table13[[#This Row],[Side Result]]), "",IF(Table13[[#This Row],[Difference Result]]&gt;(-1*Table13[[#This Row],[Predicted Spread]]), "Y", "N"))</f>
        <v/>
      </c>
      <c r="K164" s="12" t="str">
        <f>IF(ISBLANK(Games!B164),"",IF(Table13[[#This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4" s="16" t="str">
        <f>IF(ISBLANK(Table13[[#This Row],[Difference Result]]),"",IF(ISBLANK(Games!B164),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4" s="24" t="str">
        <f>IF(ISBLANK(Table13[[#This Row],[Difference Result]]), "", (Table13[[#This Row],[Predicted Spread]]*-1-Table13[[#This Row],[Difference Result]]))</f>
        <v/>
      </c>
      <c r="N164" s="24" t="str">
        <f>IF(ISBLANK(Table13[[#This Row],[Difference Result]]), "",ABS(Table13[[#This Row],[Result Difference from Prediction]]))</f>
        <v/>
      </c>
      <c r="O164" s="17" t="str">
        <f>IF(OR(ISBLANK(Games!B164),ISBLANK(Table13[[#This Row],[Side Result]])), "",IF(OR(AND('Prediction Log'!D164&lt;0, 'Prediction Log'!H164='Prediction Log'!B164), AND('Prediction Log'!D164&gt;0, 'Prediction Log'!C164='Prediction Log'!H164)),"Y", IF(ISBLANK(Games!$B$2), "","N")))</f>
        <v/>
      </c>
      <c r="P164" s="17" t="str">
        <f>IF(OR(ISBLANK(Games!B164),ISBLANK(Table13[[#This Row],[Difference Result]])),"", IF(Table13[[#This Row],[Cover Result (Y/N)]]="Y", "Y", "N"))</f>
        <v/>
      </c>
    </row>
    <row r="165" spans="1:16" x14ac:dyDescent="0.45">
      <c r="A165" s="6" t="str">
        <f>IF(ISBLANK(Games!$B165), "",Games!A165)</f>
        <v/>
      </c>
      <c r="B165" s="6" t="str">
        <f>IF(ISBLANK(Games!$B165), "",Games!B165)</f>
        <v/>
      </c>
      <c r="C165" s="6" t="str">
        <f>IF(ISBLANK(Games!$B165), "",Games!C165)</f>
        <v/>
      </c>
      <c r="D165" s="2" t="str">
        <f>IF(ISBLANK(Games!$B165), "",Games!D165)</f>
        <v/>
      </c>
      <c r="E165" s="2" t="str">
        <f>IF(ISBLANK(Games!$B165), "",Games!E165)</f>
        <v/>
      </c>
      <c r="F165" s="6" t="str">
        <f>IF(ISBLANK(Games!$B165), "",Games!F165)</f>
        <v/>
      </c>
      <c r="G165" s="6" t="str">
        <f>IF(ISBLANK(Games!$B165), "",Games!G165)</f>
        <v/>
      </c>
      <c r="H165" s="26"/>
      <c r="I165" s="26"/>
      <c r="J165" s="25" t="str">
        <f>IF(ISBLANK(Table13[[#This Row],[Side Result]]), "",IF(Table13[[#This Row],[Difference Result]]&gt;(-1*Table13[[#This Row],[Predicted Spread]]), "Y", "N"))</f>
        <v/>
      </c>
      <c r="K165" s="12" t="str">
        <f>IF(ISBLANK(Games!B165),"",IF(Table13[[#This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5" s="16" t="str">
        <f>IF(ISBLANK(Table13[[#This Row],[Difference Result]]),"",IF(ISBLANK(Games!B165),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5" s="24" t="str">
        <f>IF(ISBLANK(Table13[[#This Row],[Difference Result]]), "", (Table13[[#This Row],[Predicted Spread]]*-1-Table13[[#This Row],[Difference Result]]))</f>
        <v/>
      </c>
      <c r="N165" s="24" t="str">
        <f>IF(ISBLANK(Table13[[#This Row],[Difference Result]]), "",ABS(Table13[[#This Row],[Result Difference from Prediction]]))</f>
        <v/>
      </c>
      <c r="O165" s="17" t="str">
        <f>IF(OR(ISBLANK(Games!B165),ISBLANK(Table13[[#This Row],[Side Result]])), "",IF(OR(AND('Prediction Log'!D165&lt;0, 'Prediction Log'!H165='Prediction Log'!B165), AND('Prediction Log'!D165&gt;0, 'Prediction Log'!C165='Prediction Log'!H165)),"Y", IF(ISBLANK(Games!$B$2), "","N")))</f>
        <v/>
      </c>
      <c r="P165" s="17" t="str">
        <f>IF(OR(ISBLANK(Games!B165),ISBLANK(Table13[[#This Row],[Difference Result]])),"", IF(Table13[[#This Row],[Cover Result (Y/N)]]="Y", "Y", "N"))</f>
        <v/>
      </c>
    </row>
    <row r="166" spans="1:16" x14ac:dyDescent="0.45">
      <c r="A166" s="6" t="str">
        <f>IF(ISBLANK(Games!$B166), "",Games!A166)</f>
        <v/>
      </c>
      <c r="B166" s="6" t="str">
        <f>IF(ISBLANK(Games!$B166), "",Games!B166)</f>
        <v/>
      </c>
      <c r="C166" s="6" t="str">
        <f>IF(ISBLANK(Games!$B166), "",Games!C166)</f>
        <v/>
      </c>
      <c r="D166" s="2" t="str">
        <f>IF(ISBLANK(Games!$B166), "",Games!D166)</f>
        <v/>
      </c>
      <c r="E166" s="2" t="str">
        <f>IF(ISBLANK(Games!$B166), "",Games!E166)</f>
        <v/>
      </c>
      <c r="F166" s="6" t="str">
        <f>IF(ISBLANK(Games!$B166), "",Games!F166)</f>
        <v/>
      </c>
      <c r="G166" s="6" t="str">
        <f>IF(ISBLANK(Games!$B166), "",Games!G166)</f>
        <v/>
      </c>
      <c r="H166" s="26"/>
      <c r="I166" s="26"/>
      <c r="J166" s="25" t="str">
        <f>IF(ISBLANK(Table13[[#This Row],[Side Result]]), "",IF(Table13[[#This Row],[Difference Result]]&gt;(-1*Table13[[#This Row],[Predicted Spread]]), "Y", "N"))</f>
        <v/>
      </c>
      <c r="K166" s="12" t="str">
        <f>IF(ISBLANK(Games!B166),"",IF(Table13[[#This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6" s="16" t="str">
        <f>IF(ISBLANK(Table13[[#This Row],[Difference Result]]),"",IF(ISBLANK(Games!B166),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6" s="24" t="str">
        <f>IF(ISBLANK(Table13[[#This Row],[Difference Result]]), "", (Table13[[#This Row],[Predicted Spread]]*-1-Table13[[#This Row],[Difference Result]]))</f>
        <v/>
      </c>
      <c r="N166" s="24" t="str">
        <f>IF(ISBLANK(Table13[[#This Row],[Difference Result]]), "",ABS(Table13[[#This Row],[Result Difference from Prediction]]))</f>
        <v/>
      </c>
      <c r="O166" s="17" t="str">
        <f>IF(OR(ISBLANK(Games!B166),ISBLANK(Table13[[#This Row],[Side Result]])), "",IF(OR(AND('Prediction Log'!D166&lt;0, 'Prediction Log'!H166='Prediction Log'!B166), AND('Prediction Log'!D166&gt;0, 'Prediction Log'!C166='Prediction Log'!H166)),"Y", IF(ISBLANK(Games!$B$2), "","N")))</f>
        <v/>
      </c>
      <c r="P166" s="17" t="str">
        <f>IF(OR(ISBLANK(Games!B166),ISBLANK(Table13[[#This Row],[Difference Result]])),"", IF(Table13[[#This Row],[Cover Result (Y/N)]]="Y", "Y", "N"))</f>
        <v/>
      </c>
    </row>
    <row r="167" spans="1:16" x14ac:dyDescent="0.45">
      <c r="A167" s="6" t="str">
        <f>IF(ISBLANK(Games!$B167), "",Games!A167)</f>
        <v/>
      </c>
      <c r="B167" s="6" t="str">
        <f>IF(ISBLANK(Games!$B167), "",Games!B167)</f>
        <v/>
      </c>
      <c r="C167" s="6" t="str">
        <f>IF(ISBLANK(Games!$B167), "",Games!C167)</f>
        <v/>
      </c>
      <c r="D167" s="2" t="str">
        <f>IF(ISBLANK(Games!$B167), "",Games!D167)</f>
        <v/>
      </c>
      <c r="E167" s="2" t="str">
        <f>IF(ISBLANK(Games!$B167), "",Games!E167)</f>
        <v/>
      </c>
      <c r="F167" s="6" t="str">
        <f>IF(ISBLANK(Games!$B167), "",Games!F167)</f>
        <v/>
      </c>
      <c r="G167" s="6" t="str">
        <f>IF(ISBLANK(Games!$B167), "",Games!G167)</f>
        <v/>
      </c>
      <c r="H167" s="26"/>
      <c r="I167" s="26"/>
      <c r="J167" s="25" t="str">
        <f>IF(ISBLANK(Table13[[#This Row],[Side Result]]), "",IF(Table13[[#This Row],[Difference Result]]&gt;(-1*Table13[[#This Row],[Predicted Spread]]), "Y", "N"))</f>
        <v/>
      </c>
      <c r="K167" s="12" t="str">
        <f>IF(ISBLANK(Games!B167),"",IF(Table13[[#This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7" s="16" t="str">
        <f>IF(ISBLANK(Table13[[#This Row],[Difference Result]]),"",IF(ISBLANK(Games!B167),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7" s="24" t="str">
        <f>IF(ISBLANK(Table13[[#This Row],[Difference Result]]), "", (Table13[[#This Row],[Predicted Spread]]*-1-Table13[[#This Row],[Difference Result]]))</f>
        <v/>
      </c>
      <c r="N167" s="24" t="str">
        <f>IF(ISBLANK(Table13[[#This Row],[Difference Result]]), "",ABS(Table13[[#This Row],[Result Difference from Prediction]]))</f>
        <v/>
      </c>
      <c r="O167" s="17" t="str">
        <f>IF(OR(ISBLANK(Games!B167),ISBLANK(Table13[[#This Row],[Side Result]])), "",IF(OR(AND('Prediction Log'!D167&lt;0, 'Prediction Log'!H167='Prediction Log'!B167), AND('Prediction Log'!D167&gt;0, 'Prediction Log'!C167='Prediction Log'!H167)),"Y", IF(ISBLANK(Games!$B$2), "","N")))</f>
        <v/>
      </c>
      <c r="P167" s="17" t="str">
        <f>IF(OR(ISBLANK(Games!B167),ISBLANK(Table13[[#This Row],[Difference Result]])),"", IF(Table13[[#This Row],[Cover Result (Y/N)]]="Y", "Y", "N"))</f>
        <v/>
      </c>
    </row>
    <row r="168" spans="1:16" x14ac:dyDescent="0.45">
      <c r="A168" s="6" t="str">
        <f>IF(ISBLANK(Games!$B168), "",Games!A168)</f>
        <v/>
      </c>
      <c r="B168" s="6" t="str">
        <f>IF(ISBLANK(Games!$B168), "",Games!B168)</f>
        <v/>
      </c>
      <c r="C168" s="6" t="str">
        <f>IF(ISBLANK(Games!$B168), "",Games!C168)</f>
        <v/>
      </c>
      <c r="D168" s="2" t="str">
        <f>IF(ISBLANK(Games!$B168), "",Games!D168)</f>
        <v/>
      </c>
      <c r="E168" s="2" t="str">
        <f>IF(ISBLANK(Games!$B168), "",Games!E168)</f>
        <v/>
      </c>
      <c r="F168" s="6" t="str">
        <f>IF(ISBLANK(Games!$B168), "",Games!F168)</f>
        <v/>
      </c>
      <c r="G168" s="6" t="str">
        <f>IF(ISBLANK(Games!$B168), "",Games!G168)</f>
        <v/>
      </c>
      <c r="H168" s="26"/>
      <c r="I168" s="26"/>
      <c r="J168" s="25" t="str">
        <f>IF(ISBLANK(Table13[[#This Row],[Side Result]]), "",IF(Table13[[#This Row],[Difference Result]]&gt;(-1*Table13[[#This Row],[Predicted Spread]]), "Y", "N"))</f>
        <v/>
      </c>
      <c r="K168" s="12" t="str">
        <f>IF(ISBLANK(Games!B168),"",IF(Table13[[#This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8" s="16" t="str">
        <f>IF(ISBLANK(Table13[[#This Row],[Difference Result]]),"",IF(ISBLANK(Games!B168),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8" s="24" t="str">
        <f>IF(ISBLANK(Table13[[#This Row],[Difference Result]]), "", (Table13[[#This Row],[Predicted Spread]]*-1-Table13[[#This Row],[Difference Result]]))</f>
        <v/>
      </c>
      <c r="N168" s="24" t="str">
        <f>IF(ISBLANK(Table13[[#This Row],[Difference Result]]), "",ABS(Table13[[#This Row],[Result Difference from Prediction]]))</f>
        <v/>
      </c>
      <c r="O168" s="17" t="str">
        <f>IF(OR(ISBLANK(Games!B168),ISBLANK(Table13[[#This Row],[Side Result]])), "",IF(OR(AND('Prediction Log'!D168&lt;0, 'Prediction Log'!H168='Prediction Log'!B168), AND('Prediction Log'!D168&gt;0, 'Prediction Log'!C168='Prediction Log'!H168)),"Y", IF(ISBLANK(Games!$B$2), "","N")))</f>
        <v/>
      </c>
      <c r="P168" s="17" t="str">
        <f>IF(OR(ISBLANK(Games!B168),ISBLANK(Table13[[#This Row],[Difference Result]])),"", IF(Table13[[#This Row],[Cover Result (Y/N)]]="Y", "Y", "N"))</f>
        <v/>
      </c>
    </row>
    <row r="169" spans="1:16" x14ac:dyDescent="0.45">
      <c r="A169" s="6" t="str">
        <f>IF(ISBLANK(Games!$B169), "",Games!A169)</f>
        <v/>
      </c>
      <c r="B169" s="6" t="str">
        <f>IF(ISBLANK(Games!$B169), "",Games!B169)</f>
        <v/>
      </c>
      <c r="C169" s="6" t="str">
        <f>IF(ISBLANK(Games!$B169), "",Games!C169)</f>
        <v/>
      </c>
      <c r="D169" s="2" t="str">
        <f>IF(ISBLANK(Games!$B169), "",Games!D169)</f>
        <v/>
      </c>
      <c r="E169" s="2" t="str">
        <f>IF(ISBLANK(Games!$B169), "",Games!E169)</f>
        <v/>
      </c>
      <c r="F169" s="6" t="str">
        <f>IF(ISBLANK(Games!$B169), "",Games!F169)</f>
        <v/>
      </c>
      <c r="G169" s="6" t="str">
        <f>IF(ISBLANK(Games!$B169), "",Games!G169)</f>
        <v/>
      </c>
      <c r="H169" s="26"/>
      <c r="I169" s="26"/>
      <c r="J169" s="25" t="str">
        <f>IF(ISBLANK(Table13[[#This Row],[Side Result]]), "",IF(Table13[[#This Row],[Difference Result]]&gt;(-1*Table13[[#This Row],[Predicted Spread]]), "Y", "N"))</f>
        <v/>
      </c>
      <c r="K169" s="12" t="str">
        <f>IF(ISBLANK(Games!B169),"",IF(Table13[[#This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9" s="16" t="str">
        <f>IF(ISBLANK(Table13[[#This Row],[Difference Result]]),"",IF(ISBLANK(Games!B169),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9" s="24" t="str">
        <f>IF(ISBLANK(Table13[[#This Row],[Difference Result]]), "", (Table13[[#This Row],[Predicted Spread]]*-1-Table13[[#This Row],[Difference Result]]))</f>
        <v/>
      </c>
      <c r="N169" s="24" t="str">
        <f>IF(ISBLANK(Table13[[#This Row],[Difference Result]]), "",ABS(Table13[[#This Row],[Result Difference from Prediction]]))</f>
        <v/>
      </c>
      <c r="O169" s="17" t="str">
        <f>IF(OR(ISBLANK(Games!B169),ISBLANK(Table13[[#This Row],[Side Result]])), "",IF(OR(AND('Prediction Log'!D169&lt;0, 'Prediction Log'!H169='Prediction Log'!B169), AND('Prediction Log'!D169&gt;0, 'Prediction Log'!C169='Prediction Log'!H169)),"Y", IF(ISBLANK(Games!$B$2), "","N")))</f>
        <v/>
      </c>
      <c r="P169" s="17" t="str">
        <f>IF(OR(ISBLANK(Games!B169),ISBLANK(Table13[[#This Row],[Difference Result]])),"", IF(Table13[[#This Row],[Cover Result (Y/N)]]="Y", "Y", "N"))</f>
        <v/>
      </c>
    </row>
    <row r="170" spans="1:16" x14ac:dyDescent="0.45">
      <c r="A170" s="6" t="str">
        <f>IF(ISBLANK(Games!$B170), "",Games!A170)</f>
        <v/>
      </c>
      <c r="B170" s="6" t="str">
        <f>IF(ISBLANK(Games!$B170), "",Games!B170)</f>
        <v/>
      </c>
      <c r="C170" s="6" t="str">
        <f>IF(ISBLANK(Games!$B170), "",Games!C170)</f>
        <v/>
      </c>
      <c r="D170" s="2" t="str">
        <f>IF(ISBLANK(Games!$B170), "",Games!D170)</f>
        <v/>
      </c>
      <c r="E170" s="2" t="str">
        <f>IF(ISBLANK(Games!$B170), "",Games!E170)</f>
        <v/>
      </c>
      <c r="F170" s="6" t="str">
        <f>IF(ISBLANK(Games!$B170), "",Games!F170)</f>
        <v/>
      </c>
      <c r="G170" s="6" t="str">
        <f>IF(ISBLANK(Games!$B170), "",Games!G170)</f>
        <v/>
      </c>
      <c r="H170" s="26"/>
      <c r="I170" s="26"/>
      <c r="J170" s="25" t="str">
        <f>IF(ISBLANK(Table13[[#This Row],[Side Result]]), "",IF(Table13[[#This Row],[Difference Result]]&gt;(-1*Table13[[#This Row],[Predicted Spread]]), "Y", "N"))</f>
        <v/>
      </c>
      <c r="K170" s="12" t="str">
        <f>IF(ISBLANK(Games!B170),"",IF(Table13[[#This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0" s="16" t="str">
        <f>IF(ISBLANK(Table13[[#This Row],[Difference Result]]),"",IF(ISBLANK(Games!B170),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0" s="24" t="str">
        <f>IF(ISBLANK(Table13[[#This Row],[Difference Result]]), "", (Table13[[#This Row],[Predicted Spread]]*-1-Table13[[#This Row],[Difference Result]]))</f>
        <v/>
      </c>
      <c r="N170" s="24" t="str">
        <f>IF(ISBLANK(Table13[[#This Row],[Difference Result]]), "",ABS(Table13[[#This Row],[Result Difference from Prediction]]))</f>
        <v/>
      </c>
      <c r="O170" s="17" t="str">
        <f>IF(OR(ISBLANK(Games!B170),ISBLANK(Table13[[#This Row],[Side Result]])), "",IF(OR(AND('Prediction Log'!D170&lt;0, 'Prediction Log'!H170='Prediction Log'!B170), AND('Prediction Log'!D170&gt;0, 'Prediction Log'!C170='Prediction Log'!H170)),"Y", IF(ISBLANK(Games!$B$2), "","N")))</f>
        <v/>
      </c>
      <c r="P170" s="17" t="str">
        <f>IF(OR(ISBLANK(Games!B170),ISBLANK(Table13[[#This Row],[Difference Result]])),"", IF(Table13[[#This Row],[Cover Result (Y/N)]]="Y", "Y", "N"))</f>
        <v/>
      </c>
    </row>
    <row r="171" spans="1:16" x14ac:dyDescent="0.45">
      <c r="A171" s="6" t="str">
        <f>IF(ISBLANK(Games!$B171), "",Games!A171)</f>
        <v/>
      </c>
      <c r="B171" s="6" t="str">
        <f>IF(ISBLANK(Games!$B171), "",Games!B171)</f>
        <v/>
      </c>
      <c r="C171" s="6" t="str">
        <f>IF(ISBLANK(Games!$B171), "",Games!C171)</f>
        <v/>
      </c>
      <c r="D171" s="2" t="str">
        <f>IF(ISBLANK(Games!$B171), "",Games!D171)</f>
        <v/>
      </c>
      <c r="E171" s="2" t="str">
        <f>IF(ISBLANK(Games!$B171), "",Games!E171)</f>
        <v/>
      </c>
      <c r="F171" s="6" t="str">
        <f>IF(ISBLANK(Games!$B171), "",Games!F171)</f>
        <v/>
      </c>
      <c r="G171" s="6" t="str">
        <f>IF(ISBLANK(Games!$B171), "",Games!G171)</f>
        <v/>
      </c>
      <c r="H171" s="26"/>
      <c r="I171" s="26"/>
      <c r="J171" s="25" t="str">
        <f>IF(ISBLANK(Table13[[#This Row],[Side Result]]), "",IF(Table13[[#This Row],[Difference Result]]&gt;(-1*Table13[[#This Row],[Predicted Spread]]), "Y", "N"))</f>
        <v/>
      </c>
      <c r="K171" s="12" t="str">
        <f>IF(ISBLANK(Games!B171),"",IF(Table13[[#This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1" s="16" t="str">
        <f>IF(ISBLANK(Table13[[#This Row],[Difference Result]]),"",IF(ISBLANK(Games!B171),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1" s="24" t="str">
        <f>IF(ISBLANK(Table13[[#This Row],[Difference Result]]), "", (Table13[[#This Row],[Predicted Spread]]*-1-Table13[[#This Row],[Difference Result]]))</f>
        <v/>
      </c>
      <c r="N171" s="24" t="str">
        <f>IF(ISBLANK(Table13[[#This Row],[Difference Result]]), "",ABS(Table13[[#This Row],[Result Difference from Prediction]]))</f>
        <v/>
      </c>
      <c r="O171" s="17" t="str">
        <f>IF(OR(ISBLANK(Games!B171),ISBLANK(Table13[[#This Row],[Side Result]])), "",IF(OR(AND('Prediction Log'!D171&lt;0, 'Prediction Log'!H171='Prediction Log'!B171), AND('Prediction Log'!D171&gt;0, 'Prediction Log'!C171='Prediction Log'!H171)),"Y", IF(ISBLANK(Games!$B$2), "","N")))</f>
        <v/>
      </c>
      <c r="P171" s="17" t="str">
        <f>IF(OR(ISBLANK(Games!B171),ISBLANK(Table13[[#This Row],[Difference Result]])),"", IF(Table13[[#This Row],[Cover Result (Y/N)]]="Y", "Y", "N"))</f>
        <v/>
      </c>
    </row>
    <row r="172" spans="1:16" x14ac:dyDescent="0.45">
      <c r="A172" s="6" t="str">
        <f>IF(ISBLANK(Games!$B172), "",Games!A172)</f>
        <v/>
      </c>
      <c r="B172" s="6" t="str">
        <f>IF(ISBLANK(Games!$B172), "",Games!B172)</f>
        <v/>
      </c>
      <c r="C172" s="6" t="str">
        <f>IF(ISBLANK(Games!$B172), "",Games!C172)</f>
        <v/>
      </c>
      <c r="D172" s="2" t="str">
        <f>IF(ISBLANK(Games!$B172), "",Games!D172)</f>
        <v/>
      </c>
      <c r="E172" s="2" t="str">
        <f>IF(ISBLANK(Games!$B172), "",Games!E172)</f>
        <v/>
      </c>
      <c r="F172" s="6" t="str">
        <f>IF(ISBLANK(Games!$B172), "",Games!F172)</f>
        <v/>
      </c>
      <c r="G172" s="6" t="str">
        <f>IF(ISBLANK(Games!$B172), "",Games!G172)</f>
        <v/>
      </c>
      <c r="H172" s="26"/>
      <c r="I172" s="26"/>
      <c r="J172" s="25" t="str">
        <f>IF(ISBLANK(Table13[[#This Row],[Side Result]]), "",IF(Table13[[#This Row],[Difference Result]]&gt;(-1*Table13[[#This Row],[Predicted Spread]]), "Y", "N"))</f>
        <v/>
      </c>
      <c r="K172" s="12" t="str">
        <f>IF(ISBLANK(Games!B172),"",IF(Table13[[#This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2" s="16" t="str">
        <f>IF(ISBLANK(Table13[[#This Row],[Difference Result]]),"",IF(ISBLANK(Games!B172),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2" s="24" t="str">
        <f>IF(ISBLANK(Table13[[#This Row],[Difference Result]]), "", (Table13[[#This Row],[Predicted Spread]]*-1-Table13[[#This Row],[Difference Result]]))</f>
        <v/>
      </c>
      <c r="N172" s="24" t="str">
        <f>IF(ISBLANK(Table13[[#This Row],[Difference Result]]), "",ABS(Table13[[#This Row],[Result Difference from Prediction]]))</f>
        <v/>
      </c>
      <c r="O172" s="17" t="str">
        <f>IF(OR(ISBLANK(Games!B172),ISBLANK(Table13[[#This Row],[Side Result]])), "",IF(OR(AND('Prediction Log'!D172&lt;0, 'Prediction Log'!H172='Prediction Log'!B172), AND('Prediction Log'!D172&gt;0, 'Prediction Log'!C172='Prediction Log'!H172)),"Y", IF(ISBLANK(Games!$B$2), "","N")))</f>
        <v/>
      </c>
      <c r="P172" s="17" t="str">
        <f>IF(OR(ISBLANK(Games!B172),ISBLANK(Table13[[#This Row],[Difference Result]])),"", IF(Table13[[#This Row],[Cover Result (Y/N)]]="Y", "Y", "N"))</f>
        <v/>
      </c>
    </row>
    <row r="173" spans="1:16" x14ac:dyDescent="0.45">
      <c r="A173" s="6" t="str">
        <f>IF(ISBLANK(Games!$B173), "",Games!A173)</f>
        <v/>
      </c>
      <c r="B173" s="6" t="str">
        <f>IF(ISBLANK(Games!$B173), "",Games!B173)</f>
        <v/>
      </c>
      <c r="C173" s="6" t="str">
        <f>IF(ISBLANK(Games!$B173), "",Games!C173)</f>
        <v/>
      </c>
      <c r="D173" s="2" t="str">
        <f>IF(ISBLANK(Games!$B173), "",Games!D173)</f>
        <v/>
      </c>
      <c r="E173" s="2" t="str">
        <f>IF(ISBLANK(Games!$B173), "",Games!E173)</f>
        <v/>
      </c>
      <c r="F173" s="6" t="str">
        <f>IF(ISBLANK(Games!$B173), "",Games!F173)</f>
        <v/>
      </c>
      <c r="G173" s="6" t="str">
        <f>IF(ISBLANK(Games!$B173), "",Games!G173)</f>
        <v/>
      </c>
      <c r="H173" s="26"/>
      <c r="I173" s="26"/>
      <c r="J173" s="25" t="str">
        <f>IF(ISBLANK(Table13[[#This Row],[Side Result]]), "",IF(Table13[[#This Row],[Difference Result]]&gt;(-1*Table13[[#This Row],[Predicted Spread]]), "Y", "N"))</f>
        <v/>
      </c>
      <c r="K173" s="12" t="str">
        <f>IF(ISBLANK(Games!B173),"",IF(Table13[[#This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3" s="16" t="str">
        <f>IF(ISBLANK(Table13[[#This Row],[Difference Result]]),"",IF(ISBLANK(Games!B173),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3" s="24" t="str">
        <f>IF(ISBLANK(Table13[[#This Row],[Difference Result]]), "", (Table13[[#This Row],[Predicted Spread]]*-1-Table13[[#This Row],[Difference Result]]))</f>
        <v/>
      </c>
      <c r="N173" s="24" t="str">
        <f>IF(ISBLANK(Table13[[#This Row],[Difference Result]]), "",ABS(Table13[[#This Row],[Result Difference from Prediction]]))</f>
        <v/>
      </c>
      <c r="O173" s="17" t="str">
        <f>IF(OR(ISBLANK(Games!B173),ISBLANK(Table13[[#This Row],[Side Result]])), "",IF(OR(AND('Prediction Log'!D173&lt;0, 'Prediction Log'!H173='Prediction Log'!B173), AND('Prediction Log'!D173&gt;0, 'Prediction Log'!C173='Prediction Log'!H173)),"Y", IF(ISBLANK(Games!$B$2), "","N")))</f>
        <v/>
      </c>
      <c r="P173" s="17" t="str">
        <f>IF(OR(ISBLANK(Games!B173),ISBLANK(Table13[[#This Row],[Difference Result]])),"", IF(Table13[[#This Row],[Cover Result (Y/N)]]="Y", "Y", "N"))</f>
        <v/>
      </c>
    </row>
    <row r="174" spans="1:16" x14ac:dyDescent="0.45">
      <c r="A174" s="6" t="str">
        <f>IF(ISBLANK(Games!$B174), "",Games!A174)</f>
        <v/>
      </c>
      <c r="B174" s="6" t="str">
        <f>IF(ISBLANK(Games!$B174), "",Games!B174)</f>
        <v/>
      </c>
      <c r="C174" s="6" t="str">
        <f>IF(ISBLANK(Games!$B174), "",Games!C174)</f>
        <v/>
      </c>
      <c r="D174" s="2" t="str">
        <f>IF(ISBLANK(Games!$B174), "",Games!D174)</f>
        <v/>
      </c>
      <c r="E174" s="2" t="str">
        <f>IF(ISBLANK(Games!$B174), "",Games!E174)</f>
        <v/>
      </c>
      <c r="F174" s="6" t="str">
        <f>IF(ISBLANK(Games!$B174), "",Games!F174)</f>
        <v/>
      </c>
      <c r="G174" s="6" t="str">
        <f>IF(ISBLANK(Games!$B174), "",Games!G174)</f>
        <v/>
      </c>
      <c r="H174" s="26"/>
      <c r="I174" s="26"/>
      <c r="J174" s="25" t="str">
        <f>IF(ISBLANK(Table13[[#This Row],[Side Result]]), "",IF(Table13[[#This Row],[Difference Result]]&gt;(-1*Table13[[#This Row],[Predicted Spread]]), "Y", "N"))</f>
        <v/>
      </c>
      <c r="K174" s="12" t="str">
        <f>IF(ISBLANK(Games!B174),"",IF(Table13[[#This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4" s="16" t="str">
        <f>IF(ISBLANK(Table13[[#This Row],[Difference Result]]),"",IF(ISBLANK(Games!B174),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4" s="24" t="str">
        <f>IF(ISBLANK(Table13[[#This Row],[Difference Result]]), "", (Table13[[#This Row],[Predicted Spread]]*-1-Table13[[#This Row],[Difference Result]]))</f>
        <v/>
      </c>
      <c r="N174" s="24" t="str">
        <f>IF(ISBLANK(Table13[[#This Row],[Difference Result]]), "",ABS(Table13[[#This Row],[Result Difference from Prediction]]))</f>
        <v/>
      </c>
      <c r="O174" s="17" t="str">
        <f>IF(OR(ISBLANK(Games!B174),ISBLANK(Table13[[#This Row],[Side Result]])), "",IF(OR(AND('Prediction Log'!D174&lt;0, 'Prediction Log'!H174='Prediction Log'!B174), AND('Prediction Log'!D174&gt;0, 'Prediction Log'!C174='Prediction Log'!H174)),"Y", IF(ISBLANK(Games!$B$2), "","N")))</f>
        <v/>
      </c>
      <c r="P174" s="17" t="str">
        <f>IF(OR(ISBLANK(Games!B174),ISBLANK(Table13[[#This Row],[Difference Result]])),"", IF(Table13[[#This Row],[Cover Result (Y/N)]]="Y", "Y", "N"))</f>
        <v/>
      </c>
    </row>
    <row r="175" spans="1:16" x14ac:dyDescent="0.45">
      <c r="A175" s="6" t="str">
        <f>IF(ISBLANK(Games!$B175), "",Games!A175)</f>
        <v/>
      </c>
      <c r="B175" s="6" t="str">
        <f>IF(ISBLANK(Games!$B175), "",Games!B175)</f>
        <v/>
      </c>
      <c r="C175" s="6" t="str">
        <f>IF(ISBLANK(Games!$B175), "",Games!C175)</f>
        <v/>
      </c>
      <c r="D175" s="2" t="str">
        <f>IF(ISBLANK(Games!$B175), "",Games!D175)</f>
        <v/>
      </c>
      <c r="E175" s="2" t="str">
        <f>IF(ISBLANK(Games!$B175), "",Games!E175)</f>
        <v/>
      </c>
      <c r="F175" s="6" t="str">
        <f>IF(ISBLANK(Games!$B175), "",Games!F175)</f>
        <v/>
      </c>
      <c r="G175" s="6" t="str">
        <f>IF(ISBLANK(Games!$B175), "",Games!G175)</f>
        <v/>
      </c>
      <c r="H175" s="26"/>
      <c r="I175" s="26"/>
      <c r="J175" s="25" t="str">
        <f>IF(ISBLANK(Table13[[#This Row],[Side Result]]), "",IF(Table13[[#This Row],[Difference Result]]&gt;(-1*Table13[[#This Row],[Predicted Spread]]), "Y", "N"))</f>
        <v/>
      </c>
      <c r="K175" s="12" t="str">
        <f>IF(ISBLANK(Games!B175),"",IF(Table13[[#This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5" s="16" t="str">
        <f>IF(ISBLANK(Table13[[#This Row],[Difference Result]]),"",IF(ISBLANK(Games!B175),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5" s="24" t="str">
        <f>IF(ISBLANK(Table13[[#This Row],[Difference Result]]), "", (Table13[[#This Row],[Predicted Spread]]*-1-Table13[[#This Row],[Difference Result]]))</f>
        <v/>
      </c>
      <c r="N175" s="24" t="str">
        <f>IF(ISBLANK(Table13[[#This Row],[Difference Result]]), "",ABS(Table13[[#This Row],[Result Difference from Prediction]]))</f>
        <v/>
      </c>
      <c r="O175" s="17" t="str">
        <f>IF(OR(ISBLANK(Games!B175),ISBLANK(Table13[[#This Row],[Side Result]])), "",IF(OR(AND('Prediction Log'!D175&lt;0, 'Prediction Log'!H175='Prediction Log'!B175), AND('Prediction Log'!D175&gt;0, 'Prediction Log'!C175='Prediction Log'!H175)),"Y", IF(ISBLANK(Games!$B$2), "","N")))</f>
        <v/>
      </c>
      <c r="P175" s="17" t="str">
        <f>IF(OR(ISBLANK(Games!B175),ISBLANK(Table13[[#This Row],[Difference Result]])),"", IF(Table13[[#This Row],[Cover Result (Y/N)]]="Y", "Y", "N"))</f>
        <v/>
      </c>
    </row>
    <row r="176" spans="1:16" x14ac:dyDescent="0.45">
      <c r="A176" s="6" t="str">
        <f>IF(ISBLANK(Games!$B176), "",Games!A176)</f>
        <v/>
      </c>
      <c r="B176" s="6" t="str">
        <f>IF(ISBLANK(Games!$B176), "",Games!B176)</f>
        <v/>
      </c>
      <c r="C176" s="6" t="str">
        <f>IF(ISBLANK(Games!$B176), "",Games!C176)</f>
        <v/>
      </c>
      <c r="D176" s="2" t="str">
        <f>IF(ISBLANK(Games!$B176), "",Games!D176)</f>
        <v/>
      </c>
      <c r="E176" s="2" t="str">
        <f>IF(ISBLANK(Games!$B176), "",Games!E176)</f>
        <v/>
      </c>
      <c r="F176" s="6" t="str">
        <f>IF(ISBLANK(Games!$B176), "",Games!F176)</f>
        <v/>
      </c>
      <c r="G176" s="6" t="str">
        <f>IF(ISBLANK(Games!$B176), "",Games!G176)</f>
        <v/>
      </c>
      <c r="H176" s="26"/>
      <c r="I176" s="26"/>
      <c r="J176" s="25" t="str">
        <f>IF(ISBLANK(Table13[[#This Row],[Side Result]]), "",IF(Table13[[#This Row],[Difference Result]]&gt;(-1*Table13[[#This Row],[Predicted Spread]]), "Y", "N"))</f>
        <v/>
      </c>
      <c r="K176" s="12" t="str">
        <f>IF(ISBLANK(Games!B176),"",IF(Table13[[#This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6" s="16" t="str">
        <f>IF(ISBLANK(Table13[[#This Row],[Difference Result]]),"",IF(ISBLANK(Games!B176),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6" s="24" t="str">
        <f>IF(ISBLANK(Table13[[#This Row],[Difference Result]]), "", (Table13[[#This Row],[Predicted Spread]]*-1-Table13[[#This Row],[Difference Result]]))</f>
        <v/>
      </c>
      <c r="N176" s="24" t="str">
        <f>IF(ISBLANK(Table13[[#This Row],[Difference Result]]), "",ABS(Table13[[#This Row],[Result Difference from Prediction]]))</f>
        <v/>
      </c>
      <c r="O176" s="17" t="str">
        <f>IF(OR(ISBLANK(Games!B176),ISBLANK(Table13[[#This Row],[Side Result]])), "",IF(OR(AND('Prediction Log'!D176&lt;0, 'Prediction Log'!H176='Prediction Log'!B176), AND('Prediction Log'!D176&gt;0, 'Prediction Log'!C176='Prediction Log'!H176)),"Y", IF(ISBLANK(Games!$B$2), "","N")))</f>
        <v/>
      </c>
      <c r="P176" s="17" t="str">
        <f>IF(OR(ISBLANK(Games!B176),ISBLANK(Table13[[#This Row],[Difference Result]])),"", IF(Table13[[#This Row],[Cover Result (Y/N)]]="Y", "Y", "N"))</f>
        <v/>
      </c>
    </row>
    <row r="177" spans="1:16" x14ac:dyDescent="0.45">
      <c r="A177" s="6" t="str">
        <f>IF(ISBLANK(Games!$B177), "",Games!A177)</f>
        <v/>
      </c>
      <c r="B177" s="6" t="str">
        <f>IF(ISBLANK(Games!$B177), "",Games!B177)</f>
        <v/>
      </c>
      <c r="C177" s="6" t="str">
        <f>IF(ISBLANK(Games!$B177), "",Games!C177)</f>
        <v/>
      </c>
      <c r="D177" s="2" t="str">
        <f>IF(ISBLANK(Games!$B177), "",Games!D177)</f>
        <v/>
      </c>
      <c r="E177" s="2" t="str">
        <f>IF(ISBLANK(Games!$B177), "",Games!E177)</f>
        <v/>
      </c>
      <c r="F177" s="6" t="str">
        <f>IF(ISBLANK(Games!$B177), "",Games!F177)</f>
        <v/>
      </c>
      <c r="G177" s="6" t="str">
        <f>IF(ISBLANK(Games!$B177), "",Games!G177)</f>
        <v/>
      </c>
      <c r="H177" s="26"/>
      <c r="I177" s="26"/>
      <c r="J177" s="25" t="str">
        <f>IF(ISBLANK(Table13[[#This Row],[Side Result]]), "",IF(Table13[[#This Row],[Difference Result]]&gt;(-1*Table13[[#This Row],[Predicted Spread]]), "Y", "N"))</f>
        <v/>
      </c>
      <c r="K177" s="12" t="str">
        <f>IF(ISBLANK(Games!B177),"",IF(Table13[[#This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7" s="16" t="str">
        <f>IF(ISBLANK(Table13[[#This Row],[Difference Result]]),"",IF(ISBLANK(Games!B177),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7" s="24" t="str">
        <f>IF(ISBLANK(Table13[[#This Row],[Difference Result]]), "", (Table13[[#This Row],[Predicted Spread]]*-1-Table13[[#This Row],[Difference Result]]))</f>
        <v/>
      </c>
      <c r="N177" s="24" t="str">
        <f>IF(ISBLANK(Table13[[#This Row],[Difference Result]]), "",ABS(Table13[[#This Row],[Result Difference from Prediction]]))</f>
        <v/>
      </c>
      <c r="O177" s="17" t="str">
        <f>IF(OR(ISBLANK(Games!B177),ISBLANK(Table13[[#This Row],[Side Result]])), "",IF(OR(AND('Prediction Log'!D177&lt;0, 'Prediction Log'!H177='Prediction Log'!B177), AND('Prediction Log'!D177&gt;0, 'Prediction Log'!C177='Prediction Log'!H177)),"Y", IF(ISBLANK(Games!$B$2), "","N")))</f>
        <v/>
      </c>
      <c r="P177" s="17" t="str">
        <f>IF(OR(ISBLANK(Games!B177),ISBLANK(Table13[[#This Row],[Difference Result]])),"", IF(Table13[[#This Row],[Cover Result (Y/N)]]="Y", "Y", "N"))</f>
        <v/>
      </c>
    </row>
    <row r="178" spans="1:16" x14ac:dyDescent="0.45">
      <c r="A178" s="6" t="str">
        <f>IF(ISBLANK(Games!$B178), "",Games!A178)</f>
        <v/>
      </c>
      <c r="B178" s="6" t="str">
        <f>IF(ISBLANK(Games!$B178), "",Games!B178)</f>
        <v/>
      </c>
      <c r="C178" s="6" t="str">
        <f>IF(ISBLANK(Games!$B178), "",Games!C178)</f>
        <v/>
      </c>
      <c r="D178" s="2" t="str">
        <f>IF(ISBLANK(Games!$B178), "",Games!D178)</f>
        <v/>
      </c>
      <c r="E178" s="2" t="str">
        <f>IF(ISBLANK(Games!$B178), "",Games!E178)</f>
        <v/>
      </c>
      <c r="F178" s="6" t="str">
        <f>IF(ISBLANK(Games!$B178), "",Games!F178)</f>
        <v/>
      </c>
      <c r="G178" s="6" t="str">
        <f>IF(ISBLANK(Games!$B178), "",Games!G178)</f>
        <v/>
      </c>
      <c r="H178" s="26"/>
      <c r="I178" s="26"/>
      <c r="J178" s="25" t="str">
        <f>IF(ISBLANK(Table13[[#This Row],[Side Result]]), "",IF(Table13[[#This Row],[Difference Result]]&gt;(-1*Table13[[#This Row],[Predicted Spread]]), "Y", "N"))</f>
        <v/>
      </c>
      <c r="K178" s="12" t="str">
        <f>IF(ISBLANK(Games!B178),"",IF(Table13[[#This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8" s="16" t="str">
        <f>IF(ISBLANK(Table13[[#This Row],[Difference Result]]),"",IF(ISBLANK(Games!B178),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8" s="24" t="str">
        <f>IF(ISBLANK(Table13[[#This Row],[Difference Result]]), "", (Table13[[#This Row],[Predicted Spread]]*-1-Table13[[#This Row],[Difference Result]]))</f>
        <v/>
      </c>
      <c r="N178" s="24" t="str">
        <f>IF(ISBLANK(Table13[[#This Row],[Difference Result]]), "",ABS(Table13[[#This Row],[Result Difference from Prediction]]))</f>
        <v/>
      </c>
      <c r="O178" s="17" t="str">
        <f>IF(OR(ISBLANK(Games!B178),ISBLANK(Table13[[#This Row],[Side Result]])), "",IF(OR(AND('Prediction Log'!D178&lt;0, 'Prediction Log'!H178='Prediction Log'!B178), AND('Prediction Log'!D178&gt;0, 'Prediction Log'!C178='Prediction Log'!H178)),"Y", IF(ISBLANK(Games!$B$2), "","N")))</f>
        <v/>
      </c>
      <c r="P178" s="17" t="str">
        <f>IF(OR(ISBLANK(Games!B178),ISBLANK(Table13[[#This Row],[Difference Result]])),"", IF(Table13[[#This Row],[Cover Result (Y/N)]]="Y", "Y", "N"))</f>
        <v/>
      </c>
    </row>
    <row r="179" spans="1:16" x14ac:dyDescent="0.45">
      <c r="A179" s="6" t="str">
        <f>IF(ISBLANK(Games!$B179), "",Games!A179)</f>
        <v/>
      </c>
      <c r="B179" s="6" t="str">
        <f>IF(ISBLANK(Games!$B179), "",Games!B179)</f>
        <v/>
      </c>
      <c r="C179" s="6" t="str">
        <f>IF(ISBLANK(Games!$B179), "",Games!C179)</f>
        <v/>
      </c>
      <c r="D179" s="2" t="str">
        <f>IF(ISBLANK(Games!$B179), "",Games!D179)</f>
        <v/>
      </c>
      <c r="E179" s="2" t="str">
        <f>IF(ISBLANK(Games!$B179), "",Games!E179)</f>
        <v/>
      </c>
      <c r="F179" s="6" t="str">
        <f>IF(ISBLANK(Games!$B179), "",Games!F179)</f>
        <v/>
      </c>
      <c r="G179" s="6" t="str">
        <f>IF(ISBLANK(Games!$B179), "",Games!G179)</f>
        <v/>
      </c>
      <c r="H179" s="26"/>
      <c r="I179" s="26"/>
      <c r="J179" s="25" t="str">
        <f>IF(ISBLANK(Table13[[#This Row],[Side Result]]), "",IF(Table13[[#This Row],[Difference Result]]&gt;(-1*Table13[[#This Row],[Predicted Spread]]), "Y", "N"))</f>
        <v/>
      </c>
      <c r="K179" s="12" t="str">
        <f>IF(ISBLANK(Games!B179),"",IF(Table13[[#This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9" s="16" t="str">
        <f>IF(ISBLANK(Table13[[#This Row],[Difference Result]]),"",IF(ISBLANK(Games!B179),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9" s="24" t="str">
        <f>IF(ISBLANK(Table13[[#This Row],[Difference Result]]), "", (Table13[[#This Row],[Predicted Spread]]*-1-Table13[[#This Row],[Difference Result]]))</f>
        <v/>
      </c>
      <c r="N179" s="24" t="str">
        <f>IF(ISBLANK(Table13[[#This Row],[Difference Result]]), "",ABS(Table13[[#This Row],[Result Difference from Prediction]]))</f>
        <v/>
      </c>
      <c r="O179" s="17" t="str">
        <f>IF(OR(ISBLANK(Games!B179),ISBLANK(Table13[[#This Row],[Side Result]])), "",IF(OR(AND('Prediction Log'!D179&lt;0, 'Prediction Log'!H179='Prediction Log'!B179), AND('Prediction Log'!D179&gt;0, 'Prediction Log'!C179='Prediction Log'!H179)),"Y", IF(ISBLANK(Games!$B$2), "","N")))</f>
        <v/>
      </c>
      <c r="P179" s="17" t="str">
        <f>IF(OR(ISBLANK(Games!B179),ISBLANK(Table13[[#This Row],[Difference Result]])),"", IF(Table13[[#This Row],[Cover Result (Y/N)]]="Y", "Y", "N"))</f>
        <v/>
      </c>
    </row>
    <row r="180" spans="1:16" x14ac:dyDescent="0.45">
      <c r="A180" s="6" t="str">
        <f>IF(ISBLANK(Games!$B180), "",Games!A180)</f>
        <v/>
      </c>
      <c r="B180" s="6" t="str">
        <f>IF(ISBLANK(Games!$B180), "",Games!B180)</f>
        <v/>
      </c>
      <c r="C180" s="6" t="str">
        <f>IF(ISBLANK(Games!$B180), "",Games!C180)</f>
        <v/>
      </c>
      <c r="D180" s="2" t="str">
        <f>IF(ISBLANK(Games!$B180), "",Games!D180)</f>
        <v/>
      </c>
      <c r="E180" s="2" t="str">
        <f>IF(ISBLANK(Games!$B180), "",Games!E180)</f>
        <v/>
      </c>
      <c r="F180" s="6" t="str">
        <f>IF(ISBLANK(Games!$B180), "",Games!F180)</f>
        <v/>
      </c>
      <c r="G180" s="6" t="str">
        <f>IF(ISBLANK(Games!$B180), "",Games!G180)</f>
        <v/>
      </c>
      <c r="H180" s="26"/>
      <c r="I180" s="26"/>
      <c r="J180" s="25" t="str">
        <f>IF(ISBLANK(Table13[[#This Row],[Side Result]]), "",IF(Table13[[#This Row],[Difference Result]]&gt;(-1*Table13[[#This Row],[Predicted Spread]]), "Y", "N"))</f>
        <v/>
      </c>
      <c r="K180" s="12" t="str">
        <f>IF(ISBLANK(Games!B180),"",IF(Table13[[#This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0" s="16" t="str">
        <f>IF(ISBLANK(Table13[[#This Row],[Difference Result]]),"",IF(ISBLANK(Games!B180),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0" s="24" t="str">
        <f>IF(ISBLANK(Table13[[#This Row],[Difference Result]]), "", (Table13[[#This Row],[Predicted Spread]]*-1-Table13[[#This Row],[Difference Result]]))</f>
        <v/>
      </c>
      <c r="N180" s="24" t="str">
        <f>IF(ISBLANK(Table13[[#This Row],[Difference Result]]), "",ABS(Table13[[#This Row],[Result Difference from Prediction]]))</f>
        <v/>
      </c>
      <c r="O180" s="17" t="str">
        <f>IF(OR(ISBLANK(Games!B180),ISBLANK(Table13[[#This Row],[Side Result]])), "",IF(OR(AND('Prediction Log'!D180&lt;0, 'Prediction Log'!H180='Prediction Log'!B180), AND('Prediction Log'!D180&gt;0, 'Prediction Log'!C180='Prediction Log'!H180)),"Y", IF(ISBLANK(Games!$B$2), "","N")))</f>
        <v/>
      </c>
      <c r="P180" s="17" t="str">
        <f>IF(OR(ISBLANK(Games!B180),ISBLANK(Table13[[#This Row],[Difference Result]])),"", IF(Table13[[#This Row],[Cover Result (Y/N)]]="Y", "Y", "N"))</f>
        <v/>
      </c>
    </row>
    <row r="181" spans="1:16" x14ac:dyDescent="0.45">
      <c r="A181" s="6" t="str">
        <f>IF(ISBLANK(Games!$B181), "",Games!A181)</f>
        <v/>
      </c>
      <c r="B181" s="6" t="str">
        <f>IF(ISBLANK(Games!$B181), "",Games!B181)</f>
        <v/>
      </c>
      <c r="C181" s="6" t="str">
        <f>IF(ISBLANK(Games!$B181), "",Games!C181)</f>
        <v/>
      </c>
      <c r="D181" s="2" t="str">
        <f>IF(ISBLANK(Games!$B181), "",Games!D181)</f>
        <v/>
      </c>
      <c r="E181" s="2" t="str">
        <f>IF(ISBLANK(Games!$B181), "",Games!E181)</f>
        <v/>
      </c>
      <c r="F181" s="6" t="str">
        <f>IF(ISBLANK(Games!$B181), "",Games!F181)</f>
        <v/>
      </c>
      <c r="G181" s="6" t="str">
        <f>IF(ISBLANK(Games!$B181), "",Games!G181)</f>
        <v/>
      </c>
      <c r="H181" s="26"/>
      <c r="I181" s="26"/>
      <c r="J181" s="25" t="str">
        <f>IF(ISBLANK(Table13[[#This Row],[Side Result]]), "",IF(Table13[[#This Row],[Difference Result]]&gt;(-1*Table13[[#This Row],[Predicted Spread]]), "Y", "N"))</f>
        <v/>
      </c>
      <c r="K181" s="12" t="str">
        <f>IF(ISBLANK(Games!B181),"",IF(Table13[[#This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1" s="16" t="str">
        <f>IF(ISBLANK(Table13[[#This Row],[Difference Result]]),"",IF(ISBLANK(Games!B181),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1" s="24" t="str">
        <f>IF(ISBLANK(Table13[[#This Row],[Difference Result]]), "", (Table13[[#This Row],[Predicted Spread]]*-1-Table13[[#This Row],[Difference Result]]))</f>
        <v/>
      </c>
      <c r="N181" s="24" t="str">
        <f>IF(ISBLANK(Table13[[#This Row],[Difference Result]]), "",ABS(Table13[[#This Row],[Result Difference from Prediction]]))</f>
        <v/>
      </c>
      <c r="O181" s="17" t="str">
        <f>IF(OR(ISBLANK(Games!B181),ISBLANK(Table13[[#This Row],[Side Result]])), "",IF(OR(AND('Prediction Log'!D181&lt;0, 'Prediction Log'!H181='Prediction Log'!B181), AND('Prediction Log'!D181&gt;0, 'Prediction Log'!C181='Prediction Log'!H181)),"Y", IF(ISBLANK(Games!$B$2), "","N")))</f>
        <v/>
      </c>
      <c r="P181" s="17" t="str">
        <f>IF(OR(ISBLANK(Games!B181),ISBLANK(Table13[[#This Row],[Difference Result]])),"", IF(Table13[[#This Row],[Cover Result (Y/N)]]="Y", "Y", "N"))</f>
        <v/>
      </c>
    </row>
    <row r="182" spans="1:16" x14ac:dyDescent="0.45">
      <c r="A182" s="6" t="str">
        <f>IF(ISBLANK(Games!$B182), "",Games!A182)</f>
        <v/>
      </c>
      <c r="B182" s="6" t="str">
        <f>IF(ISBLANK(Games!$B182), "",Games!B182)</f>
        <v/>
      </c>
      <c r="C182" s="6" t="str">
        <f>IF(ISBLANK(Games!$B182), "",Games!C182)</f>
        <v/>
      </c>
      <c r="D182" s="2" t="str">
        <f>IF(ISBLANK(Games!$B182), "",Games!D182)</f>
        <v/>
      </c>
      <c r="E182" s="2" t="str">
        <f>IF(ISBLANK(Games!$B182), "",Games!E182)</f>
        <v/>
      </c>
      <c r="F182" s="6" t="str">
        <f>IF(ISBLANK(Games!$B182), "",Games!F182)</f>
        <v/>
      </c>
      <c r="G182" s="6" t="str">
        <f>IF(ISBLANK(Games!$B182), "",Games!G182)</f>
        <v/>
      </c>
      <c r="H182" s="26"/>
      <c r="I182" s="26"/>
      <c r="J182" s="25" t="str">
        <f>IF(ISBLANK(Table13[[#This Row],[Side Result]]), "",IF(Table13[[#This Row],[Difference Result]]&gt;(-1*Table13[[#This Row],[Predicted Spread]]), "Y", "N"))</f>
        <v/>
      </c>
      <c r="K182" s="12" t="str">
        <f>IF(ISBLANK(Games!B182),"",IF(Table13[[#This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2" s="16" t="str">
        <f>IF(ISBLANK(Table13[[#This Row],[Difference Result]]),"",IF(ISBLANK(Games!B182),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2" s="24" t="str">
        <f>IF(ISBLANK(Table13[[#This Row],[Difference Result]]), "", (Table13[[#This Row],[Predicted Spread]]*-1-Table13[[#This Row],[Difference Result]]))</f>
        <v/>
      </c>
      <c r="N182" s="24" t="str">
        <f>IF(ISBLANK(Table13[[#This Row],[Difference Result]]), "",ABS(Table13[[#This Row],[Result Difference from Prediction]]))</f>
        <v/>
      </c>
      <c r="O182" s="17" t="str">
        <f>IF(OR(ISBLANK(Games!B182),ISBLANK(Table13[[#This Row],[Side Result]])), "",IF(OR(AND('Prediction Log'!D182&lt;0, 'Prediction Log'!H182='Prediction Log'!B182), AND('Prediction Log'!D182&gt;0, 'Prediction Log'!C182='Prediction Log'!H182)),"Y", IF(ISBLANK(Games!$B$2), "","N")))</f>
        <v/>
      </c>
      <c r="P182" s="17" t="str">
        <f>IF(OR(ISBLANK(Games!B182),ISBLANK(Table13[[#This Row],[Difference Result]])),"", IF(Table13[[#This Row],[Cover Result (Y/N)]]="Y", "Y", "N"))</f>
        <v/>
      </c>
    </row>
    <row r="183" spans="1:16" x14ac:dyDescent="0.45">
      <c r="A183" s="6" t="str">
        <f>IF(ISBLANK(Games!$B183), "",Games!A183)</f>
        <v/>
      </c>
      <c r="B183" s="6" t="str">
        <f>IF(ISBLANK(Games!$B183), "",Games!B183)</f>
        <v/>
      </c>
      <c r="C183" s="6" t="str">
        <f>IF(ISBLANK(Games!$B183), "",Games!C183)</f>
        <v/>
      </c>
      <c r="D183" s="2" t="str">
        <f>IF(ISBLANK(Games!$B183), "",Games!D183)</f>
        <v/>
      </c>
      <c r="E183" s="2" t="str">
        <f>IF(ISBLANK(Games!$B183), "",Games!E183)</f>
        <v/>
      </c>
      <c r="F183" s="6" t="str">
        <f>IF(ISBLANK(Games!$B183), "",Games!F183)</f>
        <v/>
      </c>
      <c r="G183" s="6" t="str">
        <f>IF(ISBLANK(Games!$B183), "",Games!G183)</f>
        <v/>
      </c>
      <c r="H183" s="26"/>
      <c r="I183" s="26"/>
      <c r="J183" s="25" t="str">
        <f>IF(ISBLANK(Table13[[#This Row],[Side Result]]), "",IF(Table13[[#This Row],[Difference Result]]&gt;(-1*Table13[[#This Row],[Predicted Spread]]), "Y", "N"))</f>
        <v/>
      </c>
      <c r="K183" s="12" t="str">
        <f>IF(ISBLANK(Games!B183),"",IF(Table13[[#This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3" s="16" t="str">
        <f>IF(ISBLANK(Table13[[#This Row],[Difference Result]]),"",IF(ISBLANK(Games!B183),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3" s="24" t="str">
        <f>IF(ISBLANK(Table13[[#This Row],[Difference Result]]), "", (Table13[[#This Row],[Predicted Spread]]*-1-Table13[[#This Row],[Difference Result]]))</f>
        <v/>
      </c>
      <c r="N183" s="24" t="str">
        <f>IF(ISBLANK(Table13[[#This Row],[Difference Result]]), "",ABS(Table13[[#This Row],[Result Difference from Prediction]]))</f>
        <v/>
      </c>
      <c r="O183" s="17" t="str">
        <f>IF(OR(ISBLANK(Games!B183),ISBLANK(Table13[[#This Row],[Side Result]])), "",IF(OR(AND('Prediction Log'!D183&lt;0, 'Prediction Log'!H183='Prediction Log'!B183), AND('Prediction Log'!D183&gt;0, 'Prediction Log'!C183='Prediction Log'!H183)),"Y", IF(ISBLANK(Games!$B$2), "","N")))</f>
        <v/>
      </c>
      <c r="P183" s="17" t="str">
        <f>IF(OR(ISBLANK(Games!B183),ISBLANK(Table13[[#This Row],[Difference Result]])),"", IF(Table13[[#This Row],[Cover Result (Y/N)]]="Y", "Y", "N"))</f>
        <v/>
      </c>
    </row>
    <row r="184" spans="1:16" x14ac:dyDescent="0.45">
      <c r="A184" s="6" t="str">
        <f>IF(ISBLANK(Games!$B184), "",Games!A184)</f>
        <v/>
      </c>
      <c r="B184" s="6" t="str">
        <f>IF(ISBLANK(Games!$B184), "",Games!B184)</f>
        <v/>
      </c>
      <c r="C184" s="6" t="str">
        <f>IF(ISBLANK(Games!$B184), "",Games!C184)</f>
        <v/>
      </c>
      <c r="D184" s="2" t="str">
        <f>IF(ISBLANK(Games!$B184), "",Games!D184)</f>
        <v/>
      </c>
      <c r="E184" s="2" t="str">
        <f>IF(ISBLANK(Games!$B184), "",Games!E184)</f>
        <v/>
      </c>
      <c r="F184" s="6" t="str">
        <f>IF(ISBLANK(Games!$B184), "",Games!F184)</f>
        <v/>
      </c>
      <c r="G184" s="6" t="str">
        <f>IF(ISBLANK(Games!$B184), "",Games!G184)</f>
        <v/>
      </c>
      <c r="H184" s="26"/>
      <c r="I184" s="26"/>
      <c r="J184" s="25" t="str">
        <f>IF(ISBLANK(Table13[[#This Row],[Side Result]]), "",IF(Table13[[#This Row],[Difference Result]]&gt;(-1*Table13[[#This Row],[Predicted Spread]]), "Y", "N"))</f>
        <v/>
      </c>
      <c r="K184" s="12" t="str">
        <f>IF(ISBLANK(Games!B184),"",IF(Table13[[#This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4" s="16" t="str">
        <f>IF(ISBLANK(Table13[[#This Row],[Difference Result]]),"",IF(ISBLANK(Games!B184),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4" s="24" t="str">
        <f>IF(ISBLANK(Table13[[#This Row],[Difference Result]]), "", (Table13[[#This Row],[Predicted Spread]]*-1-Table13[[#This Row],[Difference Result]]))</f>
        <v/>
      </c>
      <c r="N184" s="24" t="str">
        <f>IF(ISBLANK(Table13[[#This Row],[Difference Result]]), "",ABS(Table13[[#This Row],[Result Difference from Prediction]]))</f>
        <v/>
      </c>
      <c r="O184" s="17" t="str">
        <f>IF(OR(ISBLANK(Games!B184),ISBLANK(Table13[[#This Row],[Side Result]])), "",IF(OR(AND('Prediction Log'!D184&lt;0, 'Prediction Log'!H184='Prediction Log'!B184), AND('Prediction Log'!D184&gt;0, 'Prediction Log'!C184='Prediction Log'!H184)),"Y", IF(ISBLANK(Games!$B$2), "","N")))</f>
        <v/>
      </c>
      <c r="P184" s="17" t="str">
        <f>IF(OR(ISBLANK(Games!B184),ISBLANK(Table13[[#This Row],[Difference Result]])),"", IF(Table13[[#This Row],[Cover Result (Y/N)]]="Y", "Y", "N"))</f>
        <v/>
      </c>
    </row>
    <row r="185" spans="1:16" x14ac:dyDescent="0.45">
      <c r="A185" s="6" t="str">
        <f>IF(ISBLANK(Games!$B185), "",Games!A185)</f>
        <v/>
      </c>
      <c r="B185" s="6" t="str">
        <f>IF(ISBLANK(Games!$B185), "",Games!B185)</f>
        <v/>
      </c>
      <c r="C185" s="6" t="str">
        <f>IF(ISBLANK(Games!$B185), "",Games!C185)</f>
        <v/>
      </c>
      <c r="D185" s="2" t="str">
        <f>IF(ISBLANK(Games!$B185), "",Games!D185)</f>
        <v/>
      </c>
      <c r="E185" s="2" t="str">
        <f>IF(ISBLANK(Games!$B185), "",Games!E185)</f>
        <v/>
      </c>
      <c r="F185" s="6" t="str">
        <f>IF(ISBLANK(Games!$B185), "",Games!F185)</f>
        <v/>
      </c>
      <c r="G185" s="6" t="str">
        <f>IF(ISBLANK(Games!$B185), "",Games!G185)</f>
        <v/>
      </c>
      <c r="H185" s="26"/>
      <c r="I185" s="26"/>
      <c r="J185" s="25" t="str">
        <f>IF(ISBLANK(Table13[[#This Row],[Side Result]]), "",IF(Table13[[#This Row],[Difference Result]]&gt;(-1*Table13[[#This Row],[Predicted Spread]]), "Y", "N"))</f>
        <v/>
      </c>
      <c r="K185" s="12" t="str">
        <f>IF(ISBLANK(Games!B185),"",IF(Table13[[#This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5" s="16" t="str">
        <f>IF(ISBLANK(Table13[[#This Row],[Difference Result]]),"",IF(ISBLANK(Games!B185),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5" s="24" t="str">
        <f>IF(ISBLANK(Table13[[#This Row],[Difference Result]]), "", (Table13[[#This Row],[Predicted Spread]]*-1-Table13[[#This Row],[Difference Result]]))</f>
        <v/>
      </c>
      <c r="N185" s="24" t="str">
        <f>IF(ISBLANK(Table13[[#This Row],[Difference Result]]), "",ABS(Table13[[#This Row],[Result Difference from Prediction]]))</f>
        <v/>
      </c>
      <c r="O185" s="17" t="str">
        <f>IF(OR(ISBLANK(Games!B185),ISBLANK(Table13[[#This Row],[Side Result]])), "",IF(OR(AND('Prediction Log'!D185&lt;0, 'Prediction Log'!H185='Prediction Log'!B185), AND('Prediction Log'!D185&gt;0, 'Prediction Log'!C185='Prediction Log'!H185)),"Y", IF(ISBLANK(Games!$B$2), "","N")))</f>
        <v/>
      </c>
      <c r="P185" s="17" t="str">
        <f>IF(OR(ISBLANK(Games!B185),ISBLANK(Table13[[#This Row],[Difference Result]])),"", IF(Table13[[#This Row],[Cover Result (Y/N)]]="Y", "Y", "N"))</f>
        <v/>
      </c>
    </row>
    <row r="186" spans="1:16" x14ac:dyDescent="0.45">
      <c r="A186" s="6" t="str">
        <f>IF(ISBLANK(Games!$B186), "",Games!A186)</f>
        <v/>
      </c>
      <c r="B186" s="6" t="str">
        <f>IF(ISBLANK(Games!$B186), "",Games!B186)</f>
        <v/>
      </c>
      <c r="C186" s="6" t="str">
        <f>IF(ISBLANK(Games!$B186), "",Games!C186)</f>
        <v/>
      </c>
      <c r="D186" s="2" t="str">
        <f>IF(ISBLANK(Games!$B186), "",Games!D186)</f>
        <v/>
      </c>
      <c r="E186" s="2" t="str">
        <f>IF(ISBLANK(Games!$B186), "",Games!E186)</f>
        <v/>
      </c>
      <c r="F186" s="6" t="str">
        <f>IF(ISBLANK(Games!$B186), "",Games!F186)</f>
        <v/>
      </c>
      <c r="G186" s="6" t="str">
        <f>IF(ISBLANK(Games!$B186), "",Games!G186)</f>
        <v/>
      </c>
      <c r="H186" s="26"/>
      <c r="I186" s="26"/>
      <c r="J186" s="25" t="str">
        <f>IF(ISBLANK(Table13[[#This Row],[Side Result]]), "",IF(Table13[[#This Row],[Difference Result]]&gt;(-1*Table13[[#This Row],[Predicted Spread]]), "Y", "N"))</f>
        <v/>
      </c>
      <c r="K186" s="12" t="str">
        <f>IF(ISBLANK(Games!B186),"",IF(Table13[[#This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6" s="16" t="str">
        <f>IF(ISBLANK(Table13[[#This Row],[Difference Result]]),"",IF(ISBLANK(Games!B186),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6" s="24" t="str">
        <f>IF(ISBLANK(Table13[[#This Row],[Difference Result]]), "", (Table13[[#This Row],[Predicted Spread]]*-1-Table13[[#This Row],[Difference Result]]))</f>
        <v/>
      </c>
      <c r="N186" s="24" t="str">
        <f>IF(ISBLANK(Table13[[#This Row],[Difference Result]]), "",ABS(Table13[[#This Row],[Result Difference from Prediction]]))</f>
        <v/>
      </c>
      <c r="O186" s="17" t="str">
        <f>IF(OR(ISBLANK(Games!B186),ISBLANK(Table13[[#This Row],[Side Result]])), "",IF(OR(AND('Prediction Log'!D186&lt;0, 'Prediction Log'!H186='Prediction Log'!B186), AND('Prediction Log'!D186&gt;0, 'Prediction Log'!C186='Prediction Log'!H186)),"Y", IF(ISBLANK(Games!$B$2), "","N")))</f>
        <v/>
      </c>
      <c r="P186" s="17" t="str">
        <f>IF(OR(ISBLANK(Games!B186),ISBLANK(Table13[[#This Row],[Difference Result]])),"", IF(Table13[[#This Row],[Cover Result (Y/N)]]="Y", "Y", "N"))</f>
        <v/>
      </c>
    </row>
    <row r="187" spans="1:16" x14ac:dyDescent="0.45">
      <c r="A187" s="6" t="str">
        <f>IF(ISBLANK(Games!$B187), "",Games!A187)</f>
        <v/>
      </c>
      <c r="B187" s="6" t="str">
        <f>IF(ISBLANK(Games!$B187), "",Games!B187)</f>
        <v/>
      </c>
      <c r="C187" s="6" t="str">
        <f>IF(ISBLANK(Games!$B187), "",Games!C187)</f>
        <v/>
      </c>
      <c r="D187" s="2" t="str">
        <f>IF(ISBLANK(Games!$B187), "",Games!D187)</f>
        <v/>
      </c>
      <c r="E187" s="2" t="str">
        <f>IF(ISBLANK(Games!$B187), "",Games!E187)</f>
        <v/>
      </c>
      <c r="F187" s="6" t="str">
        <f>IF(ISBLANK(Games!$B187), "",Games!F187)</f>
        <v/>
      </c>
      <c r="G187" s="6" t="str">
        <f>IF(ISBLANK(Games!$B187), "",Games!G187)</f>
        <v/>
      </c>
      <c r="H187" s="26"/>
      <c r="I187" s="26"/>
      <c r="J187" s="25" t="str">
        <f>IF(ISBLANK(Table13[[#This Row],[Side Result]]), "",IF(Table13[[#This Row],[Difference Result]]&gt;(-1*Table13[[#This Row],[Predicted Spread]]), "Y", "N"))</f>
        <v/>
      </c>
      <c r="K187" s="12" t="str">
        <f>IF(ISBLANK(Games!B187),"",IF(Table13[[#This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7" s="16" t="str">
        <f>IF(ISBLANK(Table13[[#This Row],[Difference Result]]),"",IF(ISBLANK(Games!B187),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7" s="24" t="str">
        <f>IF(ISBLANK(Table13[[#This Row],[Difference Result]]), "", (Table13[[#This Row],[Predicted Spread]]*-1-Table13[[#This Row],[Difference Result]]))</f>
        <v/>
      </c>
      <c r="N187" s="24" t="str">
        <f>IF(ISBLANK(Table13[[#This Row],[Difference Result]]), "",ABS(Table13[[#This Row],[Result Difference from Prediction]]))</f>
        <v/>
      </c>
      <c r="O187" s="17" t="str">
        <f>IF(OR(ISBLANK(Games!B187),ISBLANK(Table13[[#This Row],[Side Result]])), "",IF(OR(AND('Prediction Log'!D187&lt;0, 'Prediction Log'!H187='Prediction Log'!B187), AND('Prediction Log'!D187&gt;0, 'Prediction Log'!C187='Prediction Log'!H187)),"Y", IF(ISBLANK(Games!$B$2), "","N")))</f>
        <v/>
      </c>
      <c r="P187" s="17" t="str">
        <f>IF(OR(ISBLANK(Games!B187),ISBLANK(Table13[[#This Row],[Difference Result]])),"", IF(Table13[[#This Row],[Cover Result (Y/N)]]="Y", "Y", "N"))</f>
        <v/>
      </c>
    </row>
    <row r="188" spans="1:16" x14ac:dyDescent="0.45">
      <c r="A188" s="6" t="str">
        <f>IF(ISBLANK(Games!$B188), "",Games!A188)</f>
        <v/>
      </c>
      <c r="B188" s="6" t="str">
        <f>IF(ISBLANK(Games!$B188), "",Games!B188)</f>
        <v/>
      </c>
      <c r="C188" s="6" t="str">
        <f>IF(ISBLANK(Games!$B188), "",Games!C188)</f>
        <v/>
      </c>
      <c r="D188" s="2" t="str">
        <f>IF(ISBLANK(Games!$B188), "",Games!D188)</f>
        <v/>
      </c>
      <c r="E188" s="2" t="str">
        <f>IF(ISBLANK(Games!$B188), "",Games!E188)</f>
        <v/>
      </c>
      <c r="F188" s="6" t="str">
        <f>IF(ISBLANK(Games!$B188), "",Games!F188)</f>
        <v/>
      </c>
      <c r="G188" s="6" t="str">
        <f>IF(ISBLANK(Games!$B188), "",Games!G188)</f>
        <v/>
      </c>
      <c r="H188" s="26"/>
      <c r="I188" s="26"/>
      <c r="J188" s="25" t="str">
        <f>IF(ISBLANK(Table13[[#This Row],[Side Result]]), "",IF(Table13[[#This Row],[Difference Result]]&gt;(-1*Table13[[#This Row],[Predicted Spread]]), "Y", "N"))</f>
        <v/>
      </c>
      <c r="K188" s="12" t="str">
        <f>IF(ISBLANK(Games!B188),"",IF(Table13[[#This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8" s="16" t="str">
        <f>IF(ISBLANK(Table13[[#This Row],[Difference Result]]),"",IF(ISBLANK(Games!B188),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8" s="24" t="str">
        <f>IF(ISBLANK(Table13[[#This Row],[Difference Result]]), "", (Table13[[#This Row],[Predicted Spread]]*-1-Table13[[#This Row],[Difference Result]]))</f>
        <v/>
      </c>
      <c r="N188" s="24" t="str">
        <f>IF(ISBLANK(Table13[[#This Row],[Difference Result]]), "",ABS(Table13[[#This Row],[Result Difference from Prediction]]))</f>
        <v/>
      </c>
      <c r="O188" s="17" t="str">
        <f>IF(OR(ISBLANK(Games!B188),ISBLANK(Table13[[#This Row],[Side Result]])), "",IF(OR(AND('Prediction Log'!D188&lt;0, 'Prediction Log'!H188='Prediction Log'!B188), AND('Prediction Log'!D188&gt;0, 'Prediction Log'!C188='Prediction Log'!H188)),"Y", IF(ISBLANK(Games!$B$2), "","N")))</f>
        <v/>
      </c>
      <c r="P188" s="17" t="str">
        <f>IF(OR(ISBLANK(Games!B188),ISBLANK(Table13[[#This Row],[Difference Result]])),"", IF(Table13[[#This Row],[Cover Result (Y/N)]]="Y", "Y", "N"))</f>
        <v/>
      </c>
    </row>
    <row r="189" spans="1:16" x14ac:dyDescent="0.45">
      <c r="A189" s="6" t="str">
        <f>IF(ISBLANK(Games!$B189), "",Games!A189)</f>
        <v/>
      </c>
      <c r="B189" s="6" t="str">
        <f>IF(ISBLANK(Games!$B189), "",Games!B189)</f>
        <v/>
      </c>
      <c r="C189" s="6" t="str">
        <f>IF(ISBLANK(Games!$B189), "",Games!C189)</f>
        <v/>
      </c>
      <c r="D189" s="2" t="str">
        <f>IF(ISBLANK(Games!$B189), "",Games!D189)</f>
        <v/>
      </c>
      <c r="E189" s="2" t="str">
        <f>IF(ISBLANK(Games!$B189), "",Games!E189)</f>
        <v/>
      </c>
      <c r="F189" s="6" t="str">
        <f>IF(ISBLANK(Games!$B189), "",Games!F189)</f>
        <v/>
      </c>
      <c r="G189" s="6" t="str">
        <f>IF(ISBLANK(Games!$B189), "",Games!G189)</f>
        <v/>
      </c>
      <c r="H189" s="26"/>
      <c r="I189" s="26"/>
      <c r="J189" s="25" t="str">
        <f>IF(ISBLANK(Table13[[#This Row],[Side Result]]), "",IF(Table13[[#This Row],[Difference Result]]&gt;(-1*Table13[[#This Row],[Predicted Spread]]), "Y", "N"))</f>
        <v/>
      </c>
      <c r="K189" s="12" t="str">
        <f>IF(ISBLANK(Games!B189),"",IF(Table13[[#This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9" s="16" t="str">
        <f>IF(ISBLANK(Table13[[#This Row],[Difference Result]]),"",IF(ISBLANK(Games!B189),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9" s="24" t="str">
        <f>IF(ISBLANK(Table13[[#This Row],[Difference Result]]), "", (Table13[[#This Row],[Predicted Spread]]*-1-Table13[[#This Row],[Difference Result]]))</f>
        <v/>
      </c>
      <c r="N189" s="24" t="str">
        <f>IF(ISBLANK(Table13[[#This Row],[Difference Result]]), "",ABS(Table13[[#This Row],[Result Difference from Prediction]]))</f>
        <v/>
      </c>
      <c r="O189" s="17" t="str">
        <f>IF(OR(ISBLANK(Games!B189),ISBLANK(Table13[[#This Row],[Side Result]])), "",IF(OR(AND('Prediction Log'!D189&lt;0, 'Prediction Log'!H189='Prediction Log'!B189), AND('Prediction Log'!D189&gt;0, 'Prediction Log'!C189='Prediction Log'!H189)),"Y", IF(ISBLANK(Games!$B$2), "","N")))</f>
        <v/>
      </c>
      <c r="P189" s="17" t="str">
        <f>IF(OR(ISBLANK(Games!B189),ISBLANK(Table13[[#This Row],[Difference Result]])),"", IF(Table13[[#This Row],[Cover Result (Y/N)]]="Y", "Y", "N"))</f>
        <v/>
      </c>
    </row>
    <row r="190" spans="1:16" x14ac:dyDescent="0.45">
      <c r="A190" s="6" t="str">
        <f>IF(ISBLANK(Games!$B190), "",Games!A190)</f>
        <v/>
      </c>
      <c r="B190" s="6" t="str">
        <f>IF(ISBLANK(Games!$B190), "",Games!B190)</f>
        <v/>
      </c>
      <c r="C190" s="6" t="str">
        <f>IF(ISBLANK(Games!$B190), "",Games!C190)</f>
        <v/>
      </c>
      <c r="D190" s="2" t="str">
        <f>IF(ISBLANK(Games!$B190), "",Games!D190)</f>
        <v/>
      </c>
      <c r="E190" s="2" t="str">
        <f>IF(ISBLANK(Games!$B190), "",Games!E190)</f>
        <v/>
      </c>
      <c r="F190" s="6" t="str">
        <f>IF(ISBLANK(Games!$B190), "",Games!F190)</f>
        <v/>
      </c>
      <c r="G190" s="6" t="str">
        <f>IF(ISBLANK(Games!$B190), "",Games!G190)</f>
        <v/>
      </c>
      <c r="H190" s="26"/>
      <c r="I190" s="26"/>
      <c r="J190" s="25" t="str">
        <f>IF(ISBLANK(Table13[[#This Row],[Side Result]]), "",IF(Table13[[#This Row],[Difference Result]]&gt;(-1*Table13[[#This Row],[Predicted Spread]]), "Y", "N"))</f>
        <v/>
      </c>
      <c r="K190" s="12" t="str">
        <f>IF(ISBLANK(Games!B190),"",IF(Table13[[#This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0" s="16" t="str">
        <f>IF(ISBLANK(Table13[[#This Row],[Difference Result]]),"",IF(ISBLANK(Games!B190),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0" s="24" t="str">
        <f>IF(ISBLANK(Table13[[#This Row],[Difference Result]]), "", (Table13[[#This Row],[Predicted Spread]]*-1-Table13[[#This Row],[Difference Result]]))</f>
        <v/>
      </c>
      <c r="N190" s="24" t="str">
        <f>IF(ISBLANK(Table13[[#This Row],[Difference Result]]), "",ABS(Table13[[#This Row],[Result Difference from Prediction]]))</f>
        <v/>
      </c>
      <c r="O190" s="17" t="str">
        <f>IF(OR(ISBLANK(Games!B190),ISBLANK(Table13[[#This Row],[Side Result]])), "",IF(OR(AND('Prediction Log'!D190&lt;0, 'Prediction Log'!H190='Prediction Log'!B190), AND('Prediction Log'!D190&gt;0, 'Prediction Log'!C190='Prediction Log'!H190)),"Y", IF(ISBLANK(Games!$B$2), "","N")))</f>
        <v/>
      </c>
      <c r="P190" s="17" t="str">
        <f>IF(OR(ISBLANK(Games!B190),ISBLANK(Table13[[#This Row],[Difference Result]])),"", IF(Table13[[#This Row],[Cover Result (Y/N)]]="Y", "Y", "N"))</f>
        <v/>
      </c>
    </row>
    <row r="191" spans="1:16" x14ac:dyDescent="0.45">
      <c r="A191" s="6" t="str">
        <f>IF(ISBLANK(Games!$B191), "",Games!A191)</f>
        <v/>
      </c>
      <c r="B191" s="6" t="str">
        <f>IF(ISBLANK(Games!$B191), "",Games!B191)</f>
        <v/>
      </c>
      <c r="C191" s="6" t="str">
        <f>IF(ISBLANK(Games!$B191), "",Games!C191)</f>
        <v/>
      </c>
      <c r="D191" s="2" t="str">
        <f>IF(ISBLANK(Games!$B191), "",Games!D191)</f>
        <v/>
      </c>
      <c r="E191" s="2" t="str">
        <f>IF(ISBLANK(Games!$B191), "",Games!E191)</f>
        <v/>
      </c>
      <c r="F191" s="6" t="str">
        <f>IF(ISBLANK(Games!$B191), "",Games!F191)</f>
        <v/>
      </c>
      <c r="G191" s="6" t="str">
        <f>IF(ISBLANK(Games!$B191), "",Games!G191)</f>
        <v/>
      </c>
      <c r="H191" s="26"/>
      <c r="I191" s="26"/>
      <c r="J191" s="25" t="str">
        <f>IF(ISBLANK(Table13[[#This Row],[Side Result]]), "",IF(Table13[[#This Row],[Difference Result]]&gt;(-1*Table13[[#This Row],[Predicted Spread]]), "Y", "N"))</f>
        <v/>
      </c>
      <c r="K191" s="12" t="str">
        <f>IF(ISBLANK(Games!B191),"",IF(Table13[[#This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1" s="16" t="str">
        <f>IF(ISBLANK(Table13[[#This Row],[Difference Result]]),"",IF(ISBLANK(Games!B191),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1" s="24" t="str">
        <f>IF(ISBLANK(Table13[[#This Row],[Difference Result]]), "", (Table13[[#This Row],[Predicted Spread]]*-1-Table13[[#This Row],[Difference Result]]))</f>
        <v/>
      </c>
      <c r="N191" s="24" t="str">
        <f>IF(ISBLANK(Table13[[#This Row],[Difference Result]]), "",ABS(Table13[[#This Row],[Result Difference from Prediction]]))</f>
        <v/>
      </c>
      <c r="O191" s="17" t="str">
        <f>IF(OR(ISBLANK(Games!B191),ISBLANK(Table13[[#This Row],[Side Result]])), "",IF(OR(AND('Prediction Log'!D191&lt;0, 'Prediction Log'!H191='Prediction Log'!B191), AND('Prediction Log'!D191&gt;0, 'Prediction Log'!C191='Prediction Log'!H191)),"Y", IF(ISBLANK(Games!$B$2), "","N")))</f>
        <v/>
      </c>
      <c r="P191" s="17" t="str">
        <f>IF(OR(ISBLANK(Games!B191),ISBLANK(Table13[[#This Row],[Difference Result]])),"", IF(Table13[[#This Row],[Cover Result (Y/N)]]="Y", "Y", "N"))</f>
        <v/>
      </c>
    </row>
    <row r="192" spans="1:16" x14ac:dyDescent="0.45">
      <c r="A192" s="6" t="str">
        <f>IF(ISBLANK(Games!$B192), "",Games!A192)</f>
        <v/>
      </c>
      <c r="B192" s="6" t="str">
        <f>IF(ISBLANK(Games!$B192), "",Games!B192)</f>
        <v/>
      </c>
      <c r="C192" s="6" t="str">
        <f>IF(ISBLANK(Games!$B192), "",Games!C192)</f>
        <v/>
      </c>
      <c r="D192" s="2" t="str">
        <f>IF(ISBLANK(Games!$B192), "",Games!D192)</f>
        <v/>
      </c>
      <c r="E192" s="2" t="str">
        <f>IF(ISBLANK(Games!$B192), "",Games!E192)</f>
        <v/>
      </c>
      <c r="F192" s="6" t="str">
        <f>IF(ISBLANK(Games!$B192), "",Games!F192)</f>
        <v/>
      </c>
      <c r="G192" s="6" t="str">
        <f>IF(ISBLANK(Games!$B192), "",Games!G192)</f>
        <v/>
      </c>
      <c r="H192" s="26"/>
      <c r="I192" s="26"/>
      <c r="J192" s="25" t="str">
        <f>IF(ISBLANK(Table13[[#This Row],[Side Result]]), "",IF(Table13[[#This Row],[Difference Result]]&gt;(-1*Table13[[#This Row],[Predicted Spread]]), "Y", "N"))</f>
        <v/>
      </c>
      <c r="K192" s="12" t="str">
        <f>IF(ISBLANK(Games!B192),"",IF(Table13[[#This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2" s="16" t="str">
        <f>IF(ISBLANK(Table13[[#This Row],[Difference Result]]),"",IF(ISBLANK(Games!B192),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2" s="24" t="str">
        <f>IF(ISBLANK(Table13[[#This Row],[Difference Result]]), "", (Table13[[#This Row],[Predicted Spread]]*-1-Table13[[#This Row],[Difference Result]]))</f>
        <v/>
      </c>
      <c r="N192" s="24" t="str">
        <f>IF(ISBLANK(Table13[[#This Row],[Difference Result]]), "",ABS(Table13[[#This Row],[Result Difference from Prediction]]))</f>
        <v/>
      </c>
      <c r="O192" s="17" t="str">
        <f>IF(OR(ISBLANK(Games!B192),ISBLANK(Table13[[#This Row],[Side Result]])), "",IF(OR(AND('Prediction Log'!D192&lt;0, 'Prediction Log'!H192='Prediction Log'!B192), AND('Prediction Log'!D192&gt;0, 'Prediction Log'!C192='Prediction Log'!H192)),"Y", IF(ISBLANK(Games!$B$2), "","N")))</f>
        <v/>
      </c>
      <c r="P192" s="17" t="str">
        <f>IF(OR(ISBLANK(Games!B192),ISBLANK(Table13[[#This Row],[Difference Result]])),"", IF(Table13[[#This Row],[Cover Result (Y/N)]]="Y", "Y", "N"))</f>
        <v/>
      </c>
    </row>
    <row r="193" spans="1:16" x14ac:dyDescent="0.45">
      <c r="A193" s="6" t="str">
        <f>IF(ISBLANK(Games!$B193), "",Games!A193)</f>
        <v/>
      </c>
      <c r="B193" s="6" t="str">
        <f>IF(ISBLANK(Games!$B193), "",Games!B193)</f>
        <v/>
      </c>
      <c r="C193" s="6" t="str">
        <f>IF(ISBLANK(Games!$B193), "",Games!C193)</f>
        <v/>
      </c>
      <c r="D193" s="2" t="str">
        <f>IF(ISBLANK(Games!$B193), "",Games!D193)</f>
        <v/>
      </c>
      <c r="E193" s="2" t="str">
        <f>IF(ISBLANK(Games!$B193), "",Games!E193)</f>
        <v/>
      </c>
      <c r="F193" s="6" t="str">
        <f>IF(ISBLANK(Games!$B193), "",Games!F193)</f>
        <v/>
      </c>
      <c r="G193" s="6" t="str">
        <f>IF(ISBLANK(Games!$B193), "",Games!G193)</f>
        <v/>
      </c>
      <c r="H193" s="26"/>
      <c r="I193" s="26"/>
      <c r="J193" s="25" t="str">
        <f>IF(ISBLANK(Table13[[#This Row],[Side Result]]), "",IF(Table13[[#This Row],[Difference Result]]&gt;(-1*Table13[[#This Row],[Predicted Spread]]), "Y", "N"))</f>
        <v/>
      </c>
      <c r="K193" s="12" t="str">
        <f>IF(ISBLANK(Games!B193),"",IF(Table13[[#This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3" s="16" t="str">
        <f>IF(ISBLANK(Table13[[#This Row],[Difference Result]]),"",IF(ISBLANK(Games!B193),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3" s="24" t="str">
        <f>IF(ISBLANK(Table13[[#This Row],[Difference Result]]), "", (Table13[[#This Row],[Predicted Spread]]*-1-Table13[[#This Row],[Difference Result]]))</f>
        <v/>
      </c>
      <c r="N193" s="24" t="str">
        <f>IF(ISBLANK(Table13[[#This Row],[Difference Result]]), "",ABS(Table13[[#This Row],[Result Difference from Prediction]]))</f>
        <v/>
      </c>
      <c r="O193" s="17" t="str">
        <f>IF(OR(ISBLANK(Games!B193),ISBLANK(Table13[[#This Row],[Side Result]])), "",IF(OR(AND('Prediction Log'!D193&lt;0, 'Prediction Log'!H193='Prediction Log'!B193), AND('Prediction Log'!D193&gt;0, 'Prediction Log'!C193='Prediction Log'!H193)),"Y", IF(ISBLANK(Games!$B$2), "","N")))</f>
        <v/>
      </c>
      <c r="P193" s="17" t="str">
        <f>IF(OR(ISBLANK(Games!B193),ISBLANK(Table13[[#This Row],[Difference Result]])),"", IF(Table13[[#This Row],[Cover Result (Y/N)]]="Y", "Y", "N"))</f>
        <v/>
      </c>
    </row>
    <row r="194" spans="1:16" x14ac:dyDescent="0.45">
      <c r="A194" s="6" t="str">
        <f>IF(ISBLANK(Games!$B194), "",Games!A194)</f>
        <v/>
      </c>
      <c r="B194" s="6" t="str">
        <f>IF(ISBLANK(Games!$B194), "",Games!B194)</f>
        <v/>
      </c>
      <c r="C194" s="6" t="str">
        <f>IF(ISBLANK(Games!$B194), "",Games!C194)</f>
        <v/>
      </c>
      <c r="D194" s="2" t="str">
        <f>IF(ISBLANK(Games!$B194), "",Games!D194)</f>
        <v/>
      </c>
      <c r="E194" s="2" t="str">
        <f>IF(ISBLANK(Games!$B194), "",Games!E194)</f>
        <v/>
      </c>
      <c r="F194" s="6" t="str">
        <f>IF(ISBLANK(Games!$B194), "",Games!F194)</f>
        <v/>
      </c>
      <c r="G194" s="6" t="str">
        <f>IF(ISBLANK(Games!$B194), "",Games!G194)</f>
        <v/>
      </c>
      <c r="H194" s="26"/>
      <c r="I194" s="26"/>
      <c r="J194" s="25" t="str">
        <f>IF(ISBLANK(Table13[[#This Row],[Side Result]]), "",IF(Table13[[#This Row],[Difference Result]]&gt;(-1*Table13[[#This Row],[Predicted Spread]]), "Y", "N"))</f>
        <v/>
      </c>
      <c r="K194" s="12" t="str">
        <f>IF(ISBLANK(Games!B194),"",IF(Table13[[#This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4" s="16" t="str">
        <f>IF(ISBLANK(Table13[[#This Row],[Difference Result]]),"",IF(ISBLANK(Games!B194),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4" s="24" t="str">
        <f>IF(ISBLANK(Table13[[#This Row],[Difference Result]]), "", (Table13[[#This Row],[Predicted Spread]]*-1-Table13[[#This Row],[Difference Result]]))</f>
        <v/>
      </c>
      <c r="N194" s="24" t="str">
        <f>IF(ISBLANK(Table13[[#This Row],[Difference Result]]), "",ABS(Table13[[#This Row],[Result Difference from Prediction]]))</f>
        <v/>
      </c>
      <c r="O194" s="17" t="str">
        <f>IF(OR(ISBLANK(Games!B194),ISBLANK(Table13[[#This Row],[Side Result]])), "",IF(OR(AND('Prediction Log'!D194&lt;0, 'Prediction Log'!H194='Prediction Log'!B194), AND('Prediction Log'!D194&gt;0, 'Prediction Log'!C194='Prediction Log'!H194)),"Y", IF(ISBLANK(Games!$B$2), "","N")))</f>
        <v/>
      </c>
      <c r="P194" s="17" t="str">
        <f>IF(OR(ISBLANK(Games!B194),ISBLANK(Table13[[#This Row],[Difference Result]])),"", IF(Table13[[#This Row],[Cover Result (Y/N)]]="Y", "Y", "N"))</f>
        <v/>
      </c>
    </row>
    <row r="195" spans="1:16" x14ac:dyDescent="0.45">
      <c r="A195" s="6" t="str">
        <f>IF(ISBLANK(Games!$B195), "",Games!A195)</f>
        <v/>
      </c>
      <c r="B195" s="6" t="str">
        <f>IF(ISBLANK(Games!$B195), "",Games!B195)</f>
        <v/>
      </c>
      <c r="C195" s="6" t="str">
        <f>IF(ISBLANK(Games!$B195), "",Games!C195)</f>
        <v/>
      </c>
      <c r="D195" s="2" t="str">
        <f>IF(ISBLANK(Games!$B195), "",Games!D195)</f>
        <v/>
      </c>
      <c r="E195" s="2" t="str">
        <f>IF(ISBLANK(Games!$B195), "",Games!E195)</f>
        <v/>
      </c>
      <c r="F195" s="6" t="str">
        <f>IF(ISBLANK(Games!$B195), "",Games!F195)</f>
        <v/>
      </c>
      <c r="G195" s="6" t="str">
        <f>IF(ISBLANK(Games!$B195), "",Games!G195)</f>
        <v/>
      </c>
      <c r="H195" s="26"/>
      <c r="I195" s="26"/>
      <c r="J195" s="25" t="str">
        <f>IF(ISBLANK(Table13[[#This Row],[Side Result]]), "",IF(Table13[[#This Row],[Difference Result]]&gt;(-1*Table13[[#This Row],[Predicted Spread]]), "Y", "N"))</f>
        <v/>
      </c>
      <c r="K195" s="12" t="str">
        <f>IF(ISBLANK(Games!B195),"",IF(Table13[[#This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5" s="16" t="str">
        <f>IF(ISBLANK(Table13[[#This Row],[Difference Result]]),"",IF(ISBLANK(Games!B195),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5" s="24" t="str">
        <f>IF(ISBLANK(Table13[[#This Row],[Difference Result]]), "", (Table13[[#This Row],[Predicted Spread]]*-1-Table13[[#This Row],[Difference Result]]))</f>
        <v/>
      </c>
      <c r="N195" s="24" t="str">
        <f>IF(ISBLANK(Table13[[#This Row],[Difference Result]]), "",ABS(Table13[[#This Row],[Result Difference from Prediction]]))</f>
        <v/>
      </c>
      <c r="O195" s="17" t="str">
        <f>IF(OR(ISBLANK(Games!B195),ISBLANK(Table13[[#This Row],[Side Result]])), "",IF(OR(AND('Prediction Log'!D195&lt;0, 'Prediction Log'!H195='Prediction Log'!B195), AND('Prediction Log'!D195&gt;0, 'Prediction Log'!C195='Prediction Log'!H195)),"Y", IF(ISBLANK(Games!$B$2), "","N")))</f>
        <v/>
      </c>
      <c r="P195" s="17" t="str">
        <f>IF(OR(ISBLANK(Games!B195),ISBLANK(Table13[[#This Row],[Difference Result]])),"", IF(Table13[[#This Row],[Cover Result (Y/N)]]="Y", "Y", "N"))</f>
        <v/>
      </c>
    </row>
    <row r="196" spans="1:16" x14ac:dyDescent="0.45">
      <c r="A196" s="6" t="str">
        <f>IF(ISBLANK(Games!$B196), "",Games!A196)</f>
        <v/>
      </c>
      <c r="B196" s="6" t="str">
        <f>IF(ISBLANK(Games!$B196), "",Games!B196)</f>
        <v/>
      </c>
      <c r="C196" s="6" t="str">
        <f>IF(ISBLANK(Games!$B196), "",Games!C196)</f>
        <v/>
      </c>
      <c r="D196" s="2" t="str">
        <f>IF(ISBLANK(Games!$B196), "",Games!D196)</f>
        <v/>
      </c>
      <c r="E196" s="2" t="str">
        <f>IF(ISBLANK(Games!$B196), "",Games!E196)</f>
        <v/>
      </c>
      <c r="F196" s="6" t="str">
        <f>IF(ISBLANK(Games!$B196), "",Games!F196)</f>
        <v/>
      </c>
      <c r="G196" s="6" t="str">
        <f>IF(ISBLANK(Games!$B196), "",Games!G196)</f>
        <v/>
      </c>
      <c r="H196" s="26"/>
      <c r="I196" s="26"/>
      <c r="J196" s="25" t="str">
        <f>IF(ISBLANK(Table13[[#This Row],[Side Result]]), "",IF(Table13[[#This Row],[Difference Result]]&gt;(-1*Table13[[#This Row],[Predicted Spread]]), "Y", "N"))</f>
        <v/>
      </c>
      <c r="K196" s="12" t="str">
        <f>IF(ISBLANK(Games!B196),"",IF(Table13[[#This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6" s="16" t="str">
        <f>IF(ISBLANK(Table13[[#This Row],[Difference Result]]),"",IF(ISBLANK(Games!B196),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6" s="24" t="str">
        <f>IF(ISBLANK(Table13[[#This Row],[Difference Result]]), "", (Table13[[#This Row],[Predicted Spread]]*-1-Table13[[#This Row],[Difference Result]]))</f>
        <v/>
      </c>
      <c r="N196" s="24" t="str">
        <f>IF(ISBLANK(Table13[[#This Row],[Difference Result]]), "",ABS(Table13[[#This Row],[Result Difference from Prediction]]))</f>
        <v/>
      </c>
      <c r="O196" s="17" t="str">
        <f>IF(OR(ISBLANK(Games!B196),ISBLANK(Table13[[#This Row],[Side Result]])), "",IF(OR(AND('Prediction Log'!D196&lt;0, 'Prediction Log'!H196='Prediction Log'!B196), AND('Prediction Log'!D196&gt;0, 'Prediction Log'!C196='Prediction Log'!H196)),"Y", IF(ISBLANK(Games!$B$2), "","N")))</f>
        <v/>
      </c>
      <c r="P196" s="17" t="str">
        <f>IF(OR(ISBLANK(Games!B196),ISBLANK(Table13[[#This Row],[Difference Result]])),"", IF(Table13[[#This Row],[Cover Result (Y/N)]]="Y", "Y", "N"))</f>
        <v/>
      </c>
    </row>
    <row r="197" spans="1:16" x14ac:dyDescent="0.45">
      <c r="A197" s="6" t="str">
        <f>IF(ISBLANK(Games!$B197), "",Games!A197)</f>
        <v/>
      </c>
      <c r="B197" s="6" t="str">
        <f>IF(ISBLANK(Games!$B197), "",Games!B197)</f>
        <v/>
      </c>
      <c r="C197" s="6" t="str">
        <f>IF(ISBLANK(Games!$B197), "",Games!C197)</f>
        <v/>
      </c>
      <c r="D197" s="2" t="str">
        <f>IF(ISBLANK(Games!$B197), "",Games!D197)</f>
        <v/>
      </c>
      <c r="E197" s="2" t="str">
        <f>IF(ISBLANK(Games!$B197), "",Games!E197)</f>
        <v/>
      </c>
      <c r="F197" s="6" t="str">
        <f>IF(ISBLANK(Games!$B197), "",Games!F197)</f>
        <v/>
      </c>
      <c r="G197" s="6" t="str">
        <f>IF(ISBLANK(Games!$B197), "",Games!G197)</f>
        <v/>
      </c>
      <c r="H197" s="26"/>
      <c r="I197" s="26"/>
      <c r="J197" s="25" t="str">
        <f>IF(ISBLANK(Table13[[#This Row],[Side Result]]), "",IF(Table13[[#This Row],[Difference Result]]&gt;(-1*Table13[[#This Row],[Predicted Spread]]), "Y", "N"))</f>
        <v/>
      </c>
      <c r="K197" s="12" t="str">
        <f>IF(ISBLANK(Games!B197),"",IF(Table13[[#This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7" s="16" t="str">
        <f>IF(ISBLANK(Table13[[#This Row],[Difference Result]]),"",IF(ISBLANK(Games!B197),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7" s="24" t="str">
        <f>IF(ISBLANK(Table13[[#This Row],[Difference Result]]), "", (Table13[[#This Row],[Predicted Spread]]*-1-Table13[[#This Row],[Difference Result]]))</f>
        <v/>
      </c>
      <c r="N197" s="24" t="str">
        <f>IF(ISBLANK(Table13[[#This Row],[Difference Result]]), "",ABS(Table13[[#This Row],[Result Difference from Prediction]]))</f>
        <v/>
      </c>
      <c r="O197" s="17" t="str">
        <f>IF(OR(ISBLANK(Games!B197),ISBLANK(Table13[[#This Row],[Side Result]])), "",IF(OR(AND('Prediction Log'!D197&lt;0, 'Prediction Log'!H197='Prediction Log'!B197), AND('Prediction Log'!D197&gt;0, 'Prediction Log'!C197='Prediction Log'!H197)),"Y", IF(ISBLANK(Games!$B$2), "","N")))</f>
        <v/>
      </c>
      <c r="P197" s="17" t="str">
        <f>IF(OR(ISBLANK(Games!B197),ISBLANK(Table13[[#This Row],[Difference Result]])),"", IF(Table13[[#This Row],[Cover Result (Y/N)]]="Y", "Y", "N"))</f>
        <v/>
      </c>
    </row>
    <row r="198" spans="1:16" x14ac:dyDescent="0.45">
      <c r="A198" s="6" t="str">
        <f>IF(ISBLANK(Games!$B198), "",Games!A198)</f>
        <v/>
      </c>
      <c r="B198" s="6" t="str">
        <f>IF(ISBLANK(Games!$B198), "",Games!B198)</f>
        <v/>
      </c>
      <c r="C198" s="6" t="str">
        <f>IF(ISBLANK(Games!$B198), "",Games!C198)</f>
        <v/>
      </c>
      <c r="D198" s="2" t="str">
        <f>IF(ISBLANK(Games!$B198), "",Games!D198)</f>
        <v/>
      </c>
      <c r="E198" s="2" t="str">
        <f>IF(ISBLANK(Games!$B198), "",Games!E198)</f>
        <v/>
      </c>
      <c r="F198" s="6" t="str">
        <f>IF(ISBLANK(Games!$B198), "",Games!F198)</f>
        <v/>
      </c>
      <c r="G198" s="6" t="str">
        <f>IF(ISBLANK(Games!$B198), "",Games!G198)</f>
        <v/>
      </c>
      <c r="H198" s="26"/>
      <c r="I198" s="26"/>
      <c r="J198" s="25" t="str">
        <f>IF(ISBLANK(Table13[[#This Row],[Side Result]]), "",IF(Table13[[#This Row],[Difference Result]]&gt;(-1*Table13[[#This Row],[Predicted Spread]]), "Y", "N"))</f>
        <v/>
      </c>
      <c r="K198" s="12" t="str">
        <f>IF(ISBLANK(Games!B198),"",IF(Table13[[#This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8" s="16" t="str">
        <f>IF(ISBLANK(Table13[[#This Row],[Difference Result]]),"",IF(ISBLANK(Games!B198),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8" s="24" t="str">
        <f>IF(ISBLANK(Table13[[#This Row],[Difference Result]]), "", (Table13[[#This Row],[Predicted Spread]]*-1-Table13[[#This Row],[Difference Result]]))</f>
        <v/>
      </c>
      <c r="N198" s="24" t="str">
        <f>IF(ISBLANK(Table13[[#This Row],[Difference Result]]), "",ABS(Table13[[#This Row],[Result Difference from Prediction]]))</f>
        <v/>
      </c>
      <c r="O198" s="17" t="str">
        <f>IF(OR(ISBLANK(Games!B198),ISBLANK(Table13[[#This Row],[Side Result]])), "",IF(OR(AND('Prediction Log'!D198&lt;0, 'Prediction Log'!H198='Prediction Log'!B198), AND('Prediction Log'!D198&gt;0, 'Prediction Log'!C198='Prediction Log'!H198)),"Y", IF(ISBLANK(Games!$B$2), "","N")))</f>
        <v/>
      </c>
      <c r="P198" s="17" t="str">
        <f>IF(OR(ISBLANK(Games!B198),ISBLANK(Table13[[#This Row],[Difference Result]])),"", IF(Table13[[#This Row],[Cover Result (Y/N)]]="Y", "Y", "N"))</f>
        <v/>
      </c>
    </row>
    <row r="199" spans="1:16" x14ac:dyDescent="0.45">
      <c r="A199" s="6" t="str">
        <f>IF(ISBLANK(Games!$B199), "",Games!A199)</f>
        <v/>
      </c>
      <c r="B199" s="6" t="str">
        <f>IF(ISBLANK(Games!$B199), "",Games!B199)</f>
        <v/>
      </c>
      <c r="C199" s="6" t="str">
        <f>IF(ISBLANK(Games!$B199), "",Games!C199)</f>
        <v/>
      </c>
      <c r="D199" s="2" t="str">
        <f>IF(ISBLANK(Games!$B199), "",Games!D199)</f>
        <v/>
      </c>
      <c r="E199" s="2" t="str">
        <f>IF(ISBLANK(Games!$B199), "",Games!E199)</f>
        <v/>
      </c>
      <c r="F199" s="6" t="str">
        <f>IF(ISBLANK(Games!$B199), "",Games!F199)</f>
        <v/>
      </c>
      <c r="G199" s="6" t="str">
        <f>IF(ISBLANK(Games!$B199), "",Games!G199)</f>
        <v/>
      </c>
      <c r="H199" s="26"/>
      <c r="I199" s="26"/>
      <c r="J199" s="25" t="str">
        <f>IF(ISBLANK(Table13[[#This Row],[Side Result]]), "",IF(Table13[[#This Row],[Difference Result]]&gt;(-1*Table13[[#This Row],[Predicted Spread]]), "Y", "N"))</f>
        <v/>
      </c>
      <c r="K199" s="12" t="str">
        <f>IF(ISBLANK(Games!B199),"",IF(Table13[[#This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9" s="16" t="str">
        <f>IF(ISBLANK(Table13[[#This Row],[Difference Result]]),"",IF(ISBLANK(Games!B199),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9" s="24" t="str">
        <f>IF(ISBLANK(Table13[[#This Row],[Difference Result]]), "", (Table13[[#This Row],[Predicted Spread]]*-1-Table13[[#This Row],[Difference Result]]))</f>
        <v/>
      </c>
      <c r="N199" s="24" t="str">
        <f>IF(ISBLANK(Table13[[#This Row],[Difference Result]]), "",ABS(Table13[[#This Row],[Result Difference from Prediction]]))</f>
        <v/>
      </c>
      <c r="O199" s="17" t="str">
        <f>IF(OR(ISBLANK(Games!B199),ISBLANK(Table13[[#This Row],[Side Result]])), "",IF(OR(AND('Prediction Log'!D199&lt;0, 'Prediction Log'!H199='Prediction Log'!B199), AND('Prediction Log'!D199&gt;0, 'Prediction Log'!C199='Prediction Log'!H199)),"Y", IF(ISBLANK(Games!$B$2), "","N")))</f>
        <v/>
      </c>
      <c r="P199" s="17" t="str">
        <f>IF(OR(ISBLANK(Games!B199),ISBLANK(Table13[[#This Row],[Difference Result]])),"", IF(Table13[[#This Row],[Cover Result (Y/N)]]="Y", "Y", "N"))</f>
        <v/>
      </c>
    </row>
    <row r="200" spans="1:16" x14ac:dyDescent="0.45">
      <c r="A200" s="6" t="str">
        <f>IF(ISBLANK(Games!$B200), "",Games!A200)</f>
        <v/>
      </c>
      <c r="B200" s="6" t="str">
        <f>IF(ISBLANK(Games!$B200), "",Games!B200)</f>
        <v/>
      </c>
      <c r="C200" s="6" t="str">
        <f>IF(ISBLANK(Games!$B200), "",Games!C200)</f>
        <v/>
      </c>
      <c r="D200" s="2" t="str">
        <f>IF(ISBLANK(Games!$B200), "",Games!D200)</f>
        <v/>
      </c>
      <c r="E200" s="2" t="str">
        <f>IF(ISBLANK(Games!$B200), "",Games!E200)</f>
        <v/>
      </c>
      <c r="F200" s="6" t="str">
        <f>IF(ISBLANK(Games!$B200), "",Games!F200)</f>
        <v/>
      </c>
      <c r="G200" s="6" t="str">
        <f>IF(ISBLANK(Games!$B200), "",Games!G200)</f>
        <v/>
      </c>
      <c r="H200" s="26"/>
      <c r="I200" s="26"/>
      <c r="J200" s="25" t="str">
        <f>IF(ISBLANK(Table13[[#This Row],[Side Result]]), "",IF(Table13[[#This Row],[Difference Result]]&gt;(-1*Table13[[#This Row],[Predicted Spread]]), "Y", "N"))</f>
        <v/>
      </c>
      <c r="K200" s="12" t="str">
        <f>IF(ISBLANK(Games!B200),"",IF(Table13[[#This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0" s="16" t="str">
        <f>IF(ISBLANK(Table13[[#This Row],[Difference Result]]),"",IF(ISBLANK(Games!B200),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0" s="24" t="str">
        <f>IF(ISBLANK(Table13[[#This Row],[Difference Result]]), "", (Table13[[#This Row],[Predicted Spread]]*-1-Table13[[#This Row],[Difference Result]]))</f>
        <v/>
      </c>
      <c r="N200" s="24" t="str">
        <f>IF(ISBLANK(Table13[[#This Row],[Difference Result]]), "",ABS(Table13[[#This Row],[Result Difference from Prediction]]))</f>
        <v/>
      </c>
      <c r="O200" s="17" t="str">
        <f>IF(OR(ISBLANK(Games!B200),ISBLANK(Table13[[#This Row],[Side Result]])), "",IF(OR(AND('Prediction Log'!D200&lt;0, 'Prediction Log'!H200='Prediction Log'!B200), AND('Prediction Log'!D200&gt;0, 'Prediction Log'!C200='Prediction Log'!H200)),"Y", IF(ISBLANK(Games!$B$2), "","N")))</f>
        <v/>
      </c>
      <c r="P200" s="17" t="str">
        <f>IF(OR(ISBLANK(Games!B200),ISBLANK(Table13[[#This Row],[Difference Result]])),"", IF(Table13[[#This Row],[Cover Result (Y/N)]]="Y", "Y", "N"))</f>
        <v/>
      </c>
    </row>
    <row r="201" spans="1:16" x14ac:dyDescent="0.45">
      <c r="A201" s="6" t="str">
        <f>IF(ISBLANK(Games!$B201), "",Games!A201)</f>
        <v/>
      </c>
      <c r="B201" s="6" t="str">
        <f>IF(ISBLANK(Games!$B201), "",Games!B201)</f>
        <v/>
      </c>
      <c r="C201" s="6" t="str">
        <f>IF(ISBLANK(Games!$B201), "",Games!C201)</f>
        <v/>
      </c>
      <c r="D201" s="2" t="str">
        <f>IF(ISBLANK(Games!$B201), "",Games!D201)</f>
        <v/>
      </c>
      <c r="E201" s="2" t="str">
        <f>IF(ISBLANK(Games!$B201), "",Games!E201)</f>
        <v/>
      </c>
      <c r="F201" s="6" t="str">
        <f>IF(ISBLANK(Games!$B201), "",Games!F201)</f>
        <v/>
      </c>
      <c r="G201" s="6" t="str">
        <f>IF(ISBLANK(Games!$B201), "",Games!G201)</f>
        <v/>
      </c>
      <c r="H201" s="26"/>
      <c r="I201" s="26"/>
      <c r="J201" s="25" t="str">
        <f>IF(ISBLANK(Table13[[#This Row],[Side Result]]), "",IF(Table13[[#This Row],[Difference Result]]&gt;(-1*Table13[[#This Row],[Predicted Spread]]), "Y", "N"))</f>
        <v/>
      </c>
      <c r="K201" s="12" t="str">
        <f>IF(ISBLANK(Games!B201),"",IF(Table13[[#This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1" s="16" t="str">
        <f>IF(ISBLANK(Table13[[#This Row],[Difference Result]]),"",IF(ISBLANK(Games!B201),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1" s="24" t="str">
        <f>IF(ISBLANK(Table13[[#This Row],[Difference Result]]), "", (Table13[[#This Row],[Predicted Spread]]*-1-Table13[[#This Row],[Difference Result]]))</f>
        <v/>
      </c>
      <c r="N201" s="24" t="str">
        <f>IF(ISBLANK(Table13[[#This Row],[Difference Result]]), "",ABS(Table13[[#This Row],[Result Difference from Prediction]]))</f>
        <v/>
      </c>
      <c r="O201" s="17" t="str">
        <f>IF(OR(ISBLANK(Games!B201),ISBLANK(Table13[[#This Row],[Side Result]])), "",IF(OR(AND('Prediction Log'!D201&lt;0, 'Prediction Log'!H201='Prediction Log'!B201), AND('Prediction Log'!D201&gt;0, 'Prediction Log'!C201='Prediction Log'!H201)),"Y", IF(ISBLANK(Games!$B$2), "","N")))</f>
        <v/>
      </c>
      <c r="P201" s="17" t="str">
        <f>IF(OR(ISBLANK(Games!B201),ISBLANK(Table13[[#This Row],[Difference Result]])),"", IF(Table13[[#This Row],[Cover Result (Y/N)]]="Y", "Y", "N"))</f>
        <v/>
      </c>
    </row>
    <row r="202" spans="1:16" x14ac:dyDescent="0.45">
      <c r="A202" s="6" t="str">
        <f>IF(ISBLANK(Games!$B202), "",Games!A202)</f>
        <v/>
      </c>
      <c r="B202" s="6" t="str">
        <f>IF(ISBLANK(Games!$B202), "",Games!B202)</f>
        <v/>
      </c>
      <c r="C202" s="6" t="str">
        <f>IF(ISBLANK(Games!$B202), "",Games!C202)</f>
        <v/>
      </c>
      <c r="D202" s="2" t="str">
        <f>IF(ISBLANK(Games!$B202), "",Games!D202)</f>
        <v/>
      </c>
      <c r="E202" s="2" t="str">
        <f>IF(ISBLANK(Games!$B202), "",Games!E202)</f>
        <v/>
      </c>
      <c r="F202" s="6" t="str">
        <f>IF(ISBLANK(Games!$B202), "",Games!F202)</f>
        <v/>
      </c>
      <c r="G202" s="6" t="str">
        <f>IF(ISBLANK(Games!$B202), "",Games!G202)</f>
        <v/>
      </c>
      <c r="H202" s="26"/>
      <c r="I202" s="26"/>
      <c r="J202" s="25" t="str">
        <f>IF(ISBLANK(Table13[[#This Row],[Side Result]]), "",IF(Table13[[#This Row],[Difference Result]]&gt;(-1*Table13[[#This Row],[Predicted Spread]]), "Y", "N"))</f>
        <v/>
      </c>
      <c r="K202" s="12" t="str">
        <f>IF(ISBLANK(Games!B202),"",IF(Table13[[#This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2" s="16" t="str">
        <f>IF(ISBLANK(Table13[[#This Row],[Difference Result]]),"",IF(ISBLANK(Games!B202),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2" s="24" t="str">
        <f>IF(ISBLANK(Table13[[#This Row],[Difference Result]]), "", (Table13[[#This Row],[Predicted Spread]]*-1-Table13[[#This Row],[Difference Result]]))</f>
        <v/>
      </c>
      <c r="N202" s="24" t="str">
        <f>IF(ISBLANK(Table13[[#This Row],[Difference Result]]), "",ABS(Table13[[#This Row],[Result Difference from Prediction]]))</f>
        <v/>
      </c>
      <c r="O202" s="17" t="str">
        <f>IF(OR(ISBLANK(Games!B202),ISBLANK(Table13[[#This Row],[Side Result]])), "",IF(OR(AND('Prediction Log'!D202&lt;0, 'Prediction Log'!H202='Prediction Log'!B202), AND('Prediction Log'!D202&gt;0, 'Prediction Log'!C202='Prediction Log'!H202)),"Y", IF(ISBLANK(Games!$B$2), "","N")))</f>
        <v/>
      </c>
      <c r="P202" s="17" t="str">
        <f>IF(OR(ISBLANK(Games!B202),ISBLANK(Table13[[#This Row],[Difference Result]])),"", IF(Table13[[#This Row],[Cover Result (Y/N)]]="Y", "Y", "N"))</f>
        <v/>
      </c>
    </row>
    <row r="203" spans="1:16" x14ac:dyDescent="0.45">
      <c r="A203" s="6" t="str">
        <f>IF(ISBLANK(Games!$B203), "",Games!A203)</f>
        <v/>
      </c>
      <c r="B203" s="6" t="str">
        <f>IF(ISBLANK(Games!$B203), "",Games!B203)</f>
        <v/>
      </c>
      <c r="C203" s="6" t="str">
        <f>IF(ISBLANK(Games!$B203), "",Games!C203)</f>
        <v/>
      </c>
      <c r="D203" s="2" t="str">
        <f>IF(ISBLANK(Games!$B203), "",Games!D203)</f>
        <v/>
      </c>
      <c r="E203" s="2" t="str">
        <f>IF(ISBLANK(Games!$B203), "",Games!E203)</f>
        <v/>
      </c>
      <c r="F203" s="6" t="str">
        <f>IF(ISBLANK(Games!$B203), "",Games!F203)</f>
        <v/>
      </c>
      <c r="G203" s="6" t="str">
        <f>IF(ISBLANK(Games!$B203), "",Games!G203)</f>
        <v/>
      </c>
      <c r="H203" s="26"/>
      <c r="I203" s="26"/>
      <c r="J203" s="25" t="str">
        <f>IF(ISBLANK(Table13[[#This Row],[Side Result]]), "",IF(Table13[[#This Row],[Difference Result]]&gt;(-1*Table13[[#This Row],[Predicted Spread]]), "Y", "N"))</f>
        <v/>
      </c>
      <c r="K203" s="12" t="str">
        <f>IF(ISBLANK(Games!B203),"",IF(Table13[[#This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3" s="16" t="str">
        <f>IF(ISBLANK(Table13[[#This Row],[Difference Result]]),"",IF(ISBLANK(Games!B203),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3" s="24" t="str">
        <f>IF(ISBLANK(Table13[[#This Row],[Difference Result]]), "", (Table13[[#This Row],[Predicted Spread]]*-1-Table13[[#This Row],[Difference Result]]))</f>
        <v/>
      </c>
      <c r="N203" s="24" t="str">
        <f>IF(ISBLANK(Table13[[#This Row],[Difference Result]]), "",ABS(Table13[[#This Row],[Result Difference from Prediction]]))</f>
        <v/>
      </c>
      <c r="O203" s="17" t="str">
        <f>IF(OR(ISBLANK(Games!B203),ISBLANK(Table13[[#This Row],[Side Result]])), "",IF(OR(AND('Prediction Log'!D203&lt;0, 'Prediction Log'!H203='Prediction Log'!B203), AND('Prediction Log'!D203&gt;0, 'Prediction Log'!C203='Prediction Log'!H203)),"Y", IF(ISBLANK(Games!$B$2), "","N")))</f>
        <v/>
      </c>
      <c r="P203" s="17" t="str">
        <f>IF(OR(ISBLANK(Games!B203),ISBLANK(Table13[[#This Row],[Difference Result]])),"", IF(Table13[[#This Row],[Cover Result (Y/N)]]="Y", "Y", "N"))</f>
        <v/>
      </c>
    </row>
    <row r="204" spans="1:16" x14ac:dyDescent="0.45">
      <c r="A204" s="6" t="str">
        <f>IF(ISBLANK(Games!$B204), "",Games!A204)</f>
        <v/>
      </c>
      <c r="B204" s="6" t="str">
        <f>IF(ISBLANK(Games!$B204), "",Games!B204)</f>
        <v/>
      </c>
      <c r="C204" s="6" t="str">
        <f>IF(ISBLANK(Games!$B204), "",Games!C204)</f>
        <v/>
      </c>
      <c r="D204" s="2" t="str">
        <f>IF(ISBLANK(Games!$B204), "",Games!D204)</f>
        <v/>
      </c>
      <c r="E204" s="2" t="str">
        <f>IF(ISBLANK(Games!$B204), "",Games!E204)</f>
        <v/>
      </c>
      <c r="F204" s="6" t="str">
        <f>IF(ISBLANK(Games!$B204), "",Games!F204)</f>
        <v/>
      </c>
      <c r="G204" s="6" t="str">
        <f>IF(ISBLANK(Games!$B204), "",Games!G204)</f>
        <v/>
      </c>
      <c r="H204" s="26"/>
      <c r="I204" s="26"/>
      <c r="J204" s="25" t="str">
        <f>IF(ISBLANK(Table13[[#This Row],[Side Result]]), "",IF(Table13[[#This Row],[Difference Result]]&gt;(-1*Table13[[#This Row],[Predicted Spread]]), "Y", "N"))</f>
        <v/>
      </c>
      <c r="K204" s="12" t="str">
        <f>IF(ISBLANK(Games!B204),"",IF(Table13[[#This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4" s="16" t="str">
        <f>IF(ISBLANK(Table13[[#This Row],[Difference Result]]),"",IF(ISBLANK(Games!B204),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4" s="24" t="str">
        <f>IF(ISBLANK(Table13[[#This Row],[Difference Result]]), "", (Table13[[#This Row],[Predicted Spread]]*-1-Table13[[#This Row],[Difference Result]]))</f>
        <v/>
      </c>
      <c r="N204" s="24" t="str">
        <f>IF(ISBLANK(Table13[[#This Row],[Difference Result]]), "",ABS(Table13[[#This Row],[Result Difference from Prediction]]))</f>
        <v/>
      </c>
      <c r="O204" s="17" t="str">
        <f>IF(OR(ISBLANK(Games!B204),ISBLANK(Table13[[#This Row],[Side Result]])), "",IF(OR(AND('Prediction Log'!D204&lt;0, 'Prediction Log'!H204='Prediction Log'!B204), AND('Prediction Log'!D204&gt;0, 'Prediction Log'!C204='Prediction Log'!H204)),"Y", IF(ISBLANK(Games!$B$2), "","N")))</f>
        <v/>
      </c>
      <c r="P204" s="17" t="str">
        <f>IF(OR(ISBLANK(Games!B204),ISBLANK(Table13[[#This Row],[Difference Result]])),"", IF(Table13[[#This Row],[Cover Result (Y/N)]]="Y", "Y", "N"))</f>
        <v/>
      </c>
    </row>
    <row r="205" spans="1:16" x14ac:dyDescent="0.45">
      <c r="A205" s="6" t="str">
        <f>IF(ISBLANK(Games!$B205), "",Games!A205)</f>
        <v/>
      </c>
      <c r="B205" s="6" t="str">
        <f>IF(ISBLANK(Games!$B205), "",Games!B205)</f>
        <v/>
      </c>
      <c r="C205" s="6" t="str">
        <f>IF(ISBLANK(Games!$B205), "",Games!C205)</f>
        <v/>
      </c>
      <c r="D205" s="2" t="str">
        <f>IF(ISBLANK(Games!$B205), "",Games!D205)</f>
        <v/>
      </c>
      <c r="E205" s="2" t="str">
        <f>IF(ISBLANK(Games!$B205), "",Games!E205)</f>
        <v/>
      </c>
      <c r="F205" s="6" t="str">
        <f>IF(ISBLANK(Games!$B205), "",Games!F205)</f>
        <v/>
      </c>
      <c r="G205" s="6" t="str">
        <f>IF(ISBLANK(Games!$B205), "",Games!G205)</f>
        <v/>
      </c>
      <c r="H205" s="26"/>
      <c r="I205" s="26"/>
      <c r="J205" s="25" t="str">
        <f>IF(ISBLANK(Table13[[#This Row],[Side Result]]), "",IF(Table13[[#This Row],[Difference Result]]&gt;(-1*Table13[[#This Row],[Predicted Spread]]), "Y", "N"))</f>
        <v/>
      </c>
      <c r="K205" s="12" t="str">
        <f>IF(ISBLANK(Games!B205),"",IF(Table13[[#This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5" s="16" t="str">
        <f>IF(ISBLANK(Table13[[#This Row],[Difference Result]]),"",IF(ISBLANK(Games!B205),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5" s="24" t="str">
        <f>IF(ISBLANK(Table13[[#This Row],[Difference Result]]), "", (Table13[[#This Row],[Predicted Spread]]*-1-Table13[[#This Row],[Difference Result]]))</f>
        <v/>
      </c>
      <c r="N205" s="24" t="str">
        <f>IF(ISBLANK(Table13[[#This Row],[Difference Result]]), "",ABS(Table13[[#This Row],[Result Difference from Prediction]]))</f>
        <v/>
      </c>
      <c r="O205" s="17" t="str">
        <f>IF(OR(ISBLANK(Games!B205),ISBLANK(Table13[[#This Row],[Side Result]])), "",IF(OR(AND('Prediction Log'!D205&lt;0, 'Prediction Log'!H205='Prediction Log'!B205), AND('Prediction Log'!D205&gt;0, 'Prediction Log'!C205='Prediction Log'!H205)),"Y", IF(ISBLANK(Games!$B$2), "","N")))</f>
        <v/>
      </c>
      <c r="P205" s="17" t="str">
        <f>IF(OR(ISBLANK(Games!B205),ISBLANK(Table13[[#This Row],[Difference Result]])),"", IF(Table13[[#This Row],[Cover Result (Y/N)]]="Y", "Y", "N"))</f>
        <v/>
      </c>
    </row>
    <row r="206" spans="1:16" x14ac:dyDescent="0.45">
      <c r="A206" s="6" t="str">
        <f>IF(ISBLANK(Games!$B206), "",Games!A206)</f>
        <v/>
      </c>
      <c r="B206" s="6" t="str">
        <f>IF(ISBLANK(Games!$B206), "",Games!B206)</f>
        <v/>
      </c>
      <c r="C206" s="6" t="str">
        <f>IF(ISBLANK(Games!$B206), "",Games!C206)</f>
        <v/>
      </c>
      <c r="D206" s="2" t="str">
        <f>IF(ISBLANK(Games!$B206), "",Games!D206)</f>
        <v/>
      </c>
      <c r="E206" s="2" t="str">
        <f>IF(ISBLANK(Games!$B206), "",Games!E206)</f>
        <v/>
      </c>
      <c r="F206" s="6" t="str">
        <f>IF(ISBLANK(Games!$B206), "",Games!F206)</f>
        <v/>
      </c>
      <c r="G206" s="6" t="str">
        <f>IF(ISBLANK(Games!$B206), "",Games!G206)</f>
        <v/>
      </c>
      <c r="H206" s="26"/>
      <c r="I206" s="26"/>
      <c r="J206" s="25" t="str">
        <f>IF(ISBLANK(Table13[[#This Row],[Side Result]]), "",IF(Table13[[#This Row],[Difference Result]]&gt;(-1*Table13[[#This Row],[Predicted Spread]]), "Y", "N"))</f>
        <v/>
      </c>
      <c r="K206" s="12" t="str">
        <f>IF(ISBLANK(Games!B206),"",IF(Table13[[#This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6" s="16" t="str">
        <f>IF(ISBLANK(Table13[[#This Row],[Difference Result]]),"",IF(ISBLANK(Games!B206),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6" s="24" t="str">
        <f>IF(ISBLANK(Table13[[#This Row],[Difference Result]]), "", (Table13[[#This Row],[Predicted Spread]]*-1-Table13[[#This Row],[Difference Result]]))</f>
        <v/>
      </c>
      <c r="N206" s="24" t="str">
        <f>IF(ISBLANK(Table13[[#This Row],[Difference Result]]), "",ABS(Table13[[#This Row],[Result Difference from Prediction]]))</f>
        <v/>
      </c>
      <c r="O206" s="17" t="str">
        <f>IF(OR(ISBLANK(Games!B206),ISBLANK(Table13[[#This Row],[Side Result]])), "",IF(OR(AND('Prediction Log'!D206&lt;0, 'Prediction Log'!H206='Prediction Log'!B206), AND('Prediction Log'!D206&gt;0, 'Prediction Log'!C206='Prediction Log'!H206)),"Y", IF(ISBLANK(Games!$B$2), "","N")))</f>
        <v/>
      </c>
      <c r="P206" s="17" t="str">
        <f>IF(OR(ISBLANK(Games!B206),ISBLANK(Table13[[#This Row],[Difference Result]])),"", IF(Table13[[#This Row],[Cover Result (Y/N)]]="Y", "Y", "N"))</f>
        <v/>
      </c>
    </row>
    <row r="207" spans="1:16" x14ac:dyDescent="0.45">
      <c r="A207" s="6" t="str">
        <f>IF(ISBLANK(Games!$B207), "",Games!A207)</f>
        <v/>
      </c>
      <c r="B207" s="6" t="str">
        <f>IF(ISBLANK(Games!$B207), "",Games!B207)</f>
        <v/>
      </c>
      <c r="C207" s="6" t="str">
        <f>IF(ISBLANK(Games!$B207), "",Games!C207)</f>
        <v/>
      </c>
      <c r="D207" s="2" t="str">
        <f>IF(ISBLANK(Games!$B207), "",Games!D207)</f>
        <v/>
      </c>
      <c r="E207" s="2" t="str">
        <f>IF(ISBLANK(Games!$B207), "",Games!E207)</f>
        <v/>
      </c>
      <c r="F207" s="6" t="str">
        <f>IF(ISBLANK(Games!$B207), "",Games!F207)</f>
        <v/>
      </c>
      <c r="G207" s="6" t="str">
        <f>IF(ISBLANK(Games!$B207), "",Games!G207)</f>
        <v/>
      </c>
      <c r="H207" s="26"/>
      <c r="I207" s="26"/>
      <c r="J207" s="25" t="str">
        <f>IF(ISBLANK(Table13[[#This Row],[Side Result]]), "",IF(Table13[[#This Row],[Difference Result]]&gt;(-1*Table13[[#This Row],[Predicted Spread]]), "Y", "N"))</f>
        <v/>
      </c>
      <c r="K207" s="12" t="str">
        <f>IF(ISBLANK(Games!B207),"",IF(Table13[[#This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7" s="16" t="str">
        <f>IF(ISBLANK(Table13[[#This Row],[Difference Result]]),"",IF(ISBLANK(Games!B207),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7" s="24" t="str">
        <f>IF(ISBLANK(Table13[[#This Row],[Difference Result]]), "", (Table13[[#This Row],[Predicted Spread]]*-1-Table13[[#This Row],[Difference Result]]))</f>
        <v/>
      </c>
      <c r="N207" s="24" t="str">
        <f>IF(ISBLANK(Table13[[#This Row],[Difference Result]]), "",ABS(Table13[[#This Row],[Result Difference from Prediction]]))</f>
        <v/>
      </c>
      <c r="O207" s="17" t="str">
        <f>IF(OR(ISBLANK(Games!B207),ISBLANK(Table13[[#This Row],[Side Result]])), "",IF(OR(AND('Prediction Log'!D207&lt;0, 'Prediction Log'!H207='Prediction Log'!B207), AND('Prediction Log'!D207&gt;0, 'Prediction Log'!C207='Prediction Log'!H207)),"Y", IF(ISBLANK(Games!$B$2), "","N")))</f>
        <v/>
      </c>
      <c r="P207" s="17" t="str">
        <f>IF(OR(ISBLANK(Games!B207),ISBLANK(Table13[[#This Row],[Difference Result]])),"", IF(Table13[[#This Row],[Cover Result (Y/N)]]="Y", "Y", "N"))</f>
        <v/>
      </c>
    </row>
    <row r="208" spans="1:16" x14ac:dyDescent="0.45">
      <c r="A208" s="6" t="str">
        <f>IF(ISBLANK(Games!$B208), "",Games!A208)</f>
        <v/>
      </c>
      <c r="B208" s="6" t="str">
        <f>IF(ISBLANK(Games!$B208), "",Games!B208)</f>
        <v/>
      </c>
      <c r="C208" s="6" t="str">
        <f>IF(ISBLANK(Games!$B208), "",Games!C208)</f>
        <v/>
      </c>
      <c r="D208" s="2" t="str">
        <f>IF(ISBLANK(Games!$B208), "",Games!D208)</f>
        <v/>
      </c>
      <c r="E208" s="2" t="str">
        <f>IF(ISBLANK(Games!$B208), "",Games!E208)</f>
        <v/>
      </c>
      <c r="F208" s="6" t="str">
        <f>IF(ISBLANK(Games!$B208), "",Games!F208)</f>
        <v/>
      </c>
      <c r="G208" s="6" t="str">
        <f>IF(ISBLANK(Games!$B208), "",Games!G208)</f>
        <v/>
      </c>
      <c r="H208" s="26"/>
      <c r="I208" s="26"/>
      <c r="J208" s="25" t="str">
        <f>IF(ISBLANK(Table13[[#This Row],[Side Result]]), "",IF(Table13[[#This Row],[Difference Result]]&gt;(-1*Table13[[#This Row],[Predicted Spread]]), "Y", "N"))</f>
        <v/>
      </c>
      <c r="K208" s="12" t="str">
        <f>IF(ISBLANK(Games!B208),"",IF(Table13[[#This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8" s="16" t="str">
        <f>IF(ISBLANK(Table13[[#This Row],[Difference Result]]),"",IF(ISBLANK(Games!B208),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8" s="24" t="str">
        <f>IF(ISBLANK(Table13[[#This Row],[Difference Result]]), "", (Table13[[#This Row],[Predicted Spread]]*-1-Table13[[#This Row],[Difference Result]]))</f>
        <v/>
      </c>
      <c r="N208" s="24" t="str">
        <f>IF(ISBLANK(Table13[[#This Row],[Difference Result]]), "",ABS(Table13[[#This Row],[Result Difference from Prediction]]))</f>
        <v/>
      </c>
      <c r="O208" s="17" t="str">
        <f>IF(OR(ISBLANK(Games!B208),ISBLANK(Table13[[#This Row],[Side Result]])), "",IF(OR(AND('Prediction Log'!D208&lt;0, 'Prediction Log'!H208='Prediction Log'!B208), AND('Prediction Log'!D208&gt;0, 'Prediction Log'!C208='Prediction Log'!H208)),"Y", IF(ISBLANK(Games!$B$2), "","N")))</f>
        <v/>
      </c>
      <c r="P208" s="17" t="str">
        <f>IF(OR(ISBLANK(Games!B208),ISBLANK(Table13[[#This Row],[Difference Result]])),"", IF(Table13[[#This Row],[Cover Result (Y/N)]]="Y", "Y", "N"))</f>
        <v/>
      </c>
    </row>
    <row r="209" spans="1:16" x14ac:dyDescent="0.45">
      <c r="A209" s="6" t="str">
        <f>IF(ISBLANK(Games!$B209), "",Games!A209)</f>
        <v/>
      </c>
      <c r="B209" s="6" t="str">
        <f>IF(ISBLANK(Games!$B209), "",Games!B209)</f>
        <v/>
      </c>
      <c r="C209" s="6" t="str">
        <f>IF(ISBLANK(Games!$B209), "",Games!C209)</f>
        <v/>
      </c>
      <c r="D209" s="2" t="str">
        <f>IF(ISBLANK(Games!$B209), "",Games!D209)</f>
        <v/>
      </c>
      <c r="E209" s="2" t="str">
        <f>IF(ISBLANK(Games!$B209), "",Games!E209)</f>
        <v/>
      </c>
      <c r="F209" s="6" t="str">
        <f>IF(ISBLANK(Games!$B209), "",Games!F209)</f>
        <v/>
      </c>
      <c r="G209" s="6" t="str">
        <f>IF(ISBLANK(Games!$B209), "",Games!G209)</f>
        <v/>
      </c>
      <c r="H209" s="26"/>
      <c r="I209" s="26"/>
      <c r="J209" s="25" t="str">
        <f>IF(ISBLANK(Table13[[#This Row],[Side Result]]), "",IF(Table13[[#This Row],[Difference Result]]&gt;(-1*Table13[[#This Row],[Predicted Spread]]), "Y", "N"))</f>
        <v/>
      </c>
      <c r="K209" s="12" t="str">
        <f>IF(ISBLANK(Games!B209),"",IF(Table13[[#This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9" s="16" t="str">
        <f>IF(ISBLANK(Table13[[#This Row],[Difference Result]]),"",IF(ISBLANK(Games!B209),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9" s="24" t="str">
        <f>IF(ISBLANK(Table13[[#This Row],[Difference Result]]), "", (Table13[[#This Row],[Predicted Spread]]*-1-Table13[[#This Row],[Difference Result]]))</f>
        <v/>
      </c>
      <c r="N209" s="24" t="str">
        <f>IF(ISBLANK(Table13[[#This Row],[Difference Result]]), "",ABS(Table13[[#This Row],[Result Difference from Prediction]]))</f>
        <v/>
      </c>
      <c r="O209" s="17" t="str">
        <f>IF(OR(ISBLANK(Games!B209),ISBLANK(Table13[[#This Row],[Side Result]])), "",IF(OR(AND('Prediction Log'!D209&lt;0, 'Prediction Log'!H209='Prediction Log'!B209), AND('Prediction Log'!D209&gt;0, 'Prediction Log'!C209='Prediction Log'!H209)),"Y", IF(ISBLANK(Games!$B$2), "","N")))</f>
        <v/>
      </c>
      <c r="P209" s="17" t="str">
        <f>IF(OR(ISBLANK(Games!B209),ISBLANK(Table13[[#This Row],[Difference Result]])),"", IF(Table13[[#This Row],[Cover Result (Y/N)]]="Y", "Y", "N"))</f>
        <v/>
      </c>
    </row>
    <row r="210" spans="1:16" x14ac:dyDescent="0.45">
      <c r="A210" s="6" t="str">
        <f>IF(ISBLANK(Games!$B210), "",Games!A210)</f>
        <v/>
      </c>
      <c r="B210" s="6" t="str">
        <f>IF(ISBLANK(Games!$B210), "",Games!B210)</f>
        <v/>
      </c>
      <c r="C210" s="6" t="str">
        <f>IF(ISBLANK(Games!$B210), "",Games!C210)</f>
        <v/>
      </c>
      <c r="D210" s="2" t="str">
        <f>IF(ISBLANK(Games!$B210), "",Games!D210)</f>
        <v/>
      </c>
      <c r="E210" s="2" t="str">
        <f>IF(ISBLANK(Games!$B210), "",Games!E210)</f>
        <v/>
      </c>
      <c r="F210" s="6" t="str">
        <f>IF(ISBLANK(Games!$B210), "",Games!F210)</f>
        <v/>
      </c>
      <c r="G210" s="6" t="str">
        <f>IF(ISBLANK(Games!$B210), "",Games!G210)</f>
        <v/>
      </c>
      <c r="H210" s="26"/>
      <c r="I210" s="26"/>
      <c r="J210" s="25" t="str">
        <f>IF(ISBLANK(Table13[[#This Row],[Side Result]]), "",IF(Table13[[#This Row],[Difference Result]]&gt;(-1*Table13[[#This Row],[Predicted Spread]]), "Y", "N"))</f>
        <v/>
      </c>
      <c r="K210" s="12" t="str">
        <f>IF(ISBLANK(Games!B210),"",IF(Table13[[#This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0" s="16" t="str">
        <f>IF(ISBLANK(Table13[[#This Row],[Difference Result]]),"",IF(ISBLANK(Games!B210),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0" s="24" t="str">
        <f>IF(ISBLANK(Table13[[#This Row],[Difference Result]]), "", (Table13[[#This Row],[Predicted Spread]]*-1-Table13[[#This Row],[Difference Result]]))</f>
        <v/>
      </c>
      <c r="N210" s="24" t="str">
        <f>IF(ISBLANK(Table13[[#This Row],[Difference Result]]), "",ABS(Table13[[#This Row],[Result Difference from Prediction]]))</f>
        <v/>
      </c>
      <c r="O210" s="17" t="str">
        <f>IF(OR(ISBLANK(Games!B210),ISBLANK(Table13[[#This Row],[Side Result]])), "",IF(OR(AND('Prediction Log'!D210&lt;0, 'Prediction Log'!H210='Prediction Log'!B210), AND('Prediction Log'!D210&gt;0, 'Prediction Log'!C210='Prediction Log'!H210)),"Y", IF(ISBLANK(Games!$B$2), "","N")))</f>
        <v/>
      </c>
      <c r="P210" s="17" t="str">
        <f>IF(OR(ISBLANK(Games!B210),ISBLANK(Table13[[#This Row],[Difference Result]])),"", IF(Table13[[#This Row],[Cover Result (Y/N)]]="Y", "Y", "N"))</f>
        <v/>
      </c>
    </row>
    <row r="211" spans="1:16" x14ac:dyDescent="0.45">
      <c r="A211" s="6" t="str">
        <f>IF(ISBLANK(Games!$B211), "",Games!A211)</f>
        <v/>
      </c>
      <c r="B211" s="6" t="str">
        <f>IF(ISBLANK(Games!$B211), "",Games!B211)</f>
        <v/>
      </c>
      <c r="C211" s="6" t="str">
        <f>IF(ISBLANK(Games!$B211), "",Games!C211)</f>
        <v/>
      </c>
      <c r="D211" s="2" t="str">
        <f>IF(ISBLANK(Games!$B211), "",Games!D211)</f>
        <v/>
      </c>
      <c r="E211" s="2" t="str">
        <f>IF(ISBLANK(Games!$B211), "",Games!E211)</f>
        <v/>
      </c>
      <c r="F211" s="6" t="str">
        <f>IF(ISBLANK(Games!$B211), "",Games!F211)</f>
        <v/>
      </c>
      <c r="G211" s="6" t="str">
        <f>IF(ISBLANK(Games!$B211), "",Games!G211)</f>
        <v/>
      </c>
      <c r="H211" s="26"/>
      <c r="I211" s="26"/>
      <c r="J211" s="25" t="str">
        <f>IF(ISBLANK(Table13[[#This Row],[Side Result]]), "",IF(Table13[[#This Row],[Difference Result]]&gt;(-1*Table13[[#This Row],[Predicted Spread]]), "Y", "N"))</f>
        <v/>
      </c>
      <c r="K211" s="12" t="str">
        <f>IF(ISBLANK(Games!B211),"",IF(Table13[[#This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1" s="16" t="str">
        <f>IF(ISBLANK(Table13[[#This Row],[Difference Result]]),"",IF(ISBLANK(Games!B211),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1" s="24" t="str">
        <f>IF(ISBLANK(Table13[[#This Row],[Difference Result]]), "", (Table13[[#This Row],[Predicted Spread]]*-1-Table13[[#This Row],[Difference Result]]))</f>
        <v/>
      </c>
      <c r="N211" s="24" t="str">
        <f>IF(ISBLANK(Table13[[#This Row],[Difference Result]]), "",ABS(Table13[[#This Row],[Result Difference from Prediction]]))</f>
        <v/>
      </c>
      <c r="O211" s="17" t="str">
        <f>IF(OR(ISBLANK(Games!B211),ISBLANK(Table13[[#This Row],[Side Result]])), "",IF(OR(AND('Prediction Log'!D211&lt;0, 'Prediction Log'!H211='Prediction Log'!B211), AND('Prediction Log'!D211&gt;0, 'Prediction Log'!C211='Prediction Log'!H211)),"Y", IF(ISBLANK(Games!$B$2), "","N")))</f>
        <v/>
      </c>
      <c r="P211" s="17" t="str">
        <f>IF(OR(ISBLANK(Games!B211),ISBLANK(Table13[[#This Row],[Difference Result]])),"", IF(Table13[[#This Row],[Cover Result (Y/N)]]="Y", "Y", "N"))</f>
        <v/>
      </c>
    </row>
    <row r="212" spans="1:16" x14ac:dyDescent="0.45">
      <c r="A212" s="6" t="str">
        <f>IF(ISBLANK(Games!$B212), "",Games!A212)</f>
        <v/>
      </c>
      <c r="B212" s="6" t="str">
        <f>IF(ISBLANK(Games!$B212), "",Games!B212)</f>
        <v/>
      </c>
      <c r="C212" s="6" t="str">
        <f>IF(ISBLANK(Games!$B212), "",Games!C212)</f>
        <v/>
      </c>
      <c r="D212" s="2" t="str">
        <f>IF(ISBLANK(Games!$B212), "",Games!D212)</f>
        <v/>
      </c>
      <c r="E212" s="2" t="str">
        <f>IF(ISBLANK(Games!$B212), "",Games!E212)</f>
        <v/>
      </c>
      <c r="F212" s="6" t="str">
        <f>IF(ISBLANK(Games!$B212), "",Games!F212)</f>
        <v/>
      </c>
      <c r="G212" s="6" t="str">
        <f>IF(ISBLANK(Games!$B212), "",Games!G212)</f>
        <v/>
      </c>
      <c r="H212" s="26"/>
      <c r="I212" s="26"/>
      <c r="J212" s="25" t="str">
        <f>IF(ISBLANK(Table13[[#This Row],[Side Result]]), "",IF(Table13[[#This Row],[Difference Result]]&gt;(-1*Table13[[#This Row],[Predicted Spread]]), "Y", "N"))</f>
        <v/>
      </c>
      <c r="K212" s="12" t="str">
        <f>IF(ISBLANK(Games!B212),"",IF(Table13[[#This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2" s="16" t="str">
        <f>IF(ISBLANK(Table13[[#This Row],[Difference Result]]),"",IF(ISBLANK(Games!B212),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2" s="24" t="str">
        <f>IF(ISBLANK(Table13[[#This Row],[Difference Result]]), "", (Table13[[#This Row],[Predicted Spread]]*-1-Table13[[#This Row],[Difference Result]]))</f>
        <v/>
      </c>
      <c r="N212" s="24" t="str">
        <f>IF(ISBLANK(Table13[[#This Row],[Difference Result]]), "",ABS(Table13[[#This Row],[Result Difference from Prediction]]))</f>
        <v/>
      </c>
      <c r="O212" s="17" t="str">
        <f>IF(OR(ISBLANK(Games!B212),ISBLANK(Table13[[#This Row],[Side Result]])), "",IF(OR(AND('Prediction Log'!D212&lt;0, 'Prediction Log'!H212='Prediction Log'!B212), AND('Prediction Log'!D212&gt;0, 'Prediction Log'!C212='Prediction Log'!H212)),"Y", IF(ISBLANK(Games!$B$2), "","N")))</f>
        <v/>
      </c>
      <c r="P212" s="17" t="str">
        <f>IF(OR(ISBLANK(Games!B212),ISBLANK(Table13[[#This Row],[Difference Result]])),"", IF(Table13[[#This Row],[Cover Result (Y/N)]]="Y", "Y", "N"))</f>
        <v/>
      </c>
    </row>
    <row r="213" spans="1:16" x14ac:dyDescent="0.45">
      <c r="A213" s="6" t="str">
        <f>IF(ISBLANK(Games!$B213), "",Games!A213)</f>
        <v/>
      </c>
      <c r="B213" s="6" t="str">
        <f>IF(ISBLANK(Games!$B213), "",Games!B213)</f>
        <v/>
      </c>
      <c r="C213" s="6" t="str">
        <f>IF(ISBLANK(Games!$B213), "",Games!C213)</f>
        <v/>
      </c>
      <c r="D213" s="2" t="str">
        <f>IF(ISBLANK(Games!$B213), "",Games!D213)</f>
        <v/>
      </c>
      <c r="E213" s="2" t="str">
        <f>IF(ISBLANK(Games!$B213), "",Games!E213)</f>
        <v/>
      </c>
      <c r="F213" s="6" t="str">
        <f>IF(ISBLANK(Games!$B213), "",Games!F213)</f>
        <v/>
      </c>
      <c r="G213" s="6" t="str">
        <f>IF(ISBLANK(Games!$B213), "",Games!G213)</f>
        <v/>
      </c>
      <c r="H213" s="26"/>
      <c r="I213" s="26"/>
      <c r="J213" s="25" t="str">
        <f>IF(ISBLANK(Table13[[#This Row],[Side Result]]), "",IF(Table13[[#This Row],[Difference Result]]&gt;(-1*Table13[[#This Row],[Predicted Spread]]), "Y", "N"))</f>
        <v/>
      </c>
      <c r="K213" s="12" t="str">
        <f>IF(ISBLANK(Games!B213),"",IF(Table13[[#This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3" s="16" t="str">
        <f>IF(ISBLANK(Table13[[#This Row],[Difference Result]]),"",IF(ISBLANK(Games!B213),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3" s="24" t="str">
        <f>IF(ISBLANK(Table13[[#This Row],[Difference Result]]), "", (Table13[[#This Row],[Predicted Spread]]*-1-Table13[[#This Row],[Difference Result]]))</f>
        <v/>
      </c>
      <c r="N213" s="24" t="str">
        <f>IF(ISBLANK(Table13[[#This Row],[Difference Result]]), "",ABS(Table13[[#This Row],[Result Difference from Prediction]]))</f>
        <v/>
      </c>
      <c r="O213" s="17" t="str">
        <f>IF(OR(ISBLANK(Games!B213),ISBLANK(Table13[[#This Row],[Side Result]])), "",IF(OR(AND('Prediction Log'!D213&lt;0, 'Prediction Log'!H213='Prediction Log'!B213), AND('Prediction Log'!D213&gt;0, 'Prediction Log'!C213='Prediction Log'!H213)),"Y", IF(ISBLANK(Games!$B$2), "","N")))</f>
        <v/>
      </c>
      <c r="P213" s="17" t="str">
        <f>IF(OR(ISBLANK(Games!B213),ISBLANK(Table13[[#This Row],[Difference Result]])),"", IF(Table13[[#This Row],[Cover Result (Y/N)]]="Y", "Y", "N"))</f>
        <v/>
      </c>
    </row>
    <row r="214" spans="1:16" x14ac:dyDescent="0.45">
      <c r="A214" s="6" t="str">
        <f>IF(ISBLANK(Games!$B214), "",Games!A214)</f>
        <v/>
      </c>
      <c r="B214" s="6" t="str">
        <f>IF(ISBLANK(Games!$B214), "",Games!B214)</f>
        <v/>
      </c>
      <c r="C214" s="6" t="str">
        <f>IF(ISBLANK(Games!$B214), "",Games!C214)</f>
        <v/>
      </c>
      <c r="D214" s="2" t="str">
        <f>IF(ISBLANK(Games!$B214), "",Games!D214)</f>
        <v/>
      </c>
      <c r="E214" s="2" t="str">
        <f>IF(ISBLANK(Games!$B214), "",Games!E214)</f>
        <v/>
      </c>
      <c r="F214" s="6" t="str">
        <f>IF(ISBLANK(Games!$B214), "",Games!F214)</f>
        <v/>
      </c>
      <c r="G214" s="6" t="str">
        <f>IF(ISBLANK(Games!$B214), "",Games!G214)</f>
        <v/>
      </c>
      <c r="H214" s="26"/>
      <c r="I214" s="26"/>
      <c r="J214" s="25" t="str">
        <f>IF(ISBLANK(Table13[[#This Row],[Side Result]]), "",IF(Table13[[#This Row],[Difference Result]]&gt;(-1*Table13[[#This Row],[Predicted Spread]]), "Y", "N"))</f>
        <v/>
      </c>
      <c r="K214" s="12" t="str">
        <f>IF(ISBLANK(Games!B214),"",IF(Table13[[#This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4" s="16" t="str">
        <f>IF(ISBLANK(Table13[[#This Row],[Difference Result]]),"",IF(ISBLANK(Games!B214),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4" s="24" t="str">
        <f>IF(ISBLANK(Table13[[#This Row],[Difference Result]]), "", (Table13[[#This Row],[Predicted Spread]]*-1-Table13[[#This Row],[Difference Result]]))</f>
        <v/>
      </c>
      <c r="N214" s="24" t="str">
        <f>IF(ISBLANK(Table13[[#This Row],[Difference Result]]), "",ABS(Table13[[#This Row],[Result Difference from Prediction]]))</f>
        <v/>
      </c>
      <c r="O214" s="17" t="str">
        <f>IF(OR(ISBLANK(Games!B214),ISBLANK(Table13[[#This Row],[Side Result]])), "",IF(OR(AND('Prediction Log'!D214&lt;0, 'Prediction Log'!H214='Prediction Log'!B214), AND('Prediction Log'!D214&gt;0, 'Prediction Log'!C214='Prediction Log'!H214)),"Y", IF(ISBLANK(Games!$B$2), "","N")))</f>
        <v/>
      </c>
      <c r="P214" s="17" t="str">
        <f>IF(OR(ISBLANK(Games!B214),ISBLANK(Table13[[#This Row],[Difference Result]])),"", IF(Table13[[#This Row],[Cover Result (Y/N)]]="Y", "Y", "N"))</f>
        <v/>
      </c>
    </row>
    <row r="215" spans="1:16" x14ac:dyDescent="0.45">
      <c r="A215" s="6" t="str">
        <f>IF(ISBLANK(Games!$B215), "",Games!A215)</f>
        <v/>
      </c>
      <c r="B215" s="6" t="str">
        <f>IF(ISBLANK(Games!$B215), "",Games!B215)</f>
        <v/>
      </c>
      <c r="C215" s="6" t="str">
        <f>IF(ISBLANK(Games!$B215), "",Games!C215)</f>
        <v/>
      </c>
      <c r="D215" s="2" t="str">
        <f>IF(ISBLANK(Games!$B215), "",Games!D215)</f>
        <v/>
      </c>
      <c r="E215" s="2" t="str">
        <f>IF(ISBLANK(Games!$B215), "",Games!E215)</f>
        <v/>
      </c>
      <c r="F215" s="6" t="str">
        <f>IF(ISBLANK(Games!$B215), "",Games!F215)</f>
        <v/>
      </c>
      <c r="G215" s="6" t="str">
        <f>IF(ISBLANK(Games!$B215), "",Games!G215)</f>
        <v/>
      </c>
      <c r="H215" s="26"/>
      <c r="I215" s="26"/>
      <c r="J215" s="25" t="str">
        <f>IF(ISBLANK(Table13[[#This Row],[Side Result]]), "",IF(Table13[[#This Row],[Difference Result]]&gt;(-1*Table13[[#This Row],[Predicted Spread]]), "Y", "N"))</f>
        <v/>
      </c>
      <c r="K215" s="12" t="str">
        <f>IF(ISBLANK(Games!B215),"",IF(Table13[[#This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5" s="16" t="str">
        <f>IF(ISBLANK(Table13[[#This Row],[Difference Result]]),"",IF(ISBLANK(Games!B215),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5" s="24" t="str">
        <f>IF(ISBLANK(Table13[[#This Row],[Difference Result]]), "", (Table13[[#This Row],[Predicted Spread]]*-1-Table13[[#This Row],[Difference Result]]))</f>
        <v/>
      </c>
      <c r="N215" s="24" t="str">
        <f>IF(ISBLANK(Table13[[#This Row],[Difference Result]]), "",ABS(Table13[[#This Row],[Result Difference from Prediction]]))</f>
        <v/>
      </c>
      <c r="O215" s="17" t="str">
        <f>IF(OR(ISBLANK(Games!B215),ISBLANK(Table13[[#This Row],[Side Result]])), "",IF(OR(AND('Prediction Log'!D215&lt;0, 'Prediction Log'!H215='Prediction Log'!B215), AND('Prediction Log'!D215&gt;0, 'Prediction Log'!C215='Prediction Log'!H215)),"Y", IF(ISBLANK(Games!$B$2), "","N")))</f>
        <v/>
      </c>
      <c r="P215" s="17" t="str">
        <f>IF(OR(ISBLANK(Games!B215),ISBLANK(Table13[[#This Row],[Difference Result]])),"", IF(Table13[[#This Row],[Cover Result (Y/N)]]="Y", "Y", "N"))</f>
        <v/>
      </c>
    </row>
    <row r="216" spans="1:16" x14ac:dyDescent="0.45">
      <c r="A216" s="6" t="str">
        <f>IF(ISBLANK(Games!$B216), "",Games!A216)</f>
        <v/>
      </c>
      <c r="B216" s="6" t="str">
        <f>IF(ISBLANK(Games!$B216), "",Games!B216)</f>
        <v/>
      </c>
      <c r="C216" s="6" t="str">
        <f>IF(ISBLANK(Games!$B216), "",Games!C216)</f>
        <v/>
      </c>
      <c r="D216" s="2" t="str">
        <f>IF(ISBLANK(Games!$B216), "",Games!D216)</f>
        <v/>
      </c>
      <c r="E216" s="2" t="str">
        <f>IF(ISBLANK(Games!$B216), "",Games!E216)</f>
        <v/>
      </c>
      <c r="F216" s="6" t="str">
        <f>IF(ISBLANK(Games!$B216), "",Games!F216)</f>
        <v/>
      </c>
      <c r="G216" s="6" t="str">
        <f>IF(ISBLANK(Games!$B216), "",Games!G216)</f>
        <v/>
      </c>
      <c r="H216" s="26"/>
      <c r="I216" s="26"/>
      <c r="J216" s="25" t="str">
        <f>IF(ISBLANK(Table13[[#This Row],[Side Result]]), "",IF(Table13[[#This Row],[Difference Result]]&gt;(-1*Table13[[#This Row],[Predicted Spread]]), "Y", "N"))</f>
        <v/>
      </c>
      <c r="K216" s="12" t="str">
        <f>IF(ISBLANK(Games!B216),"",IF(Table13[[#This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6" s="16" t="str">
        <f>IF(ISBLANK(Table13[[#This Row],[Difference Result]]),"",IF(ISBLANK(Games!B216),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6" s="24" t="str">
        <f>IF(ISBLANK(Table13[[#This Row],[Difference Result]]), "", (Table13[[#This Row],[Predicted Spread]]*-1-Table13[[#This Row],[Difference Result]]))</f>
        <v/>
      </c>
      <c r="N216" s="24" t="str">
        <f>IF(ISBLANK(Table13[[#This Row],[Difference Result]]), "",ABS(Table13[[#This Row],[Result Difference from Prediction]]))</f>
        <v/>
      </c>
      <c r="O216" s="17" t="str">
        <f>IF(OR(ISBLANK(Games!B216),ISBLANK(Table13[[#This Row],[Side Result]])), "",IF(OR(AND('Prediction Log'!D216&lt;0, 'Prediction Log'!H216='Prediction Log'!B216), AND('Prediction Log'!D216&gt;0, 'Prediction Log'!C216='Prediction Log'!H216)),"Y", IF(ISBLANK(Games!$B$2), "","N")))</f>
        <v/>
      </c>
      <c r="P216" s="17" t="str">
        <f>IF(OR(ISBLANK(Games!B216),ISBLANK(Table13[[#This Row],[Difference Result]])),"", IF(Table13[[#This Row],[Cover Result (Y/N)]]="Y", "Y", "N"))</f>
        <v/>
      </c>
    </row>
    <row r="217" spans="1:16" x14ac:dyDescent="0.45">
      <c r="A217" s="6" t="str">
        <f>IF(ISBLANK(Games!$B217), "",Games!A217)</f>
        <v/>
      </c>
      <c r="B217" s="6" t="str">
        <f>IF(ISBLANK(Games!$B217), "",Games!B217)</f>
        <v/>
      </c>
      <c r="C217" s="6" t="str">
        <f>IF(ISBLANK(Games!$B217), "",Games!C217)</f>
        <v/>
      </c>
      <c r="D217" s="2" t="str">
        <f>IF(ISBLANK(Games!$B217), "",Games!D217)</f>
        <v/>
      </c>
      <c r="E217" s="2" t="str">
        <f>IF(ISBLANK(Games!$B217), "",Games!E217)</f>
        <v/>
      </c>
      <c r="F217" s="6" t="str">
        <f>IF(ISBLANK(Games!$B217), "",Games!F217)</f>
        <v/>
      </c>
      <c r="G217" s="6" t="str">
        <f>IF(ISBLANK(Games!$B217), "",Games!G217)</f>
        <v/>
      </c>
      <c r="H217" s="26"/>
      <c r="I217" s="26"/>
      <c r="J217" s="25" t="str">
        <f>IF(ISBLANK(Table13[[#This Row],[Side Result]]), "",IF(Table13[[#This Row],[Difference Result]]&gt;(-1*Table13[[#This Row],[Predicted Spread]]), "Y", "N"))</f>
        <v/>
      </c>
      <c r="K217" s="12" t="str">
        <f>IF(ISBLANK(Games!B217),"",IF(Table13[[#This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7" s="16" t="str">
        <f>IF(ISBLANK(Table13[[#This Row],[Difference Result]]),"",IF(ISBLANK(Games!B217),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7" s="24" t="str">
        <f>IF(ISBLANK(Table13[[#This Row],[Difference Result]]), "", (Table13[[#This Row],[Predicted Spread]]*-1-Table13[[#This Row],[Difference Result]]))</f>
        <v/>
      </c>
      <c r="N217" s="24" t="str">
        <f>IF(ISBLANK(Table13[[#This Row],[Difference Result]]), "",ABS(Table13[[#This Row],[Result Difference from Prediction]]))</f>
        <v/>
      </c>
      <c r="O217" s="17" t="str">
        <f>IF(OR(ISBLANK(Games!B217),ISBLANK(Table13[[#This Row],[Side Result]])), "",IF(OR(AND('Prediction Log'!D217&lt;0, 'Prediction Log'!H217='Prediction Log'!B217), AND('Prediction Log'!D217&gt;0, 'Prediction Log'!C217='Prediction Log'!H217)),"Y", IF(ISBLANK(Games!$B$2), "","N")))</f>
        <v/>
      </c>
      <c r="P217" s="17" t="str">
        <f>IF(OR(ISBLANK(Games!B217),ISBLANK(Table13[[#This Row],[Difference Result]])),"", IF(Table13[[#This Row],[Cover Result (Y/N)]]="Y", "Y", "N"))</f>
        <v/>
      </c>
    </row>
    <row r="218" spans="1:16" x14ac:dyDescent="0.45">
      <c r="A218" s="6" t="str">
        <f>IF(ISBLANK(Games!$B218), "",Games!A218)</f>
        <v/>
      </c>
      <c r="B218" s="6" t="str">
        <f>IF(ISBLANK(Games!$B218), "",Games!B218)</f>
        <v/>
      </c>
      <c r="C218" s="6" t="str">
        <f>IF(ISBLANK(Games!$B218), "",Games!C218)</f>
        <v/>
      </c>
      <c r="D218" s="2" t="str">
        <f>IF(ISBLANK(Games!$B218), "",Games!D218)</f>
        <v/>
      </c>
      <c r="E218" s="2" t="str">
        <f>IF(ISBLANK(Games!$B218), "",Games!E218)</f>
        <v/>
      </c>
      <c r="F218" s="6" t="str">
        <f>IF(ISBLANK(Games!$B218), "",Games!F218)</f>
        <v/>
      </c>
      <c r="G218" s="6" t="str">
        <f>IF(ISBLANK(Games!$B218), "",Games!G218)</f>
        <v/>
      </c>
      <c r="H218" s="26"/>
      <c r="I218" s="26"/>
      <c r="J218" s="25" t="str">
        <f>IF(ISBLANK(Table13[[#This Row],[Side Result]]), "",IF(Table13[[#This Row],[Difference Result]]&gt;(-1*Table13[[#This Row],[Predicted Spread]]), "Y", "N"))</f>
        <v/>
      </c>
      <c r="K218" s="12" t="str">
        <f>IF(ISBLANK(Games!B218),"",IF(Table13[[#This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8" s="16" t="str">
        <f>IF(ISBLANK(Table13[[#This Row],[Difference Result]]),"",IF(ISBLANK(Games!B218),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8" s="24" t="str">
        <f>IF(ISBLANK(Table13[[#This Row],[Difference Result]]), "", (Table13[[#This Row],[Predicted Spread]]*-1-Table13[[#This Row],[Difference Result]]))</f>
        <v/>
      </c>
      <c r="N218" s="24" t="str">
        <f>IF(ISBLANK(Table13[[#This Row],[Difference Result]]), "",ABS(Table13[[#This Row],[Result Difference from Prediction]]))</f>
        <v/>
      </c>
      <c r="O218" s="17" t="str">
        <f>IF(OR(ISBLANK(Games!B218),ISBLANK(Table13[[#This Row],[Side Result]])), "",IF(OR(AND('Prediction Log'!D218&lt;0, 'Prediction Log'!H218='Prediction Log'!B218), AND('Prediction Log'!D218&gt;0, 'Prediction Log'!C218='Prediction Log'!H218)),"Y", IF(ISBLANK(Games!$B$2), "","N")))</f>
        <v/>
      </c>
      <c r="P218" s="17" t="str">
        <f>IF(OR(ISBLANK(Games!B218),ISBLANK(Table13[[#This Row],[Difference Result]])),"", IF(Table13[[#This Row],[Cover Result (Y/N)]]="Y", "Y", "N"))</f>
        <v/>
      </c>
    </row>
    <row r="219" spans="1:16" x14ac:dyDescent="0.45">
      <c r="A219" s="6" t="str">
        <f>IF(ISBLANK(Games!$B219), "",Games!A219)</f>
        <v/>
      </c>
      <c r="B219" s="6" t="str">
        <f>IF(ISBLANK(Games!$B219), "",Games!B219)</f>
        <v/>
      </c>
      <c r="C219" s="6" t="str">
        <f>IF(ISBLANK(Games!$B219), "",Games!C219)</f>
        <v/>
      </c>
      <c r="D219" s="2" t="str">
        <f>IF(ISBLANK(Games!$B219), "",Games!D219)</f>
        <v/>
      </c>
      <c r="E219" s="2" t="str">
        <f>IF(ISBLANK(Games!$B219), "",Games!E219)</f>
        <v/>
      </c>
      <c r="F219" s="6" t="str">
        <f>IF(ISBLANK(Games!$B219), "",Games!F219)</f>
        <v/>
      </c>
      <c r="G219" s="6" t="str">
        <f>IF(ISBLANK(Games!$B219), "",Games!G219)</f>
        <v/>
      </c>
      <c r="H219" s="26"/>
      <c r="I219" s="26"/>
      <c r="J219" s="25" t="str">
        <f>IF(ISBLANK(Table13[[#This Row],[Side Result]]), "",IF(Table13[[#This Row],[Difference Result]]&gt;(-1*Table13[[#This Row],[Predicted Spread]]), "Y", "N"))</f>
        <v/>
      </c>
      <c r="K219" s="12" t="str">
        <f>IF(ISBLANK(Games!B219),"",IF(Table13[[#This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9" s="16" t="str">
        <f>IF(ISBLANK(Table13[[#This Row],[Difference Result]]),"",IF(ISBLANK(Games!B219),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9" s="24" t="str">
        <f>IF(ISBLANK(Table13[[#This Row],[Difference Result]]), "", (Table13[[#This Row],[Predicted Spread]]*-1-Table13[[#This Row],[Difference Result]]))</f>
        <v/>
      </c>
      <c r="N219" s="24" t="str">
        <f>IF(ISBLANK(Table13[[#This Row],[Difference Result]]), "",ABS(Table13[[#This Row],[Result Difference from Prediction]]))</f>
        <v/>
      </c>
      <c r="O219" s="17" t="str">
        <f>IF(OR(ISBLANK(Games!B219),ISBLANK(Table13[[#This Row],[Side Result]])), "",IF(OR(AND('Prediction Log'!D219&lt;0, 'Prediction Log'!H219='Prediction Log'!B219), AND('Prediction Log'!D219&gt;0, 'Prediction Log'!C219='Prediction Log'!H219)),"Y", IF(ISBLANK(Games!$B$2), "","N")))</f>
        <v/>
      </c>
      <c r="P219" s="17" t="str">
        <f>IF(OR(ISBLANK(Games!B219),ISBLANK(Table13[[#This Row],[Difference Result]])),"", IF(Table13[[#This Row],[Cover Result (Y/N)]]="Y", "Y", "N"))</f>
        <v/>
      </c>
    </row>
    <row r="220" spans="1:16" x14ac:dyDescent="0.45">
      <c r="A220" s="6" t="str">
        <f>IF(ISBLANK(Games!$B220), "",Games!A220)</f>
        <v/>
      </c>
      <c r="B220" s="6" t="str">
        <f>IF(ISBLANK(Games!$B220), "",Games!B220)</f>
        <v/>
      </c>
      <c r="C220" s="6" t="str">
        <f>IF(ISBLANK(Games!$B220), "",Games!C220)</f>
        <v/>
      </c>
      <c r="D220" s="2" t="str">
        <f>IF(ISBLANK(Games!$B220), "",Games!D220)</f>
        <v/>
      </c>
      <c r="E220" s="2" t="str">
        <f>IF(ISBLANK(Games!$B220), "",Games!E220)</f>
        <v/>
      </c>
      <c r="F220" s="6" t="str">
        <f>IF(ISBLANK(Games!$B220), "",Games!F220)</f>
        <v/>
      </c>
      <c r="G220" s="6" t="str">
        <f>IF(ISBLANK(Games!$B220), "",Games!G220)</f>
        <v/>
      </c>
      <c r="H220" s="26"/>
      <c r="I220" s="26"/>
      <c r="J220" s="25" t="str">
        <f>IF(ISBLANK(Table13[[#This Row],[Side Result]]), "",IF(Table13[[#This Row],[Difference Result]]&gt;(-1*Table13[[#This Row],[Predicted Spread]]), "Y", "N"))</f>
        <v/>
      </c>
      <c r="K220" s="12" t="str">
        <f>IF(ISBLANK(Games!B220),"",IF(Table13[[#This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0" s="16" t="str">
        <f>IF(ISBLANK(Table13[[#This Row],[Difference Result]]),"",IF(ISBLANK(Games!B220),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0" s="24" t="str">
        <f>IF(ISBLANK(Table13[[#This Row],[Difference Result]]), "", (Table13[[#This Row],[Predicted Spread]]*-1-Table13[[#This Row],[Difference Result]]))</f>
        <v/>
      </c>
      <c r="N220" s="24" t="str">
        <f>IF(ISBLANK(Table13[[#This Row],[Difference Result]]), "",ABS(Table13[[#This Row],[Result Difference from Prediction]]))</f>
        <v/>
      </c>
      <c r="O220" s="17" t="str">
        <f>IF(OR(ISBLANK(Games!B220),ISBLANK(Table13[[#This Row],[Side Result]])), "",IF(OR(AND('Prediction Log'!D220&lt;0, 'Prediction Log'!H220='Prediction Log'!B220), AND('Prediction Log'!D220&gt;0, 'Prediction Log'!C220='Prediction Log'!H220)),"Y", IF(ISBLANK(Games!$B$2), "","N")))</f>
        <v/>
      </c>
      <c r="P220" s="17" t="str">
        <f>IF(OR(ISBLANK(Games!B220),ISBLANK(Table13[[#This Row],[Difference Result]])),"", IF(Table13[[#This Row],[Cover Result (Y/N)]]="Y", "Y", "N"))</f>
        <v/>
      </c>
    </row>
    <row r="221" spans="1:16" x14ac:dyDescent="0.45">
      <c r="A221" s="6" t="str">
        <f>IF(ISBLANK(Games!$B221), "",Games!A221)</f>
        <v/>
      </c>
      <c r="B221" s="6" t="str">
        <f>IF(ISBLANK(Games!$B221), "",Games!B221)</f>
        <v/>
      </c>
      <c r="C221" s="6" t="str">
        <f>IF(ISBLANK(Games!$B221), "",Games!C221)</f>
        <v/>
      </c>
      <c r="D221" s="2" t="str">
        <f>IF(ISBLANK(Games!$B221), "",Games!D221)</f>
        <v/>
      </c>
      <c r="E221" s="2" t="str">
        <f>IF(ISBLANK(Games!$B221), "",Games!E221)</f>
        <v/>
      </c>
      <c r="F221" s="6" t="str">
        <f>IF(ISBLANK(Games!$B221), "",Games!F221)</f>
        <v/>
      </c>
      <c r="G221" s="6" t="str">
        <f>IF(ISBLANK(Games!$B221), "",Games!G221)</f>
        <v/>
      </c>
      <c r="H221" s="26"/>
      <c r="I221" s="26"/>
      <c r="J221" s="25" t="str">
        <f>IF(ISBLANK(Table13[[#This Row],[Side Result]]), "",IF(Table13[[#This Row],[Difference Result]]&gt;(-1*Table13[[#This Row],[Predicted Spread]]), "Y", "N"))</f>
        <v/>
      </c>
      <c r="K221" s="12" t="str">
        <f>IF(ISBLANK(Games!B221),"",IF(Table13[[#This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1" s="16" t="str">
        <f>IF(ISBLANK(Table13[[#This Row],[Difference Result]]),"",IF(ISBLANK(Games!B221),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1" s="24" t="str">
        <f>IF(ISBLANK(Table13[[#This Row],[Difference Result]]), "", (Table13[[#This Row],[Predicted Spread]]*-1-Table13[[#This Row],[Difference Result]]))</f>
        <v/>
      </c>
      <c r="N221" s="24" t="str">
        <f>IF(ISBLANK(Table13[[#This Row],[Difference Result]]), "",ABS(Table13[[#This Row],[Result Difference from Prediction]]))</f>
        <v/>
      </c>
      <c r="O221" s="17" t="str">
        <f>IF(OR(ISBLANK(Games!B221),ISBLANK(Table13[[#This Row],[Side Result]])), "",IF(OR(AND('Prediction Log'!D221&lt;0, 'Prediction Log'!H221='Prediction Log'!B221), AND('Prediction Log'!D221&gt;0, 'Prediction Log'!C221='Prediction Log'!H221)),"Y", IF(ISBLANK(Games!$B$2), "","N")))</f>
        <v/>
      </c>
      <c r="P221" s="17" t="str">
        <f>IF(OR(ISBLANK(Games!B221),ISBLANK(Table13[[#This Row],[Difference Result]])),"", IF(Table13[[#This Row],[Cover Result (Y/N)]]="Y", "Y", "N"))</f>
        <v/>
      </c>
    </row>
    <row r="222" spans="1:16" x14ac:dyDescent="0.45">
      <c r="A222" s="6" t="str">
        <f>IF(ISBLANK(Games!$B222), "",Games!A222)</f>
        <v/>
      </c>
      <c r="B222" s="6" t="str">
        <f>IF(ISBLANK(Games!$B222), "",Games!B222)</f>
        <v/>
      </c>
      <c r="C222" s="6" t="str">
        <f>IF(ISBLANK(Games!$B222), "",Games!C222)</f>
        <v/>
      </c>
      <c r="D222" s="2" t="str">
        <f>IF(ISBLANK(Games!$B222), "",Games!D222)</f>
        <v/>
      </c>
      <c r="E222" s="2" t="str">
        <f>IF(ISBLANK(Games!$B222), "",Games!E222)</f>
        <v/>
      </c>
      <c r="F222" s="6" t="str">
        <f>IF(ISBLANK(Games!$B222), "",Games!F222)</f>
        <v/>
      </c>
      <c r="G222" s="6" t="str">
        <f>IF(ISBLANK(Games!$B222), "",Games!G222)</f>
        <v/>
      </c>
      <c r="H222" s="26"/>
      <c r="I222" s="26"/>
      <c r="J222" s="25" t="str">
        <f>IF(ISBLANK(Table13[[#This Row],[Side Result]]), "",IF(Table13[[#This Row],[Difference Result]]&gt;(-1*Table13[[#This Row],[Predicted Spread]]), "Y", "N"))</f>
        <v/>
      </c>
      <c r="K222" s="12" t="str">
        <f>IF(ISBLANK(Games!B222),"",IF(Table13[[#This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2" s="16" t="str">
        <f>IF(ISBLANK(Table13[[#This Row],[Difference Result]]),"",IF(ISBLANK(Games!B222),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2" s="24" t="str">
        <f>IF(ISBLANK(Table13[[#This Row],[Difference Result]]), "", (Table13[[#This Row],[Predicted Spread]]*-1-Table13[[#This Row],[Difference Result]]))</f>
        <v/>
      </c>
      <c r="N222" s="24" t="str">
        <f>IF(ISBLANK(Table13[[#This Row],[Difference Result]]), "",ABS(Table13[[#This Row],[Result Difference from Prediction]]))</f>
        <v/>
      </c>
      <c r="O222" s="17" t="str">
        <f>IF(OR(ISBLANK(Games!B222),ISBLANK(Table13[[#This Row],[Side Result]])), "",IF(OR(AND('Prediction Log'!D222&lt;0, 'Prediction Log'!H222='Prediction Log'!B222), AND('Prediction Log'!D222&gt;0, 'Prediction Log'!C222='Prediction Log'!H222)),"Y", IF(ISBLANK(Games!$B$2), "","N")))</f>
        <v/>
      </c>
      <c r="P222" s="17" t="str">
        <f>IF(OR(ISBLANK(Games!B222),ISBLANK(Table13[[#This Row],[Difference Result]])),"", IF(Table13[[#This Row],[Cover Result (Y/N)]]="Y", "Y", "N"))</f>
        <v/>
      </c>
    </row>
    <row r="223" spans="1:16" x14ac:dyDescent="0.45">
      <c r="A223" s="6" t="str">
        <f>IF(ISBLANK(Games!$B223), "",Games!A223)</f>
        <v/>
      </c>
      <c r="B223" s="6" t="str">
        <f>IF(ISBLANK(Games!$B223), "",Games!B223)</f>
        <v/>
      </c>
      <c r="C223" s="6" t="str">
        <f>IF(ISBLANK(Games!$B223), "",Games!C223)</f>
        <v/>
      </c>
      <c r="D223" s="2" t="str">
        <f>IF(ISBLANK(Games!$B223), "",Games!D223)</f>
        <v/>
      </c>
      <c r="E223" s="2" t="str">
        <f>IF(ISBLANK(Games!$B223), "",Games!E223)</f>
        <v/>
      </c>
      <c r="F223" s="6" t="str">
        <f>IF(ISBLANK(Games!$B223), "",Games!F223)</f>
        <v/>
      </c>
      <c r="G223" s="6" t="str">
        <f>IF(ISBLANK(Games!$B223), "",Games!G223)</f>
        <v/>
      </c>
      <c r="H223" s="26"/>
      <c r="I223" s="26"/>
      <c r="J223" s="25" t="str">
        <f>IF(ISBLANK(Table13[[#This Row],[Side Result]]), "",IF(Table13[[#This Row],[Difference Result]]&gt;(-1*Table13[[#This Row],[Predicted Spread]]), "Y", "N"))</f>
        <v/>
      </c>
      <c r="K223" s="12" t="str">
        <f>IF(ISBLANK(Games!B223),"",IF(Table13[[#This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3" s="16" t="str">
        <f>IF(ISBLANK(Table13[[#This Row],[Difference Result]]),"",IF(ISBLANK(Games!B223),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3" s="24" t="str">
        <f>IF(ISBLANK(Table13[[#This Row],[Difference Result]]), "", (Table13[[#This Row],[Predicted Spread]]*-1-Table13[[#This Row],[Difference Result]]))</f>
        <v/>
      </c>
      <c r="N223" s="24" t="str">
        <f>IF(ISBLANK(Table13[[#This Row],[Difference Result]]), "",ABS(Table13[[#This Row],[Result Difference from Prediction]]))</f>
        <v/>
      </c>
      <c r="O223" s="17" t="str">
        <f>IF(OR(ISBLANK(Games!B223),ISBLANK(Table13[[#This Row],[Side Result]])), "",IF(OR(AND('Prediction Log'!D223&lt;0, 'Prediction Log'!H223='Prediction Log'!B223), AND('Prediction Log'!D223&gt;0, 'Prediction Log'!C223='Prediction Log'!H223)),"Y", IF(ISBLANK(Games!$B$2), "","N")))</f>
        <v/>
      </c>
      <c r="P223" s="17" t="str">
        <f>IF(OR(ISBLANK(Games!B223),ISBLANK(Table13[[#This Row],[Difference Result]])),"", IF(Table13[[#This Row],[Cover Result (Y/N)]]="Y", "Y", "N"))</f>
        <v/>
      </c>
    </row>
    <row r="224" spans="1:16" x14ac:dyDescent="0.45">
      <c r="A224" s="6" t="str">
        <f>IF(ISBLANK(Games!$B224), "",Games!A224)</f>
        <v/>
      </c>
      <c r="B224" s="6" t="str">
        <f>IF(ISBLANK(Games!$B224), "",Games!B224)</f>
        <v/>
      </c>
      <c r="C224" s="6" t="str">
        <f>IF(ISBLANK(Games!$B224), "",Games!C224)</f>
        <v/>
      </c>
      <c r="D224" s="2" t="str">
        <f>IF(ISBLANK(Games!$B224), "",Games!D224)</f>
        <v/>
      </c>
      <c r="E224" s="2" t="str">
        <f>IF(ISBLANK(Games!$B224), "",Games!E224)</f>
        <v/>
      </c>
      <c r="F224" s="6" t="str">
        <f>IF(ISBLANK(Games!$B224), "",Games!F224)</f>
        <v/>
      </c>
      <c r="G224" s="6" t="str">
        <f>IF(ISBLANK(Games!$B224), "",Games!G224)</f>
        <v/>
      </c>
      <c r="H224" s="26"/>
      <c r="I224" s="26"/>
      <c r="J224" s="25" t="str">
        <f>IF(ISBLANK(Table13[[#This Row],[Side Result]]), "",IF(Table13[[#This Row],[Difference Result]]&gt;(-1*Table13[[#This Row],[Predicted Spread]]), "Y", "N"))</f>
        <v/>
      </c>
      <c r="K224" s="12" t="str">
        <f>IF(ISBLANK(Games!B224),"",IF(Table13[[#This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4" s="16" t="str">
        <f>IF(ISBLANK(Table13[[#This Row],[Difference Result]]),"",IF(ISBLANK(Games!B224),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4" s="24" t="str">
        <f>IF(ISBLANK(Table13[[#This Row],[Difference Result]]), "", (Table13[[#This Row],[Predicted Spread]]*-1-Table13[[#This Row],[Difference Result]]))</f>
        <v/>
      </c>
      <c r="N224" s="24" t="str">
        <f>IF(ISBLANK(Table13[[#This Row],[Difference Result]]), "",ABS(Table13[[#This Row],[Result Difference from Prediction]]))</f>
        <v/>
      </c>
      <c r="O224" s="17" t="str">
        <f>IF(OR(ISBLANK(Games!B224),ISBLANK(Table13[[#This Row],[Side Result]])), "",IF(OR(AND('Prediction Log'!D224&lt;0, 'Prediction Log'!H224='Prediction Log'!B224), AND('Prediction Log'!D224&gt;0, 'Prediction Log'!C224='Prediction Log'!H224)),"Y", IF(ISBLANK(Games!$B$2), "","N")))</f>
        <v/>
      </c>
      <c r="P224" s="17" t="str">
        <f>IF(OR(ISBLANK(Games!B224),ISBLANK(Table13[[#This Row],[Difference Result]])),"", IF(Table13[[#This Row],[Cover Result (Y/N)]]="Y", "Y", "N"))</f>
        <v/>
      </c>
    </row>
    <row r="225" spans="1:16" x14ac:dyDescent="0.45">
      <c r="A225" s="6" t="str">
        <f>IF(ISBLANK(Games!$B225), "",Games!A225)</f>
        <v/>
      </c>
      <c r="B225" s="6" t="str">
        <f>IF(ISBLANK(Games!$B225), "",Games!B225)</f>
        <v/>
      </c>
      <c r="C225" s="6" t="str">
        <f>IF(ISBLANK(Games!$B225), "",Games!C225)</f>
        <v/>
      </c>
      <c r="D225" s="2" t="str">
        <f>IF(ISBLANK(Games!$B225), "",Games!D225)</f>
        <v/>
      </c>
      <c r="E225" s="2" t="str">
        <f>IF(ISBLANK(Games!$B225), "",Games!E225)</f>
        <v/>
      </c>
      <c r="F225" s="6" t="str">
        <f>IF(ISBLANK(Games!$B225), "",Games!F225)</f>
        <v/>
      </c>
      <c r="G225" s="6" t="str">
        <f>IF(ISBLANK(Games!$B225), "",Games!G225)</f>
        <v/>
      </c>
      <c r="H225" s="26"/>
      <c r="I225" s="26"/>
      <c r="J225" s="25" t="str">
        <f>IF(ISBLANK(Table13[[#This Row],[Side Result]]), "",IF(Table13[[#This Row],[Difference Result]]&gt;(-1*Table13[[#This Row],[Predicted Spread]]), "Y", "N"))</f>
        <v/>
      </c>
      <c r="K225" s="12" t="str">
        <f>IF(ISBLANK(Games!B225),"",IF(Table13[[#This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5" s="16" t="str">
        <f>IF(ISBLANK(Table13[[#This Row],[Difference Result]]),"",IF(ISBLANK(Games!B225),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5" s="24" t="str">
        <f>IF(ISBLANK(Table13[[#This Row],[Difference Result]]), "", (Table13[[#This Row],[Predicted Spread]]*-1-Table13[[#This Row],[Difference Result]]))</f>
        <v/>
      </c>
      <c r="N225" s="24" t="str">
        <f>IF(ISBLANK(Table13[[#This Row],[Difference Result]]), "",ABS(Table13[[#This Row],[Result Difference from Prediction]]))</f>
        <v/>
      </c>
      <c r="O225" s="17" t="str">
        <f>IF(OR(ISBLANK(Games!B225),ISBLANK(Table13[[#This Row],[Side Result]])), "",IF(OR(AND('Prediction Log'!D225&lt;0, 'Prediction Log'!H225='Prediction Log'!B225), AND('Prediction Log'!D225&gt;0, 'Prediction Log'!C225='Prediction Log'!H225)),"Y", IF(ISBLANK(Games!$B$2), "","N")))</f>
        <v/>
      </c>
      <c r="P225" s="17" t="str">
        <f>IF(OR(ISBLANK(Games!B225),ISBLANK(Table13[[#This Row],[Difference Result]])),"", IF(Table13[[#This Row],[Cover Result (Y/N)]]="Y", "Y", "N"))</f>
        <v/>
      </c>
    </row>
    <row r="226" spans="1:16" x14ac:dyDescent="0.45">
      <c r="A226" s="6" t="str">
        <f>IF(ISBLANK(Games!$B226), "",Games!A226)</f>
        <v/>
      </c>
      <c r="B226" s="6" t="str">
        <f>IF(ISBLANK(Games!$B226), "",Games!B226)</f>
        <v/>
      </c>
      <c r="C226" s="6" t="str">
        <f>IF(ISBLANK(Games!$B226), "",Games!C226)</f>
        <v/>
      </c>
      <c r="D226" s="2" t="str">
        <f>IF(ISBLANK(Games!$B226), "",Games!D226)</f>
        <v/>
      </c>
      <c r="E226" s="2" t="str">
        <f>IF(ISBLANK(Games!$B226), "",Games!E226)</f>
        <v/>
      </c>
      <c r="F226" s="6" t="str">
        <f>IF(ISBLANK(Games!$B226), "",Games!F226)</f>
        <v/>
      </c>
      <c r="G226" s="6" t="str">
        <f>IF(ISBLANK(Games!$B226), "",Games!G226)</f>
        <v/>
      </c>
      <c r="H226" s="26"/>
      <c r="I226" s="26"/>
      <c r="J226" s="25" t="str">
        <f>IF(ISBLANK(Table13[[#This Row],[Side Result]]), "",IF(Table13[[#This Row],[Difference Result]]&gt;(-1*Table13[[#This Row],[Predicted Spread]]), "Y", "N"))</f>
        <v/>
      </c>
      <c r="K226" s="12" t="str">
        <f>IF(ISBLANK(Games!B226),"",IF(Table13[[#This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6" s="16" t="str">
        <f>IF(ISBLANK(Table13[[#This Row],[Difference Result]]),"",IF(ISBLANK(Games!B226),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6" s="24" t="str">
        <f>IF(ISBLANK(Table13[[#This Row],[Difference Result]]), "", (Table13[[#This Row],[Predicted Spread]]*-1-Table13[[#This Row],[Difference Result]]))</f>
        <v/>
      </c>
      <c r="N226" s="24" t="str">
        <f>IF(ISBLANK(Table13[[#This Row],[Difference Result]]), "",ABS(Table13[[#This Row],[Result Difference from Prediction]]))</f>
        <v/>
      </c>
      <c r="O226" s="17" t="str">
        <f>IF(OR(ISBLANK(Games!B226),ISBLANK(Table13[[#This Row],[Side Result]])), "",IF(OR(AND('Prediction Log'!D226&lt;0, 'Prediction Log'!H226='Prediction Log'!B226), AND('Prediction Log'!D226&gt;0, 'Prediction Log'!C226='Prediction Log'!H226)),"Y", IF(ISBLANK(Games!$B$2), "","N")))</f>
        <v/>
      </c>
      <c r="P226" s="17" t="str">
        <f>IF(OR(ISBLANK(Games!B226),ISBLANK(Table13[[#This Row],[Difference Result]])),"", IF(Table13[[#This Row],[Cover Result (Y/N)]]="Y", "Y", "N"))</f>
        <v/>
      </c>
    </row>
    <row r="227" spans="1:16" x14ac:dyDescent="0.45">
      <c r="A227" s="6" t="str">
        <f>IF(ISBLANK(Games!$B227), "",Games!A227)</f>
        <v/>
      </c>
      <c r="B227" s="6" t="str">
        <f>IF(ISBLANK(Games!$B227), "",Games!B227)</f>
        <v/>
      </c>
      <c r="C227" s="6" t="str">
        <f>IF(ISBLANK(Games!$B227), "",Games!C227)</f>
        <v/>
      </c>
      <c r="D227" s="2" t="str">
        <f>IF(ISBLANK(Games!$B227), "",Games!D227)</f>
        <v/>
      </c>
      <c r="E227" s="2" t="str">
        <f>IF(ISBLANK(Games!$B227), "",Games!E227)</f>
        <v/>
      </c>
      <c r="F227" s="6" t="str">
        <f>IF(ISBLANK(Games!$B227), "",Games!F227)</f>
        <v/>
      </c>
      <c r="G227" s="6" t="str">
        <f>IF(ISBLANK(Games!$B227), "",Games!G227)</f>
        <v/>
      </c>
      <c r="H227" s="26"/>
      <c r="I227" s="26"/>
      <c r="J227" s="25" t="str">
        <f>IF(ISBLANK(Table13[[#This Row],[Side Result]]), "",IF(Table13[[#This Row],[Difference Result]]&gt;(-1*Table13[[#This Row],[Predicted Spread]]), "Y", "N"))</f>
        <v/>
      </c>
      <c r="K227" s="12" t="str">
        <f>IF(ISBLANK(Games!B227),"",IF(Table13[[#This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7" s="16" t="str">
        <f>IF(ISBLANK(Table13[[#This Row],[Difference Result]]),"",IF(ISBLANK(Games!B227),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7" s="24" t="str">
        <f>IF(ISBLANK(Table13[[#This Row],[Difference Result]]), "", (Table13[[#This Row],[Predicted Spread]]*-1-Table13[[#This Row],[Difference Result]]))</f>
        <v/>
      </c>
      <c r="N227" s="24" t="str">
        <f>IF(ISBLANK(Table13[[#This Row],[Difference Result]]), "",ABS(Table13[[#This Row],[Result Difference from Prediction]]))</f>
        <v/>
      </c>
      <c r="O227" s="17" t="str">
        <f>IF(OR(ISBLANK(Games!B227),ISBLANK(Table13[[#This Row],[Side Result]])), "",IF(OR(AND('Prediction Log'!D227&lt;0, 'Prediction Log'!H227='Prediction Log'!B227), AND('Prediction Log'!D227&gt;0, 'Prediction Log'!C227='Prediction Log'!H227)),"Y", IF(ISBLANK(Games!$B$2), "","N")))</f>
        <v/>
      </c>
      <c r="P227" s="17" t="str">
        <f>IF(OR(ISBLANK(Games!B227),ISBLANK(Table13[[#This Row],[Difference Result]])),"", IF(Table13[[#This Row],[Cover Result (Y/N)]]="Y", "Y", "N"))</f>
        <v/>
      </c>
    </row>
    <row r="228" spans="1:16" x14ac:dyDescent="0.45">
      <c r="A228" s="6" t="str">
        <f>IF(ISBLANK(Games!$B228), "",Games!A228)</f>
        <v/>
      </c>
      <c r="B228" s="6" t="str">
        <f>IF(ISBLANK(Games!$B228), "",Games!B228)</f>
        <v/>
      </c>
      <c r="C228" s="6" t="str">
        <f>IF(ISBLANK(Games!$B228), "",Games!C228)</f>
        <v/>
      </c>
      <c r="D228" s="2" t="str">
        <f>IF(ISBLANK(Games!$B228), "",Games!D228)</f>
        <v/>
      </c>
      <c r="E228" s="2" t="str">
        <f>IF(ISBLANK(Games!$B228), "",Games!E228)</f>
        <v/>
      </c>
      <c r="F228" s="6" t="str">
        <f>IF(ISBLANK(Games!$B228), "",Games!F228)</f>
        <v/>
      </c>
      <c r="G228" s="6" t="str">
        <f>IF(ISBLANK(Games!$B228), "",Games!G228)</f>
        <v/>
      </c>
      <c r="H228" s="26"/>
      <c r="I228" s="26"/>
      <c r="J228" s="25" t="str">
        <f>IF(ISBLANK(Table13[[#This Row],[Side Result]]), "",IF(Table13[[#This Row],[Difference Result]]&gt;(-1*Table13[[#This Row],[Predicted Spread]]), "Y", "N"))</f>
        <v/>
      </c>
      <c r="K228" s="12" t="str">
        <f>IF(ISBLANK(Games!B228),"",IF(Table13[[#This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8" s="16" t="str">
        <f>IF(ISBLANK(Table13[[#This Row],[Difference Result]]),"",IF(ISBLANK(Games!B228),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8" s="24" t="str">
        <f>IF(ISBLANK(Table13[[#This Row],[Difference Result]]), "", (Table13[[#This Row],[Predicted Spread]]*-1-Table13[[#This Row],[Difference Result]]))</f>
        <v/>
      </c>
      <c r="N228" s="24" t="str">
        <f>IF(ISBLANK(Table13[[#This Row],[Difference Result]]), "",ABS(Table13[[#This Row],[Result Difference from Prediction]]))</f>
        <v/>
      </c>
      <c r="O228" s="17" t="str">
        <f>IF(OR(ISBLANK(Games!B228),ISBLANK(Table13[[#This Row],[Side Result]])), "",IF(OR(AND('Prediction Log'!D228&lt;0, 'Prediction Log'!H228='Prediction Log'!B228), AND('Prediction Log'!D228&gt;0, 'Prediction Log'!C228='Prediction Log'!H228)),"Y", IF(ISBLANK(Games!$B$2), "","N")))</f>
        <v/>
      </c>
      <c r="P228" s="17" t="str">
        <f>IF(OR(ISBLANK(Games!B228),ISBLANK(Table13[[#This Row],[Difference Result]])),"", IF(Table13[[#This Row],[Cover Result (Y/N)]]="Y", "Y", "N"))</f>
        <v/>
      </c>
    </row>
    <row r="229" spans="1:16" x14ac:dyDescent="0.45">
      <c r="A229" s="6" t="str">
        <f>IF(ISBLANK(Games!$B229), "",Games!A229)</f>
        <v/>
      </c>
      <c r="B229" s="6" t="str">
        <f>IF(ISBLANK(Games!$B229), "",Games!B229)</f>
        <v/>
      </c>
      <c r="C229" s="6" t="str">
        <f>IF(ISBLANK(Games!$B229), "",Games!C229)</f>
        <v/>
      </c>
      <c r="D229" s="2" t="str">
        <f>IF(ISBLANK(Games!$B229), "",Games!D229)</f>
        <v/>
      </c>
      <c r="E229" s="2" t="str">
        <f>IF(ISBLANK(Games!$B229), "",Games!E229)</f>
        <v/>
      </c>
      <c r="F229" s="6" t="str">
        <f>IF(ISBLANK(Games!$B229), "",Games!F229)</f>
        <v/>
      </c>
      <c r="G229" s="6" t="str">
        <f>IF(ISBLANK(Games!$B229), "",Games!G229)</f>
        <v/>
      </c>
      <c r="H229" s="26"/>
      <c r="I229" s="26"/>
      <c r="J229" s="25" t="str">
        <f>IF(ISBLANK(Table13[[#This Row],[Side Result]]), "",IF(Table13[[#This Row],[Difference Result]]&gt;(-1*Table13[[#This Row],[Predicted Spread]]), "Y", "N"))</f>
        <v/>
      </c>
      <c r="K229" s="12" t="str">
        <f>IF(ISBLANK(Games!B229),"",IF(Table13[[#This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9" s="16" t="str">
        <f>IF(ISBLANK(Table13[[#This Row],[Difference Result]]),"",IF(ISBLANK(Games!B229),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9" s="24" t="str">
        <f>IF(ISBLANK(Table13[[#This Row],[Difference Result]]), "", (Table13[[#This Row],[Predicted Spread]]*-1-Table13[[#This Row],[Difference Result]]))</f>
        <v/>
      </c>
      <c r="N229" s="24" t="str">
        <f>IF(ISBLANK(Table13[[#This Row],[Difference Result]]), "",ABS(Table13[[#This Row],[Result Difference from Prediction]]))</f>
        <v/>
      </c>
      <c r="O229" s="17" t="str">
        <f>IF(OR(ISBLANK(Games!B229),ISBLANK(Table13[[#This Row],[Side Result]])), "",IF(OR(AND('Prediction Log'!D229&lt;0, 'Prediction Log'!H229='Prediction Log'!B229), AND('Prediction Log'!D229&gt;0, 'Prediction Log'!C229='Prediction Log'!H229)),"Y", IF(ISBLANK(Games!$B$2), "","N")))</f>
        <v/>
      </c>
      <c r="P229" s="17" t="str">
        <f>IF(OR(ISBLANK(Games!B229),ISBLANK(Table13[[#This Row],[Difference Result]])),"", IF(Table13[[#This Row],[Cover Result (Y/N)]]="Y", "Y", "N"))</f>
        <v/>
      </c>
    </row>
    <row r="230" spans="1:16" x14ac:dyDescent="0.45">
      <c r="A230" s="6" t="str">
        <f>IF(ISBLANK(Games!$B230), "",Games!A230)</f>
        <v/>
      </c>
      <c r="B230" s="6" t="str">
        <f>IF(ISBLANK(Games!$B230), "",Games!B230)</f>
        <v/>
      </c>
      <c r="C230" s="6" t="str">
        <f>IF(ISBLANK(Games!$B230), "",Games!C230)</f>
        <v/>
      </c>
      <c r="D230" s="2" t="str">
        <f>IF(ISBLANK(Games!$B230), "",Games!D230)</f>
        <v/>
      </c>
      <c r="E230" s="2" t="str">
        <f>IF(ISBLANK(Games!$B230), "",Games!E230)</f>
        <v/>
      </c>
      <c r="F230" s="6" t="str">
        <f>IF(ISBLANK(Games!$B230), "",Games!F230)</f>
        <v/>
      </c>
      <c r="G230" s="6" t="str">
        <f>IF(ISBLANK(Games!$B230), "",Games!G230)</f>
        <v/>
      </c>
      <c r="H230" s="26"/>
      <c r="I230" s="26"/>
      <c r="J230" s="25" t="str">
        <f>IF(ISBLANK(Table13[[#This Row],[Side Result]]), "",IF(Table13[[#This Row],[Difference Result]]&gt;(-1*Table13[[#This Row],[Predicted Spread]]), "Y", "N"))</f>
        <v/>
      </c>
      <c r="K230" s="12" t="str">
        <f>IF(ISBLANK(Games!B230),"",IF(Table13[[#This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0" s="16" t="str">
        <f>IF(ISBLANK(Table13[[#This Row],[Difference Result]]),"",IF(ISBLANK(Games!B230),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0" s="24" t="str">
        <f>IF(ISBLANK(Table13[[#This Row],[Difference Result]]), "", (Table13[[#This Row],[Predicted Spread]]*-1-Table13[[#This Row],[Difference Result]]))</f>
        <v/>
      </c>
      <c r="N230" s="24" t="str">
        <f>IF(ISBLANK(Table13[[#This Row],[Difference Result]]), "",ABS(Table13[[#This Row],[Result Difference from Prediction]]))</f>
        <v/>
      </c>
      <c r="O230" s="17" t="str">
        <f>IF(OR(ISBLANK(Games!B230),ISBLANK(Table13[[#This Row],[Side Result]])), "",IF(OR(AND('Prediction Log'!D230&lt;0, 'Prediction Log'!H230='Prediction Log'!B230), AND('Prediction Log'!D230&gt;0, 'Prediction Log'!C230='Prediction Log'!H230)),"Y", IF(ISBLANK(Games!$B$2), "","N")))</f>
        <v/>
      </c>
      <c r="P230" s="17" t="str">
        <f>IF(OR(ISBLANK(Games!B230),ISBLANK(Table13[[#This Row],[Difference Result]])),"", IF(Table13[[#This Row],[Cover Result (Y/N)]]="Y", "Y", "N"))</f>
        <v/>
      </c>
    </row>
    <row r="231" spans="1:16" x14ac:dyDescent="0.45">
      <c r="A231" s="6" t="str">
        <f>IF(ISBLANK(Games!$B231), "",Games!A231)</f>
        <v/>
      </c>
      <c r="B231" s="6" t="str">
        <f>IF(ISBLANK(Games!$B231), "",Games!B231)</f>
        <v/>
      </c>
      <c r="C231" s="6" t="str">
        <f>IF(ISBLANK(Games!$B231), "",Games!C231)</f>
        <v/>
      </c>
      <c r="D231" s="2" t="str">
        <f>IF(ISBLANK(Games!$B231), "",Games!D231)</f>
        <v/>
      </c>
      <c r="E231" s="2" t="str">
        <f>IF(ISBLANK(Games!$B231), "",Games!E231)</f>
        <v/>
      </c>
      <c r="F231" s="6" t="str">
        <f>IF(ISBLANK(Games!$B231), "",Games!F231)</f>
        <v/>
      </c>
      <c r="G231" s="6" t="str">
        <f>IF(ISBLANK(Games!$B231), "",Games!G231)</f>
        <v/>
      </c>
      <c r="H231" s="26"/>
      <c r="I231" s="26"/>
      <c r="J231" s="25" t="str">
        <f>IF(ISBLANK(Table13[[#This Row],[Side Result]]), "",IF(Table13[[#This Row],[Difference Result]]&gt;(-1*Table13[[#This Row],[Predicted Spread]]), "Y", "N"))</f>
        <v/>
      </c>
      <c r="K231" s="12" t="str">
        <f>IF(ISBLANK(Games!B231),"",IF(Table13[[#This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1" s="16" t="str">
        <f>IF(ISBLANK(Table13[[#This Row],[Difference Result]]),"",IF(ISBLANK(Games!B231),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1" s="24" t="str">
        <f>IF(ISBLANK(Table13[[#This Row],[Difference Result]]), "", (Table13[[#This Row],[Predicted Spread]]*-1-Table13[[#This Row],[Difference Result]]))</f>
        <v/>
      </c>
      <c r="N231" s="24" t="str">
        <f>IF(ISBLANK(Table13[[#This Row],[Difference Result]]), "",ABS(Table13[[#This Row],[Result Difference from Prediction]]))</f>
        <v/>
      </c>
      <c r="O231" s="17" t="str">
        <f>IF(OR(ISBLANK(Games!B231),ISBLANK(Table13[[#This Row],[Side Result]])), "",IF(OR(AND('Prediction Log'!D231&lt;0, 'Prediction Log'!H231='Prediction Log'!B231), AND('Prediction Log'!D231&gt;0, 'Prediction Log'!C231='Prediction Log'!H231)),"Y", IF(ISBLANK(Games!$B$2), "","N")))</f>
        <v/>
      </c>
      <c r="P231" s="17" t="str">
        <f>IF(OR(ISBLANK(Games!B231),ISBLANK(Table13[[#This Row],[Difference Result]])),"", IF(Table13[[#This Row],[Cover Result (Y/N)]]="Y", "Y", "N"))</f>
        <v/>
      </c>
    </row>
    <row r="232" spans="1:16" x14ac:dyDescent="0.45">
      <c r="A232" s="6" t="str">
        <f>IF(ISBLANK(Games!$B232), "",Games!A232)</f>
        <v/>
      </c>
      <c r="B232" s="6" t="str">
        <f>IF(ISBLANK(Games!$B232), "",Games!B232)</f>
        <v/>
      </c>
      <c r="C232" s="6" t="str">
        <f>IF(ISBLANK(Games!$B232), "",Games!C232)</f>
        <v/>
      </c>
      <c r="D232" s="2" t="str">
        <f>IF(ISBLANK(Games!$B232), "",Games!D232)</f>
        <v/>
      </c>
      <c r="E232" s="2" t="str">
        <f>IF(ISBLANK(Games!$B232), "",Games!E232)</f>
        <v/>
      </c>
      <c r="F232" s="6" t="str">
        <f>IF(ISBLANK(Games!$B232), "",Games!F232)</f>
        <v/>
      </c>
      <c r="G232" s="6" t="str">
        <f>IF(ISBLANK(Games!$B232), "",Games!G232)</f>
        <v/>
      </c>
      <c r="H232" s="26"/>
      <c r="I232" s="26"/>
      <c r="J232" s="25" t="str">
        <f>IF(ISBLANK(Table13[[#This Row],[Side Result]]), "",IF(Table13[[#This Row],[Difference Result]]&gt;(-1*Table13[[#This Row],[Predicted Spread]]), "Y", "N"))</f>
        <v/>
      </c>
      <c r="K232" s="12" t="str">
        <f>IF(ISBLANK(Games!B232),"",IF(Table13[[#This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2" s="16" t="str">
        <f>IF(ISBLANK(Table13[[#This Row],[Difference Result]]),"",IF(ISBLANK(Games!B232),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2" s="24" t="str">
        <f>IF(ISBLANK(Table13[[#This Row],[Difference Result]]), "", (Table13[[#This Row],[Predicted Spread]]*-1-Table13[[#This Row],[Difference Result]]))</f>
        <v/>
      </c>
      <c r="N232" s="24" t="str">
        <f>IF(ISBLANK(Table13[[#This Row],[Difference Result]]), "",ABS(Table13[[#This Row],[Result Difference from Prediction]]))</f>
        <v/>
      </c>
      <c r="O232" s="17" t="str">
        <f>IF(OR(ISBLANK(Games!B232),ISBLANK(Table13[[#This Row],[Side Result]])), "",IF(OR(AND('Prediction Log'!D232&lt;0, 'Prediction Log'!H232='Prediction Log'!B232), AND('Prediction Log'!D232&gt;0, 'Prediction Log'!C232='Prediction Log'!H232)),"Y", IF(ISBLANK(Games!$B$2), "","N")))</f>
        <v/>
      </c>
      <c r="P232" s="17" t="str">
        <f>IF(OR(ISBLANK(Games!B232),ISBLANK(Table13[[#This Row],[Difference Result]])),"", IF(Table13[[#This Row],[Cover Result (Y/N)]]="Y", "Y", "N"))</f>
        <v/>
      </c>
    </row>
    <row r="233" spans="1:16" x14ac:dyDescent="0.45">
      <c r="A233" s="6" t="str">
        <f>IF(ISBLANK(Games!$B233), "",Games!A233)</f>
        <v/>
      </c>
      <c r="B233" s="6" t="str">
        <f>IF(ISBLANK(Games!$B233), "",Games!B233)</f>
        <v/>
      </c>
      <c r="C233" s="6" t="str">
        <f>IF(ISBLANK(Games!$B233), "",Games!C233)</f>
        <v/>
      </c>
      <c r="D233" s="2" t="str">
        <f>IF(ISBLANK(Games!$B233), "",Games!D233)</f>
        <v/>
      </c>
      <c r="E233" s="2" t="str">
        <f>IF(ISBLANK(Games!$B233), "",Games!E233)</f>
        <v/>
      </c>
      <c r="F233" s="6" t="str">
        <f>IF(ISBLANK(Games!$B233), "",Games!F233)</f>
        <v/>
      </c>
      <c r="G233" s="6" t="str">
        <f>IF(ISBLANK(Games!$B233), "",Games!G233)</f>
        <v/>
      </c>
      <c r="H233" s="26"/>
      <c r="I233" s="26"/>
      <c r="J233" s="25" t="str">
        <f>IF(ISBLANK(Table13[[#This Row],[Side Result]]), "",IF(Table13[[#This Row],[Difference Result]]&gt;(-1*Table13[[#This Row],[Predicted Spread]]), "Y", "N"))</f>
        <v/>
      </c>
      <c r="K233" s="12" t="str">
        <f>IF(ISBLANK(Games!B233),"",IF(Table13[[#This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3" s="16" t="str">
        <f>IF(ISBLANK(Table13[[#This Row],[Difference Result]]),"",IF(ISBLANK(Games!B233),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3" s="24" t="str">
        <f>IF(ISBLANK(Table13[[#This Row],[Difference Result]]), "", (Table13[[#This Row],[Predicted Spread]]*-1-Table13[[#This Row],[Difference Result]]))</f>
        <v/>
      </c>
      <c r="N233" s="24" t="str">
        <f>IF(ISBLANK(Table13[[#This Row],[Difference Result]]), "",ABS(Table13[[#This Row],[Result Difference from Prediction]]))</f>
        <v/>
      </c>
      <c r="O233" s="17" t="str">
        <f>IF(OR(ISBLANK(Games!B233),ISBLANK(Table13[[#This Row],[Side Result]])), "",IF(OR(AND('Prediction Log'!D233&lt;0, 'Prediction Log'!H233='Prediction Log'!B233), AND('Prediction Log'!D233&gt;0, 'Prediction Log'!C233='Prediction Log'!H233)),"Y", IF(ISBLANK(Games!$B$2), "","N")))</f>
        <v/>
      </c>
      <c r="P233" s="17" t="str">
        <f>IF(OR(ISBLANK(Games!B233),ISBLANK(Table13[[#This Row],[Difference Result]])),"", IF(Table13[[#This Row],[Cover Result (Y/N)]]="Y", "Y", "N"))</f>
        <v/>
      </c>
    </row>
    <row r="234" spans="1:16" x14ac:dyDescent="0.45">
      <c r="A234" s="6" t="str">
        <f>IF(ISBLANK(Games!$B234), "",Games!A234)</f>
        <v/>
      </c>
      <c r="B234" s="6" t="str">
        <f>IF(ISBLANK(Games!$B234), "",Games!B234)</f>
        <v/>
      </c>
      <c r="C234" s="6" t="str">
        <f>IF(ISBLANK(Games!$B234), "",Games!C234)</f>
        <v/>
      </c>
      <c r="D234" s="2" t="str">
        <f>IF(ISBLANK(Games!$B234), "",Games!D234)</f>
        <v/>
      </c>
      <c r="E234" s="2" t="str">
        <f>IF(ISBLANK(Games!$B234), "",Games!E234)</f>
        <v/>
      </c>
      <c r="F234" s="6" t="str">
        <f>IF(ISBLANK(Games!$B234), "",Games!F234)</f>
        <v/>
      </c>
      <c r="G234" s="6" t="str">
        <f>IF(ISBLANK(Games!$B234), "",Games!G234)</f>
        <v/>
      </c>
      <c r="H234" s="26"/>
      <c r="I234" s="26"/>
      <c r="J234" s="25" t="str">
        <f>IF(ISBLANK(Table13[[#This Row],[Side Result]]), "",IF(Table13[[#This Row],[Difference Result]]&gt;(-1*Table13[[#This Row],[Predicted Spread]]), "Y", "N"))</f>
        <v/>
      </c>
      <c r="K234" s="12" t="str">
        <f>IF(ISBLANK(Games!B234),"",IF(Table13[[#This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4" s="16" t="str">
        <f>IF(ISBLANK(Table13[[#This Row],[Difference Result]]),"",IF(ISBLANK(Games!B234),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4" s="24" t="str">
        <f>IF(ISBLANK(Table13[[#This Row],[Difference Result]]), "", (Table13[[#This Row],[Predicted Spread]]*-1-Table13[[#This Row],[Difference Result]]))</f>
        <v/>
      </c>
      <c r="N234" s="24" t="str">
        <f>IF(ISBLANK(Table13[[#This Row],[Difference Result]]), "",ABS(Table13[[#This Row],[Result Difference from Prediction]]))</f>
        <v/>
      </c>
      <c r="O234" s="17" t="str">
        <f>IF(OR(ISBLANK(Games!B234),ISBLANK(Table13[[#This Row],[Side Result]])), "",IF(OR(AND('Prediction Log'!D234&lt;0, 'Prediction Log'!H234='Prediction Log'!B234), AND('Prediction Log'!D234&gt;0, 'Prediction Log'!C234='Prediction Log'!H234)),"Y", IF(ISBLANK(Games!$B$2), "","N")))</f>
        <v/>
      </c>
      <c r="P234" s="17" t="str">
        <f>IF(OR(ISBLANK(Games!B234),ISBLANK(Table13[[#This Row],[Difference Result]])),"", IF(Table13[[#This Row],[Cover Result (Y/N)]]="Y", "Y", "N"))</f>
        <v/>
      </c>
    </row>
    <row r="235" spans="1:16" x14ac:dyDescent="0.45">
      <c r="A235" s="6" t="str">
        <f>IF(ISBLANK(Games!$B235), "",Games!A235)</f>
        <v/>
      </c>
      <c r="B235" s="6" t="str">
        <f>IF(ISBLANK(Games!$B235), "",Games!B235)</f>
        <v/>
      </c>
      <c r="C235" s="6" t="str">
        <f>IF(ISBLANK(Games!$B235), "",Games!C235)</f>
        <v/>
      </c>
      <c r="D235" s="2" t="str">
        <f>IF(ISBLANK(Games!$B235), "",Games!D235)</f>
        <v/>
      </c>
      <c r="E235" s="2" t="str">
        <f>IF(ISBLANK(Games!$B235), "",Games!E235)</f>
        <v/>
      </c>
      <c r="F235" s="6" t="str">
        <f>IF(ISBLANK(Games!$B235), "",Games!F235)</f>
        <v/>
      </c>
      <c r="G235" s="6" t="str">
        <f>IF(ISBLANK(Games!$B235), "",Games!G235)</f>
        <v/>
      </c>
      <c r="H235" s="26"/>
      <c r="I235" s="26"/>
      <c r="J235" s="25" t="str">
        <f>IF(ISBLANK(Table13[[#This Row],[Side Result]]), "",IF(Table13[[#This Row],[Difference Result]]&gt;(-1*Table13[[#This Row],[Predicted Spread]]), "Y", "N"))</f>
        <v/>
      </c>
      <c r="K235" s="12" t="str">
        <f>IF(ISBLANK(Games!B235),"",IF(Table13[[#This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5" s="16" t="str">
        <f>IF(ISBLANK(Table13[[#This Row],[Difference Result]]),"",IF(ISBLANK(Games!B235),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5" s="24" t="str">
        <f>IF(ISBLANK(Table13[[#This Row],[Difference Result]]), "", (Table13[[#This Row],[Predicted Spread]]*-1-Table13[[#This Row],[Difference Result]]))</f>
        <v/>
      </c>
      <c r="N235" s="24" t="str">
        <f>IF(ISBLANK(Table13[[#This Row],[Difference Result]]), "",ABS(Table13[[#This Row],[Result Difference from Prediction]]))</f>
        <v/>
      </c>
      <c r="O235" s="17" t="str">
        <f>IF(OR(ISBLANK(Games!B235),ISBLANK(Table13[[#This Row],[Side Result]])), "",IF(OR(AND('Prediction Log'!D235&lt;0, 'Prediction Log'!H235='Prediction Log'!B235), AND('Prediction Log'!D235&gt;0, 'Prediction Log'!C235='Prediction Log'!H235)),"Y", IF(ISBLANK(Games!$B$2), "","N")))</f>
        <v/>
      </c>
      <c r="P235" s="17" t="str">
        <f>IF(OR(ISBLANK(Games!B235),ISBLANK(Table13[[#This Row],[Difference Result]])),"", IF(Table13[[#This Row],[Cover Result (Y/N)]]="Y", "Y", "N"))</f>
        <v/>
      </c>
    </row>
    <row r="236" spans="1:16" x14ac:dyDescent="0.45">
      <c r="A236" s="6" t="str">
        <f>IF(ISBLANK(Games!$B236), "",Games!A236)</f>
        <v/>
      </c>
      <c r="B236" s="6" t="str">
        <f>IF(ISBLANK(Games!$B236), "",Games!B236)</f>
        <v/>
      </c>
      <c r="C236" s="6" t="str">
        <f>IF(ISBLANK(Games!$B236), "",Games!C236)</f>
        <v/>
      </c>
      <c r="D236" s="2" t="str">
        <f>IF(ISBLANK(Games!$B236), "",Games!D236)</f>
        <v/>
      </c>
      <c r="E236" s="2" t="str">
        <f>IF(ISBLANK(Games!$B236), "",Games!E236)</f>
        <v/>
      </c>
      <c r="F236" s="6" t="str">
        <f>IF(ISBLANK(Games!$B236), "",Games!F236)</f>
        <v/>
      </c>
      <c r="G236" s="6" t="str">
        <f>IF(ISBLANK(Games!$B236), "",Games!G236)</f>
        <v/>
      </c>
      <c r="H236" s="26"/>
      <c r="I236" s="26"/>
      <c r="J236" s="25" t="str">
        <f>IF(ISBLANK(Table13[[#This Row],[Side Result]]), "",IF(Table13[[#This Row],[Difference Result]]&gt;(-1*Table13[[#This Row],[Predicted Spread]]), "Y", "N"))</f>
        <v/>
      </c>
      <c r="K236" s="12" t="str">
        <f>IF(ISBLANK(Games!B236),"",IF(Table13[[#This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6" s="16" t="str">
        <f>IF(ISBLANK(Table13[[#This Row],[Difference Result]]),"",IF(ISBLANK(Games!B236),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6" s="24" t="str">
        <f>IF(ISBLANK(Table13[[#This Row],[Difference Result]]), "", (Table13[[#This Row],[Predicted Spread]]*-1-Table13[[#This Row],[Difference Result]]))</f>
        <v/>
      </c>
      <c r="N236" s="24" t="str">
        <f>IF(ISBLANK(Table13[[#This Row],[Difference Result]]), "",ABS(Table13[[#This Row],[Result Difference from Prediction]]))</f>
        <v/>
      </c>
      <c r="O236" s="17" t="str">
        <f>IF(OR(ISBLANK(Games!B236),ISBLANK(Table13[[#This Row],[Side Result]])), "",IF(OR(AND('Prediction Log'!D236&lt;0, 'Prediction Log'!H236='Prediction Log'!B236), AND('Prediction Log'!D236&gt;0, 'Prediction Log'!C236='Prediction Log'!H236)),"Y", IF(ISBLANK(Games!$B$2), "","N")))</f>
        <v/>
      </c>
      <c r="P236" s="17" t="str">
        <f>IF(OR(ISBLANK(Games!B236),ISBLANK(Table13[[#This Row],[Difference Result]])),"", IF(Table13[[#This Row],[Cover Result (Y/N)]]="Y", "Y", "N"))</f>
        <v/>
      </c>
    </row>
    <row r="237" spans="1:16" x14ac:dyDescent="0.45">
      <c r="A237" s="6" t="str">
        <f>IF(ISBLANK(Games!$B237), "",Games!A237)</f>
        <v/>
      </c>
      <c r="B237" s="6" t="str">
        <f>IF(ISBLANK(Games!$B237), "",Games!B237)</f>
        <v/>
      </c>
      <c r="C237" s="6" t="str">
        <f>IF(ISBLANK(Games!$B237), "",Games!C237)</f>
        <v/>
      </c>
      <c r="D237" s="2" t="str">
        <f>IF(ISBLANK(Games!$B237), "",Games!D237)</f>
        <v/>
      </c>
      <c r="E237" s="2" t="str">
        <f>IF(ISBLANK(Games!$B237), "",Games!E237)</f>
        <v/>
      </c>
      <c r="F237" s="6" t="str">
        <f>IF(ISBLANK(Games!$B237), "",Games!F237)</f>
        <v/>
      </c>
      <c r="G237" s="6" t="str">
        <f>IF(ISBLANK(Games!$B237), "",Games!G237)</f>
        <v/>
      </c>
      <c r="H237" s="26"/>
      <c r="I237" s="26"/>
      <c r="J237" s="25" t="str">
        <f>IF(ISBLANK(Table13[[#This Row],[Side Result]]), "",IF(Table13[[#This Row],[Difference Result]]&gt;(-1*Table13[[#This Row],[Predicted Spread]]), "Y", "N"))</f>
        <v/>
      </c>
      <c r="K237" s="12" t="str">
        <f>IF(ISBLANK(Games!B237),"",IF(Table13[[#This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7" s="16" t="str">
        <f>IF(ISBLANK(Table13[[#This Row],[Difference Result]]),"",IF(ISBLANK(Games!B237),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7" s="24" t="str">
        <f>IF(ISBLANK(Table13[[#This Row],[Difference Result]]), "", (Table13[[#This Row],[Predicted Spread]]*-1-Table13[[#This Row],[Difference Result]]))</f>
        <v/>
      </c>
      <c r="N237" s="24" t="str">
        <f>IF(ISBLANK(Table13[[#This Row],[Difference Result]]), "",ABS(Table13[[#This Row],[Result Difference from Prediction]]))</f>
        <v/>
      </c>
      <c r="O237" s="17" t="str">
        <f>IF(OR(ISBLANK(Games!B237),ISBLANK(Table13[[#This Row],[Side Result]])), "",IF(OR(AND('Prediction Log'!D237&lt;0, 'Prediction Log'!H237='Prediction Log'!B237), AND('Prediction Log'!D237&gt;0, 'Prediction Log'!C237='Prediction Log'!H237)),"Y", IF(ISBLANK(Games!$B$2), "","N")))</f>
        <v/>
      </c>
      <c r="P237" s="17" t="str">
        <f>IF(OR(ISBLANK(Games!B237),ISBLANK(Table13[[#This Row],[Difference Result]])),"", IF(Table13[[#This Row],[Cover Result (Y/N)]]="Y", "Y", "N"))</f>
        <v/>
      </c>
    </row>
    <row r="238" spans="1:16" x14ac:dyDescent="0.45">
      <c r="A238" s="6" t="str">
        <f>IF(ISBLANK(Games!$B238), "",Games!A238)</f>
        <v/>
      </c>
      <c r="B238" s="6" t="str">
        <f>IF(ISBLANK(Games!$B238), "",Games!B238)</f>
        <v/>
      </c>
      <c r="C238" s="6" t="str">
        <f>IF(ISBLANK(Games!$B238), "",Games!C238)</f>
        <v/>
      </c>
      <c r="D238" s="2" t="str">
        <f>IF(ISBLANK(Games!$B238), "",Games!D238)</f>
        <v/>
      </c>
      <c r="E238" s="2" t="str">
        <f>IF(ISBLANK(Games!$B238), "",Games!E238)</f>
        <v/>
      </c>
      <c r="F238" s="6" t="str">
        <f>IF(ISBLANK(Games!$B238), "",Games!F238)</f>
        <v/>
      </c>
      <c r="G238" s="6" t="str">
        <f>IF(ISBLANK(Games!$B238), "",Games!G238)</f>
        <v/>
      </c>
      <c r="H238" s="26"/>
      <c r="I238" s="26"/>
      <c r="J238" s="25" t="str">
        <f>IF(ISBLANK(Table13[[#This Row],[Side Result]]), "",IF(Table13[[#This Row],[Difference Result]]&gt;(-1*Table13[[#This Row],[Predicted Spread]]), "Y", "N"))</f>
        <v/>
      </c>
      <c r="K238" s="12" t="str">
        <f>IF(ISBLANK(Games!B238),"",IF(Table13[[#This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8" s="16" t="str">
        <f>IF(ISBLANK(Table13[[#This Row],[Difference Result]]),"",IF(ISBLANK(Games!B238),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8" s="24" t="str">
        <f>IF(ISBLANK(Table13[[#This Row],[Difference Result]]), "", (Table13[[#This Row],[Predicted Spread]]*-1-Table13[[#This Row],[Difference Result]]))</f>
        <v/>
      </c>
      <c r="N238" s="24" t="str">
        <f>IF(ISBLANK(Table13[[#This Row],[Difference Result]]), "",ABS(Table13[[#This Row],[Result Difference from Prediction]]))</f>
        <v/>
      </c>
      <c r="O238" s="17" t="str">
        <f>IF(OR(ISBLANK(Games!B238),ISBLANK(Table13[[#This Row],[Side Result]])), "",IF(OR(AND('Prediction Log'!D238&lt;0, 'Prediction Log'!H238='Prediction Log'!B238), AND('Prediction Log'!D238&gt;0, 'Prediction Log'!C238='Prediction Log'!H238)),"Y", IF(ISBLANK(Games!$B$2), "","N")))</f>
        <v/>
      </c>
      <c r="P238" s="17" t="str">
        <f>IF(OR(ISBLANK(Games!B238),ISBLANK(Table13[[#This Row],[Difference Result]])),"", IF(Table13[[#This Row],[Cover Result (Y/N)]]="Y", "Y", "N"))</f>
        <v/>
      </c>
    </row>
    <row r="239" spans="1:16" x14ac:dyDescent="0.45">
      <c r="A239" s="6" t="str">
        <f>IF(ISBLANK(Games!$B239), "",Games!A239)</f>
        <v/>
      </c>
      <c r="B239" s="6" t="str">
        <f>IF(ISBLANK(Games!$B239), "",Games!B239)</f>
        <v/>
      </c>
      <c r="C239" s="6" t="str">
        <f>IF(ISBLANK(Games!$B239), "",Games!C239)</f>
        <v/>
      </c>
      <c r="D239" s="2" t="str">
        <f>IF(ISBLANK(Games!$B239), "",Games!D239)</f>
        <v/>
      </c>
      <c r="E239" s="2" t="str">
        <f>IF(ISBLANK(Games!$B239), "",Games!E239)</f>
        <v/>
      </c>
      <c r="F239" s="6" t="str">
        <f>IF(ISBLANK(Games!$B239), "",Games!F239)</f>
        <v/>
      </c>
      <c r="G239" s="6" t="str">
        <f>IF(ISBLANK(Games!$B239), "",Games!G239)</f>
        <v/>
      </c>
      <c r="H239" s="26"/>
      <c r="I239" s="26"/>
      <c r="J239" s="25" t="str">
        <f>IF(ISBLANK(Table13[[#This Row],[Side Result]]), "",IF(Table13[[#This Row],[Difference Result]]&gt;(-1*Table13[[#This Row],[Predicted Spread]]), "Y", "N"))</f>
        <v/>
      </c>
      <c r="K239" s="12" t="str">
        <f>IF(ISBLANK(Games!B239),"",IF(Table13[[#This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9" s="16" t="str">
        <f>IF(ISBLANK(Table13[[#This Row],[Difference Result]]),"",IF(ISBLANK(Games!B239),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9" s="24" t="str">
        <f>IF(ISBLANK(Table13[[#This Row],[Difference Result]]), "", (Table13[[#This Row],[Predicted Spread]]*-1-Table13[[#This Row],[Difference Result]]))</f>
        <v/>
      </c>
      <c r="N239" s="24" t="str">
        <f>IF(ISBLANK(Table13[[#This Row],[Difference Result]]), "",ABS(Table13[[#This Row],[Result Difference from Prediction]]))</f>
        <v/>
      </c>
      <c r="O239" s="17" t="str">
        <f>IF(OR(ISBLANK(Games!B239),ISBLANK(Table13[[#This Row],[Side Result]])), "",IF(OR(AND('Prediction Log'!D239&lt;0, 'Prediction Log'!H239='Prediction Log'!B239), AND('Prediction Log'!D239&gt;0, 'Prediction Log'!C239='Prediction Log'!H239)),"Y", IF(ISBLANK(Games!$B$2), "","N")))</f>
        <v/>
      </c>
      <c r="P239" s="17" t="str">
        <f>IF(OR(ISBLANK(Games!B239),ISBLANK(Table13[[#This Row],[Difference Result]])),"", IF(Table13[[#This Row],[Cover Result (Y/N)]]="Y", "Y", "N"))</f>
        <v/>
      </c>
    </row>
    <row r="240" spans="1:16" x14ac:dyDescent="0.45">
      <c r="A240" s="6" t="str">
        <f>IF(ISBLANK(Games!$B240), "",Games!A240)</f>
        <v/>
      </c>
      <c r="B240" s="6" t="str">
        <f>IF(ISBLANK(Games!$B240), "",Games!B240)</f>
        <v/>
      </c>
      <c r="C240" s="6" t="str">
        <f>IF(ISBLANK(Games!$B240), "",Games!C240)</f>
        <v/>
      </c>
      <c r="D240" s="2" t="str">
        <f>IF(ISBLANK(Games!$B240), "",Games!D240)</f>
        <v/>
      </c>
      <c r="E240" s="2" t="str">
        <f>IF(ISBLANK(Games!$B240), "",Games!E240)</f>
        <v/>
      </c>
      <c r="F240" s="6" t="str">
        <f>IF(ISBLANK(Games!$B240), "",Games!F240)</f>
        <v/>
      </c>
      <c r="G240" s="6" t="str">
        <f>IF(ISBLANK(Games!$B240), "",Games!G240)</f>
        <v/>
      </c>
      <c r="H240" s="26"/>
      <c r="I240" s="26"/>
      <c r="J240" s="25" t="str">
        <f>IF(ISBLANK(Table13[[#This Row],[Side Result]]), "",IF(Table13[[#This Row],[Difference Result]]&gt;(-1*Table13[[#This Row],[Predicted Spread]]), "Y", "N"))</f>
        <v/>
      </c>
      <c r="K240" s="12" t="str">
        <f>IF(ISBLANK(Games!B240),"",IF(Table13[[#This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0" s="16" t="str">
        <f>IF(ISBLANK(Table13[[#This Row],[Difference Result]]),"",IF(ISBLANK(Games!B240),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0" s="24" t="str">
        <f>IF(ISBLANK(Table13[[#This Row],[Difference Result]]), "", (Table13[[#This Row],[Predicted Spread]]*-1-Table13[[#This Row],[Difference Result]]))</f>
        <v/>
      </c>
      <c r="N240" s="24" t="str">
        <f>IF(ISBLANK(Table13[[#This Row],[Difference Result]]), "",ABS(Table13[[#This Row],[Result Difference from Prediction]]))</f>
        <v/>
      </c>
      <c r="O240" s="17" t="str">
        <f>IF(OR(ISBLANK(Games!B240),ISBLANK(Table13[[#This Row],[Side Result]])), "",IF(OR(AND('Prediction Log'!D240&lt;0, 'Prediction Log'!H240='Prediction Log'!B240), AND('Prediction Log'!D240&gt;0, 'Prediction Log'!C240='Prediction Log'!H240)),"Y", IF(ISBLANK(Games!$B$2), "","N")))</f>
        <v/>
      </c>
      <c r="P240" s="17" t="str">
        <f>IF(OR(ISBLANK(Games!B240),ISBLANK(Table13[[#This Row],[Difference Result]])),"", IF(Table13[[#This Row],[Cover Result (Y/N)]]="Y", "Y", "N"))</f>
        <v/>
      </c>
    </row>
    <row r="241" spans="1:16" x14ac:dyDescent="0.45">
      <c r="A241" s="6" t="str">
        <f>IF(ISBLANK(Games!$B241), "",Games!A241)</f>
        <v/>
      </c>
      <c r="B241" s="6" t="str">
        <f>IF(ISBLANK(Games!$B241), "",Games!B241)</f>
        <v/>
      </c>
      <c r="C241" s="6" t="str">
        <f>IF(ISBLANK(Games!$B241), "",Games!C241)</f>
        <v/>
      </c>
      <c r="D241" s="2" t="str">
        <f>IF(ISBLANK(Games!$B241), "",Games!D241)</f>
        <v/>
      </c>
      <c r="E241" s="2" t="str">
        <f>IF(ISBLANK(Games!$B241), "",Games!E241)</f>
        <v/>
      </c>
      <c r="F241" s="6" t="str">
        <f>IF(ISBLANK(Games!$B241), "",Games!F241)</f>
        <v/>
      </c>
      <c r="G241" s="6" t="str">
        <f>IF(ISBLANK(Games!$B241), "",Games!G241)</f>
        <v/>
      </c>
      <c r="H241" s="26"/>
      <c r="I241" s="26"/>
      <c r="J241" s="25" t="str">
        <f>IF(ISBLANK(Table13[[#This Row],[Side Result]]), "",IF(Table13[[#This Row],[Difference Result]]&gt;(-1*Table13[[#This Row],[Predicted Spread]]), "Y", "N"))</f>
        <v/>
      </c>
      <c r="K241" s="12" t="str">
        <f>IF(ISBLANK(Games!B241),"",IF(Table13[[#This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1" s="16" t="str">
        <f>IF(ISBLANK(Table13[[#This Row],[Difference Result]]),"",IF(ISBLANK(Games!B241),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1" s="24" t="str">
        <f>IF(ISBLANK(Table13[[#This Row],[Difference Result]]), "", (Table13[[#This Row],[Predicted Spread]]*-1-Table13[[#This Row],[Difference Result]]))</f>
        <v/>
      </c>
      <c r="N241" s="24" t="str">
        <f>IF(ISBLANK(Table13[[#This Row],[Difference Result]]), "",ABS(Table13[[#This Row],[Result Difference from Prediction]]))</f>
        <v/>
      </c>
      <c r="O241" s="17" t="str">
        <f>IF(OR(ISBLANK(Games!B241),ISBLANK(Table13[[#This Row],[Side Result]])), "",IF(OR(AND('Prediction Log'!D241&lt;0, 'Prediction Log'!H241='Prediction Log'!B241), AND('Prediction Log'!D241&gt;0, 'Prediction Log'!C241='Prediction Log'!H241)),"Y", IF(ISBLANK(Games!$B$2), "","N")))</f>
        <v/>
      </c>
      <c r="P241" s="17" t="str">
        <f>IF(OR(ISBLANK(Games!B241),ISBLANK(Table13[[#This Row],[Difference Result]])),"", IF(Table13[[#This Row],[Cover Result (Y/N)]]="Y", "Y", "N"))</f>
        <v/>
      </c>
    </row>
    <row r="242" spans="1:16" x14ac:dyDescent="0.45">
      <c r="A242" s="6" t="str">
        <f>IF(ISBLANK(Games!$B242), "",Games!A242)</f>
        <v/>
      </c>
      <c r="B242" s="6" t="str">
        <f>IF(ISBLANK(Games!$B242), "",Games!B242)</f>
        <v/>
      </c>
      <c r="C242" s="6" t="str">
        <f>IF(ISBLANK(Games!$B242), "",Games!C242)</f>
        <v/>
      </c>
      <c r="D242" s="2" t="str">
        <f>IF(ISBLANK(Games!$B242), "",Games!D242)</f>
        <v/>
      </c>
      <c r="E242" s="2" t="str">
        <f>IF(ISBLANK(Games!$B242), "",Games!E242)</f>
        <v/>
      </c>
      <c r="F242" s="6" t="str">
        <f>IF(ISBLANK(Games!$B242), "",Games!F242)</f>
        <v/>
      </c>
      <c r="G242" s="6" t="str">
        <f>IF(ISBLANK(Games!$B242), "",Games!G242)</f>
        <v/>
      </c>
      <c r="H242" s="26"/>
      <c r="I242" s="26"/>
      <c r="J242" s="25" t="str">
        <f>IF(ISBLANK(Table13[[#This Row],[Side Result]]), "",IF(Table13[[#This Row],[Difference Result]]&gt;(-1*Table13[[#This Row],[Predicted Spread]]), "Y", "N"))</f>
        <v/>
      </c>
      <c r="K242" s="12" t="str">
        <f>IF(ISBLANK(Games!B242),"",IF(Table13[[#This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2" s="16" t="str">
        <f>IF(ISBLANK(Table13[[#This Row],[Difference Result]]),"",IF(ISBLANK(Games!B242),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2" s="24" t="str">
        <f>IF(ISBLANK(Table13[[#This Row],[Difference Result]]), "", (Table13[[#This Row],[Predicted Spread]]*-1-Table13[[#This Row],[Difference Result]]))</f>
        <v/>
      </c>
      <c r="N242" s="24" t="str">
        <f>IF(ISBLANK(Table13[[#This Row],[Difference Result]]), "",ABS(Table13[[#This Row],[Result Difference from Prediction]]))</f>
        <v/>
      </c>
      <c r="O242" s="17" t="str">
        <f>IF(OR(ISBLANK(Games!B242),ISBLANK(Table13[[#This Row],[Side Result]])), "",IF(OR(AND('Prediction Log'!D242&lt;0, 'Prediction Log'!H242='Prediction Log'!B242), AND('Prediction Log'!D242&gt;0, 'Prediction Log'!C242='Prediction Log'!H242)),"Y", IF(ISBLANK(Games!$B$2), "","N")))</f>
        <v/>
      </c>
      <c r="P242" s="17" t="str">
        <f>IF(OR(ISBLANK(Games!B242),ISBLANK(Table13[[#This Row],[Difference Result]])),"", IF(Table13[[#This Row],[Cover Result (Y/N)]]="Y", "Y", "N"))</f>
        <v/>
      </c>
    </row>
    <row r="243" spans="1:16" x14ac:dyDescent="0.45">
      <c r="A243" s="6" t="str">
        <f>IF(ISBLANK(Games!$B243), "",Games!A243)</f>
        <v/>
      </c>
      <c r="B243" s="6" t="str">
        <f>IF(ISBLANK(Games!$B243), "",Games!B243)</f>
        <v/>
      </c>
      <c r="C243" s="6" t="str">
        <f>IF(ISBLANK(Games!$B243), "",Games!C243)</f>
        <v/>
      </c>
      <c r="D243" s="2" t="str">
        <f>IF(ISBLANK(Games!$B243), "",Games!D243)</f>
        <v/>
      </c>
      <c r="E243" s="2" t="str">
        <f>IF(ISBLANK(Games!$B243), "",Games!E243)</f>
        <v/>
      </c>
      <c r="F243" s="6" t="str">
        <f>IF(ISBLANK(Games!$B243), "",Games!F243)</f>
        <v/>
      </c>
      <c r="G243" s="6" t="str">
        <f>IF(ISBLANK(Games!$B243), "",Games!G243)</f>
        <v/>
      </c>
      <c r="H243" s="26"/>
      <c r="I243" s="26"/>
      <c r="J243" s="25" t="str">
        <f>IF(ISBLANK(Table13[[#This Row],[Side Result]]), "",IF(Table13[[#This Row],[Difference Result]]&gt;(-1*Table13[[#This Row],[Predicted Spread]]), "Y", "N"))</f>
        <v/>
      </c>
      <c r="K243" s="12" t="str">
        <f>IF(ISBLANK(Games!B243),"",IF(Table13[[#This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3" s="16" t="str">
        <f>IF(ISBLANK(Table13[[#This Row],[Difference Result]]),"",IF(ISBLANK(Games!B243),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3" s="24" t="str">
        <f>IF(ISBLANK(Table13[[#This Row],[Difference Result]]), "", (Table13[[#This Row],[Predicted Spread]]*-1-Table13[[#This Row],[Difference Result]]))</f>
        <v/>
      </c>
      <c r="N243" s="24" t="str">
        <f>IF(ISBLANK(Table13[[#This Row],[Difference Result]]), "",ABS(Table13[[#This Row],[Result Difference from Prediction]]))</f>
        <v/>
      </c>
      <c r="O243" s="17" t="str">
        <f>IF(OR(ISBLANK(Games!B243),ISBLANK(Table13[[#This Row],[Side Result]])), "",IF(OR(AND('Prediction Log'!D243&lt;0, 'Prediction Log'!H243='Prediction Log'!B243), AND('Prediction Log'!D243&gt;0, 'Prediction Log'!C243='Prediction Log'!H243)),"Y", IF(ISBLANK(Games!$B$2), "","N")))</f>
        <v/>
      </c>
      <c r="P243" s="17" t="str">
        <f>IF(OR(ISBLANK(Games!B243),ISBLANK(Table13[[#This Row],[Difference Result]])),"", IF(Table13[[#This Row],[Cover Result (Y/N)]]="Y", "Y", "N"))</f>
        <v/>
      </c>
    </row>
    <row r="244" spans="1:16" x14ac:dyDescent="0.45">
      <c r="A244" s="6" t="str">
        <f>IF(ISBLANK(Games!$B244), "",Games!A244)</f>
        <v/>
      </c>
      <c r="B244" s="6" t="str">
        <f>IF(ISBLANK(Games!$B244), "",Games!B244)</f>
        <v/>
      </c>
      <c r="C244" s="6" t="str">
        <f>IF(ISBLANK(Games!$B244), "",Games!C244)</f>
        <v/>
      </c>
      <c r="D244" s="2" t="str">
        <f>IF(ISBLANK(Games!$B244), "",Games!D244)</f>
        <v/>
      </c>
      <c r="E244" s="2" t="str">
        <f>IF(ISBLANK(Games!$B244), "",Games!E244)</f>
        <v/>
      </c>
      <c r="F244" s="6" t="str">
        <f>IF(ISBLANK(Games!$B244), "",Games!F244)</f>
        <v/>
      </c>
      <c r="G244" s="6" t="str">
        <f>IF(ISBLANK(Games!$B244), "",Games!G244)</f>
        <v/>
      </c>
      <c r="H244" s="26"/>
      <c r="I244" s="26"/>
      <c r="J244" s="25" t="str">
        <f>IF(ISBLANK(Table13[[#This Row],[Side Result]]), "",IF(Table13[[#This Row],[Difference Result]]&gt;(-1*Table13[[#This Row],[Predicted Spread]]), "Y", "N"))</f>
        <v/>
      </c>
      <c r="K244" s="12" t="str">
        <f>IF(ISBLANK(Games!B244),"",IF(Table13[[#This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4" s="16" t="str">
        <f>IF(ISBLANK(Table13[[#This Row],[Difference Result]]),"",IF(ISBLANK(Games!B244),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4" s="24" t="str">
        <f>IF(ISBLANK(Table13[[#This Row],[Difference Result]]), "", (Table13[[#This Row],[Predicted Spread]]*-1-Table13[[#This Row],[Difference Result]]))</f>
        <v/>
      </c>
      <c r="N244" s="24" t="str">
        <f>IF(ISBLANK(Table13[[#This Row],[Difference Result]]), "",ABS(Table13[[#This Row],[Result Difference from Prediction]]))</f>
        <v/>
      </c>
      <c r="O244" s="17" t="str">
        <f>IF(OR(ISBLANK(Games!B244),ISBLANK(Table13[[#This Row],[Side Result]])), "",IF(OR(AND('Prediction Log'!D244&lt;0, 'Prediction Log'!H244='Prediction Log'!B244), AND('Prediction Log'!D244&gt;0, 'Prediction Log'!C244='Prediction Log'!H244)),"Y", IF(ISBLANK(Games!$B$2), "","N")))</f>
        <v/>
      </c>
      <c r="P244" s="17" t="str">
        <f>IF(OR(ISBLANK(Games!B244),ISBLANK(Table13[[#This Row],[Difference Result]])),"", IF(Table13[[#This Row],[Cover Result (Y/N)]]="Y", "Y", "N"))</f>
        <v/>
      </c>
    </row>
    <row r="245" spans="1:16" x14ac:dyDescent="0.45">
      <c r="A245" s="6" t="str">
        <f>IF(ISBLANK(Games!$B245), "",Games!A245)</f>
        <v/>
      </c>
      <c r="B245" s="6" t="str">
        <f>IF(ISBLANK(Games!$B245), "",Games!B245)</f>
        <v/>
      </c>
      <c r="C245" s="6" t="str">
        <f>IF(ISBLANK(Games!$B245), "",Games!C245)</f>
        <v/>
      </c>
      <c r="D245" s="2" t="str">
        <f>IF(ISBLANK(Games!$B245), "",Games!D245)</f>
        <v/>
      </c>
      <c r="E245" s="2" t="str">
        <f>IF(ISBLANK(Games!$B245), "",Games!E245)</f>
        <v/>
      </c>
      <c r="F245" s="6" t="str">
        <f>IF(ISBLANK(Games!$B245), "",Games!F245)</f>
        <v/>
      </c>
      <c r="G245" s="6" t="str">
        <f>IF(ISBLANK(Games!$B245), "",Games!G245)</f>
        <v/>
      </c>
      <c r="H245" s="26"/>
      <c r="I245" s="26"/>
      <c r="J245" s="25" t="str">
        <f>IF(ISBLANK(Table13[[#This Row],[Side Result]]), "",IF(Table13[[#This Row],[Difference Result]]&gt;(-1*Table13[[#This Row],[Predicted Spread]]), "Y", "N"))</f>
        <v/>
      </c>
      <c r="K245" s="12" t="str">
        <f>IF(ISBLANK(Games!B245),"",IF(Table13[[#This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5" s="16" t="str">
        <f>IF(ISBLANK(Table13[[#This Row],[Difference Result]]),"",IF(ISBLANK(Games!B245),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5" s="24" t="str">
        <f>IF(ISBLANK(Table13[[#This Row],[Difference Result]]), "", (Table13[[#This Row],[Predicted Spread]]*-1-Table13[[#This Row],[Difference Result]]))</f>
        <v/>
      </c>
      <c r="N245" s="24" t="str">
        <f>IF(ISBLANK(Table13[[#This Row],[Difference Result]]), "",ABS(Table13[[#This Row],[Result Difference from Prediction]]))</f>
        <v/>
      </c>
      <c r="O245" s="17" t="str">
        <f>IF(OR(ISBLANK(Games!B245),ISBLANK(Table13[[#This Row],[Side Result]])), "",IF(OR(AND('Prediction Log'!D245&lt;0, 'Prediction Log'!H245='Prediction Log'!B245), AND('Prediction Log'!D245&gt;0, 'Prediction Log'!C245='Prediction Log'!H245)),"Y", IF(ISBLANK(Games!$B$2), "","N")))</f>
        <v/>
      </c>
      <c r="P245" s="17" t="str">
        <f>IF(OR(ISBLANK(Games!B245),ISBLANK(Table13[[#This Row],[Difference Result]])),"", IF(Table13[[#This Row],[Cover Result (Y/N)]]="Y", "Y", "N"))</f>
        <v/>
      </c>
    </row>
    <row r="246" spans="1:16" x14ac:dyDescent="0.45">
      <c r="A246" s="6" t="str">
        <f>IF(ISBLANK(Games!$B246), "",Games!A246)</f>
        <v/>
      </c>
      <c r="B246" s="6" t="str">
        <f>IF(ISBLANK(Games!$B246), "",Games!B246)</f>
        <v/>
      </c>
      <c r="C246" s="6" t="str">
        <f>IF(ISBLANK(Games!$B246), "",Games!C246)</f>
        <v/>
      </c>
      <c r="D246" s="2" t="str">
        <f>IF(ISBLANK(Games!$B246), "",Games!D246)</f>
        <v/>
      </c>
      <c r="E246" s="2" t="str">
        <f>IF(ISBLANK(Games!$B246), "",Games!E246)</f>
        <v/>
      </c>
      <c r="F246" s="6" t="str">
        <f>IF(ISBLANK(Games!$B246), "",Games!F246)</f>
        <v/>
      </c>
      <c r="G246" s="6" t="str">
        <f>IF(ISBLANK(Games!$B246), "",Games!G246)</f>
        <v/>
      </c>
      <c r="H246" s="26"/>
      <c r="I246" s="26"/>
      <c r="J246" s="25" t="str">
        <f>IF(ISBLANK(Table13[[#This Row],[Side Result]]), "",IF(Table13[[#This Row],[Difference Result]]&gt;(-1*Table13[[#This Row],[Predicted Spread]]), "Y", "N"))</f>
        <v/>
      </c>
      <c r="K246" s="12" t="str">
        <f>IF(ISBLANK(Games!B246),"",IF(Table13[[#This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6" s="16" t="str">
        <f>IF(ISBLANK(Table13[[#This Row],[Difference Result]]),"",IF(ISBLANK(Games!B246),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6" s="24" t="str">
        <f>IF(ISBLANK(Table13[[#This Row],[Difference Result]]), "", (Table13[[#This Row],[Predicted Spread]]*-1-Table13[[#This Row],[Difference Result]]))</f>
        <v/>
      </c>
      <c r="N246" s="24" t="str">
        <f>IF(ISBLANK(Table13[[#This Row],[Difference Result]]), "",ABS(Table13[[#This Row],[Result Difference from Prediction]]))</f>
        <v/>
      </c>
      <c r="O246" s="17" t="str">
        <f>IF(OR(ISBLANK(Games!B246),ISBLANK(Table13[[#This Row],[Side Result]])), "",IF(OR(AND('Prediction Log'!D246&lt;0, 'Prediction Log'!H246='Prediction Log'!B246), AND('Prediction Log'!D246&gt;0, 'Prediction Log'!C246='Prediction Log'!H246)),"Y", IF(ISBLANK(Games!$B$2), "","N")))</f>
        <v/>
      </c>
      <c r="P246" s="17" t="str">
        <f>IF(OR(ISBLANK(Games!B246),ISBLANK(Table13[[#This Row],[Difference Result]])),"", IF(Table13[[#This Row],[Cover Result (Y/N)]]="Y", "Y", "N"))</f>
        <v/>
      </c>
    </row>
    <row r="247" spans="1:16" x14ac:dyDescent="0.45">
      <c r="A247" s="6" t="str">
        <f>IF(ISBLANK(Games!$B247), "",Games!A247)</f>
        <v/>
      </c>
      <c r="B247" s="6" t="str">
        <f>IF(ISBLANK(Games!$B247), "",Games!B247)</f>
        <v/>
      </c>
      <c r="C247" s="6" t="str">
        <f>IF(ISBLANK(Games!$B247), "",Games!C247)</f>
        <v/>
      </c>
      <c r="D247" s="2" t="str">
        <f>IF(ISBLANK(Games!$B247), "",Games!D247)</f>
        <v/>
      </c>
      <c r="E247" s="2" t="str">
        <f>IF(ISBLANK(Games!$B247), "",Games!E247)</f>
        <v/>
      </c>
      <c r="F247" s="6" t="str">
        <f>IF(ISBLANK(Games!$B247), "",Games!F247)</f>
        <v/>
      </c>
      <c r="G247" s="6" t="str">
        <f>IF(ISBLANK(Games!$B247), "",Games!G247)</f>
        <v/>
      </c>
      <c r="H247" s="26"/>
      <c r="I247" s="26"/>
      <c r="J247" s="25" t="str">
        <f>IF(ISBLANK(Table13[[#This Row],[Side Result]]), "",IF(Table13[[#This Row],[Difference Result]]&gt;(-1*Table13[[#This Row],[Predicted Spread]]), "Y", "N"))</f>
        <v/>
      </c>
      <c r="K247" s="12" t="str">
        <f>IF(ISBLANK(Games!B247),"",IF(Table13[[#This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7" s="16" t="str">
        <f>IF(ISBLANK(Table13[[#This Row],[Difference Result]]),"",IF(ISBLANK(Games!B247),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7" s="24" t="str">
        <f>IF(ISBLANK(Table13[[#This Row],[Difference Result]]), "", (Table13[[#This Row],[Predicted Spread]]*-1-Table13[[#This Row],[Difference Result]]))</f>
        <v/>
      </c>
      <c r="N247" s="24" t="str">
        <f>IF(ISBLANK(Table13[[#This Row],[Difference Result]]), "",ABS(Table13[[#This Row],[Result Difference from Prediction]]))</f>
        <v/>
      </c>
      <c r="O247" s="17" t="str">
        <f>IF(OR(ISBLANK(Games!B247),ISBLANK(Table13[[#This Row],[Side Result]])), "",IF(OR(AND('Prediction Log'!D247&lt;0, 'Prediction Log'!H247='Prediction Log'!B247), AND('Prediction Log'!D247&gt;0, 'Prediction Log'!C247='Prediction Log'!H247)),"Y", IF(ISBLANK(Games!$B$2), "","N")))</f>
        <v/>
      </c>
      <c r="P247" s="17" t="str">
        <f>IF(OR(ISBLANK(Games!B247),ISBLANK(Table13[[#This Row],[Difference Result]])),"", IF(Table13[[#This Row],[Cover Result (Y/N)]]="Y", "Y", "N"))</f>
        <v/>
      </c>
    </row>
    <row r="248" spans="1:16" x14ac:dyDescent="0.45">
      <c r="A248" s="6" t="str">
        <f>IF(ISBLANK(Games!$B248), "",Games!A248)</f>
        <v/>
      </c>
      <c r="B248" s="6" t="str">
        <f>IF(ISBLANK(Games!$B248), "",Games!B248)</f>
        <v/>
      </c>
      <c r="C248" s="6" t="str">
        <f>IF(ISBLANK(Games!$B248), "",Games!C248)</f>
        <v/>
      </c>
      <c r="D248" s="2" t="str">
        <f>IF(ISBLANK(Games!$B248), "",Games!D248)</f>
        <v/>
      </c>
      <c r="E248" s="2" t="str">
        <f>IF(ISBLANK(Games!$B248), "",Games!E248)</f>
        <v/>
      </c>
      <c r="F248" s="6" t="str">
        <f>IF(ISBLANK(Games!$B248), "",Games!F248)</f>
        <v/>
      </c>
      <c r="G248" s="6" t="str">
        <f>IF(ISBLANK(Games!$B248), "",Games!G248)</f>
        <v/>
      </c>
      <c r="H248" s="26"/>
      <c r="I248" s="26"/>
      <c r="J248" s="25" t="str">
        <f>IF(ISBLANK(Table13[[#This Row],[Side Result]]), "",IF(Table13[[#This Row],[Difference Result]]&gt;(-1*Table13[[#This Row],[Predicted Spread]]), "Y", "N"))</f>
        <v/>
      </c>
      <c r="K248" s="12" t="str">
        <f>IF(ISBLANK(Games!B248),"",IF(Table13[[#This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8" s="16" t="str">
        <f>IF(ISBLANK(Table13[[#This Row],[Difference Result]]),"",IF(ISBLANK(Games!B248),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8" s="24" t="str">
        <f>IF(ISBLANK(Table13[[#This Row],[Difference Result]]), "", (Table13[[#This Row],[Predicted Spread]]*-1-Table13[[#This Row],[Difference Result]]))</f>
        <v/>
      </c>
      <c r="N248" s="24" t="str">
        <f>IF(ISBLANK(Table13[[#This Row],[Difference Result]]), "",ABS(Table13[[#This Row],[Result Difference from Prediction]]))</f>
        <v/>
      </c>
      <c r="O248" s="17" t="str">
        <f>IF(OR(ISBLANK(Games!B248),ISBLANK(Table13[[#This Row],[Side Result]])), "",IF(OR(AND('Prediction Log'!D248&lt;0, 'Prediction Log'!H248='Prediction Log'!B248), AND('Prediction Log'!D248&gt;0, 'Prediction Log'!C248='Prediction Log'!H248)),"Y", IF(ISBLANK(Games!$B$2), "","N")))</f>
        <v/>
      </c>
      <c r="P248" s="17" t="str">
        <f>IF(OR(ISBLANK(Games!B248),ISBLANK(Table13[[#This Row],[Difference Result]])),"", IF(Table13[[#This Row],[Cover Result (Y/N)]]="Y", "Y", "N"))</f>
        <v/>
      </c>
    </row>
    <row r="249" spans="1:16" x14ac:dyDescent="0.45">
      <c r="A249" s="6" t="str">
        <f>IF(ISBLANK(Games!$B249), "",Games!A249)</f>
        <v/>
      </c>
      <c r="B249" s="6" t="str">
        <f>IF(ISBLANK(Games!$B249), "",Games!B249)</f>
        <v/>
      </c>
      <c r="C249" s="6" t="str">
        <f>IF(ISBLANK(Games!$B249), "",Games!C249)</f>
        <v/>
      </c>
      <c r="D249" s="2" t="str">
        <f>IF(ISBLANK(Games!$B249), "",Games!D249)</f>
        <v/>
      </c>
      <c r="E249" s="2" t="str">
        <f>IF(ISBLANK(Games!$B249), "",Games!E249)</f>
        <v/>
      </c>
      <c r="F249" s="6" t="str">
        <f>IF(ISBLANK(Games!$B249), "",Games!F249)</f>
        <v/>
      </c>
      <c r="G249" s="6" t="str">
        <f>IF(ISBLANK(Games!$B249), "",Games!G249)</f>
        <v/>
      </c>
      <c r="H249" s="26"/>
      <c r="I249" s="26"/>
      <c r="J249" s="25" t="str">
        <f>IF(ISBLANK(Table13[[#This Row],[Side Result]]), "",IF(Table13[[#This Row],[Difference Result]]&gt;(-1*Table13[[#This Row],[Predicted Spread]]), "Y", "N"))</f>
        <v/>
      </c>
      <c r="K249" s="12" t="str">
        <f>IF(ISBLANK(Games!B249),"",IF(Table13[[#This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9" s="16" t="str">
        <f>IF(ISBLANK(Table13[[#This Row],[Difference Result]]),"",IF(ISBLANK(Games!B249),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9" s="24" t="str">
        <f>IF(ISBLANK(Table13[[#This Row],[Difference Result]]), "", (Table13[[#This Row],[Predicted Spread]]*-1-Table13[[#This Row],[Difference Result]]))</f>
        <v/>
      </c>
      <c r="N249" s="24" t="str">
        <f>IF(ISBLANK(Table13[[#This Row],[Difference Result]]), "",ABS(Table13[[#This Row],[Result Difference from Prediction]]))</f>
        <v/>
      </c>
      <c r="O249" s="17" t="str">
        <f>IF(OR(ISBLANK(Games!B249),ISBLANK(Table13[[#This Row],[Side Result]])), "",IF(OR(AND('Prediction Log'!D249&lt;0, 'Prediction Log'!H249='Prediction Log'!B249), AND('Prediction Log'!D249&gt;0, 'Prediction Log'!C249='Prediction Log'!H249)),"Y", IF(ISBLANK(Games!$B$2), "","N")))</f>
        <v/>
      </c>
      <c r="P249" s="17" t="str">
        <f>IF(OR(ISBLANK(Games!B249),ISBLANK(Table13[[#This Row],[Difference Result]])),"", IF(Table13[[#This Row],[Cover Result (Y/N)]]="Y", "Y", "N"))</f>
        <v/>
      </c>
    </row>
    <row r="250" spans="1:16" x14ac:dyDescent="0.45">
      <c r="A250" s="6" t="str">
        <f>IF(ISBLANK(Games!$B250), "",Games!A250)</f>
        <v/>
      </c>
      <c r="B250" s="6" t="str">
        <f>IF(ISBLANK(Games!$B250), "",Games!B250)</f>
        <v/>
      </c>
      <c r="C250" s="6" t="str">
        <f>IF(ISBLANK(Games!$B250), "",Games!C250)</f>
        <v/>
      </c>
      <c r="D250" s="2" t="str">
        <f>IF(ISBLANK(Games!$B250), "",Games!D250)</f>
        <v/>
      </c>
      <c r="E250" s="2" t="str">
        <f>IF(ISBLANK(Games!$B250), "",Games!E250)</f>
        <v/>
      </c>
      <c r="F250" s="6" t="str">
        <f>IF(ISBLANK(Games!$B250), "",Games!F250)</f>
        <v/>
      </c>
      <c r="G250" s="6" t="str">
        <f>IF(ISBLANK(Games!$B250), "",Games!G250)</f>
        <v/>
      </c>
      <c r="H250" s="26"/>
      <c r="I250" s="26"/>
      <c r="J250" s="25" t="str">
        <f>IF(ISBLANK(Table13[[#This Row],[Side Result]]), "",IF(Table13[[#This Row],[Difference Result]]&gt;(-1*Table13[[#This Row],[Predicted Spread]]), "Y", "N"))</f>
        <v/>
      </c>
      <c r="K250" s="12" t="str">
        <f>IF(ISBLANK(Games!B250),"",IF(Table13[[#This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0" s="16" t="str">
        <f>IF(ISBLANK(Table13[[#This Row],[Difference Result]]),"",IF(ISBLANK(Games!B250),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0" s="24" t="str">
        <f>IF(ISBLANK(Table13[[#This Row],[Difference Result]]), "", (Table13[[#This Row],[Predicted Spread]]*-1-Table13[[#This Row],[Difference Result]]))</f>
        <v/>
      </c>
      <c r="N250" s="24" t="str">
        <f>IF(ISBLANK(Table13[[#This Row],[Difference Result]]), "",ABS(Table13[[#This Row],[Result Difference from Prediction]]))</f>
        <v/>
      </c>
      <c r="O250" s="17" t="str">
        <f>IF(OR(ISBLANK(Games!B250),ISBLANK(Table13[[#This Row],[Side Result]])), "",IF(OR(AND('Prediction Log'!D250&lt;0, 'Prediction Log'!H250='Prediction Log'!B250), AND('Prediction Log'!D250&gt;0, 'Prediction Log'!C250='Prediction Log'!H250)),"Y", IF(ISBLANK(Games!$B$2), "","N")))</f>
        <v/>
      </c>
      <c r="P250" s="17" t="str">
        <f>IF(OR(ISBLANK(Games!B250),ISBLANK(Table13[[#This Row],[Difference Result]])),"", IF(Table13[[#This Row],[Cover Result (Y/N)]]="Y", "Y", "N"))</f>
        <v/>
      </c>
    </row>
    <row r="251" spans="1:16" x14ac:dyDescent="0.45">
      <c r="A251" s="6" t="str">
        <f>IF(ISBLANK(Games!$B251), "",Games!A251)</f>
        <v/>
      </c>
      <c r="B251" s="6" t="str">
        <f>IF(ISBLANK(Games!$B251), "",Games!B251)</f>
        <v/>
      </c>
      <c r="C251" s="6" t="str">
        <f>IF(ISBLANK(Games!$B251), "",Games!C251)</f>
        <v/>
      </c>
      <c r="D251" s="2" t="str">
        <f>IF(ISBLANK(Games!$B251), "",Games!D251)</f>
        <v/>
      </c>
      <c r="E251" s="2" t="str">
        <f>IF(ISBLANK(Games!$B251), "",Games!E251)</f>
        <v/>
      </c>
      <c r="F251" s="6" t="str">
        <f>IF(ISBLANK(Games!$B251), "",Games!F251)</f>
        <v/>
      </c>
      <c r="G251" s="6" t="str">
        <f>IF(ISBLANK(Games!$B251), "",Games!G251)</f>
        <v/>
      </c>
      <c r="H251" s="26"/>
      <c r="I251" s="26"/>
      <c r="J251" s="25" t="str">
        <f>IF(ISBLANK(Table13[[#This Row],[Side Result]]), "",IF(Table13[[#This Row],[Difference Result]]&gt;(-1*Table13[[#This Row],[Predicted Spread]]), "Y", "N"))</f>
        <v/>
      </c>
      <c r="K251" s="12" t="str">
        <f>IF(ISBLANK(Games!B251),"",IF(Table13[[#This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1" s="16" t="str">
        <f>IF(ISBLANK(Table13[[#This Row],[Difference Result]]),"",IF(ISBLANK(Games!B251),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1" s="24" t="str">
        <f>IF(ISBLANK(Table13[[#This Row],[Difference Result]]), "", (Table13[[#This Row],[Predicted Spread]]*-1-Table13[[#This Row],[Difference Result]]))</f>
        <v/>
      </c>
      <c r="N251" s="24" t="str">
        <f>IF(ISBLANK(Table13[[#This Row],[Difference Result]]), "",ABS(Table13[[#This Row],[Result Difference from Prediction]]))</f>
        <v/>
      </c>
      <c r="O251" s="17" t="str">
        <f>IF(OR(ISBLANK(Games!B251),ISBLANK(Table13[[#This Row],[Side Result]])), "",IF(OR(AND('Prediction Log'!D251&lt;0, 'Prediction Log'!H251='Prediction Log'!B251), AND('Prediction Log'!D251&gt;0, 'Prediction Log'!C251='Prediction Log'!H251)),"Y", IF(ISBLANK(Games!$B$2), "","N")))</f>
        <v/>
      </c>
      <c r="P251" s="17" t="str">
        <f>IF(OR(ISBLANK(Games!B251),ISBLANK(Table13[[#This Row],[Difference Result]])),"", IF(Table13[[#This Row],[Cover Result (Y/N)]]="Y", "Y", "N"))</f>
        <v/>
      </c>
    </row>
    <row r="252" spans="1:16" x14ac:dyDescent="0.45">
      <c r="A252" s="6" t="str">
        <f>IF(ISBLANK(Games!$B252), "",Games!A252)</f>
        <v/>
      </c>
      <c r="B252" s="6" t="str">
        <f>IF(ISBLANK(Games!$B252), "",Games!B252)</f>
        <v/>
      </c>
      <c r="C252" s="6" t="str">
        <f>IF(ISBLANK(Games!$B252), "",Games!C252)</f>
        <v/>
      </c>
      <c r="D252" s="2" t="str">
        <f>IF(ISBLANK(Games!$B252), "",Games!D252)</f>
        <v/>
      </c>
      <c r="E252" s="2" t="str">
        <f>IF(ISBLANK(Games!$B252), "",Games!E252)</f>
        <v/>
      </c>
      <c r="F252" s="6" t="str">
        <f>IF(ISBLANK(Games!$B252), "",Games!F252)</f>
        <v/>
      </c>
      <c r="G252" s="6" t="str">
        <f>IF(ISBLANK(Games!$B252), "",Games!G252)</f>
        <v/>
      </c>
      <c r="H252" s="26"/>
      <c r="I252" s="26"/>
      <c r="J252" s="25" t="str">
        <f>IF(ISBLANK(Table13[[#This Row],[Side Result]]), "",IF(Table13[[#This Row],[Difference Result]]&gt;(-1*Table13[[#This Row],[Predicted Spread]]), "Y", "N"))</f>
        <v/>
      </c>
      <c r="K252" s="12" t="str">
        <f>IF(ISBLANK(Games!B252),"",IF(Table13[[#This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2" s="16" t="str">
        <f>IF(ISBLANK(Table13[[#This Row],[Difference Result]]),"",IF(ISBLANK(Games!B252),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2" s="24" t="str">
        <f>IF(ISBLANK(Table13[[#This Row],[Difference Result]]), "", (Table13[[#This Row],[Predicted Spread]]*-1-Table13[[#This Row],[Difference Result]]))</f>
        <v/>
      </c>
      <c r="N252" s="24" t="str">
        <f>IF(ISBLANK(Table13[[#This Row],[Difference Result]]), "",ABS(Table13[[#This Row],[Result Difference from Prediction]]))</f>
        <v/>
      </c>
      <c r="O252" s="17" t="str">
        <f>IF(OR(ISBLANK(Games!B252),ISBLANK(Table13[[#This Row],[Side Result]])), "",IF(OR(AND('Prediction Log'!D252&lt;0, 'Prediction Log'!H252='Prediction Log'!B252), AND('Prediction Log'!D252&gt;0, 'Prediction Log'!C252='Prediction Log'!H252)),"Y", IF(ISBLANK(Games!$B$2), "","N")))</f>
        <v/>
      </c>
      <c r="P252" s="17" t="str">
        <f>IF(OR(ISBLANK(Games!B252),ISBLANK(Table13[[#This Row],[Difference Result]])),"", IF(Table13[[#This Row],[Cover Result (Y/N)]]="Y", "Y", "N"))</f>
        <v/>
      </c>
    </row>
    <row r="253" spans="1:16" x14ac:dyDescent="0.45">
      <c r="A253" s="6" t="str">
        <f>IF(ISBLANK(Games!$B253), "",Games!A253)</f>
        <v/>
      </c>
      <c r="B253" s="6" t="str">
        <f>IF(ISBLANK(Games!$B253), "",Games!B253)</f>
        <v/>
      </c>
      <c r="C253" s="6" t="str">
        <f>IF(ISBLANK(Games!$B253), "",Games!C253)</f>
        <v/>
      </c>
      <c r="D253" s="2" t="str">
        <f>IF(ISBLANK(Games!$B253), "",Games!D253)</f>
        <v/>
      </c>
      <c r="E253" s="2" t="str">
        <f>IF(ISBLANK(Games!$B253), "",Games!E253)</f>
        <v/>
      </c>
      <c r="F253" s="6" t="str">
        <f>IF(ISBLANK(Games!$B253), "",Games!F253)</f>
        <v/>
      </c>
      <c r="G253" s="6" t="str">
        <f>IF(ISBLANK(Games!$B253), "",Games!G253)</f>
        <v/>
      </c>
      <c r="H253" s="26"/>
      <c r="I253" s="26"/>
      <c r="J253" s="25" t="str">
        <f>IF(ISBLANK(Table13[[#This Row],[Side Result]]), "",IF(Table13[[#This Row],[Difference Result]]&gt;(-1*Table13[[#This Row],[Predicted Spread]]), "Y", "N"))</f>
        <v/>
      </c>
      <c r="K253" s="12" t="str">
        <f>IF(ISBLANK(Games!B253),"",IF(Table13[[#This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3" s="16" t="str">
        <f>IF(ISBLANK(Table13[[#This Row],[Difference Result]]),"",IF(ISBLANK(Games!B253),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3" s="24" t="str">
        <f>IF(ISBLANK(Table13[[#This Row],[Difference Result]]), "", (Table13[[#This Row],[Predicted Spread]]*-1-Table13[[#This Row],[Difference Result]]))</f>
        <v/>
      </c>
      <c r="N253" s="24" t="str">
        <f>IF(ISBLANK(Table13[[#This Row],[Difference Result]]), "",ABS(Table13[[#This Row],[Result Difference from Prediction]]))</f>
        <v/>
      </c>
      <c r="O253" s="17" t="str">
        <f>IF(OR(ISBLANK(Games!B253),ISBLANK(Table13[[#This Row],[Side Result]])), "",IF(OR(AND('Prediction Log'!D253&lt;0, 'Prediction Log'!H253='Prediction Log'!B253), AND('Prediction Log'!D253&gt;0, 'Prediction Log'!C253='Prediction Log'!H253)),"Y", IF(ISBLANK(Games!$B$2), "","N")))</f>
        <v/>
      </c>
      <c r="P253" s="17" t="str">
        <f>IF(OR(ISBLANK(Games!B253),ISBLANK(Table13[[#This Row],[Difference Result]])),"", IF(Table13[[#This Row],[Cover Result (Y/N)]]="Y", "Y", "N"))</f>
        <v/>
      </c>
    </row>
    <row r="254" spans="1:16" x14ac:dyDescent="0.45">
      <c r="A254" s="6" t="str">
        <f>IF(ISBLANK(Games!$B254), "",Games!A254)</f>
        <v/>
      </c>
      <c r="B254" s="6" t="str">
        <f>IF(ISBLANK(Games!$B254), "",Games!B254)</f>
        <v/>
      </c>
      <c r="C254" s="6" t="str">
        <f>IF(ISBLANK(Games!$B254), "",Games!C254)</f>
        <v/>
      </c>
      <c r="D254" s="2" t="str">
        <f>IF(ISBLANK(Games!$B254), "",Games!D254)</f>
        <v/>
      </c>
      <c r="E254" s="2" t="str">
        <f>IF(ISBLANK(Games!$B254), "",Games!E254)</f>
        <v/>
      </c>
      <c r="F254" s="6" t="str">
        <f>IF(ISBLANK(Games!$B254), "",Games!F254)</f>
        <v/>
      </c>
      <c r="G254" s="6" t="str">
        <f>IF(ISBLANK(Games!$B254), "",Games!G254)</f>
        <v/>
      </c>
      <c r="H254" s="26"/>
      <c r="I254" s="26"/>
      <c r="J254" s="25" t="str">
        <f>IF(ISBLANK(Table13[[#This Row],[Side Result]]), "",IF(Table13[[#This Row],[Difference Result]]&gt;(-1*Table13[[#This Row],[Predicted Spread]]), "Y", "N"))</f>
        <v/>
      </c>
      <c r="K254" s="12" t="str">
        <f>IF(ISBLANK(Games!B254),"",IF(Table13[[#This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4" s="16" t="str">
        <f>IF(ISBLANK(Table13[[#This Row],[Difference Result]]),"",IF(ISBLANK(Games!B254),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4" s="24" t="str">
        <f>IF(ISBLANK(Table13[[#This Row],[Difference Result]]), "", (Table13[[#This Row],[Predicted Spread]]*-1-Table13[[#This Row],[Difference Result]]))</f>
        <v/>
      </c>
      <c r="N254" s="24" t="str">
        <f>IF(ISBLANK(Table13[[#This Row],[Difference Result]]), "",ABS(Table13[[#This Row],[Result Difference from Prediction]]))</f>
        <v/>
      </c>
      <c r="O254" s="17" t="str">
        <f>IF(OR(ISBLANK(Games!B254),ISBLANK(Table13[[#This Row],[Side Result]])), "",IF(OR(AND('Prediction Log'!D254&lt;0, 'Prediction Log'!H254='Prediction Log'!B254), AND('Prediction Log'!D254&gt;0, 'Prediction Log'!C254='Prediction Log'!H254)),"Y", IF(ISBLANK(Games!$B$2), "","N")))</f>
        <v/>
      </c>
      <c r="P254" s="17" t="str">
        <f>IF(OR(ISBLANK(Games!B254),ISBLANK(Table13[[#This Row],[Difference Result]])),"", IF(Table13[[#This Row],[Cover Result (Y/N)]]="Y", "Y", "N"))</f>
        <v/>
      </c>
    </row>
    <row r="255" spans="1:16" x14ac:dyDescent="0.45">
      <c r="A255" s="6" t="str">
        <f>IF(ISBLANK(Games!$B255), "",Games!A255)</f>
        <v/>
      </c>
      <c r="B255" s="6" t="str">
        <f>IF(ISBLANK(Games!$B255), "",Games!B255)</f>
        <v/>
      </c>
      <c r="C255" s="6" t="str">
        <f>IF(ISBLANK(Games!$B255), "",Games!C255)</f>
        <v/>
      </c>
      <c r="D255" s="2" t="str">
        <f>IF(ISBLANK(Games!$B255), "",Games!D255)</f>
        <v/>
      </c>
      <c r="E255" s="2" t="str">
        <f>IF(ISBLANK(Games!$B255), "",Games!E255)</f>
        <v/>
      </c>
      <c r="F255" s="6" t="str">
        <f>IF(ISBLANK(Games!$B255), "",Games!F255)</f>
        <v/>
      </c>
      <c r="G255" s="6" t="str">
        <f>IF(ISBLANK(Games!$B255), "",Games!G255)</f>
        <v/>
      </c>
      <c r="H255" s="26"/>
      <c r="I255" s="26"/>
      <c r="J255" s="25" t="str">
        <f>IF(ISBLANK(Table13[[#This Row],[Side Result]]), "",IF(Table13[[#This Row],[Difference Result]]&gt;(-1*Table13[[#This Row],[Predicted Spread]]), "Y", "N"))</f>
        <v/>
      </c>
      <c r="K255" s="12" t="str">
        <f>IF(ISBLANK(Games!B255),"",IF(Table13[[#This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5" s="16" t="str">
        <f>IF(ISBLANK(Table13[[#This Row],[Difference Result]]),"",IF(ISBLANK(Games!B255),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5" s="24" t="str">
        <f>IF(ISBLANK(Table13[[#This Row],[Difference Result]]), "", (Table13[[#This Row],[Predicted Spread]]*-1-Table13[[#This Row],[Difference Result]]))</f>
        <v/>
      </c>
      <c r="N255" s="24" t="str">
        <f>IF(ISBLANK(Table13[[#This Row],[Difference Result]]), "",ABS(Table13[[#This Row],[Result Difference from Prediction]]))</f>
        <v/>
      </c>
      <c r="O255" s="17" t="str">
        <f>IF(OR(ISBLANK(Games!B255),ISBLANK(Table13[[#This Row],[Side Result]])), "",IF(OR(AND('Prediction Log'!D255&lt;0, 'Prediction Log'!H255='Prediction Log'!B255), AND('Prediction Log'!D255&gt;0, 'Prediction Log'!C255='Prediction Log'!H255)),"Y", IF(ISBLANK(Games!$B$2), "","N")))</f>
        <v/>
      </c>
      <c r="P255" s="17" t="str">
        <f>IF(OR(ISBLANK(Games!B255),ISBLANK(Table13[[#This Row],[Difference Result]])),"", IF(Table13[[#This Row],[Cover Result (Y/N)]]="Y", "Y", "N"))</f>
        <v/>
      </c>
    </row>
    <row r="256" spans="1:16" x14ac:dyDescent="0.45">
      <c r="A256" s="6" t="str">
        <f>IF(ISBLANK(Games!$B256), "",Games!A256)</f>
        <v/>
      </c>
      <c r="B256" s="6" t="str">
        <f>IF(ISBLANK(Games!$B256), "",Games!B256)</f>
        <v/>
      </c>
      <c r="C256" s="6" t="str">
        <f>IF(ISBLANK(Games!$B256), "",Games!C256)</f>
        <v/>
      </c>
      <c r="D256" s="2" t="str">
        <f>IF(ISBLANK(Games!$B256), "",Games!D256)</f>
        <v/>
      </c>
      <c r="E256" s="2" t="str">
        <f>IF(ISBLANK(Games!$B256), "",Games!E256)</f>
        <v/>
      </c>
      <c r="F256" s="6" t="str">
        <f>IF(ISBLANK(Games!$B256), "",Games!F256)</f>
        <v/>
      </c>
      <c r="G256" s="6" t="str">
        <f>IF(ISBLANK(Games!$B256), "",Games!G256)</f>
        <v/>
      </c>
      <c r="H256" s="26"/>
      <c r="I256" s="26"/>
      <c r="J256" s="25" t="str">
        <f>IF(ISBLANK(Table13[[#This Row],[Side Result]]), "",IF(Table13[[#This Row],[Difference Result]]&gt;(-1*Table13[[#This Row],[Predicted Spread]]), "Y", "N"))</f>
        <v/>
      </c>
      <c r="K256" s="12" t="str">
        <f>IF(ISBLANK(Games!B256),"",IF(Table13[[#This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6" s="16" t="str">
        <f>IF(ISBLANK(Table13[[#This Row],[Difference Result]]),"",IF(ISBLANK(Games!B256),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6" s="24" t="str">
        <f>IF(ISBLANK(Table13[[#This Row],[Difference Result]]), "", (Table13[[#This Row],[Predicted Spread]]*-1-Table13[[#This Row],[Difference Result]]))</f>
        <v/>
      </c>
      <c r="N256" s="24" t="str">
        <f>IF(ISBLANK(Table13[[#This Row],[Difference Result]]), "",ABS(Table13[[#This Row],[Result Difference from Prediction]]))</f>
        <v/>
      </c>
      <c r="O256" s="17" t="str">
        <f>IF(OR(ISBLANK(Games!B256),ISBLANK(Table13[[#This Row],[Side Result]])), "",IF(OR(AND('Prediction Log'!D256&lt;0, 'Prediction Log'!H256='Prediction Log'!B256), AND('Prediction Log'!D256&gt;0, 'Prediction Log'!C256='Prediction Log'!H256)),"Y", IF(ISBLANK(Games!$B$2), "","N")))</f>
        <v/>
      </c>
      <c r="P256" s="17" t="str">
        <f>IF(OR(ISBLANK(Games!B256),ISBLANK(Table13[[#This Row],[Difference Result]])),"", IF(Table13[[#This Row],[Cover Result (Y/N)]]="Y", "Y", "N"))</f>
        <v/>
      </c>
    </row>
    <row r="257" spans="1:16" x14ac:dyDescent="0.45">
      <c r="A257" s="6" t="str">
        <f>IF(ISBLANK(Games!$B257), "",Games!A257)</f>
        <v/>
      </c>
      <c r="B257" s="6" t="str">
        <f>IF(ISBLANK(Games!$B257), "",Games!B257)</f>
        <v/>
      </c>
      <c r="C257" s="6" t="str">
        <f>IF(ISBLANK(Games!$B257), "",Games!C257)</f>
        <v/>
      </c>
      <c r="D257" s="2" t="str">
        <f>IF(ISBLANK(Games!$B257), "",Games!D257)</f>
        <v/>
      </c>
      <c r="E257" s="2" t="str">
        <f>IF(ISBLANK(Games!$B257), "",Games!E257)</f>
        <v/>
      </c>
      <c r="F257" s="6" t="str">
        <f>IF(ISBLANK(Games!$B257), "",Games!F257)</f>
        <v/>
      </c>
      <c r="G257" s="6" t="str">
        <f>IF(ISBLANK(Games!$B257), "",Games!G257)</f>
        <v/>
      </c>
      <c r="H257" s="26"/>
      <c r="I257" s="26"/>
      <c r="J257" s="25" t="str">
        <f>IF(ISBLANK(Table13[[#This Row],[Side Result]]), "",IF(Table13[[#This Row],[Difference Result]]&gt;(-1*Table13[[#This Row],[Predicted Spread]]), "Y", "N"))</f>
        <v/>
      </c>
      <c r="K257" s="12" t="str">
        <f>IF(ISBLANK(Games!B257),"",IF(Table13[[#This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7" s="16" t="str">
        <f>IF(ISBLANK(Table13[[#This Row],[Difference Result]]),"",IF(ISBLANK(Games!B257),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7" s="24" t="str">
        <f>IF(ISBLANK(Table13[[#This Row],[Difference Result]]), "", (Table13[[#This Row],[Predicted Spread]]*-1-Table13[[#This Row],[Difference Result]]))</f>
        <v/>
      </c>
      <c r="N257" s="24" t="str">
        <f>IF(ISBLANK(Table13[[#This Row],[Difference Result]]), "",ABS(Table13[[#This Row],[Result Difference from Prediction]]))</f>
        <v/>
      </c>
      <c r="O257" s="17" t="str">
        <f>IF(OR(ISBLANK(Games!B257),ISBLANK(Table13[[#This Row],[Side Result]])), "",IF(OR(AND('Prediction Log'!D257&lt;0, 'Prediction Log'!H257='Prediction Log'!B257), AND('Prediction Log'!D257&gt;0, 'Prediction Log'!C257='Prediction Log'!H257)),"Y", IF(ISBLANK(Games!$B$2), "","N")))</f>
        <v/>
      </c>
      <c r="P257" s="17" t="str">
        <f>IF(OR(ISBLANK(Games!B257),ISBLANK(Table13[[#This Row],[Difference Result]])),"", IF(Table13[[#This Row],[Cover Result (Y/N)]]="Y", "Y", "N"))</f>
        <v/>
      </c>
    </row>
    <row r="258" spans="1:16" x14ac:dyDescent="0.45">
      <c r="A258" s="6" t="str">
        <f>IF(ISBLANK(Games!$B258), "",Games!A258)</f>
        <v/>
      </c>
      <c r="B258" s="6" t="str">
        <f>IF(ISBLANK(Games!$B258), "",Games!B258)</f>
        <v/>
      </c>
      <c r="C258" s="6" t="str">
        <f>IF(ISBLANK(Games!$B258), "",Games!C258)</f>
        <v/>
      </c>
      <c r="D258" s="2" t="str">
        <f>IF(ISBLANK(Games!$B258), "",Games!D258)</f>
        <v/>
      </c>
      <c r="E258" s="2" t="str">
        <f>IF(ISBLANK(Games!$B258), "",Games!E258)</f>
        <v/>
      </c>
      <c r="F258" s="6" t="str">
        <f>IF(ISBLANK(Games!$B258), "",Games!F258)</f>
        <v/>
      </c>
      <c r="G258" s="6" t="str">
        <f>IF(ISBLANK(Games!$B258), "",Games!G258)</f>
        <v/>
      </c>
      <c r="H258" s="26"/>
      <c r="I258" s="26"/>
      <c r="J258" s="25" t="str">
        <f>IF(ISBLANK(Table13[[#This Row],[Side Result]]), "",IF(Table13[[#This Row],[Difference Result]]&gt;(-1*Table13[[#This Row],[Predicted Spread]]), "Y", "N"))</f>
        <v/>
      </c>
      <c r="K258" s="12" t="str">
        <f>IF(ISBLANK(Games!B258),"",IF(Table13[[#This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8" s="16" t="str">
        <f>IF(ISBLANK(Table13[[#This Row],[Difference Result]]),"",IF(ISBLANK(Games!B258),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8" s="24" t="str">
        <f>IF(ISBLANK(Table13[[#This Row],[Difference Result]]), "", (Table13[[#This Row],[Predicted Spread]]*-1-Table13[[#This Row],[Difference Result]]))</f>
        <v/>
      </c>
      <c r="N258" s="24" t="str">
        <f>IF(ISBLANK(Table13[[#This Row],[Difference Result]]), "",ABS(Table13[[#This Row],[Result Difference from Prediction]]))</f>
        <v/>
      </c>
      <c r="O258" s="17" t="str">
        <f>IF(OR(ISBLANK(Games!B258),ISBLANK(Table13[[#This Row],[Side Result]])), "",IF(OR(AND('Prediction Log'!D258&lt;0, 'Prediction Log'!H258='Prediction Log'!B258), AND('Prediction Log'!D258&gt;0, 'Prediction Log'!C258='Prediction Log'!H258)),"Y", IF(ISBLANK(Games!$B$2), "","N")))</f>
        <v/>
      </c>
      <c r="P258" s="17" t="str">
        <f>IF(OR(ISBLANK(Games!B258),ISBLANK(Table13[[#This Row],[Difference Result]])),"", IF(Table13[[#This Row],[Cover Result (Y/N)]]="Y", "Y", "N"))</f>
        <v/>
      </c>
    </row>
    <row r="259" spans="1:16" x14ac:dyDescent="0.45">
      <c r="A259" s="6" t="str">
        <f>IF(ISBLANK(Games!$B259), "",Games!A259)</f>
        <v/>
      </c>
      <c r="B259" s="6" t="str">
        <f>IF(ISBLANK(Games!$B259), "",Games!B259)</f>
        <v/>
      </c>
      <c r="C259" s="6" t="str">
        <f>IF(ISBLANK(Games!$B259), "",Games!C259)</f>
        <v/>
      </c>
      <c r="D259" s="2" t="str">
        <f>IF(ISBLANK(Games!$B259), "",Games!D259)</f>
        <v/>
      </c>
      <c r="E259" s="2" t="str">
        <f>IF(ISBLANK(Games!$B259), "",Games!E259)</f>
        <v/>
      </c>
      <c r="F259" s="6" t="str">
        <f>IF(ISBLANK(Games!$B259), "",Games!F259)</f>
        <v/>
      </c>
      <c r="G259" s="6" t="str">
        <f>IF(ISBLANK(Games!$B259), "",Games!G259)</f>
        <v/>
      </c>
      <c r="H259" s="26"/>
      <c r="I259" s="26"/>
      <c r="J259" s="25" t="str">
        <f>IF(ISBLANK(Table13[[#This Row],[Side Result]]), "",IF(Table13[[#This Row],[Difference Result]]&gt;(-1*Table13[[#This Row],[Predicted Spread]]), "Y", "N"))</f>
        <v/>
      </c>
      <c r="K259" s="12" t="str">
        <f>IF(ISBLANK(Games!B259),"",IF(Table13[[#This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9" s="16" t="str">
        <f>IF(ISBLANK(Table13[[#This Row],[Difference Result]]),"",IF(ISBLANK(Games!B259),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9" s="24" t="str">
        <f>IF(ISBLANK(Table13[[#This Row],[Difference Result]]), "", (Table13[[#This Row],[Predicted Spread]]*-1-Table13[[#This Row],[Difference Result]]))</f>
        <v/>
      </c>
      <c r="N259" s="24" t="str">
        <f>IF(ISBLANK(Table13[[#This Row],[Difference Result]]), "",ABS(Table13[[#This Row],[Result Difference from Prediction]]))</f>
        <v/>
      </c>
      <c r="O259" s="17" t="str">
        <f>IF(OR(ISBLANK(Games!B259),ISBLANK(Table13[[#This Row],[Side Result]])), "",IF(OR(AND('Prediction Log'!D259&lt;0, 'Prediction Log'!H259='Prediction Log'!B259), AND('Prediction Log'!D259&gt;0, 'Prediction Log'!C259='Prediction Log'!H259)),"Y", IF(ISBLANK(Games!$B$2), "","N")))</f>
        <v/>
      </c>
      <c r="P259" s="17" t="str">
        <f>IF(OR(ISBLANK(Games!B259),ISBLANK(Table13[[#This Row],[Difference Result]])),"", IF(Table13[[#This Row],[Cover Result (Y/N)]]="Y", "Y", "N"))</f>
        <v/>
      </c>
    </row>
    <row r="260" spans="1:16" x14ac:dyDescent="0.45">
      <c r="A260" s="6" t="str">
        <f>IF(ISBLANK(Games!$B260), "",Games!A260)</f>
        <v/>
      </c>
      <c r="B260" s="6" t="str">
        <f>IF(ISBLANK(Games!$B260), "",Games!B260)</f>
        <v/>
      </c>
      <c r="C260" s="6" t="str">
        <f>IF(ISBLANK(Games!$B260), "",Games!C260)</f>
        <v/>
      </c>
      <c r="D260" s="2" t="str">
        <f>IF(ISBLANK(Games!$B260), "",Games!D260)</f>
        <v/>
      </c>
      <c r="E260" s="2" t="str">
        <f>IF(ISBLANK(Games!$B260), "",Games!E260)</f>
        <v/>
      </c>
      <c r="F260" s="6" t="str">
        <f>IF(ISBLANK(Games!$B260), "",Games!F260)</f>
        <v/>
      </c>
      <c r="G260" s="6" t="str">
        <f>IF(ISBLANK(Games!$B260), "",Games!G260)</f>
        <v/>
      </c>
      <c r="H260" s="26"/>
      <c r="I260" s="26"/>
      <c r="J260" s="25" t="str">
        <f>IF(ISBLANK(Table13[[#This Row],[Side Result]]), "",IF(Table13[[#This Row],[Difference Result]]&gt;(-1*Table13[[#This Row],[Predicted Spread]]), "Y", "N"))</f>
        <v/>
      </c>
      <c r="K260" s="12" t="str">
        <f>IF(ISBLANK(Games!B260),"",IF(Table13[[#This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0" s="16" t="str">
        <f>IF(ISBLANK(Table13[[#This Row],[Difference Result]]),"",IF(ISBLANK(Games!B260),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0" s="24" t="str">
        <f>IF(ISBLANK(Table13[[#This Row],[Difference Result]]), "", (Table13[[#This Row],[Predicted Spread]]*-1-Table13[[#This Row],[Difference Result]]))</f>
        <v/>
      </c>
      <c r="N260" s="24" t="str">
        <f>IF(ISBLANK(Table13[[#This Row],[Difference Result]]), "",ABS(Table13[[#This Row],[Result Difference from Prediction]]))</f>
        <v/>
      </c>
      <c r="O260" s="17" t="str">
        <f>IF(OR(ISBLANK(Games!B260),ISBLANK(Table13[[#This Row],[Side Result]])), "",IF(OR(AND('Prediction Log'!D260&lt;0, 'Prediction Log'!H260='Prediction Log'!B260), AND('Prediction Log'!D260&gt;0, 'Prediction Log'!C260='Prediction Log'!H260)),"Y", IF(ISBLANK(Games!$B$2), "","N")))</f>
        <v/>
      </c>
      <c r="P260" s="17" t="str">
        <f>IF(OR(ISBLANK(Games!B260),ISBLANK(Table13[[#This Row],[Difference Result]])),"", IF(Table13[[#This Row],[Cover Result (Y/N)]]="Y", "Y", "N"))</f>
        <v/>
      </c>
    </row>
    <row r="261" spans="1:16" x14ac:dyDescent="0.45">
      <c r="A261" s="6" t="str">
        <f>IF(ISBLANK(Games!$B261), "",Games!A261)</f>
        <v/>
      </c>
      <c r="B261" s="6" t="str">
        <f>IF(ISBLANK(Games!$B261), "",Games!B261)</f>
        <v/>
      </c>
      <c r="C261" s="6" t="str">
        <f>IF(ISBLANK(Games!$B261), "",Games!C261)</f>
        <v/>
      </c>
      <c r="D261" s="2" t="str">
        <f>IF(ISBLANK(Games!$B261), "",Games!D261)</f>
        <v/>
      </c>
      <c r="E261" s="2" t="str">
        <f>IF(ISBLANK(Games!$B261), "",Games!E261)</f>
        <v/>
      </c>
      <c r="F261" s="6" t="str">
        <f>IF(ISBLANK(Games!$B261), "",Games!F261)</f>
        <v/>
      </c>
      <c r="G261" s="6" t="str">
        <f>IF(ISBLANK(Games!$B261), "",Games!G261)</f>
        <v/>
      </c>
      <c r="H261" s="26"/>
      <c r="I261" s="26"/>
      <c r="J261" s="25" t="str">
        <f>IF(ISBLANK(Table13[[#This Row],[Side Result]]), "",IF(Table13[[#This Row],[Difference Result]]&gt;(-1*Table13[[#This Row],[Predicted Spread]]), "Y", "N"))</f>
        <v/>
      </c>
      <c r="K261" s="12" t="str">
        <f>IF(ISBLANK(Games!B261),"",IF(Table13[[#This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1" s="16" t="str">
        <f>IF(ISBLANK(Table13[[#This Row],[Difference Result]]),"",IF(ISBLANK(Games!B261),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1" s="24" t="str">
        <f>IF(ISBLANK(Table13[[#This Row],[Difference Result]]), "", (Table13[[#This Row],[Predicted Spread]]*-1-Table13[[#This Row],[Difference Result]]))</f>
        <v/>
      </c>
      <c r="N261" s="24" t="str">
        <f>IF(ISBLANK(Table13[[#This Row],[Difference Result]]), "",ABS(Table13[[#This Row],[Result Difference from Prediction]]))</f>
        <v/>
      </c>
      <c r="O261" s="17" t="str">
        <f>IF(OR(ISBLANK(Games!B261),ISBLANK(Table13[[#This Row],[Side Result]])), "",IF(OR(AND('Prediction Log'!D261&lt;0, 'Prediction Log'!H261='Prediction Log'!B261), AND('Prediction Log'!D261&gt;0, 'Prediction Log'!C261='Prediction Log'!H261)),"Y", IF(ISBLANK(Games!$B$2), "","N")))</f>
        <v/>
      </c>
      <c r="P261" s="17" t="str">
        <f>IF(OR(ISBLANK(Games!B261),ISBLANK(Table13[[#This Row],[Difference Result]])),"", IF(Table13[[#This Row],[Cover Result (Y/N)]]="Y", "Y", "N"))</f>
        <v/>
      </c>
    </row>
    <row r="262" spans="1:16" x14ac:dyDescent="0.45">
      <c r="A262" s="6" t="str">
        <f>IF(ISBLANK(Games!$B262), "",Games!A262)</f>
        <v/>
      </c>
      <c r="B262" s="6" t="str">
        <f>IF(ISBLANK(Games!$B262), "",Games!B262)</f>
        <v/>
      </c>
      <c r="C262" s="6" t="str">
        <f>IF(ISBLANK(Games!$B262), "",Games!C262)</f>
        <v/>
      </c>
      <c r="D262" s="2" t="str">
        <f>IF(ISBLANK(Games!$B262), "",Games!D262)</f>
        <v/>
      </c>
      <c r="E262" s="2" t="str">
        <f>IF(ISBLANK(Games!$B262), "",Games!E262)</f>
        <v/>
      </c>
      <c r="F262" s="6" t="str">
        <f>IF(ISBLANK(Games!$B262), "",Games!F262)</f>
        <v/>
      </c>
      <c r="G262" s="6" t="str">
        <f>IF(ISBLANK(Games!$B262), "",Games!G262)</f>
        <v/>
      </c>
      <c r="H262" s="26"/>
      <c r="I262" s="26"/>
      <c r="J262" s="25" t="str">
        <f>IF(ISBLANK(Table13[[#This Row],[Side Result]]), "",IF(Table13[[#This Row],[Difference Result]]&gt;(-1*Table13[[#This Row],[Predicted Spread]]), "Y", "N"))</f>
        <v/>
      </c>
      <c r="K262" s="12" t="str">
        <f>IF(ISBLANK(Games!B262),"",IF(Table13[[#This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2" s="16" t="str">
        <f>IF(ISBLANK(Table13[[#This Row],[Difference Result]]),"",IF(ISBLANK(Games!B262),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2" s="24" t="str">
        <f>IF(ISBLANK(Table13[[#This Row],[Difference Result]]), "", (Table13[[#This Row],[Predicted Spread]]*-1-Table13[[#This Row],[Difference Result]]))</f>
        <v/>
      </c>
      <c r="N262" s="24" t="str">
        <f>IF(ISBLANK(Table13[[#This Row],[Difference Result]]), "",ABS(Table13[[#This Row],[Result Difference from Prediction]]))</f>
        <v/>
      </c>
      <c r="O262" s="17" t="str">
        <f>IF(OR(ISBLANK(Games!B262),ISBLANK(Table13[[#This Row],[Side Result]])), "",IF(OR(AND('Prediction Log'!D262&lt;0, 'Prediction Log'!H262='Prediction Log'!B262), AND('Prediction Log'!D262&gt;0, 'Prediction Log'!C262='Prediction Log'!H262)),"Y", IF(ISBLANK(Games!$B$2), "","N")))</f>
        <v/>
      </c>
      <c r="P262" s="17" t="str">
        <f>IF(OR(ISBLANK(Games!B262),ISBLANK(Table13[[#This Row],[Difference Result]])),"", IF(Table13[[#This Row],[Cover Result (Y/N)]]="Y", "Y", "N"))</f>
        <v/>
      </c>
    </row>
    <row r="263" spans="1:16" x14ac:dyDescent="0.45">
      <c r="A263" s="6" t="str">
        <f>IF(ISBLANK(Games!$B263), "",Games!A263)</f>
        <v/>
      </c>
      <c r="B263" s="6" t="str">
        <f>IF(ISBLANK(Games!$B263), "",Games!B263)</f>
        <v/>
      </c>
      <c r="C263" s="6" t="str">
        <f>IF(ISBLANK(Games!$B263), "",Games!C263)</f>
        <v/>
      </c>
      <c r="D263" s="2" t="str">
        <f>IF(ISBLANK(Games!$B263), "",Games!D263)</f>
        <v/>
      </c>
      <c r="E263" s="2" t="str">
        <f>IF(ISBLANK(Games!$B263), "",Games!E263)</f>
        <v/>
      </c>
      <c r="F263" s="6" t="str">
        <f>IF(ISBLANK(Games!$B263), "",Games!F263)</f>
        <v/>
      </c>
      <c r="G263" s="6" t="str">
        <f>IF(ISBLANK(Games!$B263), "",Games!G263)</f>
        <v/>
      </c>
      <c r="H263" s="26"/>
      <c r="I263" s="26"/>
      <c r="J263" s="25" t="str">
        <f>IF(ISBLANK(Table13[[#This Row],[Side Result]]), "",IF(Table13[[#This Row],[Difference Result]]&gt;(-1*Table13[[#This Row],[Predicted Spread]]), "Y", "N"))</f>
        <v/>
      </c>
      <c r="K263" s="12" t="str">
        <f>IF(ISBLANK(Games!B263),"",IF(Table13[[#This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3" s="16" t="str">
        <f>IF(ISBLANK(Table13[[#This Row],[Difference Result]]),"",IF(ISBLANK(Games!B263),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3" s="24" t="str">
        <f>IF(ISBLANK(Table13[[#This Row],[Difference Result]]), "", (Table13[[#This Row],[Predicted Spread]]*-1-Table13[[#This Row],[Difference Result]]))</f>
        <v/>
      </c>
      <c r="N263" s="24" t="str">
        <f>IF(ISBLANK(Table13[[#This Row],[Difference Result]]), "",ABS(Table13[[#This Row],[Result Difference from Prediction]]))</f>
        <v/>
      </c>
      <c r="O263" s="17" t="str">
        <f>IF(OR(ISBLANK(Games!B263),ISBLANK(Table13[[#This Row],[Side Result]])), "",IF(OR(AND('Prediction Log'!D263&lt;0, 'Prediction Log'!H263='Prediction Log'!B263), AND('Prediction Log'!D263&gt;0, 'Prediction Log'!C263='Prediction Log'!H263)),"Y", IF(ISBLANK(Games!$B$2), "","N")))</f>
        <v/>
      </c>
      <c r="P263" s="17" t="str">
        <f>IF(OR(ISBLANK(Games!B263),ISBLANK(Table13[[#This Row],[Difference Result]])),"", IF(Table13[[#This Row],[Cover Result (Y/N)]]="Y", "Y", "N"))</f>
        <v/>
      </c>
    </row>
    <row r="264" spans="1:16" x14ac:dyDescent="0.45">
      <c r="A264" s="6" t="str">
        <f>IF(ISBLANK(Games!$B264), "",Games!A264)</f>
        <v/>
      </c>
      <c r="B264" s="6" t="str">
        <f>IF(ISBLANK(Games!$B264), "",Games!B264)</f>
        <v/>
      </c>
      <c r="C264" s="6" t="str">
        <f>IF(ISBLANK(Games!$B264), "",Games!C264)</f>
        <v/>
      </c>
      <c r="D264" s="2" t="str">
        <f>IF(ISBLANK(Games!$B264), "",Games!D264)</f>
        <v/>
      </c>
      <c r="E264" s="2" t="str">
        <f>IF(ISBLANK(Games!$B264), "",Games!E264)</f>
        <v/>
      </c>
      <c r="F264" s="6" t="str">
        <f>IF(ISBLANK(Games!$B264), "",Games!F264)</f>
        <v/>
      </c>
      <c r="G264" s="6" t="str">
        <f>IF(ISBLANK(Games!$B264), "",Games!G264)</f>
        <v/>
      </c>
      <c r="H264" s="26"/>
      <c r="I264" s="26"/>
      <c r="J264" s="25" t="str">
        <f>IF(ISBLANK(Table13[[#This Row],[Side Result]]), "",IF(Table13[[#This Row],[Difference Result]]&gt;(-1*Table13[[#This Row],[Predicted Spread]]), "Y", "N"))</f>
        <v/>
      </c>
      <c r="K264" s="12" t="str">
        <f>IF(ISBLANK(Games!B264),"",IF(Table13[[#This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4" s="16" t="str">
        <f>IF(ISBLANK(Table13[[#This Row],[Difference Result]]),"",IF(ISBLANK(Games!B264),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4" s="24" t="str">
        <f>IF(ISBLANK(Table13[[#This Row],[Difference Result]]), "", (Table13[[#This Row],[Predicted Spread]]*-1-Table13[[#This Row],[Difference Result]]))</f>
        <v/>
      </c>
      <c r="N264" s="24" t="str">
        <f>IF(ISBLANK(Table13[[#This Row],[Difference Result]]), "",ABS(Table13[[#This Row],[Result Difference from Prediction]]))</f>
        <v/>
      </c>
      <c r="O264" s="17" t="str">
        <f>IF(OR(ISBLANK(Games!B264),ISBLANK(Table13[[#This Row],[Side Result]])), "",IF(OR(AND('Prediction Log'!D264&lt;0, 'Prediction Log'!H264='Prediction Log'!B264), AND('Prediction Log'!D264&gt;0, 'Prediction Log'!C264='Prediction Log'!H264)),"Y", IF(ISBLANK(Games!$B$2), "","N")))</f>
        <v/>
      </c>
      <c r="P264" s="17" t="str">
        <f>IF(OR(ISBLANK(Games!B264),ISBLANK(Table13[[#This Row],[Difference Result]])),"", IF(Table13[[#This Row],[Cover Result (Y/N)]]="Y", "Y", "N"))</f>
        <v/>
      </c>
    </row>
    <row r="265" spans="1:16" x14ac:dyDescent="0.45">
      <c r="A265" s="6" t="str">
        <f>IF(ISBLANK(Games!$B265), "",Games!A265)</f>
        <v/>
      </c>
      <c r="B265" s="6" t="str">
        <f>IF(ISBLANK(Games!$B265), "",Games!B265)</f>
        <v/>
      </c>
      <c r="C265" s="6" t="str">
        <f>IF(ISBLANK(Games!$B265), "",Games!C265)</f>
        <v/>
      </c>
      <c r="D265" s="2" t="str">
        <f>IF(ISBLANK(Games!$B265), "",Games!D265)</f>
        <v/>
      </c>
      <c r="E265" s="2" t="str">
        <f>IF(ISBLANK(Games!$B265), "",Games!E265)</f>
        <v/>
      </c>
      <c r="F265" s="6" t="str">
        <f>IF(ISBLANK(Games!$B265), "",Games!F265)</f>
        <v/>
      </c>
      <c r="G265" s="6" t="str">
        <f>IF(ISBLANK(Games!$B265), "",Games!G265)</f>
        <v/>
      </c>
      <c r="H265" s="26"/>
      <c r="I265" s="26"/>
      <c r="J265" s="25" t="str">
        <f>IF(ISBLANK(Table13[[#This Row],[Side Result]]), "",IF(Table13[[#This Row],[Difference Result]]&gt;(-1*Table13[[#This Row],[Predicted Spread]]), "Y", "N"))</f>
        <v/>
      </c>
      <c r="K265" s="12" t="str">
        <f>IF(ISBLANK(Games!B265),"",IF(Table13[[#This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5" s="16" t="str">
        <f>IF(ISBLANK(Table13[[#This Row],[Difference Result]]),"",IF(ISBLANK(Games!B265),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5" s="24" t="str">
        <f>IF(ISBLANK(Table13[[#This Row],[Difference Result]]), "", (Table13[[#This Row],[Predicted Spread]]*-1-Table13[[#This Row],[Difference Result]]))</f>
        <v/>
      </c>
      <c r="N265" s="24" t="str">
        <f>IF(ISBLANK(Table13[[#This Row],[Difference Result]]), "",ABS(Table13[[#This Row],[Result Difference from Prediction]]))</f>
        <v/>
      </c>
      <c r="O265" s="17" t="str">
        <f>IF(OR(ISBLANK(Games!B265),ISBLANK(Table13[[#This Row],[Side Result]])), "",IF(OR(AND('Prediction Log'!D265&lt;0, 'Prediction Log'!H265='Prediction Log'!B265), AND('Prediction Log'!D265&gt;0, 'Prediction Log'!C265='Prediction Log'!H265)),"Y", IF(ISBLANK(Games!$B$2), "","N")))</f>
        <v/>
      </c>
      <c r="P265" s="17" t="str">
        <f>IF(OR(ISBLANK(Games!B265),ISBLANK(Table13[[#This Row],[Difference Result]])),"", IF(Table13[[#This Row],[Cover Result (Y/N)]]="Y", "Y", "N"))</f>
        <v/>
      </c>
    </row>
    <row r="266" spans="1:16" x14ac:dyDescent="0.45">
      <c r="A266" s="6" t="str">
        <f>IF(ISBLANK(Games!$B266), "",Games!A266)</f>
        <v/>
      </c>
      <c r="B266" s="6" t="str">
        <f>IF(ISBLANK(Games!$B266), "",Games!B266)</f>
        <v/>
      </c>
      <c r="C266" s="6" t="str">
        <f>IF(ISBLANK(Games!$B266), "",Games!C266)</f>
        <v/>
      </c>
      <c r="D266" s="2" t="str">
        <f>IF(ISBLANK(Games!$B266), "",Games!D266)</f>
        <v/>
      </c>
      <c r="E266" s="2" t="str">
        <f>IF(ISBLANK(Games!$B266), "",Games!E266)</f>
        <v/>
      </c>
      <c r="F266" s="6" t="str">
        <f>IF(ISBLANK(Games!$B266), "",Games!F266)</f>
        <v/>
      </c>
      <c r="G266" s="6" t="str">
        <f>IF(ISBLANK(Games!$B266), "",Games!G266)</f>
        <v/>
      </c>
      <c r="H266" s="26"/>
      <c r="I266" s="26"/>
      <c r="J266" s="25" t="str">
        <f>IF(ISBLANK(Table13[[#This Row],[Side Result]]), "",IF(Table13[[#This Row],[Difference Result]]&gt;(-1*Table13[[#This Row],[Predicted Spread]]), "Y", "N"))</f>
        <v/>
      </c>
      <c r="K266" s="12" t="str">
        <f>IF(ISBLANK(Games!B266),"",IF(Table13[[#This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6" s="16" t="str">
        <f>IF(ISBLANK(Table13[[#This Row],[Difference Result]]),"",IF(ISBLANK(Games!B266),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6" s="24" t="str">
        <f>IF(ISBLANK(Table13[[#This Row],[Difference Result]]), "", (Table13[[#This Row],[Predicted Spread]]*-1-Table13[[#This Row],[Difference Result]]))</f>
        <v/>
      </c>
      <c r="N266" s="24" t="str">
        <f>IF(ISBLANK(Table13[[#This Row],[Difference Result]]), "",ABS(Table13[[#This Row],[Result Difference from Prediction]]))</f>
        <v/>
      </c>
      <c r="O266" s="17" t="str">
        <f>IF(OR(ISBLANK(Games!B266),ISBLANK(Table13[[#This Row],[Side Result]])), "",IF(OR(AND('Prediction Log'!D266&lt;0, 'Prediction Log'!H266='Prediction Log'!B266), AND('Prediction Log'!D266&gt;0, 'Prediction Log'!C266='Prediction Log'!H266)),"Y", IF(ISBLANK(Games!$B$2), "","N")))</f>
        <v/>
      </c>
      <c r="P266" s="17" t="str">
        <f>IF(OR(ISBLANK(Games!B266),ISBLANK(Table13[[#This Row],[Difference Result]])),"", IF(Table13[[#This Row],[Cover Result (Y/N)]]="Y", "Y", "N"))</f>
        <v/>
      </c>
    </row>
    <row r="267" spans="1:16" x14ac:dyDescent="0.45">
      <c r="A267" s="6" t="str">
        <f>IF(ISBLANK(Games!$B267), "",Games!A267)</f>
        <v/>
      </c>
      <c r="B267" s="6" t="str">
        <f>IF(ISBLANK(Games!$B267), "",Games!B267)</f>
        <v/>
      </c>
      <c r="C267" s="6" t="str">
        <f>IF(ISBLANK(Games!$B267), "",Games!C267)</f>
        <v/>
      </c>
      <c r="D267" s="2" t="str">
        <f>IF(ISBLANK(Games!$B267), "",Games!D267)</f>
        <v/>
      </c>
      <c r="E267" s="2" t="str">
        <f>IF(ISBLANK(Games!$B267), "",Games!E267)</f>
        <v/>
      </c>
      <c r="F267" s="6" t="str">
        <f>IF(ISBLANK(Games!$B267), "",Games!F267)</f>
        <v/>
      </c>
      <c r="G267" s="6" t="str">
        <f>IF(ISBLANK(Games!$B267), "",Games!G267)</f>
        <v/>
      </c>
      <c r="H267" s="26"/>
      <c r="I267" s="26"/>
      <c r="J267" s="25" t="str">
        <f>IF(ISBLANK(Table13[[#This Row],[Side Result]]), "",IF(Table13[[#This Row],[Difference Result]]&gt;(-1*Table13[[#This Row],[Predicted Spread]]), "Y", "N"))</f>
        <v/>
      </c>
      <c r="K267" s="12" t="str">
        <f>IF(ISBLANK(Games!B267),"",IF(Table13[[#This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7" s="16" t="str">
        <f>IF(ISBLANK(Table13[[#This Row],[Difference Result]]),"",IF(ISBLANK(Games!B267),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7" s="24" t="str">
        <f>IF(ISBLANK(Table13[[#This Row],[Difference Result]]), "", (Table13[[#This Row],[Predicted Spread]]*-1-Table13[[#This Row],[Difference Result]]))</f>
        <v/>
      </c>
      <c r="N267" s="24" t="str">
        <f>IF(ISBLANK(Table13[[#This Row],[Difference Result]]), "",ABS(Table13[[#This Row],[Result Difference from Prediction]]))</f>
        <v/>
      </c>
      <c r="O267" s="17" t="str">
        <f>IF(OR(ISBLANK(Games!B267),ISBLANK(Table13[[#This Row],[Side Result]])), "",IF(OR(AND('Prediction Log'!D267&lt;0, 'Prediction Log'!H267='Prediction Log'!B267), AND('Prediction Log'!D267&gt;0, 'Prediction Log'!C267='Prediction Log'!H267)),"Y", IF(ISBLANK(Games!$B$2), "","N")))</f>
        <v/>
      </c>
      <c r="P267" s="17" t="str">
        <f>IF(OR(ISBLANK(Games!B267),ISBLANK(Table13[[#This Row],[Difference Result]])),"", IF(Table13[[#This Row],[Cover Result (Y/N)]]="Y", "Y", "N"))</f>
        <v/>
      </c>
    </row>
    <row r="268" spans="1:16" x14ac:dyDescent="0.45">
      <c r="A268" s="6" t="str">
        <f>IF(ISBLANK(Games!$B268), "",Games!A268)</f>
        <v/>
      </c>
      <c r="B268" s="6" t="str">
        <f>IF(ISBLANK(Games!$B268), "",Games!B268)</f>
        <v/>
      </c>
      <c r="C268" s="6" t="str">
        <f>IF(ISBLANK(Games!$B268), "",Games!C268)</f>
        <v/>
      </c>
      <c r="D268" s="2" t="str">
        <f>IF(ISBLANK(Games!$B268), "",Games!D268)</f>
        <v/>
      </c>
      <c r="E268" s="2" t="str">
        <f>IF(ISBLANK(Games!$B268), "",Games!E268)</f>
        <v/>
      </c>
      <c r="F268" s="6" t="str">
        <f>IF(ISBLANK(Games!$B268), "",Games!F268)</f>
        <v/>
      </c>
      <c r="G268" s="6" t="str">
        <f>IF(ISBLANK(Games!$B268), "",Games!G268)</f>
        <v/>
      </c>
      <c r="H268" s="26"/>
      <c r="I268" s="26"/>
      <c r="J268" s="25" t="str">
        <f>IF(ISBLANK(Table13[[#This Row],[Side Result]]), "",IF(Table13[[#This Row],[Difference Result]]&gt;(-1*Table13[[#This Row],[Predicted Spread]]), "Y", "N"))</f>
        <v/>
      </c>
      <c r="K268" s="12" t="str">
        <f>IF(ISBLANK(Games!B268),"",IF(Table13[[#This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8" s="16" t="str">
        <f>IF(ISBLANK(Table13[[#This Row],[Difference Result]]),"",IF(ISBLANK(Games!B268),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8" s="24" t="str">
        <f>IF(ISBLANK(Table13[[#This Row],[Difference Result]]), "", (Table13[[#This Row],[Predicted Spread]]*-1-Table13[[#This Row],[Difference Result]]))</f>
        <v/>
      </c>
      <c r="N268" s="24" t="str">
        <f>IF(ISBLANK(Table13[[#This Row],[Difference Result]]), "",ABS(Table13[[#This Row],[Result Difference from Prediction]]))</f>
        <v/>
      </c>
      <c r="O268" s="17" t="str">
        <f>IF(OR(ISBLANK(Games!B268),ISBLANK(Table13[[#This Row],[Side Result]])), "",IF(OR(AND('Prediction Log'!D268&lt;0, 'Prediction Log'!H268='Prediction Log'!B268), AND('Prediction Log'!D268&gt;0, 'Prediction Log'!C268='Prediction Log'!H268)),"Y", IF(ISBLANK(Games!$B$2), "","N")))</f>
        <v/>
      </c>
      <c r="P268" s="17" t="str">
        <f>IF(OR(ISBLANK(Games!B268),ISBLANK(Table13[[#This Row],[Difference Result]])),"", IF(Table13[[#This Row],[Cover Result (Y/N)]]="Y", "Y", "N"))</f>
        <v/>
      </c>
    </row>
    <row r="269" spans="1:16" x14ac:dyDescent="0.45">
      <c r="A269" s="6" t="str">
        <f>IF(ISBLANK(Games!$B269), "",Games!A269)</f>
        <v/>
      </c>
      <c r="B269" s="6" t="str">
        <f>IF(ISBLANK(Games!$B269), "",Games!B269)</f>
        <v/>
      </c>
      <c r="C269" s="6" t="str">
        <f>IF(ISBLANK(Games!$B269), "",Games!C269)</f>
        <v/>
      </c>
      <c r="D269" s="2" t="str">
        <f>IF(ISBLANK(Games!$B269), "",Games!D269)</f>
        <v/>
      </c>
      <c r="E269" s="2" t="str">
        <f>IF(ISBLANK(Games!$B269), "",Games!E269)</f>
        <v/>
      </c>
      <c r="F269" s="6" t="str">
        <f>IF(ISBLANK(Games!$B269), "",Games!F269)</f>
        <v/>
      </c>
      <c r="G269" s="6" t="str">
        <f>IF(ISBLANK(Games!$B269), "",Games!G269)</f>
        <v/>
      </c>
      <c r="H269" s="26"/>
      <c r="I269" s="26"/>
      <c r="J269" s="25" t="str">
        <f>IF(ISBLANK(Table13[[#This Row],[Side Result]]), "",IF(Table13[[#This Row],[Difference Result]]&gt;(-1*Table13[[#This Row],[Predicted Spread]]), "Y", "N"))</f>
        <v/>
      </c>
      <c r="K269" s="12" t="str">
        <f>IF(ISBLANK(Games!B269),"",IF(Table13[[#This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9" s="16" t="str">
        <f>IF(ISBLANK(Table13[[#This Row],[Difference Result]]),"",IF(ISBLANK(Games!B269),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9" s="24" t="str">
        <f>IF(ISBLANK(Table13[[#This Row],[Difference Result]]), "", (Table13[[#This Row],[Predicted Spread]]*-1-Table13[[#This Row],[Difference Result]]))</f>
        <v/>
      </c>
      <c r="N269" s="24" t="str">
        <f>IF(ISBLANK(Table13[[#This Row],[Difference Result]]), "",ABS(Table13[[#This Row],[Result Difference from Prediction]]))</f>
        <v/>
      </c>
      <c r="O269" s="17" t="str">
        <f>IF(OR(ISBLANK(Games!B269),ISBLANK(Table13[[#This Row],[Side Result]])), "",IF(OR(AND('Prediction Log'!D269&lt;0, 'Prediction Log'!H269='Prediction Log'!B269), AND('Prediction Log'!D269&gt;0, 'Prediction Log'!C269='Prediction Log'!H269)),"Y", IF(ISBLANK(Games!$B$2), "","N")))</f>
        <v/>
      </c>
      <c r="P269" s="17" t="str">
        <f>IF(OR(ISBLANK(Games!B269),ISBLANK(Table13[[#This Row],[Difference Result]])),"", IF(Table13[[#This Row],[Cover Result (Y/N)]]="Y", "Y", "N"))</f>
        <v/>
      </c>
    </row>
    <row r="270" spans="1:16" x14ac:dyDescent="0.45">
      <c r="A270" s="6" t="str">
        <f>IF(ISBLANK(Games!$B270), "",Games!A270)</f>
        <v/>
      </c>
      <c r="B270" s="6" t="str">
        <f>IF(ISBLANK(Games!$B270), "",Games!B270)</f>
        <v/>
      </c>
      <c r="C270" s="6" t="str">
        <f>IF(ISBLANK(Games!$B270), "",Games!C270)</f>
        <v/>
      </c>
      <c r="D270" s="2" t="str">
        <f>IF(ISBLANK(Games!$B270), "",Games!D270)</f>
        <v/>
      </c>
      <c r="E270" s="2" t="str">
        <f>IF(ISBLANK(Games!$B270), "",Games!E270)</f>
        <v/>
      </c>
      <c r="F270" s="6" t="str">
        <f>IF(ISBLANK(Games!$B270), "",Games!F270)</f>
        <v/>
      </c>
      <c r="G270" s="6" t="str">
        <f>IF(ISBLANK(Games!$B270), "",Games!G270)</f>
        <v/>
      </c>
      <c r="H270" s="26"/>
      <c r="I270" s="26"/>
      <c r="J270" s="25" t="str">
        <f>IF(ISBLANK(Table13[[#This Row],[Side Result]]), "",IF(Table13[[#This Row],[Difference Result]]&gt;(-1*Table13[[#This Row],[Predicted Spread]]), "Y", "N"))</f>
        <v/>
      </c>
      <c r="K270" s="12" t="str">
        <f>IF(ISBLANK(Games!B270),"",IF(Table13[[#This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0" s="16" t="str">
        <f>IF(ISBLANK(Table13[[#This Row],[Difference Result]]),"",IF(ISBLANK(Games!B270),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0" s="24" t="str">
        <f>IF(ISBLANK(Table13[[#This Row],[Difference Result]]), "", (Table13[[#This Row],[Predicted Spread]]*-1-Table13[[#This Row],[Difference Result]]))</f>
        <v/>
      </c>
      <c r="N270" s="24" t="str">
        <f>IF(ISBLANK(Table13[[#This Row],[Difference Result]]), "",ABS(Table13[[#This Row],[Result Difference from Prediction]]))</f>
        <v/>
      </c>
      <c r="O270" s="17" t="str">
        <f>IF(OR(ISBLANK(Games!B270),ISBLANK(Table13[[#This Row],[Side Result]])), "",IF(OR(AND('Prediction Log'!D270&lt;0, 'Prediction Log'!H270='Prediction Log'!B270), AND('Prediction Log'!D270&gt;0, 'Prediction Log'!C270='Prediction Log'!H270)),"Y", IF(ISBLANK(Games!$B$2), "","N")))</f>
        <v/>
      </c>
      <c r="P270" s="17" t="str">
        <f>IF(OR(ISBLANK(Games!B270),ISBLANK(Table13[[#This Row],[Difference Result]])),"", IF(Table13[[#This Row],[Cover Result (Y/N)]]="Y", "Y", "N"))</f>
        <v/>
      </c>
    </row>
    <row r="271" spans="1:16" x14ac:dyDescent="0.45">
      <c r="A271" s="6" t="str">
        <f>IF(ISBLANK(Games!$B271), "",Games!A271)</f>
        <v/>
      </c>
      <c r="B271" s="6" t="str">
        <f>IF(ISBLANK(Games!$B271), "",Games!B271)</f>
        <v/>
      </c>
      <c r="C271" s="6" t="str">
        <f>IF(ISBLANK(Games!$B271), "",Games!C271)</f>
        <v/>
      </c>
      <c r="D271" s="2" t="str">
        <f>IF(ISBLANK(Games!$B271), "",Games!D271)</f>
        <v/>
      </c>
      <c r="E271" s="2" t="str">
        <f>IF(ISBLANK(Games!$B271), "",Games!E271)</f>
        <v/>
      </c>
      <c r="F271" s="6" t="str">
        <f>IF(ISBLANK(Games!$B271), "",Games!F271)</f>
        <v/>
      </c>
      <c r="G271" s="6" t="str">
        <f>IF(ISBLANK(Games!$B271), "",Games!G271)</f>
        <v/>
      </c>
      <c r="H271" s="26"/>
      <c r="I271" s="26"/>
      <c r="J271" s="25" t="str">
        <f>IF(ISBLANK(Table13[[#This Row],[Side Result]]), "",IF(Table13[[#This Row],[Difference Result]]&gt;(-1*Table13[[#This Row],[Predicted Spread]]), "Y", "N"))</f>
        <v/>
      </c>
      <c r="K271" s="12" t="str">
        <f>IF(ISBLANK(Games!B271),"",IF(Table13[[#This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1" s="16" t="str">
        <f>IF(ISBLANK(Table13[[#This Row],[Difference Result]]),"",IF(ISBLANK(Games!B271),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1" s="24" t="str">
        <f>IF(ISBLANK(Table13[[#This Row],[Difference Result]]), "", (Table13[[#This Row],[Predicted Spread]]*-1-Table13[[#This Row],[Difference Result]]))</f>
        <v/>
      </c>
      <c r="N271" s="24" t="str">
        <f>IF(ISBLANK(Table13[[#This Row],[Difference Result]]), "",ABS(Table13[[#This Row],[Result Difference from Prediction]]))</f>
        <v/>
      </c>
      <c r="O271" s="17" t="str">
        <f>IF(OR(ISBLANK(Games!B271),ISBLANK(Table13[[#This Row],[Side Result]])), "",IF(OR(AND('Prediction Log'!D271&lt;0, 'Prediction Log'!H271='Prediction Log'!B271), AND('Prediction Log'!D271&gt;0, 'Prediction Log'!C271='Prediction Log'!H271)),"Y", IF(ISBLANK(Games!$B$2), "","N")))</f>
        <v/>
      </c>
      <c r="P271" s="17" t="str">
        <f>IF(OR(ISBLANK(Games!B271),ISBLANK(Table13[[#This Row],[Difference Result]])),"", IF(Table13[[#This Row],[Cover Result (Y/N)]]="Y", "Y", "N"))</f>
        <v/>
      </c>
    </row>
    <row r="272" spans="1:16" x14ac:dyDescent="0.45">
      <c r="A272" s="6" t="str">
        <f>IF(ISBLANK(Games!$B272), "",Games!A272)</f>
        <v/>
      </c>
      <c r="B272" s="6" t="str">
        <f>IF(ISBLANK(Games!$B272), "",Games!B272)</f>
        <v/>
      </c>
      <c r="C272" s="6" t="str">
        <f>IF(ISBLANK(Games!$B272), "",Games!C272)</f>
        <v/>
      </c>
      <c r="D272" s="2" t="str">
        <f>IF(ISBLANK(Games!$B272), "",Games!D272)</f>
        <v/>
      </c>
      <c r="E272" s="2" t="str">
        <f>IF(ISBLANK(Games!$B272), "",Games!E272)</f>
        <v/>
      </c>
      <c r="F272" s="6" t="str">
        <f>IF(ISBLANK(Games!$B272), "",Games!F272)</f>
        <v/>
      </c>
      <c r="G272" s="6" t="str">
        <f>IF(ISBLANK(Games!$B272), "",Games!G272)</f>
        <v/>
      </c>
      <c r="H272" s="26"/>
      <c r="I272" s="26"/>
      <c r="J272" s="25" t="str">
        <f>IF(ISBLANK(Table13[[#This Row],[Side Result]]), "",IF(Table13[[#This Row],[Difference Result]]&gt;(-1*Table13[[#This Row],[Predicted Spread]]), "Y", "N"))</f>
        <v/>
      </c>
      <c r="K272" s="12" t="str">
        <f>IF(ISBLANK(Games!B272),"",IF(Table13[[#This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2" s="16" t="str">
        <f>IF(ISBLANK(Table13[[#This Row],[Difference Result]]),"",IF(ISBLANK(Games!B272),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2" s="24" t="str">
        <f>IF(ISBLANK(Table13[[#This Row],[Difference Result]]), "", (Table13[[#This Row],[Predicted Spread]]*-1-Table13[[#This Row],[Difference Result]]))</f>
        <v/>
      </c>
      <c r="N272" s="24" t="str">
        <f>IF(ISBLANK(Table13[[#This Row],[Difference Result]]), "",ABS(Table13[[#This Row],[Result Difference from Prediction]]))</f>
        <v/>
      </c>
      <c r="O272" s="17" t="str">
        <f>IF(OR(ISBLANK(Games!B272),ISBLANK(Table13[[#This Row],[Side Result]])), "",IF(OR(AND('Prediction Log'!D272&lt;0, 'Prediction Log'!H272='Prediction Log'!B272), AND('Prediction Log'!D272&gt;0, 'Prediction Log'!C272='Prediction Log'!H272)),"Y", IF(ISBLANK(Games!$B$2), "","N")))</f>
        <v/>
      </c>
      <c r="P272" s="17" t="str">
        <f>IF(OR(ISBLANK(Games!B272),ISBLANK(Table13[[#This Row],[Difference Result]])),"", IF(Table13[[#This Row],[Cover Result (Y/N)]]="Y", "Y", "N"))</f>
        <v/>
      </c>
    </row>
    <row r="273" spans="1:16" x14ac:dyDescent="0.45">
      <c r="A273" s="6" t="str">
        <f>IF(ISBLANK(Games!$B273), "",Games!A273)</f>
        <v/>
      </c>
      <c r="B273" s="6" t="str">
        <f>IF(ISBLANK(Games!$B273), "",Games!B273)</f>
        <v/>
      </c>
      <c r="C273" s="6" t="str">
        <f>IF(ISBLANK(Games!$B273), "",Games!C273)</f>
        <v/>
      </c>
      <c r="D273" s="2" t="str">
        <f>IF(ISBLANK(Games!$B273), "",Games!D273)</f>
        <v/>
      </c>
      <c r="E273" s="2" t="str">
        <f>IF(ISBLANK(Games!$B273), "",Games!E273)</f>
        <v/>
      </c>
      <c r="F273" s="6" t="str">
        <f>IF(ISBLANK(Games!$B273), "",Games!F273)</f>
        <v/>
      </c>
      <c r="G273" s="6" t="str">
        <f>IF(ISBLANK(Games!$B273), "",Games!G273)</f>
        <v/>
      </c>
      <c r="H273" s="26"/>
      <c r="I273" s="26"/>
      <c r="J273" s="25" t="str">
        <f>IF(ISBLANK(Table13[[#This Row],[Side Result]]), "",IF(Table13[[#This Row],[Difference Result]]&gt;(-1*Table13[[#This Row],[Predicted Spread]]), "Y", "N"))</f>
        <v/>
      </c>
      <c r="K273" s="12" t="str">
        <f>IF(ISBLANK(Games!B273),"",IF(Table13[[#This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3" s="16" t="str">
        <f>IF(ISBLANK(Table13[[#This Row],[Difference Result]]),"",IF(ISBLANK(Games!B273),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3" s="24" t="str">
        <f>IF(ISBLANK(Table13[[#This Row],[Difference Result]]), "", (Table13[[#This Row],[Predicted Spread]]*-1-Table13[[#This Row],[Difference Result]]))</f>
        <v/>
      </c>
      <c r="N273" s="24" t="str">
        <f>IF(ISBLANK(Table13[[#This Row],[Difference Result]]), "",ABS(Table13[[#This Row],[Result Difference from Prediction]]))</f>
        <v/>
      </c>
      <c r="O273" s="17" t="str">
        <f>IF(OR(ISBLANK(Games!B273),ISBLANK(Table13[[#This Row],[Side Result]])), "",IF(OR(AND('Prediction Log'!D273&lt;0, 'Prediction Log'!H273='Prediction Log'!B273), AND('Prediction Log'!D273&gt;0, 'Prediction Log'!C273='Prediction Log'!H273)),"Y", IF(ISBLANK(Games!$B$2), "","N")))</f>
        <v/>
      </c>
      <c r="P273" s="17" t="str">
        <f>IF(OR(ISBLANK(Games!B273),ISBLANK(Table13[[#This Row],[Difference Result]])),"", IF(Table13[[#This Row],[Cover Result (Y/N)]]="Y", "Y", "N"))</f>
        <v/>
      </c>
    </row>
    <row r="274" spans="1:16" x14ac:dyDescent="0.45">
      <c r="A274" s="6" t="str">
        <f>IF(ISBLANK(Games!$B274), "",Games!A274)</f>
        <v/>
      </c>
      <c r="B274" s="6" t="str">
        <f>IF(ISBLANK(Games!$B274), "",Games!B274)</f>
        <v/>
      </c>
      <c r="C274" s="6" t="str">
        <f>IF(ISBLANK(Games!$B274), "",Games!C274)</f>
        <v/>
      </c>
      <c r="D274" s="2" t="str">
        <f>IF(ISBLANK(Games!$B274), "",Games!D274)</f>
        <v/>
      </c>
      <c r="E274" s="2" t="str">
        <f>IF(ISBLANK(Games!$B274), "",Games!E274)</f>
        <v/>
      </c>
      <c r="F274" s="6" t="str">
        <f>IF(ISBLANK(Games!$B274), "",Games!F274)</f>
        <v/>
      </c>
      <c r="G274" s="6" t="str">
        <f>IF(ISBLANK(Games!$B274), "",Games!G274)</f>
        <v/>
      </c>
      <c r="H274" s="26"/>
      <c r="I274" s="26"/>
      <c r="J274" s="25" t="str">
        <f>IF(ISBLANK(Table13[[#This Row],[Side Result]]), "",IF(Table13[[#This Row],[Difference Result]]&gt;(-1*Table13[[#This Row],[Predicted Spread]]), "Y", "N"))</f>
        <v/>
      </c>
      <c r="K274" s="12" t="str">
        <f>IF(ISBLANK(Games!B274),"",IF(Table13[[#This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4" s="16" t="str">
        <f>IF(ISBLANK(Table13[[#This Row],[Difference Result]]),"",IF(ISBLANK(Games!B274),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4" s="24" t="str">
        <f>IF(ISBLANK(Table13[[#This Row],[Difference Result]]), "", (Table13[[#This Row],[Predicted Spread]]*-1-Table13[[#This Row],[Difference Result]]))</f>
        <v/>
      </c>
      <c r="N274" s="24" t="str">
        <f>IF(ISBLANK(Table13[[#This Row],[Difference Result]]), "",ABS(Table13[[#This Row],[Result Difference from Prediction]]))</f>
        <v/>
      </c>
      <c r="O274" s="17" t="str">
        <f>IF(OR(ISBLANK(Games!B274),ISBLANK(Table13[[#This Row],[Side Result]])), "",IF(OR(AND('Prediction Log'!D274&lt;0, 'Prediction Log'!H274='Prediction Log'!B274), AND('Prediction Log'!D274&gt;0, 'Prediction Log'!C274='Prediction Log'!H274)),"Y", IF(ISBLANK(Games!$B$2), "","N")))</f>
        <v/>
      </c>
      <c r="P274" s="17" t="str">
        <f>IF(OR(ISBLANK(Games!B274),ISBLANK(Table13[[#This Row],[Difference Result]])),"", IF(Table13[[#This Row],[Cover Result (Y/N)]]="Y", "Y", "N"))</f>
        <v/>
      </c>
    </row>
    <row r="275" spans="1:16" x14ac:dyDescent="0.45">
      <c r="A275" s="6" t="str">
        <f>IF(ISBLANK(Games!$B275), "",Games!A275)</f>
        <v/>
      </c>
      <c r="B275" s="6" t="str">
        <f>IF(ISBLANK(Games!$B275), "",Games!B275)</f>
        <v/>
      </c>
      <c r="C275" s="6" t="str">
        <f>IF(ISBLANK(Games!$B275), "",Games!C275)</f>
        <v/>
      </c>
      <c r="D275" s="2" t="str">
        <f>IF(ISBLANK(Games!$B275), "",Games!D275)</f>
        <v/>
      </c>
      <c r="E275" s="2" t="str">
        <f>IF(ISBLANK(Games!$B275), "",Games!E275)</f>
        <v/>
      </c>
      <c r="F275" s="6" t="str">
        <f>IF(ISBLANK(Games!$B275), "",Games!F275)</f>
        <v/>
      </c>
      <c r="G275" s="6" t="str">
        <f>IF(ISBLANK(Games!$B275), "",Games!G275)</f>
        <v/>
      </c>
      <c r="H275" s="26"/>
      <c r="I275" s="26"/>
      <c r="J275" s="25" t="str">
        <f>IF(ISBLANK(Table13[[#This Row],[Side Result]]), "",IF(Table13[[#This Row],[Difference Result]]&gt;(-1*Table13[[#This Row],[Predicted Spread]]), "Y", "N"))</f>
        <v/>
      </c>
      <c r="K275" s="12" t="str">
        <f>IF(ISBLANK(Games!B275),"",IF(Table13[[#This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5" s="16" t="str">
        <f>IF(ISBLANK(Table13[[#This Row],[Difference Result]]),"",IF(ISBLANK(Games!B275),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5" s="24" t="str">
        <f>IF(ISBLANK(Table13[[#This Row],[Difference Result]]), "", (Table13[[#This Row],[Predicted Spread]]*-1-Table13[[#This Row],[Difference Result]]))</f>
        <v/>
      </c>
      <c r="N275" s="24" t="str">
        <f>IF(ISBLANK(Table13[[#This Row],[Difference Result]]), "",ABS(Table13[[#This Row],[Result Difference from Prediction]]))</f>
        <v/>
      </c>
      <c r="O275" s="17" t="str">
        <f>IF(OR(ISBLANK(Games!B275),ISBLANK(Table13[[#This Row],[Side Result]])), "",IF(OR(AND('Prediction Log'!D275&lt;0, 'Prediction Log'!H275='Prediction Log'!B275), AND('Prediction Log'!D275&gt;0, 'Prediction Log'!C275='Prediction Log'!H275)),"Y", IF(ISBLANK(Games!$B$2), "","N")))</f>
        <v/>
      </c>
      <c r="P275" s="17" t="str">
        <f>IF(OR(ISBLANK(Games!B275),ISBLANK(Table13[[#This Row],[Difference Result]])),"", IF(Table13[[#This Row],[Cover Result (Y/N)]]="Y", "Y", "N"))</f>
        <v/>
      </c>
    </row>
    <row r="276" spans="1:16" x14ac:dyDescent="0.45">
      <c r="A276" s="6" t="str">
        <f>IF(ISBLANK(Games!$B276), "",Games!A276)</f>
        <v/>
      </c>
      <c r="B276" s="6" t="str">
        <f>IF(ISBLANK(Games!$B276), "",Games!B276)</f>
        <v/>
      </c>
      <c r="C276" s="6" t="str">
        <f>IF(ISBLANK(Games!$B276), "",Games!C276)</f>
        <v/>
      </c>
      <c r="D276" s="2" t="str">
        <f>IF(ISBLANK(Games!$B276), "",Games!D276)</f>
        <v/>
      </c>
      <c r="E276" s="2" t="str">
        <f>IF(ISBLANK(Games!$B276), "",Games!E276)</f>
        <v/>
      </c>
      <c r="F276" s="6" t="str">
        <f>IF(ISBLANK(Games!$B276), "",Games!F276)</f>
        <v/>
      </c>
      <c r="G276" s="6" t="str">
        <f>IF(ISBLANK(Games!$B276), "",Games!G276)</f>
        <v/>
      </c>
      <c r="H276" s="26"/>
      <c r="I276" s="26"/>
      <c r="J276" s="25" t="str">
        <f>IF(ISBLANK(Table13[[#This Row],[Side Result]]), "",IF(Table13[[#This Row],[Difference Result]]&gt;(-1*Table13[[#This Row],[Predicted Spread]]), "Y", "N"))</f>
        <v/>
      </c>
      <c r="K276" s="12" t="str">
        <f>IF(ISBLANK(Games!B276),"",IF(Table13[[#This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6" s="16" t="str">
        <f>IF(ISBLANK(Table13[[#This Row],[Difference Result]]),"",IF(ISBLANK(Games!B276),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6" s="24" t="str">
        <f>IF(ISBLANK(Table13[[#This Row],[Difference Result]]), "", (Table13[[#This Row],[Predicted Spread]]*-1-Table13[[#This Row],[Difference Result]]))</f>
        <v/>
      </c>
      <c r="N276" s="24" t="str">
        <f>IF(ISBLANK(Table13[[#This Row],[Difference Result]]), "",ABS(Table13[[#This Row],[Result Difference from Prediction]]))</f>
        <v/>
      </c>
      <c r="O276" s="17" t="str">
        <f>IF(OR(ISBLANK(Games!B276),ISBLANK(Table13[[#This Row],[Side Result]])), "",IF(OR(AND('Prediction Log'!D276&lt;0, 'Prediction Log'!H276='Prediction Log'!B276), AND('Prediction Log'!D276&gt;0, 'Prediction Log'!C276='Prediction Log'!H276)),"Y", IF(ISBLANK(Games!$B$2), "","N")))</f>
        <v/>
      </c>
      <c r="P276" s="17" t="str">
        <f>IF(OR(ISBLANK(Games!B276),ISBLANK(Table13[[#This Row],[Difference Result]])),"", IF(Table13[[#This Row],[Cover Result (Y/N)]]="Y", "Y", "N"))</f>
        <v/>
      </c>
    </row>
    <row r="277" spans="1:16" x14ac:dyDescent="0.45">
      <c r="A277" s="6" t="str">
        <f>IF(ISBLANK(Games!$B277), "",Games!A277)</f>
        <v/>
      </c>
      <c r="B277" s="6" t="str">
        <f>IF(ISBLANK(Games!$B277), "",Games!B277)</f>
        <v/>
      </c>
      <c r="C277" s="6" t="str">
        <f>IF(ISBLANK(Games!$B277), "",Games!C277)</f>
        <v/>
      </c>
      <c r="D277" s="2" t="str">
        <f>IF(ISBLANK(Games!$B277), "",Games!D277)</f>
        <v/>
      </c>
      <c r="E277" s="2" t="str">
        <f>IF(ISBLANK(Games!$B277), "",Games!E277)</f>
        <v/>
      </c>
      <c r="F277" s="6" t="str">
        <f>IF(ISBLANK(Games!$B277), "",Games!F277)</f>
        <v/>
      </c>
      <c r="G277" s="6" t="str">
        <f>IF(ISBLANK(Games!$B277), "",Games!G277)</f>
        <v/>
      </c>
      <c r="H277" s="26"/>
      <c r="I277" s="26"/>
      <c r="J277" s="25" t="str">
        <f>IF(ISBLANK(Table13[[#This Row],[Side Result]]), "",IF(Table13[[#This Row],[Difference Result]]&gt;(-1*Table13[[#This Row],[Predicted Spread]]), "Y", "N"))</f>
        <v/>
      </c>
      <c r="K277" s="12" t="str">
        <f>IF(ISBLANK(Games!B277),"",IF(Table13[[#This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7" s="16" t="str">
        <f>IF(ISBLANK(Table13[[#This Row],[Difference Result]]),"",IF(ISBLANK(Games!B277),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7" s="24" t="str">
        <f>IF(ISBLANK(Table13[[#This Row],[Difference Result]]), "", (Table13[[#This Row],[Predicted Spread]]*-1-Table13[[#This Row],[Difference Result]]))</f>
        <v/>
      </c>
      <c r="N277" s="24" t="str">
        <f>IF(ISBLANK(Table13[[#This Row],[Difference Result]]), "",ABS(Table13[[#This Row],[Result Difference from Prediction]]))</f>
        <v/>
      </c>
      <c r="O277" s="17" t="str">
        <f>IF(OR(ISBLANK(Games!B277),ISBLANK(Table13[[#This Row],[Side Result]])), "",IF(OR(AND('Prediction Log'!D277&lt;0, 'Prediction Log'!H277='Prediction Log'!B277), AND('Prediction Log'!D277&gt;0, 'Prediction Log'!C277='Prediction Log'!H277)),"Y", IF(ISBLANK(Games!$B$2), "","N")))</f>
        <v/>
      </c>
      <c r="P277" s="17" t="str">
        <f>IF(OR(ISBLANK(Games!B277),ISBLANK(Table13[[#This Row],[Difference Result]])),"", IF(Table13[[#This Row],[Cover Result (Y/N)]]="Y", "Y", "N"))</f>
        <v/>
      </c>
    </row>
    <row r="278" spans="1:16" x14ac:dyDescent="0.45">
      <c r="A278" s="6" t="str">
        <f>IF(ISBLANK(Games!$B278), "",Games!A278)</f>
        <v/>
      </c>
      <c r="B278" s="6" t="str">
        <f>IF(ISBLANK(Games!$B278), "",Games!B278)</f>
        <v/>
      </c>
      <c r="C278" s="6" t="str">
        <f>IF(ISBLANK(Games!$B278), "",Games!C278)</f>
        <v/>
      </c>
      <c r="D278" s="2" t="str">
        <f>IF(ISBLANK(Games!$B278), "",Games!D278)</f>
        <v/>
      </c>
      <c r="E278" s="2" t="str">
        <f>IF(ISBLANK(Games!$B278), "",Games!E278)</f>
        <v/>
      </c>
      <c r="F278" s="6" t="str">
        <f>IF(ISBLANK(Games!$B278), "",Games!F278)</f>
        <v/>
      </c>
      <c r="G278" s="6" t="str">
        <f>IF(ISBLANK(Games!$B278), "",Games!G278)</f>
        <v/>
      </c>
      <c r="H278" s="26"/>
      <c r="I278" s="26"/>
      <c r="J278" s="25" t="str">
        <f>IF(ISBLANK(Table13[[#This Row],[Side Result]]), "",IF(Table13[[#This Row],[Difference Result]]&gt;(-1*Table13[[#This Row],[Predicted Spread]]), "Y", "N"))</f>
        <v/>
      </c>
      <c r="K278" s="12" t="str">
        <f>IF(ISBLANK(Games!B278),"",IF(Table13[[#This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8" s="16" t="str">
        <f>IF(ISBLANK(Table13[[#This Row],[Difference Result]]),"",IF(ISBLANK(Games!B278),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8" s="24" t="str">
        <f>IF(ISBLANK(Table13[[#This Row],[Difference Result]]), "", (Table13[[#This Row],[Predicted Spread]]*-1-Table13[[#This Row],[Difference Result]]))</f>
        <v/>
      </c>
      <c r="N278" s="24" t="str">
        <f>IF(ISBLANK(Table13[[#This Row],[Difference Result]]), "",ABS(Table13[[#This Row],[Result Difference from Prediction]]))</f>
        <v/>
      </c>
      <c r="O278" s="17" t="str">
        <f>IF(OR(ISBLANK(Games!B278),ISBLANK(Table13[[#This Row],[Side Result]])), "",IF(OR(AND('Prediction Log'!D278&lt;0, 'Prediction Log'!H278='Prediction Log'!B278), AND('Prediction Log'!D278&gt;0, 'Prediction Log'!C278='Prediction Log'!H278)),"Y", IF(ISBLANK(Games!$B$2), "","N")))</f>
        <v/>
      </c>
      <c r="P278" s="17" t="str">
        <f>IF(OR(ISBLANK(Games!B278),ISBLANK(Table13[[#This Row],[Difference Result]])),"", IF(Table13[[#This Row],[Cover Result (Y/N)]]="Y", "Y", "N"))</f>
        <v/>
      </c>
    </row>
    <row r="279" spans="1:16" x14ac:dyDescent="0.45">
      <c r="A279" s="6" t="str">
        <f>IF(ISBLANK(Games!$B279), "",Games!A279)</f>
        <v/>
      </c>
      <c r="B279" s="6" t="str">
        <f>IF(ISBLANK(Games!$B279), "",Games!B279)</f>
        <v/>
      </c>
      <c r="C279" s="6" t="str">
        <f>IF(ISBLANK(Games!$B279), "",Games!C279)</f>
        <v/>
      </c>
      <c r="D279" s="2" t="str">
        <f>IF(ISBLANK(Games!$B279), "",Games!D279)</f>
        <v/>
      </c>
      <c r="E279" s="2" t="str">
        <f>IF(ISBLANK(Games!$B279), "",Games!E279)</f>
        <v/>
      </c>
      <c r="F279" s="6" t="str">
        <f>IF(ISBLANK(Games!$B279), "",Games!F279)</f>
        <v/>
      </c>
      <c r="G279" s="6" t="str">
        <f>IF(ISBLANK(Games!$B279), "",Games!G279)</f>
        <v/>
      </c>
      <c r="H279" s="26"/>
      <c r="I279" s="26"/>
      <c r="J279" s="25" t="str">
        <f>IF(ISBLANK(Table13[[#This Row],[Side Result]]), "",IF(Table13[[#This Row],[Difference Result]]&gt;(-1*Table13[[#This Row],[Predicted Spread]]), "Y", "N"))</f>
        <v/>
      </c>
      <c r="K279" s="12" t="str">
        <f>IF(ISBLANK(Games!B279),"",IF(Table13[[#This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9" s="16" t="str">
        <f>IF(ISBLANK(Table13[[#This Row],[Difference Result]]),"",IF(ISBLANK(Games!B279),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9" s="24" t="str">
        <f>IF(ISBLANK(Table13[[#This Row],[Difference Result]]), "", (Table13[[#This Row],[Predicted Spread]]*-1-Table13[[#This Row],[Difference Result]]))</f>
        <v/>
      </c>
      <c r="N279" s="24" t="str">
        <f>IF(ISBLANK(Table13[[#This Row],[Difference Result]]), "",ABS(Table13[[#This Row],[Result Difference from Prediction]]))</f>
        <v/>
      </c>
      <c r="O279" s="17" t="str">
        <f>IF(OR(ISBLANK(Games!B279),ISBLANK(Table13[[#This Row],[Side Result]])), "",IF(OR(AND('Prediction Log'!D279&lt;0, 'Prediction Log'!H279='Prediction Log'!B279), AND('Prediction Log'!D279&gt;0, 'Prediction Log'!C279='Prediction Log'!H279)),"Y", IF(ISBLANK(Games!$B$2), "","N")))</f>
        <v/>
      </c>
      <c r="P279" s="17" t="str">
        <f>IF(OR(ISBLANK(Games!B279),ISBLANK(Table13[[#This Row],[Difference Result]])),"", IF(Table13[[#This Row],[Cover Result (Y/N)]]="Y", "Y", "N"))</f>
        <v/>
      </c>
    </row>
    <row r="280" spans="1:16" x14ac:dyDescent="0.45">
      <c r="A280" s="6" t="str">
        <f>IF(ISBLANK(Games!$B280), "",Games!A280)</f>
        <v/>
      </c>
      <c r="B280" s="6" t="str">
        <f>IF(ISBLANK(Games!$B280), "",Games!B280)</f>
        <v/>
      </c>
      <c r="C280" s="6" t="str">
        <f>IF(ISBLANK(Games!$B280), "",Games!C280)</f>
        <v/>
      </c>
      <c r="D280" s="2" t="str">
        <f>IF(ISBLANK(Games!$B280), "",Games!D280)</f>
        <v/>
      </c>
      <c r="E280" s="2" t="str">
        <f>IF(ISBLANK(Games!$B280), "",Games!E280)</f>
        <v/>
      </c>
      <c r="F280" s="6" t="str">
        <f>IF(ISBLANK(Games!$B280), "",Games!F280)</f>
        <v/>
      </c>
      <c r="G280" s="6" t="str">
        <f>IF(ISBLANK(Games!$B280), "",Games!G280)</f>
        <v/>
      </c>
      <c r="H280" s="26"/>
      <c r="I280" s="26"/>
      <c r="J280" s="25" t="str">
        <f>IF(ISBLANK(Table13[[#This Row],[Side Result]]), "",IF(Table13[[#This Row],[Difference Result]]&gt;(-1*Table13[[#This Row],[Predicted Spread]]), "Y", "N"))</f>
        <v/>
      </c>
      <c r="K280" s="12" t="str">
        <f>IF(ISBLANK(Games!B280),"",IF(Table13[[#This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0" s="16" t="str">
        <f>IF(ISBLANK(Table13[[#This Row],[Difference Result]]),"",IF(ISBLANK(Games!B280),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0" s="24" t="str">
        <f>IF(ISBLANK(Table13[[#This Row],[Difference Result]]), "", (Table13[[#This Row],[Predicted Spread]]*-1-Table13[[#This Row],[Difference Result]]))</f>
        <v/>
      </c>
      <c r="N280" s="24" t="str">
        <f>IF(ISBLANK(Table13[[#This Row],[Difference Result]]), "",ABS(Table13[[#This Row],[Result Difference from Prediction]]))</f>
        <v/>
      </c>
      <c r="O280" s="17" t="str">
        <f>IF(OR(ISBLANK(Games!B280),ISBLANK(Table13[[#This Row],[Side Result]])), "",IF(OR(AND('Prediction Log'!D280&lt;0, 'Prediction Log'!H280='Prediction Log'!B280), AND('Prediction Log'!D280&gt;0, 'Prediction Log'!C280='Prediction Log'!H280)),"Y", IF(ISBLANK(Games!$B$2), "","N")))</f>
        <v/>
      </c>
      <c r="P280" s="17" t="str">
        <f>IF(OR(ISBLANK(Games!B280),ISBLANK(Table13[[#This Row],[Difference Result]])),"", IF(Table13[[#This Row],[Cover Result (Y/N)]]="Y", "Y", "N"))</f>
        <v/>
      </c>
    </row>
    <row r="281" spans="1:16" x14ac:dyDescent="0.45">
      <c r="A281" s="6" t="str">
        <f>IF(ISBLANK(Games!$B281), "",Games!A281)</f>
        <v/>
      </c>
      <c r="B281" s="6" t="str">
        <f>IF(ISBLANK(Games!$B281), "",Games!B281)</f>
        <v/>
      </c>
      <c r="C281" s="6" t="str">
        <f>IF(ISBLANK(Games!$B281), "",Games!C281)</f>
        <v/>
      </c>
      <c r="D281" s="2" t="str">
        <f>IF(ISBLANK(Games!$B281), "",Games!D281)</f>
        <v/>
      </c>
      <c r="E281" s="2" t="str">
        <f>IF(ISBLANK(Games!$B281), "",Games!E281)</f>
        <v/>
      </c>
      <c r="F281" s="6" t="str">
        <f>IF(ISBLANK(Games!$B281), "",Games!F281)</f>
        <v/>
      </c>
      <c r="G281" s="6" t="str">
        <f>IF(ISBLANK(Games!$B281), "",Games!G281)</f>
        <v/>
      </c>
      <c r="H281" s="26"/>
      <c r="I281" s="26"/>
      <c r="J281" s="25" t="str">
        <f>IF(ISBLANK(Table13[[#This Row],[Side Result]]), "",IF(Table13[[#This Row],[Difference Result]]&gt;(-1*Table13[[#This Row],[Predicted Spread]]), "Y", "N"))</f>
        <v/>
      </c>
      <c r="K281" s="12" t="str">
        <f>IF(ISBLANK(Games!B281),"",IF(Table13[[#This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1" s="16" t="str">
        <f>IF(ISBLANK(Table13[[#This Row],[Difference Result]]),"",IF(ISBLANK(Games!B281),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1" s="24" t="str">
        <f>IF(ISBLANK(Table13[[#This Row],[Difference Result]]), "", (Table13[[#This Row],[Predicted Spread]]*-1-Table13[[#This Row],[Difference Result]]))</f>
        <v/>
      </c>
      <c r="N281" s="24" t="str">
        <f>IF(ISBLANK(Table13[[#This Row],[Difference Result]]), "",ABS(Table13[[#This Row],[Result Difference from Prediction]]))</f>
        <v/>
      </c>
      <c r="O281" s="17" t="str">
        <f>IF(OR(ISBLANK(Games!B281),ISBLANK(Table13[[#This Row],[Side Result]])), "",IF(OR(AND('Prediction Log'!D281&lt;0, 'Prediction Log'!H281='Prediction Log'!B281), AND('Prediction Log'!D281&gt;0, 'Prediction Log'!C281='Prediction Log'!H281)),"Y", IF(ISBLANK(Games!$B$2), "","N")))</f>
        <v/>
      </c>
      <c r="P281" s="17" t="str">
        <f>IF(OR(ISBLANK(Games!B281),ISBLANK(Table13[[#This Row],[Difference Result]])),"", IF(Table13[[#This Row],[Cover Result (Y/N)]]="Y", "Y", "N"))</f>
        <v/>
      </c>
    </row>
    <row r="282" spans="1:16" x14ac:dyDescent="0.45">
      <c r="A282" s="6" t="str">
        <f>IF(ISBLANK(Games!$B282), "",Games!A282)</f>
        <v/>
      </c>
      <c r="B282" s="6" t="str">
        <f>IF(ISBLANK(Games!$B282), "",Games!B282)</f>
        <v/>
      </c>
      <c r="C282" s="6" t="str">
        <f>IF(ISBLANK(Games!$B282), "",Games!C282)</f>
        <v/>
      </c>
      <c r="D282" s="2" t="str">
        <f>IF(ISBLANK(Games!$B282), "",Games!D282)</f>
        <v/>
      </c>
      <c r="E282" s="2" t="str">
        <f>IF(ISBLANK(Games!$B282), "",Games!E282)</f>
        <v/>
      </c>
      <c r="F282" s="6" t="str">
        <f>IF(ISBLANK(Games!$B282), "",Games!F282)</f>
        <v/>
      </c>
      <c r="G282" s="6" t="str">
        <f>IF(ISBLANK(Games!$B282), "",Games!G282)</f>
        <v/>
      </c>
      <c r="H282" s="26"/>
      <c r="I282" s="26"/>
      <c r="J282" s="25" t="str">
        <f>IF(ISBLANK(Table13[[#This Row],[Side Result]]), "",IF(Table13[[#This Row],[Difference Result]]&gt;(-1*Table13[[#This Row],[Predicted Spread]]), "Y", "N"))</f>
        <v/>
      </c>
      <c r="K282" s="12" t="str">
        <f>IF(ISBLANK(Games!B282),"",IF(Table13[[#This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2" s="16" t="str">
        <f>IF(ISBLANK(Table13[[#This Row],[Difference Result]]),"",IF(ISBLANK(Games!B282),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2" s="24" t="str">
        <f>IF(ISBLANK(Table13[[#This Row],[Difference Result]]), "", (Table13[[#This Row],[Predicted Spread]]*-1-Table13[[#This Row],[Difference Result]]))</f>
        <v/>
      </c>
      <c r="N282" s="24" t="str">
        <f>IF(ISBLANK(Table13[[#This Row],[Difference Result]]), "",ABS(Table13[[#This Row],[Result Difference from Prediction]]))</f>
        <v/>
      </c>
      <c r="O282" s="17" t="str">
        <f>IF(OR(ISBLANK(Games!B282),ISBLANK(Table13[[#This Row],[Side Result]])), "",IF(OR(AND('Prediction Log'!D282&lt;0, 'Prediction Log'!H282='Prediction Log'!B282), AND('Prediction Log'!D282&gt;0, 'Prediction Log'!C282='Prediction Log'!H282)),"Y", IF(ISBLANK(Games!$B$2), "","N")))</f>
        <v/>
      </c>
      <c r="P282" s="17" t="str">
        <f>IF(OR(ISBLANK(Games!B282),ISBLANK(Table13[[#This Row],[Difference Result]])),"", IF(Table13[[#This Row],[Cover Result (Y/N)]]="Y", "Y", "N"))</f>
        <v/>
      </c>
    </row>
    <row r="283" spans="1:16" x14ac:dyDescent="0.45">
      <c r="A283" s="6" t="str">
        <f>IF(ISBLANK(Games!$B283), "",Games!A283)</f>
        <v/>
      </c>
      <c r="B283" s="6" t="str">
        <f>IF(ISBLANK(Games!$B283), "",Games!B283)</f>
        <v/>
      </c>
      <c r="C283" s="6" t="str">
        <f>IF(ISBLANK(Games!$B283), "",Games!C283)</f>
        <v/>
      </c>
      <c r="D283" s="2" t="str">
        <f>IF(ISBLANK(Games!$B283), "",Games!D283)</f>
        <v/>
      </c>
      <c r="E283" s="2" t="str">
        <f>IF(ISBLANK(Games!$B283), "",Games!E283)</f>
        <v/>
      </c>
      <c r="F283" s="6" t="str">
        <f>IF(ISBLANK(Games!$B283), "",Games!F283)</f>
        <v/>
      </c>
      <c r="G283" s="6" t="str">
        <f>IF(ISBLANK(Games!$B283), "",Games!G283)</f>
        <v/>
      </c>
      <c r="H283" s="26"/>
      <c r="I283" s="26"/>
      <c r="J283" s="25" t="str">
        <f>IF(ISBLANK(Table13[[#This Row],[Side Result]]), "",IF(Table13[[#This Row],[Difference Result]]&gt;(-1*Table13[[#This Row],[Predicted Spread]]), "Y", "N"))</f>
        <v/>
      </c>
      <c r="K283" s="12" t="str">
        <f>IF(ISBLANK(Games!B283),"",IF(Table13[[#This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3" s="16" t="str">
        <f>IF(ISBLANK(Table13[[#This Row],[Difference Result]]),"",IF(ISBLANK(Games!B283),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3" s="24" t="str">
        <f>IF(ISBLANK(Table13[[#This Row],[Difference Result]]), "", (Table13[[#This Row],[Predicted Spread]]*-1-Table13[[#This Row],[Difference Result]]))</f>
        <v/>
      </c>
      <c r="N283" s="24" t="str">
        <f>IF(ISBLANK(Table13[[#This Row],[Difference Result]]), "",ABS(Table13[[#This Row],[Result Difference from Prediction]]))</f>
        <v/>
      </c>
      <c r="O283" s="17" t="str">
        <f>IF(OR(ISBLANK(Games!B283),ISBLANK(Table13[[#This Row],[Side Result]])), "",IF(OR(AND('Prediction Log'!D283&lt;0, 'Prediction Log'!H283='Prediction Log'!B283), AND('Prediction Log'!D283&gt;0, 'Prediction Log'!C283='Prediction Log'!H283)),"Y", IF(ISBLANK(Games!$B$2), "","N")))</f>
        <v/>
      </c>
      <c r="P283" s="17" t="str">
        <f>IF(OR(ISBLANK(Games!B283),ISBLANK(Table13[[#This Row],[Difference Result]])),"", IF(Table13[[#This Row],[Cover Result (Y/N)]]="Y", "Y", "N"))</f>
        <v/>
      </c>
    </row>
    <row r="284" spans="1:16" x14ac:dyDescent="0.45">
      <c r="A284" s="6" t="str">
        <f>IF(ISBLANK(Games!$B284), "",Games!A284)</f>
        <v/>
      </c>
      <c r="B284" s="6" t="str">
        <f>IF(ISBLANK(Games!$B284), "",Games!B284)</f>
        <v/>
      </c>
      <c r="C284" s="6" t="str">
        <f>IF(ISBLANK(Games!$B284), "",Games!C284)</f>
        <v/>
      </c>
      <c r="D284" s="2" t="str">
        <f>IF(ISBLANK(Games!$B284), "",Games!D284)</f>
        <v/>
      </c>
      <c r="E284" s="2" t="str">
        <f>IF(ISBLANK(Games!$B284), "",Games!E284)</f>
        <v/>
      </c>
      <c r="F284" s="6" t="str">
        <f>IF(ISBLANK(Games!$B284), "",Games!F284)</f>
        <v/>
      </c>
      <c r="G284" s="6" t="str">
        <f>IF(ISBLANK(Games!$B284), "",Games!G284)</f>
        <v/>
      </c>
      <c r="H284" s="26"/>
      <c r="I284" s="26"/>
      <c r="J284" s="25" t="str">
        <f>IF(ISBLANK(Table13[[#This Row],[Side Result]]), "",IF(Table13[[#This Row],[Difference Result]]&gt;(-1*Table13[[#This Row],[Predicted Spread]]), "Y", "N"))</f>
        <v/>
      </c>
      <c r="K284" s="12" t="str">
        <f>IF(ISBLANK(Games!B284),"",IF(Table13[[#This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4" s="16" t="str">
        <f>IF(ISBLANK(Table13[[#This Row],[Difference Result]]),"",IF(ISBLANK(Games!B284),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4" s="24" t="str">
        <f>IF(ISBLANK(Table13[[#This Row],[Difference Result]]), "", (Table13[[#This Row],[Predicted Spread]]*-1-Table13[[#This Row],[Difference Result]]))</f>
        <v/>
      </c>
      <c r="N284" s="24" t="str">
        <f>IF(ISBLANK(Table13[[#This Row],[Difference Result]]), "",ABS(Table13[[#This Row],[Result Difference from Prediction]]))</f>
        <v/>
      </c>
      <c r="O284" s="17" t="str">
        <f>IF(OR(ISBLANK(Games!B284),ISBLANK(Table13[[#This Row],[Side Result]])), "",IF(OR(AND('Prediction Log'!D284&lt;0, 'Prediction Log'!H284='Prediction Log'!B284), AND('Prediction Log'!D284&gt;0, 'Prediction Log'!C284='Prediction Log'!H284)),"Y", IF(ISBLANK(Games!$B$2), "","N")))</f>
        <v/>
      </c>
      <c r="P284" s="17" t="str">
        <f>IF(OR(ISBLANK(Games!B284),ISBLANK(Table13[[#This Row],[Difference Result]])),"", IF(Table13[[#This Row],[Cover Result (Y/N)]]="Y", "Y", "N"))</f>
        <v/>
      </c>
    </row>
    <row r="285" spans="1:16" x14ac:dyDescent="0.45">
      <c r="A285" s="6" t="str">
        <f>IF(ISBLANK(Games!$B285), "",Games!A285)</f>
        <v/>
      </c>
      <c r="B285" s="6" t="str">
        <f>IF(ISBLANK(Games!$B285), "",Games!B285)</f>
        <v/>
      </c>
      <c r="C285" s="6" t="str">
        <f>IF(ISBLANK(Games!$B285), "",Games!C285)</f>
        <v/>
      </c>
      <c r="D285" s="2" t="str">
        <f>IF(ISBLANK(Games!$B285), "",Games!D285)</f>
        <v/>
      </c>
      <c r="E285" s="2" t="str">
        <f>IF(ISBLANK(Games!$B285), "",Games!E285)</f>
        <v/>
      </c>
      <c r="F285" s="6" t="str">
        <f>IF(ISBLANK(Games!$B285), "",Games!F285)</f>
        <v/>
      </c>
      <c r="G285" s="6" t="str">
        <f>IF(ISBLANK(Games!$B285), "",Games!G285)</f>
        <v/>
      </c>
      <c r="H285" s="26"/>
      <c r="I285" s="26"/>
      <c r="J285" s="25" t="str">
        <f>IF(ISBLANK(Table13[[#This Row],[Side Result]]), "",IF(Table13[[#This Row],[Difference Result]]&gt;(-1*Table13[[#This Row],[Predicted Spread]]), "Y", "N"))</f>
        <v/>
      </c>
      <c r="K285" s="12" t="str">
        <f>IF(ISBLANK(Games!B285),"",IF(Table13[[#This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5" s="16" t="str">
        <f>IF(ISBLANK(Table13[[#This Row],[Difference Result]]),"",IF(ISBLANK(Games!B285),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5" s="24" t="str">
        <f>IF(ISBLANK(Table13[[#This Row],[Difference Result]]), "", (Table13[[#This Row],[Predicted Spread]]*-1-Table13[[#This Row],[Difference Result]]))</f>
        <v/>
      </c>
      <c r="N285" s="24" t="str">
        <f>IF(ISBLANK(Table13[[#This Row],[Difference Result]]), "",ABS(Table13[[#This Row],[Result Difference from Prediction]]))</f>
        <v/>
      </c>
      <c r="O285" s="17" t="str">
        <f>IF(OR(ISBLANK(Games!B285),ISBLANK(Table13[[#This Row],[Side Result]])), "",IF(OR(AND('Prediction Log'!D285&lt;0, 'Prediction Log'!H285='Prediction Log'!B285), AND('Prediction Log'!D285&gt;0, 'Prediction Log'!C285='Prediction Log'!H285)),"Y", IF(ISBLANK(Games!$B$2), "","N")))</f>
        <v/>
      </c>
      <c r="P285" s="17" t="str">
        <f>IF(OR(ISBLANK(Games!B285),ISBLANK(Table13[[#This Row],[Difference Result]])),"", IF(Table13[[#This Row],[Cover Result (Y/N)]]="Y", "Y", "N"))</f>
        <v/>
      </c>
    </row>
    <row r="286" spans="1:16" x14ac:dyDescent="0.45">
      <c r="A286" s="6" t="str">
        <f>IF(ISBLANK(Games!$B286), "",Games!A286)</f>
        <v/>
      </c>
      <c r="B286" s="6" t="str">
        <f>IF(ISBLANK(Games!$B286), "",Games!B286)</f>
        <v/>
      </c>
      <c r="C286" s="6" t="str">
        <f>IF(ISBLANK(Games!$B286), "",Games!C286)</f>
        <v/>
      </c>
      <c r="D286" s="2" t="str">
        <f>IF(ISBLANK(Games!$B286), "",Games!D286)</f>
        <v/>
      </c>
      <c r="E286" s="2" t="str">
        <f>IF(ISBLANK(Games!$B286), "",Games!E286)</f>
        <v/>
      </c>
      <c r="F286" s="6" t="str">
        <f>IF(ISBLANK(Games!$B286), "",Games!F286)</f>
        <v/>
      </c>
      <c r="G286" s="6" t="str">
        <f>IF(ISBLANK(Games!$B286), "",Games!G286)</f>
        <v/>
      </c>
      <c r="H286" s="26"/>
      <c r="I286" s="26"/>
      <c r="J286" s="25" t="str">
        <f>IF(ISBLANK(Table13[[#This Row],[Side Result]]), "",IF(Table13[[#This Row],[Difference Result]]&gt;(-1*Table13[[#This Row],[Predicted Spread]]), "Y", "N"))</f>
        <v/>
      </c>
      <c r="K286" s="12" t="str">
        <f>IF(ISBLANK(Games!B286),"",IF(Table13[[#This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6" s="16" t="str">
        <f>IF(ISBLANK(Table13[[#This Row],[Difference Result]]),"",IF(ISBLANK(Games!B286),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6" s="24" t="str">
        <f>IF(ISBLANK(Table13[[#This Row],[Difference Result]]), "", (Table13[[#This Row],[Predicted Spread]]*-1-Table13[[#This Row],[Difference Result]]))</f>
        <v/>
      </c>
      <c r="N286" s="24" t="str">
        <f>IF(ISBLANK(Table13[[#This Row],[Difference Result]]), "",ABS(Table13[[#This Row],[Result Difference from Prediction]]))</f>
        <v/>
      </c>
      <c r="O286" s="17" t="str">
        <f>IF(OR(ISBLANK(Games!B286),ISBLANK(Table13[[#This Row],[Side Result]])), "",IF(OR(AND('Prediction Log'!D286&lt;0, 'Prediction Log'!H286='Prediction Log'!B286), AND('Prediction Log'!D286&gt;0, 'Prediction Log'!C286='Prediction Log'!H286)),"Y", IF(ISBLANK(Games!$B$2), "","N")))</f>
        <v/>
      </c>
      <c r="P286" s="17" t="str">
        <f>IF(OR(ISBLANK(Games!B286),ISBLANK(Table13[[#This Row],[Difference Result]])),"", IF(Table13[[#This Row],[Cover Result (Y/N)]]="Y", "Y", "N"))</f>
        <v/>
      </c>
    </row>
    <row r="287" spans="1:16" x14ac:dyDescent="0.45">
      <c r="A287" s="6" t="str">
        <f>IF(ISBLANK(Games!$B287), "",Games!A287)</f>
        <v/>
      </c>
      <c r="B287" s="6" t="str">
        <f>IF(ISBLANK(Games!$B287), "",Games!B287)</f>
        <v/>
      </c>
      <c r="C287" s="6" t="str">
        <f>IF(ISBLANK(Games!$B287), "",Games!C287)</f>
        <v/>
      </c>
      <c r="D287" s="2" t="str">
        <f>IF(ISBLANK(Games!$B287), "",Games!D287)</f>
        <v/>
      </c>
      <c r="E287" s="2" t="str">
        <f>IF(ISBLANK(Games!$B287), "",Games!E287)</f>
        <v/>
      </c>
      <c r="F287" s="6" t="str">
        <f>IF(ISBLANK(Games!$B287), "",Games!F287)</f>
        <v/>
      </c>
      <c r="G287" s="6" t="str">
        <f>IF(ISBLANK(Games!$B287), "",Games!G287)</f>
        <v/>
      </c>
      <c r="H287" s="26"/>
      <c r="I287" s="26"/>
      <c r="J287" s="25" t="str">
        <f>IF(ISBLANK(Table13[[#This Row],[Side Result]]), "",IF(Table13[[#This Row],[Difference Result]]&gt;(-1*Table13[[#This Row],[Predicted Spread]]), "Y", "N"))</f>
        <v/>
      </c>
      <c r="K287" s="12" t="str">
        <f>IF(ISBLANK(Games!B287),"",IF(Table13[[#This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7" s="16" t="str">
        <f>IF(ISBLANK(Table13[[#This Row],[Difference Result]]),"",IF(ISBLANK(Games!B287),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7" s="24" t="str">
        <f>IF(ISBLANK(Table13[[#This Row],[Difference Result]]), "", (Table13[[#This Row],[Predicted Spread]]*-1-Table13[[#This Row],[Difference Result]]))</f>
        <v/>
      </c>
      <c r="N287" s="24" t="str">
        <f>IF(ISBLANK(Table13[[#This Row],[Difference Result]]), "",ABS(Table13[[#This Row],[Result Difference from Prediction]]))</f>
        <v/>
      </c>
      <c r="O287" s="17" t="str">
        <f>IF(OR(ISBLANK(Games!B287),ISBLANK(Table13[[#This Row],[Side Result]])), "",IF(OR(AND('Prediction Log'!D287&lt;0, 'Prediction Log'!H287='Prediction Log'!B287), AND('Prediction Log'!D287&gt;0, 'Prediction Log'!C287='Prediction Log'!H287)),"Y", IF(ISBLANK(Games!$B$2), "","N")))</f>
        <v/>
      </c>
      <c r="P287" s="17" t="str">
        <f>IF(OR(ISBLANK(Games!B287),ISBLANK(Table13[[#This Row],[Difference Result]])),"", IF(Table13[[#This Row],[Cover Result (Y/N)]]="Y", "Y", "N"))</f>
        <v/>
      </c>
    </row>
    <row r="288" spans="1:16" x14ac:dyDescent="0.45">
      <c r="A288" s="6" t="str">
        <f>IF(ISBLANK(Games!$B288), "",Games!A288)</f>
        <v/>
      </c>
      <c r="B288" s="6" t="str">
        <f>IF(ISBLANK(Games!$B288), "",Games!B288)</f>
        <v/>
      </c>
      <c r="C288" s="6" t="str">
        <f>IF(ISBLANK(Games!$B288), "",Games!C288)</f>
        <v/>
      </c>
      <c r="D288" s="2" t="str">
        <f>IF(ISBLANK(Games!$B288), "",Games!D288)</f>
        <v/>
      </c>
      <c r="E288" s="2" t="str">
        <f>IF(ISBLANK(Games!$B288), "",Games!E288)</f>
        <v/>
      </c>
      <c r="F288" s="6" t="str">
        <f>IF(ISBLANK(Games!$B288), "",Games!F288)</f>
        <v/>
      </c>
      <c r="G288" s="6" t="str">
        <f>IF(ISBLANK(Games!$B288), "",Games!G288)</f>
        <v/>
      </c>
      <c r="H288" s="26"/>
      <c r="I288" s="26"/>
      <c r="J288" s="25" t="str">
        <f>IF(ISBLANK(Table13[[#This Row],[Side Result]]), "",IF(Table13[[#This Row],[Difference Result]]&gt;(-1*Table13[[#This Row],[Predicted Spread]]), "Y", "N"))</f>
        <v/>
      </c>
      <c r="K288" s="12" t="str">
        <f>IF(ISBLANK(Games!B288),"",IF(Table13[[#This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8" s="16" t="str">
        <f>IF(ISBLANK(Table13[[#This Row],[Difference Result]]),"",IF(ISBLANK(Games!B288),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8" s="24" t="str">
        <f>IF(ISBLANK(Table13[[#This Row],[Difference Result]]), "", (Table13[[#This Row],[Predicted Spread]]*-1-Table13[[#This Row],[Difference Result]]))</f>
        <v/>
      </c>
      <c r="N288" s="24" t="str">
        <f>IF(ISBLANK(Table13[[#This Row],[Difference Result]]), "",ABS(Table13[[#This Row],[Result Difference from Prediction]]))</f>
        <v/>
      </c>
      <c r="O288" s="17" t="str">
        <f>IF(OR(ISBLANK(Games!B288),ISBLANK(Table13[[#This Row],[Side Result]])), "",IF(OR(AND('Prediction Log'!D288&lt;0, 'Prediction Log'!H288='Prediction Log'!B288), AND('Prediction Log'!D288&gt;0, 'Prediction Log'!C288='Prediction Log'!H288)),"Y", IF(ISBLANK(Games!$B$2), "","N")))</f>
        <v/>
      </c>
      <c r="P288" s="17" t="str">
        <f>IF(OR(ISBLANK(Games!B288),ISBLANK(Table13[[#This Row],[Difference Result]])),"", IF(Table13[[#This Row],[Cover Result (Y/N)]]="Y", "Y", "N"))</f>
        <v/>
      </c>
    </row>
    <row r="289" spans="1:16" x14ac:dyDescent="0.45">
      <c r="A289" s="6" t="str">
        <f>IF(ISBLANK(Games!$B289), "",Games!A289)</f>
        <v/>
      </c>
      <c r="B289" s="6" t="str">
        <f>IF(ISBLANK(Games!$B289), "",Games!B289)</f>
        <v/>
      </c>
      <c r="C289" s="6" t="str">
        <f>IF(ISBLANK(Games!$B289), "",Games!C289)</f>
        <v/>
      </c>
      <c r="D289" s="2" t="str">
        <f>IF(ISBLANK(Games!$B289), "",Games!D289)</f>
        <v/>
      </c>
      <c r="E289" s="2" t="str">
        <f>IF(ISBLANK(Games!$B289), "",Games!E289)</f>
        <v/>
      </c>
      <c r="F289" s="6" t="str">
        <f>IF(ISBLANK(Games!$B289), "",Games!F289)</f>
        <v/>
      </c>
      <c r="G289" s="6" t="str">
        <f>IF(ISBLANK(Games!$B289), "",Games!G289)</f>
        <v/>
      </c>
      <c r="H289" s="26"/>
      <c r="I289" s="26"/>
      <c r="J289" s="25" t="str">
        <f>IF(ISBLANK(Table13[[#This Row],[Side Result]]), "",IF(Table13[[#This Row],[Difference Result]]&gt;(-1*Table13[[#This Row],[Predicted Spread]]), "Y", "N"))</f>
        <v/>
      </c>
      <c r="K289" s="12" t="str">
        <f>IF(ISBLANK(Games!B289),"",IF(Table13[[#This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9" s="16" t="str">
        <f>IF(ISBLANK(Table13[[#This Row],[Difference Result]]),"",IF(ISBLANK(Games!B289),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9" s="24" t="str">
        <f>IF(ISBLANK(Table13[[#This Row],[Difference Result]]), "", (Table13[[#This Row],[Predicted Spread]]*-1-Table13[[#This Row],[Difference Result]]))</f>
        <v/>
      </c>
      <c r="N289" s="24" t="str">
        <f>IF(ISBLANK(Table13[[#This Row],[Difference Result]]), "",ABS(Table13[[#This Row],[Result Difference from Prediction]]))</f>
        <v/>
      </c>
      <c r="O289" s="17" t="str">
        <f>IF(OR(ISBLANK(Games!B289),ISBLANK(Table13[[#This Row],[Side Result]])), "",IF(OR(AND('Prediction Log'!D289&lt;0, 'Prediction Log'!H289='Prediction Log'!B289), AND('Prediction Log'!D289&gt;0, 'Prediction Log'!C289='Prediction Log'!H289)),"Y", IF(ISBLANK(Games!$B$2), "","N")))</f>
        <v/>
      </c>
      <c r="P289" s="17" t="str">
        <f>IF(OR(ISBLANK(Games!B289),ISBLANK(Table13[[#This Row],[Difference Result]])),"", IF(Table13[[#This Row],[Cover Result (Y/N)]]="Y", "Y", "N"))</f>
        <v/>
      </c>
    </row>
    <row r="290" spans="1:16" x14ac:dyDescent="0.45">
      <c r="A290" s="6" t="str">
        <f>IF(ISBLANK(Games!$B290), "",Games!A290)</f>
        <v/>
      </c>
      <c r="B290" s="6" t="str">
        <f>IF(ISBLANK(Games!$B290), "",Games!B290)</f>
        <v/>
      </c>
      <c r="C290" s="6" t="str">
        <f>IF(ISBLANK(Games!$B290), "",Games!C290)</f>
        <v/>
      </c>
      <c r="D290" s="2" t="str">
        <f>IF(ISBLANK(Games!$B290), "",Games!D290)</f>
        <v/>
      </c>
      <c r="E290" s="2" t="str">
        <f>IF(ISBLANK(Games!$B290), "",Games!E290)</f>
        <v/>
      </c>
      <c r="F290" s="6" t="str">
        <f>IF(ISBLANK(Games!$B290), "",Games!F290)</f>
        <v/>
      </c>
      <c r="G290" s="6" t="str">
        <f>IF(ISBLANK(Games!$B290), "",Games!G290)</f>
        <v/>
      </c>
      <c r="H290" s="26"/>
      <c r="I290" s="26"/>
      <c r="J290" s="25" t="str">
        <f>IF(ISBLANK(Table13[[#This Row],[Side Result]]), "",IF(Table13[[#This Row],[Difference Result]]&gt;(-1*Table13[[#This Row],[Predicted Spread]]), "Y", "N"))</f>
        <v/>
      </c>
      <c r="K290" s="12" t="str">
        <f>IF(ISBLANK(Games!B290),"",IF(Table13[[#This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0" s="16" t="str">
        <f>IF(ISBLANK(Table13[[#This Row],[Difference Result]]),"",IF(ISBLANK(Games!B290),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0" s="24" t="str">
        <f>IF(ISBLANK(Table13[[#This Row],[Difference Result]]), "", (Table13[[#This Row],[Predicted Spread]]*-1-Table13[[#This Row],[Difference Result]]))</f>
        <v/>
      </c>
      <c r="N290" s="24" t="str">
        <f>IF(ISBLANK(Table13[[#This Row],[Difference Result]]), "",ABS(Table13[[#This Row],[Result Difference from Prediction]]))</f>
        <v/>
      </c>
      <c r="O290" s="17" t="str">
        <f>IF(OR(ISBLANK(Games!B290),ISBLANK(Table13[[#This Row],[Side Result]])), "",IF(OR(AND('Prediction Log'!D290&lt;0, 'Prediction Log'!H290='Prediction Log'!B290), AND('Prediction Log'!D290&gt;0, 'Prediction Log'!C290='Prediction Log'!H290)),"Y", IF(ISBLANK(Games!$B$2), "","N")))</f>
        <v/>
      </c>
      <c r="P290" s="17" t="str">
        <f>IF(OR(ISBLANK(Games!B290),ISBLANK(Table13[[#This Row],[Difference Result]])),"", IF(Table13[[#This Row],[Cover Result (Y/N)]]="Y", "Y", "N"))</f>
        <v/>
      </c>
    </row>
    <row r="291" spans="1:16" x14ac:dyDescent="0.45">
      <c r="A291" s="6" t="str">
        <f>IF(ISBLANK(Games!$B291), "",Games!A291)</f>
        <v/>
      </c>
      <c r="B291" s="6" t="str">
        <f>IF(ISBLANK(Games!$B291), "",Games!B291)</f>
        <v/>
      </c>
      <c r="C291" s="6" t="str">
        <f>IF(ISBLANK(Games!$B291), "",Games!C291)</f>
        <v/>
      </c>
      <c r="D291" s="2" t="str">
        <f>IF(ISBLANK(Games!$B291), "",Games!D291)</f>
        <v/>
      </c>
      <c r="E291" s="2" t="str">
        <f>IF(ISBLANK(Games!$B291), "",Games!E291)</f>
        <v/>
      </c>
      <c r="F291" s="6" t="str">
        <f>IF(ISBLANK(Games!$B291), "",Games!F291)</f>
        <v/>
      </c>
      <c r="G291" s="6" t="str">
        <f>IF(ISBLANK(Games!$B291), "",Games!G291)</f>
        <v/>
      </c>
      <c r="H291" s="26"/>
      <c r="I291" s="26"/>
      <c r="J291" s="25" t="str">
        <f>IF(ISBLANK(Table13[[#This Row],[Side Result]]), "",IF(Table13[[#This Row],[Difference Result]]&gt;(-1*Table13[[#This Row],[Predicted Spread]]), "Y", "N"))</f>
        <v/>
      </c>
      <c r="K291" s="12" t="str">
        <f>IF(ISBLANK(Games!B291),"",IF(Table13[[#This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1" s="16" t="str">
        <f>IF(ISBLANK(Table13[[#This Row],[Difference Result]]),"",IF(ISBLANK(Games!B291),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1" s="24" t="str">
        <f>IF(ISBLANK(Table13[[#This Row],[Difference Result]]), "", (Table13[[#This Row],[Predicted Spread]]*-1-Table13[[#This Row],[Difference Result]]))</f>
        <v/>
      </c>
      <c r="N291" s="24" t="str">
        <f>IF(ISBLANK(Table13[[#This Row],[Difference Result]]), "",ABS(Table13[[#This Row],[Result Difference from Prediction]]))</f>
        <v/>
      </c>
      <c r="O291" s="17" t="str">
        <f>IF(OR(ISBLANK(Games!B291),ISBLANK(Table13[[#This Row],[Side Result]])), "",IF(OR(AND('Prediction Log'!D291&lt;0, 'Prediction Log'!H291='Prediction Log'!B291), AND('Prediction Log'!D291&gt;0, 'Prediction Log'!C291='Prediction Log'!H291)),"Y", IF(ISBLANK(Games!$B$2), "","N")))</f>
        <v/>
      </c>
      <c r="P291" s="17" t="str">
        <f>IF(OR(ISBLANK(Games!B291),ISBLANK(Table13[[#This Row],[Difference Result]])),"", IF(Table13[[#This Row],[Cover Result (Y/N)]]="Y", "Y", "N"))</f>
        <v/>
      </c>
    </row>
    <row r="292" spans="1:16" x14ac:dyDescent="0.45">
      <c r="A292" s="6" t="str">
        <f>IF(ISBLANK(Games!$B292), "",Games!A292)</f>
        <v/>
      </c>
      <c r="B292" s="6" t="str">
        <f>IF(ISBLANK(Games!$B292), "",Games!B292)</f>
        <v/>
      </c>
      <c r="C292" s="6" t="str">
        <f>IF(ISBLANK(Games!$B292), "",Games!C292)</f>
        <v/>
      </c>
      <c r="D292" s="2" t="str">
        <f>IF(ISBLANK(Games!$B292), "",Games!D292)</f>
        <v/>
      </c>
      <c r="E292" s="2" t="str">
        <f>IF(ISBLANK(Games!$B292), "",Games!E292)</f>
        <v/>
      </c>
      <c r="F292" s="6" t="str">
        <f>IF(ISBLANK(Games!$B292), "",Games!F292)</f>
        <v/>
      </c>
      <c r="G292" s="6" t="str">
        <f>IF(ISBLANK(Games!$B292), "",Games!G292)</f>
        <v/>
      </c>
      <c r="H292" s="26"/>
      <c r="I292" s="26"/>
      <c r="J292" s="25" t="str">
        <f>IF(ISBLANK(Table13[[#This Row],[Side Result]]), "",IF(Table13[[#This Row],[Difference Result]]&gt;(-1*Table13[[#This Row],[Predicted Spread]]), "Y", "N"))</f>
        <v/>
      </c>
      <c r="K292" s="12" t="str">
        <f>IF(ISBLANK(Games!B292),"",IF(Table13[[#This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2" s="16" t="str">
        <f>IF(ISBLANK(Table13[[#This Row],[Difference Result]]),"",IF(ISBLANK(Games!B292),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2" s="24" t="str">
        <f>IF(ISBLANK(Table13[[#This Row],[Difference Result]]), "", (Table13[[#This Row],[Predicted Spread]]*-1-Table13[[#This Row],[Difference Result]]))</f>
        <v/>
      </c>
      <c r="N292" s="24" t="str">
        <f>IF(ISBLANK(Table13[[#This Row],[Difference Result]]), "",ABS(Table13[[#This Row],[Result Difference from Prediction]]))</f>
        <v/>
      </c>
      <c r="O292" s="17" t="str">
        <f>IF(OR(ISBLANK(Games!B292),ISBLANK(Table13[[#This Row],[Side Result]])), "",IF(OR(AND('Prediction Log'!D292&lt;0, 'Prediction Log'!H292='Prediction Log'!B292), AND('Prediction Log'!D292&gt;0, 'Prediction Log'!C292='Prediction Log'!H292)),"Y", IF(ISBLANK(Games!$B$2), "","N")))</f>
        <v/>
      </c>
      <c r="P292" s="17" t="str">
        <f>IF(OR(ISBLANK(Games!B292),ISBLANK(Table13[[#This Row],[Difference Result]])),"", IF(Table13[[#This Row],[Cover Result (Y/N)]]="Y", "Y", "N"))</f>
        <v/>
      </c>
    </row>
    <row r="293" spans="1:16" x14ac:dyDescent="0.45">
      <c r="A293" s="6" t="str">
        <f>IF(ISBLANK(Games!$B293), "",Games!A293)</f>
        <v/>
      </c>
      <c r="B293" s="6" t="str">
        <f>IF(ISBLANK(Games!$B293), "",Games!B293)</f>
        <v/>
      </c>
      <c r="C293" s="6" t="str">
        <f>IF(ISBLANK(Games!$B293), "",Games!C293)</f>
        <v/>
      </c>
      <c r="D293" s="2" t="str">
        <f>IF(ISBLANK(Games!$B293), "",Games!D293)</f>
        <v/>
      </c>
      <c r="E293" s="2" t="str">
        <f>IF(ISBLANK(Games!$B293), "",Games!E293)</f>
        <v/>
      </c>
      <c r="F293" s="6" t="str">
        <f>IF(ISBLANK(Games!$B293), "",Games!F293)</f>
        <v/>
      </c>
      <c r="G293" s="6" t="str">
        <f>IF(ISBLANK(Games!$B293), "",Games!G293)</f>
        <v/>
      </c>
      <c r="H293" s="26"/>
      <c r="I293" s="26"/>
      <c r="J293" s="25" t="str">
        <f>IF(ISBLANK(Table13[[#This Row],[Side Result]]), "",IF(Table13[[#This Row],[Difference Result]]&gt;(-1*Table13[[#This Row],[Predicted Spread]]), "Y", "N"))</f>
        <v/>
      </c>
      <c r="K293" s="12" t="str">
        <f>IF(ISBLANK(Games!B293),"",IF(Table13[[#This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3" s="16" t="str">
        <f>IF(ISBLANK(Table13[[#This Row],[Difference Result]]),"",IF(ISBLANK(Games!B293),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3" s="24" t="str">
        <f>IF(ISBLANK(Table13[[#This Row],[Difference Result]]), "", (Table13[[#This Row],[Predicted Spread]]*-1-Table13[[#This Row],[Difference Result]]))</f>
        <v/>
      </c>
      <c r="N293" s="24" t="str">
        <f>IF(ISBLANK(Table13[[#This Row],[Difference Result]]), "",ABS(Table13[[#This Row],[Result Difference from Prediction]]))</f>
        <v/>
      </c>
      <c r="O293" s="17" t="str">
        <f>IF(OR(ISBLANK(Games!B293),ISBLANK(Table13[[#This Row],[Side Result]])), "",IF(OR(AND('Prediction Log'!D293&lt;0, 'Prediction Log'!H293='Prediction Log'!B293), AND('Prediction Log'!D293&gt;0, 'Prediction Log'!C293='Prediction Log'!H293)),"Y", IF(ISBLANK(Games!$B$2), "","N")))</f>
        <v/>
      </c>
      <c r="P293" s="17" t="str">
        <f>IF(OR(ISBLANK(Games!B293),ISBLANK(Table13[[#This Row],[Difference Result]])),"", IF(Table13[[#This Row],[Cover Result (Y/N)]]="Y", "Y", "N"))</f>
        <v/>
      </c>
    </row>
    <row r="294" spans="1:16" x14ac:dyDescent="0.45">
      <c r="A294" s="6" t="str">
        <f>IF(ISBLANK(Games!$B294), "",Games!A294)</f>
        <v/>
      </c>
      <c r="B294" s="6" t="str">
        <f>IF(ISBLANK(Games!$B294), "",Games!B294)</f>
        <v/>
      </c>
      <c r="C294" s="6" t="str">
        <f>IF(ISBLANK(Games!$B294), "",Games!C294)</f>
        <v/>
      </c>
      <c r="D294" s="2" t="str">
        <f>IF(ISBLANK(Games!$B294), "",Games!D294)</f>
        <v/>
      </c>
      <c r="E294" s="2" t="str">
        <f>IF(ISBLANK(Games!$B294), "",Games!E294)</f>
        <v/>
      </c>
      <c r="F294" s="6" t="str">
        <f>IF(ISBLANK(Games!$B294), "",Games!F294)</f>
        <v/>
      </c>
      <c r="G294" s="6" t="str">
        <f>IF(ISBLANK(Games!$B294), "",Games!G294)</f>
        <v/>
      </c>
      <c r="H294" s="26"/>
      <c r="I294" s="26"/>
      <c r="J294" s="25" t="str">
        <f>IF(ISBLANK(Table13[[#This Row],[Side Result]]), "",IF(Table13[[#This Row],[Difference Result]]&gt;(-1*Table13[[#This Row],[Predicted Spread]]), "Y", "N"))</f>
        <v/>
      </c>
      <c r="K294" s="12" t="str">
        <f>IF(ISBLANK(Games!B294),"",IF(Table13[[#This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4" s="16" t="str">
        <f>IF(ISBLANK(Table13[[#This Row],[Difference Result]]),"",IF(ISBLANK(Games!B294),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4" s="24" t="str">
        <f>IF(ISBLANK(Table13[[#This Row],[Difference Result]]), "", (Table13[[#This Row],[Predicted Spread]]*-1-Table13[[#This Row],[Difference Result]]))</f>
        <v/>
      </c>
      <c r="N294" s="24" t="str">
        <f>IF(ISBLANK(Table13[[#This Row],[Difference Result]]), "",ABS(Table13[[#This Row],[Result Difference from Prediction]]))</f>
        <v/>
      </c>
      <c r="O294" s="17" t="str">
        <f>IF(OR(ISBLANK(Games!B294),ISBLANK(Table13[[#This Row],[Side Result]])), "",IF(OR(AND('Prediction Log'!D294&lt;0, 'Prediction Log'!H294='Prediction Log'!B294), AND('Prediction Log'!D294&gt;0, 'Prediction Log'!C294='Prediction Log'!H294)),"Y", IF(ISBLANK(Games!$B$2), "","N")))</f>
        <v/>
      </c>
      <c r="P294" s="17" t="str">
        <f>IF(OR(ISBLANK(Games!B294),ISBLANK(Table13[[#This Row],[Difference Result]])),"", IF(Table13[[#This Row],[Cover Result (Y/N)]]="Y", "Y", "N"))</f>
        <v/>
      </c>
    </row>
    <row r="295" spans="1:16" x14ac:dyDescent="0.45">
      <c r="A295" s="6" t="str">
        <f>IF(ISBLANK(Games!$B295), "",Games!A295)</f>
        <v/>
      </c>
      <c r="B295" s="6" t="str">
        <f>IF(ISBLANK(Games!$B295), "",Games!B295)</f>
        <v/>
      </c>
      <c r="C295" s="6" t="str">
        <f>IF(ISBLANK(Games!$B295), "",Games!C295)</f>
        <v/>
      </c>
      <c r="D295" s="2" t="str">
        <f>IF(ISBLANK(Games!$B295), "",Games!D295)</f>
        <v/>
      </c>
      <c r="E295" s="2" t="str">
        <f>IF(ISBLANK(Games!$B295), "",Games!E295)</f>
        <v/>
      </c>
      <c r="F295" s="6" t="str">
        <f>IF(ISBLANK(Games!$B295), "",Games!F295)</f>
        <v/>
      </c>
      <c r="G295" s="6" t="str">
        <f>IF(ISBLANK(Games!$B295), "",Games!G295)</f>
        <v/>
      </c>
      <c r="H295" s="26"/>
      <c r="I295" s="26"/>
      <c r="J295" s="25" t="str">
        <f>IF(ISBLANK(Table13[[#This Row],[Side Result]]), "",IF(Table13[[#This Row],[Difference Result]]&gt;(-1*Table13[[#This Row],[Predicted Spread]]), "Y", "N"))</f>
        <v/>
      </c>
      <c r="K295" s="12" t="str">
        <f>IF(ISBLANK(Games!B295),"",IF(Table13[[#This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5" s="16" t="str">
        <f>IF(ISBLANK(Table13[[#This Row],[Difference Result]]),"",IF(ISBLANK(Games!B295),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5" s="24" t="str">
        <f>IF(ISBLANK(Table13[[#This Row],[Difference Result]]), "", (Table13[[#This Row],[Predicted Spread]]*-1-Table13[[#This Row],[Difference Result]]))</f>
        <v/>
      </c>
      <c r="N295" s="24" t="str">
        <f>IF(ISBLANK(Table13[[#This Row],[Difference Result]]), "",ABS(Table13[[#This Row],[Result Difference from Prediction]]))</f>
        <v/>
      </c>
      <c r="O295" s="17" t="str">
        <f>IF(OR(ISBLANK(Games!B295),ISBLANK(Table13[[#This Row],[Side Result]])), "",IF(OR(AND('Prediction Log'!D295&lt;0, 'Prediction Log'!H295='Prediction Log'!B295), AND('Prediction Log'!D295&gt;0, 'Prediction Log'!C295='Prediction Log'!H295)),"Y", IF(ISBLANK(Games!$B$2), "","N")))</f>
        <v/>
      </c>
      <c r="P295" s="17" t="str">
        <f>IF(OR(ISBLANK(Games!B295),ISBLANK(Table13[[#This Row],[Difference Result]])),"", IF(Table13[[#This Row],[Cover Result (Y/N)]]="Y", "Y", "N"))</f>
        <v/>
      </c>
    </row>
    <row r="296" spans="1:16" x14ac:dyDescent="0.45">
      <c r="A296" s="6" t="str">
        <f>IF(ISBLANK(Games!$B296), "",Games!A296)</f>
        <v/>
      </c>
      <c r="B296" s="6" t="str">
        <f>IF(ISBLANK(Games!$B296), "",Games!B296)</f>
        <v/>
      </c>
      <c r="C296" s="6" t="str">
        <f>IF(ISBLANK(Games!$B296), "",Games!C296)</f>
        <v/>
      </c>
      <c r="D296" s="2" t="str">
        <f>IF(ISBLANK(Games!$B296), "",Games!D296)</f>
        <v/>
      </c>
      <c r="E296" s="2" t="str">
        <f>IF(ISBLANK(Games!$B296), "",Games!E296)</f>
        <v/>
      </c>
      <c r="F296" s="6" t="str">
        <f>IF(ISBLANK(Games!$B296), "",Games!F296)</f>
        <v/>
      </c>
      <c r="G296" s="6" t="str">
        <f>IF(ISBLANK(Games!$B296), "",Games!G296)</f>
        <v/>
      </c>
      <c r="H296" s="26"/>
      <c r="I296" s="26"/>
      <c r="J296" s="25" t="str">
        <f>IF(ISBLANK(Table13[[#This Row],[Side Result]]), "",IF(Table13[[#This Row],[Difference Result]]&gt;(-1*Table13[[#This Row],[Predicted Spread]]), "Y", "N"))</f>
        <v/>
      </c>
      <c r="K296" s="12" t="str">
        <f>IF(ISBLANK(Games!B296),"",IF(Table13[[#This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6" s="16" t="str">
        <f>IF(ISBLANK(Table13[[#This Row],[Difference Result]]),"",IF(ISBLANK(Games!B296),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6" s="24" t="str">
        <f>IF(ISBLANK(Table13[[#This Row],[Difference Result]]), "", (Table13[[#This Row],[Predicted Spread]]*-1-Table13[[#This Row],[Difference Result]]))</f>
        <v/>
      </c>
      <c r="N296" s="24" t="str">
        <f>IF(ISBLANK(Table13[[#This Row],[Difference Result]]), "",ABS(Table13[[#This Row],[Result Difference from Prediction]]))</f>
        <v/>
      </c>
      <c r="O296" s="17" t="str">
        <f>IF(OR(ISBLANK(Games!B296),ISBLANK(Table13[[#This Row],[Side Result]])), "",IF(OR(AND('Prediction Log'!D296&lt;0, 'Prediction Log'!H296='Prediction Log'!B296), AND('Prediction Log'!D296&gt;0, 'Prediction Log'!C296='Prediction Log'!H296)),"Y", IF(ISBLANK(Games!$B$2), "","N")))</f>
        <v/>
      </c>
      <c r="P296" s="17" t="str">
        <f>IF(OR(ISBLANK(Games!B296),ISBLANK(Table13[[#This Row],[Difference Result]])),"", IF(Table13[[#This Row],[Cover Result (Y/N)]]="Y", "Y", "N"))</f>
        <v/>
      </c>
    </row>
    <row r="297" spans="1:16" x14ac:dyDescent="0.45">
      <c r="A297" s="6" t="str">
        <f>IF(ISBLANK(Games!$B297), "",Games!A297)</f>
        <v/>
      </c>
      <c r="B297" s="6" t="str">
        <f>IF(ISBLANK(Games!$B297), "",Games!B297)</f>
        <v/>
      </c>
      <c r="C297" s="6" t="str">
        <f>IF(ISBLANK(Games!$B297), "",Games!C297)</f>
        <v/>
      </c>
      <c r="D297" s="2" t="str">
        <f>IF(ISBLANK(Games!$B297), "",Games!D297)</f>
        <v/>
      </c>
      <c r="E297" s="2" t="str">
        <f>IF(ISBLANK(Games!$B297), "",Games!E297)</f>
        <v/>
      </c>
      <c r="F297" s="6" t="str">
        <f>IF(ISBLANK(Games!$B297), "",Games!F297)</f>
        <v/>
      </c>
      <c r="G297" s="6" t="str">
        <f>IF(ISBLANK(Games!$B297), "",Games!G297)</f>
        <v/>
      </c>
      <c r="H297" s="26"/>
      <c r="I297" s="26"/>
      <c r="J297" s="25" t="str">
        <f>IF(ISBLANK(Table13[[#This Row],[Side Result]]), "",IF(Table13[[#This Row],[Difference Result]]&gt;(-1*Table13[[#This Row],[Predicted Spread]]), "Y", "N"))</f>
        <v/>
      </c>
      <c r="K297" s="12" t="str">
        <f>IF(ISBLANK(Games!B297),"",IF(Table13[[#This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7" s="16" t="str">
        <f>IF(ISBLANK(Table13[[#This Row],[Difference Result]]),"",IF(ISBLANK(Games!B297),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7" s="24" t="str">
        <f>IF(ISBLANK(Table13[[#This Row],[Difference Result]]), "", (Table13[[#This Row],[Predicted Spread]]*-1-Table13[[#This Row],[Difference Result]]))</f>
        <v/>
      </c>
      <c r="N297" s="24" t="str">
        <f>IF(ISBLANK(Table13[[#This Row],[Difference Result]]), "",ABS(Table13[[#This Row],[Result Difference from Prediction]]))</f>
        <v/>
      </c>
      <c r="O297" s="17" t="str">
        <f>IF(OR(ISBLANK(Games!B297),ISBLANK(Table13[[#This Row],[Side Result]])), "",IF(OR(AND('Prediction Log'!D297&lt;0, 'Prediction Log'!H297='Prediction Log'!B297), AND('Prediction Log'!D297&gt;0, 'Prediction Log'!C297='Prediction Log'!H297)),"Y", IF(ISBLANK(Games!$B$2), "","N")))</f>
        <v/>
      </c>
      <c r="P297" s="17" t="str">
        <f>IF(OR(ISBLANK(Games!B297),ISBLANK(Table13[[#This Row],[Difference Result]])),"", IF(Table13[[#This Row],[Cover Result (Y/N)]]="Y", "Y", "N"))</f>
        <v/>
      </c>
    </row>
    <row r="298" spans="1:16" x14ac:dyDescent="0.45">
      <c r="A298" s="6" t="str">
        <f>IF(ISBLANK(Games!$B298), "",Games!A298)</f>
        <v/>
      </c>
      <c r="B298" s="6" t="str">
        <f>IF(ISBLANK(Games!$B298), "",Games!B298)</f>
        <v/>
      </c>
      <c r="C298" s="6" t="str">
        <f>IF(ISBLANK(Games!$B298), "",Games!C298)</f>
        <v/>
      </c>
      <c r="D298" s="2" t="str">
        <f>IF(ISBLANK(Games!$B298), "",Games!D298)</f>
        <v/>
      </c>
      <c r="E298" s="2" t="str">
        <f>IF(ISBLANK(Games!$B298), "",Games!E298)</f>
        <v/>
      </c>
      <c r="F298" s="6" t="str">
        <f>IF(ISBLANK(Games!$B298), "",Games!F298)</f>
        <v/>
      </c>
      <c r="G298" s="6" t="str">
        <f>IF(ISBLANK(Games!$B298), "",Games!G298)</f>
        <v/>
      </c>
      <c r="H298" s="26"/>
      <c r="I298" s="26"/>
      <c r="J298" s="25" t="str">
        <f>IF(ISBLANK(Table13[[#This Row],[Side Result]]), "",IF(Table13[[#This Row],[Difference Result]]&gt;(-1*Table13[[#This Row],[Predicted Spread]]), "Y", "N"))</f>
        <v/>
      </c>
      <c r="K298" s="12" t="str">
        <f>IF(ISBLANK(Games!B298),"",IF(Table13[[#This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8" s="16" t="str">
        <f>IF(ISBLANK(Table13[[#This Row],[Difference Result]]),"",IF(ISBLANK(Games!B298),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8" s="24" t="str">
        <f>IF(ISBLANK(Table13[[#This Row],[Difference Result]]), "", (Table13[[#This Row],[Predicted Spread]]*-1-Table13[[#This Row],[Difference Result]]))</f>
        <v/>
      </c>
      <c r="N298" s="24" t="str">
        <f>IF(ISBLANK(Table13[[#This Row],[Difference Result]]), "",ABS(Table13[[#This Row],[Result Difference from Prediction]]))</f>
        <v/>
      </c>
      <c r="O298" s="17" t="str">
        <f>IF(OR(ISBLANK(Games!B298),ISBLANK(Table13[[#This Row],[Side Result]])), "",IF(OR(AND('Prediction Log'!D298&lt;0, 'Prediction Log'!H298='Prediction Log'!B298), AND('Prediction Log'!D298&gt;0, 'Prediction Log'!C298='Prediction Log'!H298)),"Y", IF(ISBLANK(Games!$B$2), "","N")))</f>
        <v/>
      </c>
      <c r="P298" s="17" t="str">
        <f>IF(OR(ISBLANK(Games!B298),ISBLANK(Table13[[#This Row],[Difference Result]])),"", IF(Table13[[#This Row],[Cover Result (Y/N)]]="Y", "Y", "N"))</f>
        <v/>
      </c>
    </row>
    <row r="299" spans="1:16" x14ac:dyDescent="0.45">
      <c r="A299" s="6" t="str">
        <f>IF(ISBLANK(Games!$B299), "",Games!A299)</f>
        <v/>
      </c>
      <c r="B299" s="6" t="str">
        <f>IF(ISBLANK(Games!$B299), "",Games!B299)</f>
        <v/>
      </c>
      <c r="C299" s="6" t="str">
        <f>IF(ISBLANK(Games!$B299), "",Games!C299)</f>
        <v/>
      </c>
      <c r="D299" s="2" t="str">
        <f>IF(ISBLANK(Games!$B299), "",Games!D299)</f>
        <v/>
      </c>
      <c r="E299" s="2" t="str">
        <f>IF(ISBLANK(Games!$B299), "",Games!E299)</f>
        <v/>
      </c>
      <c r="F299" s="6" t="str">
        <f>IF(ISBLANK(Games!$B299), "",Games!F299)</f>
        <v/>
      </c>
      <c r="G299" s="6" t="str">
        <f>IF(ISBLANK(Games!$B299), "",Games!G299)</f>
        <v/>
      </c>
      <c r="H299" s="26"/>
      <c r="I299" s="26"/>
      <c r="J299" s="25" t="str">
        <f>IF(ISBLANK(Table13[[#This Row],[Side Result]]), "",IF(Table13[[#This Row],[Difference Result]]&gt;(-1*Table13[[#This Row],[Predicted Spread]]), "Y", "N"))</f>
        <v/>
      </c>
      <c r="K299" s="12" t="str">
        <f>IF(ISBLANK(Games!B299),"",IF(Table13[[#This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9" s="16" t="str">
        <f>IF(ISBLANK(Table13[[#This Row],[Difference Result]]),"",IF(ISBLANK(Games!B299),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9" s="24" t="str">
        <f>IF(ISBLANK(Table13[[#This Row],[Difference Result]]), "", (Table13[[#This Row],[Predicted Spread]]*-1-Table13[[#This Row],[Difference Result]]))</f>
        <v/>
      </c>
      <c r="N299" s="24" t="str">
        <f>IF(ISBLANK(Table13[[#This Row],[Difference Result]]), "",ABS(Table13[[#This Row],[Result Difference from Prediction]]))</f>
        <v/>
      </c>
      <c r="O299" s="17" t="str">
        <f>IF(OR(ISBLANK(Games!B299),ISBLANK(Table13[[#This Row],[Side Result]])), "",IF(OR(AND('Prediction Log'!D299&lt;0, 'Prediction Log'!H299='Prediction Log'!B299), AND('Prediction Log'!D299&gt;0, 'Prediction Log'!C299='Prediction Log'!H299)),"Y", IF(ISBLANK(Games!$B$2), "","N")))</f>
        <v/>
      </c>
      <c r="P299" s="17" t="str">
        <f>IF(OR(ISBLANK(Games!B299),ISBLANK(Table13[[#This Row],[Difference Result]])),"", IF(Table13[[#This Row],[Cover Result (Y/N)]]="Y", "Y", "N"))</f>
        <v/>
      </c>
    </row>
    <row r="300" spans="1:16" x14ac:dyDescent="0.45">
      <c r="A300" s="6" t="str">
        <f>IF(ISBLANK(Games!$B300), "",Games!A300)</f>
        <v/>
      </c>
      <c r="B300" s="6" t="str">
        <f>IF(ISBLANK(Games!$B300), "",Games!B300)</f>
        <v/>
      </c>
      <c r="C300" s="6" t="str">
        <f>IF(ISBLANK(Games!$B300), "",Games!C300)</f>
        <v/>
      </c>
      <c r="D300" s="2" t="str">
        <f>IF(ISBLANK(Games!$B300), "",Games!D300)</f>
        <v/>
      </c>
      <c r="E300" s="2" t="str">
        <f>IF(ISBLANK(Games!$B300), "",Games!E300)</f>
        <v/>
      </c>
      <c r="F300" s="6" t="str">
        <f>IF(ISBLANK(Games!$B300), "",Games!F300)</f>
        <v/>
      </c>
      <c r="G300" s="6" t="str">
        <f>IF(ISBLANK(Games!$B300), "",Games!G300)</f>
        <v/>
      </c>
      <c r="H300" s="26"/>
      <c r="I300" s="26"/>
      <c r="J300" s="25" t="str">
        <f>IF(ISBLANK(Table13[[#This Row],[Side Result]]), "",IF(Table13[[#This Row],[Difference Result]]&gt;(-1*Table13[[#This Row],[Predicted Spread]]), "Y", "N"))</f>
        <v/>
      </c>
      <c r="K300" s="12" t="str">
        <f>IF(ISBLANK(Games!B300),"",IF(Table13[[#This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0" s="16" t="str">
        <f>IF(ISBLANK(Table13[[#This Row],[Difference Result]]),"",IF(ISBLANK(Games!B300),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0" s="24" t="str">
        <f>IF(ISBLANK(Table13[[#This Row],[Difference Result]]), "", (Table13[[#This Row],[Predicted Spread]]*-1-Table13[[#This Row],[Difference Result]]))</f>
        <v/>
      </c>
      <c r="N300" s="24" t="str">
        <f>IF(ISBLANK(Table13[[#This Row],[Difference Result]]), "",ABS(Table13[[#This Row],[Result Difference from Prediction]]))</f>
        <v/>
      </c>
      <c r="O300" s="17" t="str">
        <f>IF(OR(ISBLANK(Games!B300),ISBLANK(Table13[[#This Row],[Side Result]])), "",IF(OR(AND('Prediction Log'!D300&lt;0, 'Prediction Log'!H300='Prediction Log'!B300), AND('Prediction Log'!D300&gt;0, 'Prediction Log'!C300='Prediction Log'!H300)),"Y", IF(ISBLANK(Games!$B$2), "","N")))</f>
        <v/>
      </c>
      <c r="P300" s="17" t="str">
        <f>IF(OR(ISBLANK(Games!B300),ISBLANK(Table13[[#This Row],[Difference Result]])),"", IF(Table13[[#This Row],[Cover Result (Y/N)]]="Y", "Y", "N"))</f>
        <v/>
      </c>
    </row>
    <row r="301" spans="1:16" x14ac:dyDescent="0.45">
      <c r="A301" s="6" t="str">
        <f>IF(ISBLANK(Games!$B301), "",Games!A301)</f>
        <v/>
      </c>
      <c r="B301" s="6" t="str">
        <f>IF(ISBLANK(Games!$B301), "",Games!B301)</f>
        <v/>
      </c>
      <c r="C301" s="6" t="str">
        <f>IF(ISBLANK(Games!$B301), "",Games!C301)</f>
        <v/>
      </c>
      <c r="D301" s="2" t="str">
        <f>IF(ISBLANK(Games!$B301), "",Games!D301)</f>
        <v/>
      </c>
      <c r="E301" s="2" t="str">
        <f>IF(ISBLANK(Games!$B301), "",Games!E301)</f>
        <v/>
      </c>
      <c r="F301" s="6" t="str">
        <f>IF(ISBLANK(Games!$B301), "",Games!F301)</f>
        <v/>
      </c>
      <c r="G301" s="6" t="str">
        <f>IF(ISBLANK(Games!$B301), "",Games!G301)</f>
        <v/>
      </c>
      <c r="H301" s="26"/>
      <c r="I301" s="26"/>
      <c r="J301" s="25" t="str">
        <f>IF(ISBLANK(Table13[[#This Row],[Side Result]]), "",IF(Table13[[#This Row],[Difference Result]]&gt;(-1*Table13[[#This Row],[Predicted Spread]]), "Y", "N"))</f>
        <v/>
      </c>
      <c r="K301" s="12" t="str">
        <f>IF(ISBLANK(Games!B301),"",IF(Table13[[#This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1" s="16" t="str">
        <f>IF(ISBLANK(Table13[[#This Row],[Difference Result]]),"",IF(ISBLANK(Games!B301),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1" s="24" t="str">
        <f>IF(ISBLANK(Table13[[#This Row],[Difference Result]]), "", (Table13[[#This Row],[Predicted Spread]]*-1-Table13[[#This Row],[Difference Result]]))</f>
        <v/>
      </c>
      <c r="N301" s="24" t="str">
        <f>IF(ISBLANK(Table13[[#This Row],[Difference Result]]), "",ABS(Table13[[#This Row],[Result Difference from Prediction]]))</f>
        <v/>
      </c>
      <c r="O301" s="17" t="str">
        <f>IF(OR(ISBLANK(Games!B301),ISBLANK(Table13[[#This Row],[Side Result]])), "",IF(OR(AND('Prediction Log'!D301&lt;0, 'Prediction Log'!H301='Prediction Log'!B301), AND('Prediction Log'!D301&gt;0, 'Prediction Log'!C301='Prediction Log'!H301)),"Y", IF(ISBLANK(Games!$B$2), "","N")))</f>
        <v/>
      </c>
      <c r="P301" s="17" t="str">
        <f>IF(OR(ISBLANK(Games!B301),ISBLANK(Table13[[#This Row],[Difference Result]])),"", IF(Table13[[#This Row],[Cover Result (Y/N)]]="Y", "Y", "N"))</f>
        <v/>
      </c>
    </row>
    <row r="302" spans="1:16" x14ac:dyDescent="0.45">
      <c r="A302" s="6" t="str">
        <f>IF(ISBLANK(Games!$B302), "",Games!A302)</f>
        <v/>
      </c>
      <c r="B302" s="6" t="str">
        <f>IF(ISBLANK(Games!$B302), "",Games!B302)</f>
        <v/>
      </c>
      <c r="C302" s="6" t="str">
        <f>IF(ISBLANK(Games!$B302), "",Games!C302)</f>
        <v/>
      </c>
      <c r="D302" s="2" t="str">
        <f>IF(ISBLANK(Games!$B302), "",Games!D302)</f>
        <v/>
      </c>
      <c r="E302" s="2" t="str">
        <f>IF(ISBLANK(Games!$B302), "",Games!E302)</f>
        <v/>
      </c>
      <c r="F302" s="6" t="str">
        <f>IF(ISBLANK(Games!$B302), "",Games!F302)</f>
        <v/>
      </c>
      <c r="G302" s="6" t="str">
        <f>IF(ISBLANK(Games!$B302), "",Games!G302)</f>
        <v/>
      </c>
      <c r="H302" s="26"/>
      <c r="I302" s="26"/>
      <c r="J302" s="25" t="str">
        <f>IF(ISBLANK(Table13[[#This Row],[Side Result]]), "",IF(Table13[[#This Row],[Difference Result]]&gt;(-1*Table13[[#This Row],[Predicted Spread]]), "Y", "N"))</f>
        <v/>
      </c>
      <c r="K302" s="12" t="str">
        <f>IF(ISBLANK(Games!B302),"",IF(Table13[[#This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2" s="16" t="str">
        <f>IF(ISBLANK(Table13[[#This Row],[Difference Result]]),"",IF(ISBLANK(Games!B302),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2" s="24" t="str">
        <f>IF(ISBLANK(Table13[[#This Row],[Difference Result]]), "", (Table13[[#This Row],[Predicted Spread]]*-1-Table13[[#This Row],[Difference Result]]))</f>
        <v/>
      </c>
      <c r="N302" s="24" t="str">
        <f>IF(ISBLANK(Table13[[#This Row],[Difference Result]]), "",ABS(Table13[[#This Row],[Result Difference from Prediction]]))</f>
        <v/>
      </c>
      <c r="O302" s="17" t="str">
        <f>IF(OR(ISBLANK(Games!B302),ISBLANK(Table13[[#This Row],[Side Result]])), "",IF(OR(AND('Prediction Log'!D302&lt;0, 'Prediction Log'!H302='Prediction Log'!B302), AND('Prediction Log'!D302&gt;0, 'Prediction Log'!C302='Prediction Log'!H302)),"Y", IF(ISBLANK(Games!$B$2), "","N")))</f>
        <v/>
      </c>
      <c r="P302" s="17" t="str">
        <f>IF(OR(ISBLANK(Games!B302),ISBLANK(Table13[[#This Row],[Difference Result]])),"", IF(Table13[[#This Row],[Cover Result (Y/N)]]="Y", "Y", "N"))</f>
        <v/>
      </c>
    </row>
    <row r="303" spans="1:16" x14ac:dyDescent="0.45">
      <c r="A303" s="6" t="str">
        <f>IF(ISBLANK(Games!$B303), "",Games!A303)</f>
        <v/>
      </c>
      <c r="B303" s="6" t="str">
        <f>IF(ISBLANK(Games!$B303), "",Games!B303)</f>
        <v/>
      </c>
      <c r="C303" s="6" t="str">
        <f>IF(ISBLANK(Games!$B303), "",Games!C303)</f>
        <v/>
      </c>
      <c r="D303" s="2" t="str">
        <f>IF(ISBLANK(Games!$B303), "",Games!D303)</f>
        <v/>
      </c>
      <c r="E303" s="2" t="str">
        <f>IF(ISBLANK(Games!$B303), "",Games!E303)</f>
        <v/>
      </c>
      <c r="F303" s="6" t="str">
        <f>IF(ISBLANK(Games!$B303), "",Games!F303)</f>
        <v/>
      </c>
      <c r="G303" s="6" t="str">
        <f>IF(ISBLANK(Games!$B303), "",Games!G303)</f>
        <v/>
      </c>
      <c r="H303" s="26"/>
      <c r="I303" s="26"/>
      <c r="J303" s="25" t="str">
        <f>IF(ISBLANK(Table13[[#This Row],[Side Result]]), "",IF(Table13[[#This Row],[Difference Result]]&gt;(-1*Table13[[#This Row],[Predicted Spread]]), "Y", "N"))</f>
        <v/>
      </c>
      <c r="K303" s="12" t="str">
        <f>IF(ISBLANK(Games!B303),"",IF(Table13[[#This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3" s="16" t="str">
        <f>IF(ISBLANK(Table13[[#This Row],[Difference Result]]),"",IF(ISBLANK(Games!B303),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3" s="24" t="str">
        <f>IF(ISBLANK(Table13[[#This Row],[Difference Result]]), "", (Table13[[#This Row],[Predicted Spread]]*-1-Table13[[#This Row],[Difference Result]]))</f>
        <v/>
      </c>
      <c r="N303" s="24" t="str">
        <f>IF(ISBLANK(Table13[[#This Row],[Difference Result]]), "",ABS(Table13[[#This Row],[Result Difference from Prediction]]))</f>
        <v/>
      </c>
      <c r="O303" s="17" t="str">
        <f>IF(OR(ISBLANK(Games!B303),ISBLANK(Table13[[#This Row],[Side Result]])), "",IF(OR(AND('Prediction Log'!D303&lt;0, 'Prediction Log'!H303='Prediction Log'!B303), AND('Prediction Log'!D303&gt;0, 'Prediction Log'!C303='Prediction Log'!H303)),"Y", IF(ISBLANK(Games!$B$2), "","N")))</f>
        <v/>
      </c>
      <c r="P303" s="17" t="str">
        <f>IF(OR(ISBLANK(Games!B303),ISBLANK(Table13[[#This Row],[Difference Result]])),"", IF(Table13[[#This Row],[Cover Result (Y/N)]]="Y", "Y", "N"))</f>
        <v/>
      </c>
    </row>
    <row r="304" spans="1:16" x14ac:dyDescent="0.45">
      <c r="A304" s="6" t="str">
        <f>IF(ISBLANK(Games!$B304), "",Games!A304)</f>
        <v/>
      </c>
      <c r="B304" s="6" t="str">
        <f>IF(ISBLANK(Games!$B304), "",Games!B304)</f>
        <v/>
      </c>
      <c r="C304" s="6" t="str">
        <f>IF(ISBLANK(Games!$B304), "",Games!C304)</f>
        <v/>
      </c>
      <c r="D304" s="2" t="str">
        <f>IF(ISBLANK(Games!$B304), "",Games!D304)</f>
        <v/>
      </c>
      <c r="E304" s="2" t="str">
        <f>IF(ISBLANK(Games!$B304), "",Games!E304)</f>
        <v/>
      </c>
      <c r="F304" s="6" t="str">
        <f>IF(ISBLANK(Games!$B304), "",Games!F304)</f>
        <v/>
      </c>
      <c r="G304" s="6" t="str">
        <f>IF(ISBLANK(Games!$B304), "",Games!G304)</f>
        <v/>
      </c>
      <c r="H304" s="26"/>
      <c r="I304" s="26"/>
      <c r="J304" s="25" t="str">
        <f>IF(ISBLANK(Table13[[#This Row],[Side Result]]), "",IF(Table13[[#This Row],[Difference Result]]&gt;(-1*Table13[[#This Row],[Predicted Spread]]), "Y", "N"))</f>
        <v/>
      </c>
      <c r="K304" s="12" t="str">
        <f>IF(ISBLANK(Games!B304),"",IF(Table13[[#This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4" s="16" t="str">
        <f>IF(ISBLANK(Table13[[#This Row],[Difference Result]]),"",IF(ISBLANK(Games!B304),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4" s="24" t="str">
        <f>IF(ISBLANK(Table13[[#This Row],[Difference Result]]), "", (Table13[[#This Row],[Predicted Spread]]*-1-Table13[[#This Row],[Difference Result]]))</f>
        <v/>
      </c>
      <c r="N304" s="24" t="str">
        <f>IF(ISBLANK(Table13[[#This Row],[Difference Result]]), "",ABS(Table13[[#This Row],[Result Difference from Prediction]]))</f>
        <v/>
      </c>
      <c r="O304" s="17" t="str">
        <f>IF(OR(ISBLANK(Games!B304),ISBLANK(Table13[[#This Row],[Side Result]])), "",IF(OR(AND('Prediction Log'!D304&lt;0, 'Prediction Log'!H304='Prediction Log'!B304), AND('Prediction Log'!D304&gt;0, 'Prediction Log'!C304='Prediction Log'!H304)),"Y", IF(ISBLANK(Games!$B$2), "","N")))</f>
        <v/>
      </c>
      <c r="P304" s="17" t="str">
        <f>IF(OR(ISBLANK(Games!B304),ISBLANK(Table13[[#This Row],[Difference Result]])),"", IF(Table13[[#This Row],[Cover Result (Y/N)]]="Y", "Y", "N"))</f>
        <v/>
      </c>
    </row>
    <row r="305" spans="1:16" x14ac:dyDescent="0.45">
      <c r="A305" s="6" t="str">
        <f>IF(ISBLANK(Games!$B305), "",Games!A305)</f>
        <v/>
      </c>
      <c r="B305" s="6" t="str">
        <f>IF(ISBLANK(Games!$B305), "",Games!B305)</f>
        <v/>
      </c>
      <c r="C305" s="6" t="str">
        <f>IF(ISBLANK(Games!$B305), "",Games!C305)</f>
        <v/>
      </c>
      <c r="D305" s="2" t="str">
        <f>IF(ISBLANK(Games!$B305), "",Games!D305)</f>
        <v/>
      </c>
      <c r="E305" s="2" t="str">
        <f>IF(ISBLANK(Games!$B305), "",Games!E305)</f>
        <v/>
      </c>
      <c r="F305" s="6" t="str">
        <f>IF(ISBLANK(Games!$B305), "",Games!F305)</f>
        <v/>
      </c>
      <c r="G305" s="6" t="str">
        <f>IF(ISBLANK(Games!$B305), "",Games!G305)</f>
        <v/>
      </c>
      <c r="H305" s="26"/>
      <c r="I305" s="26"/>
      <c r="J305" s="25" t="str">
        <f>IF(ISBLANK(Table13[[#This Row],[Side Result]]), "",IF(Table13[[#This Row],[Difference Result]]&gt;(-1*Table13[[#This Row],[Predicted Spread]]), "Y", "N"))</f>
        <v/>
      </c>
      <c r="K305" s="12" t="str">
        <f>IF(ISBLANK(Games!B305),"",IF(Table13[[#This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5" s="16" t="str">
        <f>IF(ISBLANK(Table13[[#This Row],[Difference Result]]),"",IF(ISBLANK(Games!B305),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5" s="24" t="str">
        <f>IF(ISBLANK(Table13[[#This Row],[Difference Result]]), "", (Table13[[#This Row],[Predicted Spread]]*-1-Table13[[#This Row],[Difference Result]]))</f>
        <v/>
      </c>
      <c r="N305" s="24" t="str">
        <f>IF(ISBLANK(Table13[[#This Row],[Difference Result]]), "",ABS(Table13[[#This Row],[Result Difference from Prediction]]))</f>
        <v/>
      </c>
      <c r="O305" s="17" t="str">
        <f>IF(OR(ISBLANK(Games!B305),ISBLANK(Table13[[#This Row],[Side Result]])), "",IF(OR(AND('Prediction Log'!D305&lt;0, 'Prediction Log'!H305='Prediction Log'!B305), AND('Prediction Log'!D305&gt;0, 'Prediction Log'!C305='Prediction Log'!H305)),"Y", IF(ISBLANK(Games!$B$2), "","N")))</f>
        <v/>
      </c>
      <c r="P305" s="17" t="str">
        <f>IF(OR(ISBLANK(Games!B305),ISBLANK(Table13[[#This Row],[Difference Result]])),"", IF(Table13[[#This Row],[Cover Result (Y/N)]]="Y", "Y", "N"))</f>
        <v/>
      </c>
    </row>
    <row r="306" spans="1:16" x14ac:dyDescent="0.45">
      <c r="A306" s="6" t="str">
        <f>IF(ISBLANK(Games!$B306), "",Games!A306)</f>
        <v/>
      </c>
      <c r="B306" s="6" t="str">
        <f>IF(ISBLANK(Games!$B306), "",Games!B306)</f>
        <v/>
      </c>
      <c r="C306" s="6" t="str">
        <f>IF(ISBLANK(Games!$B306), "",Games!C306)</f>
        <v/>
      </c>
      <c r="D306" s="2" t="str">
        <f>IF(ISBLANK(Games!$B306), "",Games!D306)</f>
        <v/>
      </c>
      <c r="E306" s="2" t="str">
        <f>IF(ISBLANK(Games!$B306), "",Games!E306)</f>
        <v/>
      </c>
      <c r="F306" s="6" t="str">
        <f>IF(ISBLANK(Games!$B306), "",Games!F306)</f>
        <v/>
      </c>
      <c r="G306" s="6" t="str">
        <f>IF(ISBLANK(Games!$B306), "",Games!G306)</f>
        <v/>
      </c>
      <c r="H306" s="26"/>
      <c r="I306" s="26"/>
      <c r="J306" s="25" t="str">
        <f>IF(ISBLANK(Table13[[#This Row],[Side Result]]), "",IF(Table13[[#This Row],[Difference Result]]&gt;(-1*Table13[[#This Row],[Predicted Spread]]), "Y", "N"))</f>
        <v/>
      </c>
      <c r="K306" s="12" t="str">
        <f>IF(ISBLANK(Games!B306),"",IF(Table13[[#This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6" s="16" t="str">
        <f>IF(ISBLANK(Table13[[#This Row],[Difference Result]]),"",IF(ISBLANK(Games!B306),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6" s="24" t="str">
        <f>IF(ISBLANK(Table13[[#This Row],[Difference Result]]), "", (Table13[[#This Row],[Predicted Spread]]*-1-Table13[[#This Row],[Difference Result]]))</f>
        <v/>
      </c>
      <c r="N306" s="24" t="str">
        <f>IF(ISBLANK(Table13[[#This Row],[Difference Result]]), "",ABS(Table13[[#This Row],[Result Difference from Prediction]]))</f>
        <v/>
      </c>
      <c r="O306" s="17" t="str">
        <f>IF(OR(ISBLANK(Games!B306),ISBLANK(Table13[[#This Row],[Side Result]])), "",IF(OR(AND('Prediction Log'!D306&lt;0, 'Prediction Log'!H306='Prediction Log'!B306), AND('Prediction Log'!D306&gt;0, 'Prediction Log'!C306='Prediction Log'!H306)),"Y", IF(ISBLANK(Games!$B$2), "","N")))</f>
        <v/>
      </c>
      <c r="P306" s="17" t="str">
        <f>IF(OR(ISBLANK(Games!B306),ISBLANK(Table13[[#This Row],[Difference Result]])),"", IF(Table13[[#This Row],[Cover Result (Y/N)]]="Y", "Y", "N"))</f>
        <v/>
      </c>
    </row>
    <row r="307" spans="1:16" x14ac:dyDescent="0.45">
      <c r="A307" s="6" t="str">
        <f>IF(ISBLANK(Games!$B307), "",Games!A307)</f>
        <v/>
      </c>
      <c r="B307" s="6" t="str">
        <f>IF(ISBLANK(Games!$B307), "",Games!B307)</f>
        <v/>
      </c>
      <c r="C307" s="6" t="str">
        <f>IF(ISBLANK(Games!$B307), "",Games!C307)</f>
        <v/>
      </c>
      <c r="D307" s="2" t="str">
        <f>IF(ISBLANK(Games!$B307), "",Games!D307)</f>
        <v/>
      </c>
      <c r="E307" s="2" t="str">
        <f>IF(ISBLANK(Games!$B307), "",Games!E307)</f>
        <v/>
      </c>
      <c r="F307" s="6" t="str">
        <f>IF(ISBLANK(Games!$B307), "",Games!F307)</f>
        <v/>
      </c>
      <c r="G307" s="6" t="str">
        <f>IF(ISBLANK(Games!$B307), "",Games!G307)</f>
        <v/>
      </c>
      <c r="H307" s="26"/>
      <c r="I307" s="26"/>
      <c r="J307" s="25" t="str">
        <f>IF(ISBLANK(Table13[[#This Row],[Side Result]]), "",IF(Table13[[#This Row],[Difference Result]]&gt;(-1*Table13[[#This Row],[Predicted Spread]]), "Y", "N"))</f>
        <v/>
      </c>
      <c r="K307" s="12" t="str">
        <f>IF(ISBLANK(Games!B307),"",IF(Table13[[#This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7" s="16" t="str">
        <f>IF(ISBLANK(Table13[[#This Row],[Difference Result]]),"",IF(ISBLANK(Games!B307),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7" s="24" t="str">
        <f>IF(ISBLANK(Table13[[#This Row],[Difference Result]]), "", (Table13[[#This Row],[Predicted Spread]]*-1-Table13[[#This Row],[Difference Result]]))</f>
        <v/>
      </c>
      <c r="N307" s="24" t="str">
        <f>IF(ISBLANK(Table13[[#This Row],[Difference Result]]), "",ABS(Table13[[#This Row],[Result Difference from Prediction]]))</f>
        <v/>
      </c>
      <c r="O307" s="17" t="str">
        <f>IF(OR(ISBLANK(Games!B307),ISBLANK(Table13[[#This Row],[Side Result]])), "",IF(OR(AND('Prediction Log'!D307&lt;0, 'Prediction Log'!H307='Prediction Log'!B307), AND('Prediction Log'!D307&gt;0, 'Prediction Log'!C307='Prediction Log'!H307)),"Y", IF(ISBLANK(Games!$B$2), "","N")))</f>
        <v/>
      </c>
      <c r="P307" s="17" t="str">
        <f>IF(OR(ISBLANK(Games!B307),ISBLANK(Table13[[#This Row],[Difference Result]])),"", IF(Table13[[#This Row],[Cover Result (Y/N)]]="Y", "Y", "N"))</f>
        <v/>
      </c>
    </row>
    <row r="308" spans="1:16" x14ac:dyDescent="0.45">
      <c r="A308" s="6" t="str">
        <f>IF(ISBLANK(Games!$B308), "",Games!A308)</f>
        <v/>
      </c>
      <c r="B308" s="6" t="str">
        <f>IF(ISBLANK(Games!$B308), "",Games!B308)</f>
        <v/>
      </c>
      <c r="C308" s="6" t="str">
        <f>IF(ISBLANK(Games!$B308), "",Games!C308)</f>
        <v/>
      </c>
      <c r="D308" s="2" t="str">
        <f>IF(ISBLANK(Games!$B308), "",Games!D308)</f>
        <v/>
      </c>
      <c r="E308" s="2" t="str">
        <f>IF(ISBLANK(Games!$B308), "",Games!E308)</f>
        <v/>
      </c>
      <c r="F308" s="6" t="str">
        <f>IF(ISBLANK(Games!$B308), "",Games!F308)</f>
        <v/>
      </c>
      <c r="G308" s="6" t="str">
        <f>IF(ISBLANK(Games!$B308), "",Games!G308)</f>
        <v/>
      </c>
      <c r="H308" s="26"/>
      <c r="I308" s="26"/>
      <c r="J308" s="25" t="str">
        <f>IF(ISBLANK(Table13[[#This Row],[Side Result]]), "",IF(Table13[[#This Row],[Difference Result]]&gt;(-1*Table13[[#This Row],[Predicted Spread]]), "Y", "N"))</f>
        <v/>
      </c>
      <c r="K308" s="12" t="str">
        <f>IF(ISBLANK(Games!B308),"",IF(Table13[[#This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8" s="16" t="str">
        <f>IF(ISBLANK(Table13[[#This Row],[Difference Result]]),"",IF(ISBLANK(Games!B308),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8" s="24" t="str">
        <f>IF(ISBLANK(Table13[[#This Row],[Difference Result]]), "", (Table13[[#This Row],[Predicted Spread]]*-1-Table13[[#This Row],[Difference Result]]))</f>
        <v/>
      </c>
      <c r="N308" s="24" t="str">
        <f>IF(ISBLANK(Table13[[#This Row],[Difference Result]]), "",ABS(Table13[[#This Row],[Result Difference from Prediction]]))</f>
        <v/>
      </c>
      <c r="O308" s="17" t="str">
        <f>IF(OR(ISBLANK(Games!B308),ISBLANK(Table13[[#This Row],[Side Result]])), "",IF(OR(AND('Prediction Log'!D308&lt;0, 'Prediction Log'!H308='Prediction Log'!B308), AND('Prediction Log'!D308&gt;0, 'Prediction Log'!C308='Prediction Log'!H308)),"Y", IF(ISBLANK(Games!$B$2), "","N")))</f>
        <v/>
      </c>
      <c r="P308" s="17" t="str">
        <f>IF(OR(ISBLANK(Games!B308),ISBLANK(Table13[[#This Row],[Difference Result]])),"", IF(Table13[[#This Row],[Cover Result (Y/N)]]="Y", "Y", "N"))</f>
        <v/>
      </c>
    </row>
    <row r="309" spans="1:16" x14ac:dyDescent="0.45">
      <c r="A309" s="6" t="str">
        <f>IF(ISBLANK(Games!$B309), "",Games!A309)</f>
        <v/>
      </c>
      <c r="B309" s="6" t="str">
        <f>IF(ISBLANK(Games!$B309), "",Games!B309)</f>
        <v/>
      </c>
      <c r="C309" s="6" t="str">
        <f>IF(ISBLANK(Games!$B309), "",Games!C309)</f>
        <v/>
      </c>
      <c r="D309" s="2" t="str">
        <f>IF(ISBLANK(Games!$B309), "",Games!D309)</f>
        <v/>
      </c>
      <c r="E309" s="2" t="str">
        <f>IF(ISBLANK(Games!$B309), "",Games!E309)</f>
        <v/>
      </c>
      <c r="F309" s="6" t="str">
        <f>IF(ISBLANK(Games!$B309), "",Games!F309)</f>
        <v/>
      </c>
      <c r="G309" s="6" t="str">
        <f>IF(ISBLANK(Games!$B309), "",Games!G309)</f>
        <v/>
      </c>
      <c r="H309" s="26"/>
      <c r="I309" s="26"/>
      <c r="J309" s="25" t="str">
        <f>IF(ISBLANK(Table13[[#This Row],[Side Result]]), "",IF(Table13[[#This Row],[Difference Result]]&gt;(-1*Table13[[#This Row],[Predicted Spread]]), "Y", "N"))</f>
        <v/>
      </c>
      <c r="K309" s="12" t="str">
        <f>IF(ISBLANK(Games!B309),"",IF(Table13[[#This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9" s="16" t="str">
        <f>IF(ISBLANK(Table13[[#This Row],[Difference Result]]),"",IF(ISBLANK(Games!B309),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9" s="24" t="str">
        <f>IF(ISBLANK(Table13[[#This Row],[Difference Result]]), "", (Table13[[#This Row],[Predicted Spread]]*-1-Table13[[#This Row],[Difference Result]]))</f>
        <v/>
      </c>
      <c r="N309" s="24" t="str">
        <f>IF(ISBLANK(Table13[[#This Row],[Difference Result]]), "",ABS(Table13[[#This Row],[Result Difference from Prediction]]))</f>
        <v/>
      </c>
      <c r="O309" s="17" t="str">
        <f>IF(OR(ISBLANK(Games!B309),ISBLANK(Table13[[#This Row],[Side Result]])), "",IF(OR(AND('Prediction Log'!D309&lt;0, 'Prediction Log'!H309='Prediction Log'!B309), AND('Prediction Log'!D309&gt;0, 'Prediction Log'!C309='Prediction Log'!H309)),"Y", IF(ISBLANK(Games!$B$2), "","N")))</f>
        <v/>
      </c>
      <c r="P309" s="17" t="str">
        <f>IF(OR(ISBLANK(Games!B309),ISBLANK(Table13[[#This Row],[Difference Result]])),"", IF(Table13[[#This Row],[Cover Result (Y/N)]]="Y", "Y", "N"))</f>
        <v/>
      </c>
    </row>
    <row r="310" spans="1:16" x14ac:dyDescent="0.45">
      <c r="A310" s="6" t="str">
        <f>IF(ISBLANK(Games!$B310), "",Games!A310)</f>
        <v/>
      </c>
      <c r="B310" s="6" t="str">
        <f>IF(ISBLANK(Games!$B310), "",Games!B310)</f>
        <v/>
      </c>
      <c r="C310" s="6" t="str">
        <f>IF(ISBLANK(Games!$B310), "",Games!C310)</f>
        <v/>
      </c>
      <c r="D310" s="2" t="str">
        <f>IF(ISBLANK(Games!$B310), "",Games!D310)</f>
        <v/>
      </c>
      <c r="E310" s="2" t="str">
        <f>IF(ISBLANK(Games!$B310), "",Games!E310)</f>
        <v/>
      </c>
      <c r="F310" s="6" t="str">
        <f>IF(ISBLANK(Games!$B310), "",Games!F310)</f>
        <v/>
      </c>
      <c r="G310" s="6" t="str">
        <f>IF(ISBLANK(Games!$B310), "",Games!G310)</f>
        <v/>
      </c>
      <c r="H310" s="26"/>
      <c r="I310" s="26"/>
      <c r="J310" s="25" t="str">
        <f>IF(ISBLANK(Table13[[#This Row],[Side Result]]), "",IF(Table13[[#This Row],[Difference Result]]&gt;(-1*Table13[[#This Row],[Predicted Spread]]), "Y", "N"))</f>
        <v/>
      </c>
      <c r="K310" s="12" t="str">
        <f>IF(ISBLANK(Games!B310),"",IF(Table13[[#This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0" s="16" t="str">
        <f>IF(ISBLANK(Table13[[#This Row],[Difference Result]]),"",IF(ISBLANK(Games!B310),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0" s="24" t="str">
        <f>IF(ISBLANK(Table13[[#This Row],[Difference Result]]), "", (Table13[[#This Row],[Predicted Spread]]*-1-Table13[[#This Row],[Difference Result]]))</f>
        <v/>
      </c>
      <c r="N310" s="24" t="str">
        <f>IF(ISBLANK(Table13[[#This Row],[Difference Result]]), "",ABS(Table13[[#This Row],[Result Difference from Prediction]]))</f>
        <v/>
      </c>
      <c r="O310" s="17" t="str">
        <f>IF(OR(ISBLANK(Games!B310),ISBLANK(Table13[[#This Row],[Side Result]])), "",IF(OR(AND('Prediction Log'!D310&lt;0, 'Prediction Log'!H310='Prediction Log'!B310), AND('Prediction Log'!D310&gt;0, 'Prediction Log'!C310='Prediction Log'!H310)),"Y", IF(ISBLANK(Games!$B$2), "","N")))</f>
        <v/>
      </c>
      <c r="P310" s="17" t="str">
        <f>IF(OR(ISBLANK(Games!B310),ISBLANK(Table13[[#This Row],[Difference Result]])),"", IF(Table13[[#This Row],[Cover Result (Y/N)]]="Y", "Y", "N"))</f>
        <v/>
      </c>
    </row>
    <row r="311" spans="1:16" x14ac:dyDescent="0.45">
      <c r="A311" s="6" t="str">
        <f>IF(ISBLANK(Games!$B311), "",Games!A311)</f>
        <v/>
      </c>
      <c r="B311" s="6" t="str">
        <f>IF(ISBLANK(Games!$B311), "",Games!B311)</f>
        <v/>
      </c>
      <c r="C311" s="6" t="str">
        <f>IF(ISBLANK(Games!$B311), "",Games!C311)</f>
        <v/>
      </c>
      <c r="D311" s="2" t="str">
        <f>IF(ISBLANK(Games!$B311), "",Games!D311)</f>
        <v/>
      </c>
      <c r="E311" s="2" t="str">
        <f>IF(ISBLANK(Games!$B311), "",Games!E311)</f>
        <v/>
      </c>
      <c r="F311" s="6" t="str">
        <f>IF(ISBLANK(Games!$B311), "",Games!F311)</f>
        <v/>
      </c>
      <c r="G311" s="6" t="str">
        <f>IF(ISBLANK(Games!$B311), "",Games!G311)</f>
        <v/>
      </c>
      <c r="H311" s="26"/>
      <c r="I311" s="26"/>
      <c r="J311" s="25" t="str">
        <f>IF(ISBLANK(Table13[[#This Row],[Side Result]]), "",IF(Table13[[#This Row],[Difference Result]]&gt;(-1*Table13[[#This Row],[Predicted Spread]]), "Y", "N"))</f>
        <v/>
      </c>
      <c r="K311" s="12" t="str">
        <f>IF(ISBLANK(Games!B311),"",IF(Table13[[#This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1" s="16" t="str">
        <f>IF(ISBLANK(Table13[[#This Row],[Difference Result]]),"",IF(ISBLANK(Games!B311),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1" s="24" t="str">
        <f>IF(ISBLANK(Table13[[#This Row],[Difference Result]]), "", (Table13[[#This Row],[Predicted Spread]]*-1-Table13[[#This Row],[Difference Result]]))</f>
        <v/>
      </c>
      <c r="N311" s="24" t="str">
        <f>IF(ISBLANK(Table13[[#This Row],[Difference Result]]), "",ABS(Table13[[#This Row],[Result Difference from Prediction]]))</f>
        <v/>
      </c>
      <c r="O311" s="17" t="str">
        <f>IF(OR(ISBLANK(Games!B311),ISBLANK(Table13[[#This Row],[Side Result]])), "",IF(OR(AND('Prediction Log'!D311&lt;0, 'Prediction Log'!H311='Prediction Log'!B311), AND('Prediction Log'!D311&gt;0, 'Prediction Log'!C311='Prediction Log'!H311)),"Y", IF(ISBLANK(Games!$B$2), "","N")))</f>
        <v/>
      </c>
      <c r="P311" s="17" t="str">
        <f>IF(OR(ISBLANK(Games!B311),ISBLANK(Table13[[#This Row],[Difference Result]])),"", IF(Table13[[#This Row],[Cover Result (Y/N)]]="Y", "Y", "N"))</f>
        <v/>
      </c>
    </row>
    <row r="312" spans="1:16" x14ac:dyDescent="0.45">
      <c r="A312" s="6" t="str">
        <f>IF(ISBLANK(Games!$B312), "",Games!A312)</f>
        <v/>
      </c>
      <c r="B312" s="6" t="str">
        <f>IF(ISBLANK(Games!$B312), "",Games!B312)</f>
        <v/>
      </c>
      <c r="C312" s="6" t="str">
        <f>IF(ISBLANK(Games!$B312), "",Games!C312)</f>
        <v/>
      </c>
      <c r="D312" s="2" t="str">
        <f>IF(ISBLANK(Games!$B312), "",Games!D312)</f>
        <v/>
      </c>
      <c r="E312" s="2" t="str">
        <f>IF(ISBLANK(Games!$B312), "",Games!E312)</f>
        <v/>
      </c>
      <c r="F312" s="6" t="str">
        <f>IF(ISBLANK(Games!$B312), "",Games!F312)</f>
        <v/>
      </c>
      <c r="G312" s="6" t="str">
        <f>IF(ISBLANK(Games!$B312), "",Games!G312)</f>
        <v/>
      </c>
      <c r="H312" s="26"/>
      <c r="I312" s="26"/>
      <c r="J312" s="25" t="str">
        <f>IF(ISBLANK(Table13[[#This Row],[Side Result]]), "",IF(Table13[[#This Row],[Difference Result]]&gt;(-1*Table13[[#This Row],[Predicted Spread]]), "Y", "N"))</f>
        <v/>
      </c>
      <c r="K312" s="12" t="str">
        <f>IF(ISBLANK(Games!B312),"",IF(Table13[[#This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2" s="16" t="str">
        <f>IF(ISBLANK(Table13[[#This Row],[Difference Result]]),"",IF(ISBLANK(Games!B312),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2" s="24" t="str">
        <f>IF(ISBLANK(Table13[[#This Row],[Difference Result]]), "", (Table13[[#This Row],[Predicted Spread]]*-1-Table13[[#This Row],[Difference Result]]))</f>
        <v/>
      </c>
      <c r="N312" s="24" t="str">
        <f>IF(ISBLANK(Table13[[#This Row],[Difference Result]]), "",ABS(Table13[[#This Row],[Result Difference from Prediction]]))</f>
        <v/>
      </c>
      <c r="O312" s="17" t="str">
        <f>IF(OR(ISBLANK(Games!B312),ISBLANK(Table13[[#This Row],[Side Result]])), "",IF(OR(AND('Prediction Log'!D312&lt;0, 'Prediction Log'!H312='Prediction Log'!B312), AND('Prediction Log'!D312&gt;0, 'Prediction Log'!C312='Prediction Log'!H312)),"Y", IF(ISBLANK(Games!$B$2), "","N")))</f>
        <v/>
      </c>
      <c r="P312" s="17" t="str">
        <f>IF(OR(ISBLANK(Games!B312),ISBLANK(Table13[[#This Row],[Difference Result]])),"", IF(Table13[[#This Row],[Cover Result (Y/N)]]="Y", "Y", "N"))</f>
        <v/>
      </c>
    </row>
    <row r="313" spans="1:16" x14ac:dyDescent="0.45">
      <c r="A313" s="6" t="str">
        <f>IF(ISBLANK(Games!$B313), "",Games!A313)</f>
        <v/>
      </c>
      <c r="B313" s="6" t="str">
        <f>IF(ISBLANK(Games!$B313), "",Games!B313)</f>
        <v/>
      </c>
      <c r="C313" s="6" t="str">
        <f>IF(ISBLANK(Games!$B313), "",Games!C313)</f>
        <v/>
      </c>
      <c r="D313" s="2" t="str">
        <f>IF(ISBLANK(Games!$B313), "",Games!D313)</f>
        <v/>
      </c>
      <c r="E313" s="2" t="str">
        <f>IF(ISBLANK(Games!$B313), "",Games!E313)</f>
        <v/>
      </c>
      <c r="F313" s="6" t="str">
        <f>IF(ISBLANK(Games!$B313), "",Games!F313)</f>
        <v/>
      </c>
      <c r="G313" s="6" t="str">
        <f>IF(ISBLANK(Games!$B313), "",Games!G313)</f>
        <v/>
      </c>
      <c r="H313" s="26"/>
      <c r="I313" s="26"/>
      <c r="J313" s="25" t="str">
        <f>IF(ISBLANK(Table13[[#This Row],[Side Result]]), "",IF(Table13[[#This Row],[Difference Result]]&gt;(-1*Table13[[#This Row],[Predicted Spread]]), "Y", "N"))</f>
        <v/>
      </c>
      <c r="K313" s="12" t="str">
        <f>IF(ISBLANK(Games!B313),"",IF(Table13[[#This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3" s="16" t="str">
        <f>IF(ISBLANK(Table13[[#This Row],[Difference Result]]),"",IF(ISBLANK(Games!B313),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3" s="24" t="str">
        <f>IF(ISBLANK(Table13[[#This Row],[Difference Result]]), "", (Table13[[#This Row],[Predicted Spread]]*-1-Table13[[#This Row],[Difference Result]]))</f>
        <v/>
      </c>
      <c r="N313" s="24" t="str">
        <f>IF(ISBLANK(Table13[[#This Row],[Difference Result]]), "",ABS(Table13[[#This Row],[Result Difference from Prediction]]))</f>
        <v/>
      </c>
      <c r="O313" s="17" t="str">
        <f>IF(OR(ISBLANK(Games!B313),ISBLANK(Table13[[#This Row],[Side Result]])), "",IF(OR(AND('Prediction Log'!D313&lt;0, 'Prediction Log'!H313='Prediction Log'!B313), AND('Prediction Log'!D313&gt;0, 'Prediction Log'!C313='Prediction Log'!H313)),"Y", IF(ISBLANK(Games!$B$2), "","N")))</f>
        <v/>
      </c>
      <c r="P313" s="17" t="str">
        <f>IF(OR(ISBLANK(Games!B313),ISBLANK(Table13[[#This Row],[Difference Result]])),"", IF(Table13[[#This Row],[Cover Result (Y/N)]]="Y", "Y", "N"))</f>
        <v/>
      </c>
    </row>
    <row r="314" spans="1:16" x14ac:dyDescent="0.45">
      <c r="A314" s="6" t="str">
        <f>IF(ISBLANK(Games!$B314), "",Games!A314)</f>
        <v/>
      </c>
      <c r="B314" s="6" t="str">
        <f>IF(ISBLANK(Games!$B314), "",Games!B314)</f>
        <v/>
      </c>
      <c r="C314" s="6" t="str">
        <f>IF(ISBLANK(Games!$B314), "",Games!C314)</f>
        <v/>
      </c>
      <c r="D314" s="2" t="str">
        <f>IF(ISBLANK(Games!$B314), "",Games!D314)</f>
        <v/>
      </c>
      <c r="E314" s="2" t="str">
        <f>IF(ISBLANK(Games!$B314), "",Games!E314)</f>
        <v/>
      </c>
      <c r="F314" s="6" t="str">
        <f>IF(ISBLANK(Games!$B314), "",Games!F314)</f>
        <v/>
      </c>
      <c r="G314" s="6" t="str">
        <f>IF(ISBLANK(Games!$B314), "",Games!G314)</f>
        <v/>
      </c>
      <c r="H314" s="26"/>
      <c r="I314" s="26"/>
      <c r="J314" s="25" t="str">
        <f>IF(ISBLANK(Table13[[#This Row],[Side Result]]), "",IF(Table13[[#This Row],[Difference Result]]&gt;(-1*Table13[[#This Row],[Predicted Spread]]), "Y", "N"))</f>
        <v/>
      </c>
      <c r="K314" s="12" t="str">
        <f>IF(ISBLANK(Games!B314),"",IF(Table13[[#This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4" s="16" t="str">
        <f>IF(ISBLANK(Table13[[#This Row],[Difference Result]]),"",IF(ISBLANK(Games!B314),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4" s="24" t="str">
        <f>IF(ISBLANK(Table13[[#This Row],[Difference Result]]), "", (Table13[[#This Row],[Predicted Spread]]*-1-Table13[[#This Row],[Difference Result]]))</f>
        <v/>
      </c>
      <c r="N314" s="24" t="str">
        <f>IF(ISBLANK(Table13[[#This Row],[Difference Result]]), "",ABS(Table13[[#This Row],[Result Difference from Prediction]]))</f>
        <v/>
      </c>
      <c r="O314" s="17" t="str">
        <f>IF(OR(ISBLANK(Games!B314),ISBLANK(Table13[[#This Row],[Side Result]])), "",IF(OR(AND('Prediction Log'!D314&lt;0, 'Prediction Log'!H314='Prediction Log'!B314), AND('Prediction Log'!D314&gt;0, 'Prediction Log'!C314='Prediction Log'!H314)),"Y", IF(ISBLANK(Games!$B$2), "","N")))</f>
        <v/>
      </c>
      <c r="P314" s="17" t="str">
        <f>IF(OR(ISBLANK(Games!B314),ISBLANK(Table13[[#This Row],[Difference Result]])),"", IF(Table13[[#This Row],[Cover Result (Y/N)]]="Y", "Y", "N"))</f>
        <v/>
      </c>
    </row>
    <row r="315" spans="1:16" x14ac:dyDescent="0.45">
      <c r="A315" s="6" t="str">
        <f>IF(ISBLANK(Games!$B315), "",Games!A315)</f>
        <v/>
      </c>
      <c r="B315" s="6" t="str">
        <f>IF(ISBLANK(Games!$B315), "",Games!B315)</f>
        <v/>
      </c>
      <c r="C315" s="6" t="str">
        <f>IF(ISBLANK(Games!$B315), "",Games!C315)</f>
        <v/>
      </c>
      <c r="D315" s="2" t="str">
        <f>IF(ISBLANK(Games!$B315), "",Games!D315)</f>
        <v/>
      </c>
      <c r="E315" s="2" t="str">
        <f>IF(ISBLANK(Games!$B315), "",Games!E315)</f>
        <v/>
      </c>
      <c r="F315" s="6" t="str">
        <f>IF(ISBLANK(Games!$B315), "",Games!F315)</f>
        <v/>
      </c>
      <c r="G315" s="6" t="str">
        <f>IF(ISBLANK(Games!$B315), "",Games!G315)</f>
        <v/>
      </c>
      <c r="H315" s="26"/>
      <c r="I315" s="26"/>
      <c r="J315" s="25" t="str">
        <f>IF(ISBLANK(Table13[[#This Row],[Side Result]]), "",IF(Table13[[#This Row],[Difference Result]]&gt;(-1*Table13[[#This Row],[Predicted Spread]]), "Y", "N"))</f>
        <v/>
      </c>
      <c r="K315" s="12" t="str">
        <f>IF(ISBLANK(Games!B315),"",IF(Table13[[#This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5" s="16" t="str">
        <f>IF(ISBLANK(Table13[[#This Row],[Difference Result]]),"",IF(ISBLANK(Games!B315),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5" s="24" t="str">
        <f>IF(ISBLANK(Table13[[#This Row],[Difference Result]]), "", (Table13[[#This Row],[Predicted Spread]]*-1-Table13[[#This Row],[Difference Result]]))</f>
        <v/>
      </c>
      <c r="N315" s="24" t="str">
        <f>IF(ISBLANK(Table13[[#This Row],[Difference Result]]), "",ABS(Table13[[#This Row],[Result Difference from Prediction]]))</f>
        <v/>
      </c>
      <c r="O315" s="17" t="str">
        <f>IF(OR(ISBLANK(Games!B315),ISBLANK(Table13[[#This Row],[Side Result]])), "",IF(OR(AND('Prediction Log'!D315&lt;0, 'Prediction Log'!H315='Prediction Log'!B315), AND('Prediction Log'!D315&gt;0, 'Prediction Log'!C315='Prediction Log'!H315)),"Y", IF(ISBLANK(Games!$B$2), "","N")))</f>
        <v/>
      </c>
      <c r="P315" s="17" t="str">
        <f>IF(OR(ISBLANK(Games!B315),ISBLANK(Table13[[#This Row],[Difference Result]])),"", IF(Table13[[#This Row],[Cover Result (Y/N)]]="Y", "Y", "N"))</f>
        <v/>
      </c>
    </row>
    <row r="316" spans="1:16" x14ac:dyDescent="0.45">
      <c r="A316" s="6" t="str">
        <f>IF(ISBLANK(Games!$B316), "",Games!A316)</f>
        <v/>
      </c>
      <c r="B316" s="6" t="str">
        <f>IF(ISBLANK(Games!$B316), "",Games!B316)</f>
        <v/>
      </c>
      <c r="C316" s="6" t="str">
        <f>IF(ISBLANK(Games!$B316), "",Games!C316)</f>
        <v/>
      </c>
      <c r="D316" s="2" t="str">
        <f>IF(ISBLANK(Games!$B316), "",Games!D316)</f>
        <v/>
      </c>
      <c r="E316" s="2" t="str">
        <f>IF(ISBLANK(Games!$B316), "",Games!E316)</f>
        <v/>
      </c>
      <c r="F316" s="6" t="str">
        <f>IF(ISBLANK(Games!$B316), "",Games!F316)</f>
        <v/>
      </c>
      <c r="G316" s="6" t="str">
        <f>IF(ISBLANK(Games!$B316), "",Games!G316)</f>
        <v/>
      </c>
      <c r="H316" s="26"/>
      <c r="I316" s="26"/>
      <c r="J316" s="25" t="str">
        <f>IF(ISBLANK(Table13[[#This Row],[Side Result]]), "",IF(Table13[[#This Row],[Difference Result]]&gt;(-1*Table13[[#This Row],[Predicted Spread]]), "Y", "N"))</f>
        <v/>
      </c>
      <c r="K316" s="12" t="str">
        <f>IF(ISBLANK(Games!B316),"",IF(Table13[[#This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6" s="16" t="str">
        <f>IF(ISBLANK(Table13[[#This Row],[Difference Result]]),"",IF(ISBLANK(Games!B316),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6" s="24" t="str">
        <f>IF(ISBLANK(Table13[[#This Row],[Difference Result]]), "", (Table13[[#This Row],[Predicted Spread]]*-1-Table13[[#This Row],[Difference Result]]))</f>
        <v/>
      </c>
      <c r="N316" s="24" t="str">
        <f>IF(ISBLANK(Table13[[#This Row],[Difference Result]]), "",ABS(Table13[[#This Row],[Result Difference from Prediction]]))</f>
        <v/>
      </c>
      <c r="O316" s="17" t="str">
        <f>IF(OR(ISBLANK(Games!B316),ISBLANK(Table13[[#This Row],[Side Result]])), "",IF(OR(AND('Prediction Log'!D316&lt;0, 'Prediction Log'!H316='Prediction Log'!B316), AND('Prediction Log'!D316&gt;0, 'Prediction Log'!C316='Prediction Log'!H316)),"Y", IF(ISBLANK(Games!$B$2), "","N")))</f>
        <v/>
      </c>
      <c r="P316" s="17" t="str">
        <f>IF(OR(ISBLANK(Games!B316),ISBLANK(Table13[[#This Row],[Difference Result]])),"", IF(Table13[[#This Row],[Cover Result (Y/N)]]="Y", "Y", "N"))</f>
        <v/>
      </c>
    </row>
    <row r="317" spans="1:16" x14ac:dyDescent="0.45">
      <c r="A317" s="6" t="str">
        <f>IF(ISBLANK(Games!$B317), "",Games!A317)</f>
        <v/>
      </c>
      <c r="B317" s="6" t="str">
        <f>IF(ISBLANK(Games!$B317), "",Games!B317)</f>
        <v/>
      </c>
      <c r="C317" s="6" t="str">
        <f>IF(ISBLANK(Games!$B317), "",Games!C317)</f>
        <v/>
      </c>
      <c r="D317" s="2" t="str">
        <f>IF(ISBLANK(Games!$B317), "",Games!D317)</f>
        <v/>
      </c>
      <c r="E317" s="2" t="str">
        <f>IF(ISBLANK(Games!$B317), "",Games!E317)</f>
        <v/>
      </c>
      <c r="F317" s="6" t="str">
        <f>IF(ISBLANK(Games!$B317), "",Games!F317)</f>
        <v/>
      </c>
      <c r="G317" s="6" t="str">
        <f>IF(ISBLANK(Games!$B317), "",Games!G317)</f>
        <v/>
      </c>
      <c r="H317" s="26"/>
      <c r="I317" s="26"/>
      <c r="J317" s="25" t="str">
        <f>IF(ISBLANK(Table13[[#This Row],[Side Result]]), "",IF(Table13[[#This Row],[Difference Result]]&gt;(-1*Table13[[#This Row],[Predicted Spread]]), "Y", "N"))</f>
        <v/>
      </c>
      <c r="K317" s="12" t="str">
        <f>IF(ISBLANK(Games!B317),"",IF(Table13[[#This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7" s="16" t="str">
        <f>IF(ISBLANK(Table13[[#This Row],[Difference Result]]),"",IF(ISBLANK(Games!B317),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7" s="24" t="str">
        <f>IF(ISBLANK(Table13[[#This Row],[Difference Result]]), "", (Table13[[#This Row],[Predicted Spread]]*-1-Table13[[#This Row],[Difference Result]]))</f>
        <v/>
      </c>
      <c r="N317" s="24" t="str">
        <f>IF(ISBLANK(Table13[[#This Row],[Difference Result]]), "",ABS(Table13[[#This Row],[Result Difference from Prediction]]))</f>
        <v/>
      </c>
      <c r="O317" s="17" t="str">
        <f>IF(OR(ISBLANK(Games!B317),ISBLANK(Table13[[#This Row],[Side Result]])), "",IF(OR(AND('Prediction Log'!D317&lt;0, 'Prediction Log'!H317='Prediction Log'!B317), AND('Prediction Log'!D317&gt;0, 'Prediction Log'!C317='Prediction Log'!H317)),"Y", IF(ISBLANK(Games!$B$2), "","N")))</f>
        <v/>
      </c>
      <c r="P317" s="17" t="str">
        <f>IF(OR(ISBLANK(Games!B317),ISBLANK(Table13[[#This Row],[Difference Result]])),"", IF(Table13[[#This Row],[Cover Result (Y/N)]]="Y", "Y", "N"))</f>
        <v/>
      </c>
    </row>
    <row r="318" spans="1:16" x14ac:dyDescent="0.45">
      <c r="A318" s="6" t="str">
        <f>IF(ISBLANK(Games!$B318), "",Games!A318)</f>
        <v/>
      </c>
      <c r="B318" s="6" t="str">
        <f>IF(ISBLANK(Games!$B318), "",Games!B318)</f>
        <v/>
      </c>
      <c r="C318" s="6" t="str">
        <f>IF(ISBLANK(Games!$B318), "",Games!C318)</f>
        <v/>
      </c>
      <c r="D318" s="2" t="str">
        <f>IF(ISBLANK(Games!$B318), "",Games!D318)</f>
        <v/>
      </c>
      <c r="E318" s="2" t="str">
        <f>IF(ISBLANK(Games!$B318), "",Games!E318)</f>
        <v/>
      </c>
      <c r="F318" s="6" t="str">
        <f>IF(ISBLANK(Games!$B318), "",Games!F318)</f>
        <v/>
      </c>
      <c r="G318" s="6" t="str">
        <f>IF(ISBLANK(Games!$B318), "",Games!G318)</f>
        <v/>
      </c>
      <c r="H318" s="26"/>
      <c r="I318" s="26"/>
      <c r="J318" s="25" t="str">
        <f>IF(ISBLANK(Table13[[#This Row],[Side Result]]), "",IF(Table13[[#This Row],[Difference Result]]&gt;(-1*Table13[[#This Row],[Predicted Spread]]), "Y", "N"))</f>
        <v/>
      </c>
      <c r="K318" s="12" t="str">
        <f>IF(ISBLANK(Games!B318),"",IF(Table13[[#This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8" s="16" t="str">
        <f>IF(ISBLANK(Table13[[#This Row],[Difference Result]]),"",IF(ISBLANK(Games!B318),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8" s="24" t="str">
        <f>IF(ISBLANK(Table13[[#This Row],[Difference Result]]), "", (Table13[[#This Row],[Predicted Spread]]*-1-Table13[[#This Row],[Difference Result]]))</f>
        <v/>
      </c>
      <c r="N318" s="24" t="str">
        <f>IF(ISBLANK(Table13[[#This Row],[Difference Result]]), "",ABS(Table13[[#This Row],[Result Difference from Prediction]]))</f>
        <v/>
      </c>
      <c r="O318" s="17" t="str">
        <f>IF(OR(ISBLANK(Games!B318),ISBLANK(Table13[[#This Row],[Side Result]])), "",IF(OR(AND('Prediction Log'!D318&lt;0, 'Prediction Log'!H318='Prediction Log'!B318), AND('Prediction Log'!D318&gt;0, 'Prediction Log'!C318='Prediction Log'!H318)),"Y", IF(ISBLANK(Games!$B$2), "","N")))</f>
        <v/>
      </c>
      <c r="P318" s="17" t="str">
        <f>IF(OR(ISBLANK(Games!B318),ISBLANK(Table13[[#This Row],[Difference Result]])),"", IF(Table13[[#This Row],[Cover Result (Y/N)]]="Y", "Y", "N"))</f>
        <v/>
      </c>
    </row>
    <row r="319" spans="1:16" x14ac:dyDescent="0.45">
      <c r="A319" s="6" t="str">
        <f>IF(ISBLANK(Games!$B319), "",Games!A319)</f>
        <v/>
      </c>
      <c r="B319" s="6" t="str">
        <f>IF(ISBLANK(Games!$B319), "",Games!B319)</f>
        <v/>
      </c>
      <c r="C319" s="6" t="str">
        <f>IF(ISBLANK(Games!$B319), "",Games!C319)</f>
        <v/>
      </c>
      <c r="D319" s="2" t="str">
        <f>IF(ISBLANK(Games!$B319), "",Games!D319)</f>
        <v/>
      </c>
      <c r="E319" s="2" t="str">
        <f>IF(ISBLANK(Games!$B319), "",Games!E319)</f>
        <v/>
      </c>
      <c r="F319" s="6" t="str">
        <f>IF(ISBLANK(Games!$B319), "",Games!F319)</f>
        <v/>
      </c>
      <c r="G319" s="6" t="str">
        <f>IF(ISBLANK(Games!$B319), "",Games!G319)</f>
        <v/>
      </c>
      <c r="H319" s="26"/>
      <c r="I319" s="26"/>
      <c r="J319" s="25" t="str">
        <f>IF(ISBLANK(Table13[[#This Row],[Side Result]]), "",IF(Table13[[#This Row],[Difference Result]]&gt;(-1*Table13[[#This Row],[Predicted Spread]]), "Y", "N"))</f>
        <v/>
      </c>
      <c r="K319" s="12" t="str">
        <f>IF(ISBLANK(Games!B319),"",IF(Table13[[#This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9" s="16" t="str">
        <f>IF(ISBLANK(Table13[[#This Row],[Difference Result]]),"",IF(ISBLANK(Games!B319),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9" s="24" t="str">
        <f>IF(ISBLANK(Table13[[#This Row],[Difference Result]]), "", (Table13[[#This Row],[Predicted Spread]]*-1-Table13[[#This Row],[Difference Result]]))</f>
        <v/>
      </c>
      <c r="N319" s="24" t="str">
        <f>IF(ISBLANK(Table13[[#This Row],[Difference Result]]), "",ABS(Table13[[#This Row],[Result Difference from Prediction]]))</f>
        <v/>
      </c>
      <c r="O319" s="17" t="str">
        <f>IF(OR(ISBLANK(Games!B319),ISBLANK(Table13[[#This Row],[Side Result]])), "",IF(OR(AND('Prediction Log'!D319&lt;0, 'Prediction Log'!H319='Prediction Log'!B319), AND('Prediction Log'!D319&gt;0, 'Prediction Log'!C319='Prediction Log'!H319)),"Y", IF(ISBLANK(Games!$B$2), "","N")))</f>
        <v/>
      </c>
      <c r="P319" s="17" t="str">
        <f>IF(OR(ISBLANK(Games!B319),ISBLANK(Table13[[#This Row],[Difference Result]])),"", IF(Table13[[#This Row],[Cover Result (Y/N)]]="Y", "Y", "N"))</f>
        <v/>
      </c>
    </row>
    <row r="320" spans="1:16" x14ac:dyDescent="0.45">
      <c r="A320" s="6" t="str">
        <f>IF(ISBLANK(Games!$B320), "",Games!A320)</f>
        <v/>
      </c>
      <c r="B320" s="6" t="str">
        <f>IF(ISBLANK(Games!$B320), "",Games!B320)</f>
        <v/>
      </c>
      <c r="C320" s="6" t="str">
        <f>IF(ISBLANK(Games!$B320), "",Games!C320)</f>
        <v/>
      </c>
      <c r="D320" s="2" t="str">
        <f>IF(ISBLANK(Games!$B320), "",Games!D320)</f>
        <v/>
      </c>
      <c r="E320" s="2" t="str">
        <f>IF(ISBLANK(Games!$B320), "",Games!E320)</f>
        <v/>
      </c>
      <c r="F320" s="6" t="str">
        <f>IF(ISBLANK(Games!$B320), "",Games!F320)</f>
        <v/>
      </c>
      <c r="G320" s="6" t="str">
        <f>IF(ISBLANK(Games!$B320), "",Games!G320)</f>
        <v/>
      </c>
      <c r="H320" s="26"/>
      <c r="I320" s="26"/>
      <c r="J320" s="25" t="str">
        <f>IF(ISBLANK(Table13[[#This Row],[Side Result]]), "",IF(Table13[[#This Row],[Difference Result]]&gt;(-1*Table13[[#This Row],[Predicted Spread]]), "Y", "N"))</f>
        <v/>
      </c>
      <c r="K320" s="12" t="str">
        <f>IF(ISBLANK(Games!B320),"",IF(Table13[[#This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0" s="16" t="str">
        <f>IF(ISBLANK(Table13[[#This Row],[Difference Result]]),"",IF(ISBLANK(Games!B320),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0" s="24" t="str">
        <f>IF(ISBLANK(Table13[[#This Row],[Difference Result]]), "", (Table13[[#This Row],[Predicted Spread]]*-1-Table13[[#This Row],[Difference Result]]))</f>
        <v/>
      </c>
      <c r="N320" s="24" t="str">
        <f>IF(ISBLANK(Table13[[#This Row],[Difference Result]]), "",ABS(Table13[[#This Row],[Result Difference from Prediction]]))</f>
        <v/>
      </c>
      <c r="O320" s="17" t="str">
        <f>IF(OR(ISBLANK(Games!B320),ISBLANK(Table13[[#This Row],[Side Result]])), "",IF(OR(AND('Prediction Log'!D320&lt;0, 'Prediction Log'!H320='Prediction Log'!B320), AND('Prediction Log'!D320&gt;0, 'Prediction Log'!C320='Prediction Log'!H320)),"Y", IF(ISBLANK(Games!$B$2), "","N")))</f>
        <v/>
      </c>
      <c r="P320" s="17" t="str">
        <f>IF(OR(ISBLANK(Games!B320),ISBLANK(Table13[[#This Row],[Difference Result]])),"", IF(Table13[[#This Row],[Cover Result (Y/N)]]="Y", "Y", "N"))</f>
        <v/>
      </c>
    </row>
    <row r="321" spans="1:16" x14ac:dyDescent="0.45">
      <c r="A321" s="6" t="str">
        <f>IF(ISBLANK(Games!$B321), "",Games!A321)</f>
        <v/>
      </c>
      <c r="B321" s="6" t="str">
        <f>IF(ISBLANK(Games!$B321), "",Games!B321)</f>
        <v/>
      </c>
      <c r="C321" s="6" t="str">
        <f>IF(ISBLANK(Games!$B321), "",Games!C321)</f>
        <v/>
      </c>
      <c r="D321" s="2" t="str">
        <f>IF(ISBLANK(Games!$B321), "",Games!D321)</f>
        <v/>
      </c>
      <c r="E321" s="2" t="str">
        <f>IF(ISBLANK(Games!$B321), "",Games!E321)</f>
        <v/>
      </c>
      <c r="F321" s="6" t="str">
        <f>IF(ISBLANK(Games!$B321), "",Games!F321)</f>
        <v/>
      </c>
      <c r="G321" s="6" t="str">
        <f>IF(ISBLANK(Games!$B321), "",Games!G321)</f>
        <v/>
      </c>
      <c r="H321" s="26"/>
      <c r="I321" s="26"/>
      <c r="J321" s="25" t="str">
        <f>IF(ISBLANK(Table13[[#This Row],[Side Result]]), "",IF(Table13[[#This Row],[Difference Result]]&gt;(-1*Table13[[#This Row],[Predicted Spread]]), "Y", "N"))</f>
        <v/>
      </c>
      <c r="K321" s="12" t="str">
        <f>IF(ISBLANK(Games!B321),"",IF(Table13[[#This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1" s="16" t="str">
        <f>IF(ISBLANK(Table13[[#This Row],[Difference Result]]),"",IF(ISBLANK(Games!B321),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1" s="24" t="str">
        <f>IF(ISBLANK(Table13[[#This Row],[Difference Result]]), "", (Table13[[#This Row],[Predicted Spread]]*-1-Table13[[#This Row],[Difference Result]]))</f>
        <v/>
      </c>
      <c r="N321" s="24" t="str">
        <f>IF(ISBLANK(Table13[[#This Row],[Difference Result]]), "",ABS(Table13[[#This Row],[Result Difference from Prediction]]))</f>
        <v/>
      </c>
      <c r="O321" s="17" t="str">
        <f>IF(OR(ISBLANK(Games!B321),ISBLANK(Table13[[#This Row],[Side Result]])), "",IF(OR(AND('Prediction Log'!D321&lt;0, 'Prediction Log'!H321='Prediction Log'!B321), AND('Prediction Log'!D321&gt;0, 'Prediction Log'!C321='Prediction Log'!H321)),"Y", IF(ISBLANK(Games!$B$2), "","N")))</f>
        <v/>
      </c>
      <c r="P321" s="17" t="str">
        <f>IF(OR(ISBLANK(Games!B321),ISBLANK(Table13[[#This Row],[Difference Result]])),"", IF(Table13[[#This Row],[Cover Result (Y/N)]]="Y", "Y", "N"))</f>
        <v/>
      </c>
    </row>
    <row r="322" spans="1:16" x14ac:dyDescent="0.45">
      <c r="A322" s="6" t="str">
        <f>IF(ISBLANK(Games!$B322), "",Games!A322)</f>
        <v/>
      </c>
      <c r="B322" s="6" t="str">
        <f>IF(ISBLANK(Games!$B322), "",Games!B322)</f>
        <v/>
      </c>
      <c r="C322" s="6" t="str">
        <f>IF(ISBLANK(Games!$B322), "",Games!C322)</f>
        <v/>
      </c>
      <c r="D322" s="2" t="str">
        <f>IF(ISBLANK(Games!$B322), "",Games!D322)</f>
        <v/>
      </c>
      <c r="E322" s="2" t="str">
        <f>IF(ISBLANK(Games!$B322), "",Games!E322)</f>
        <v/>
      </c>
      <c r="F322" s="6" t="str">
        <f>IF(ISBLANK(Games!$B322), "",Games!F322)</f>
        <v/>
      </c>
      <c r="G322" s="6" t="str">
        <f>IF(ISBLANK(Games!$B322), "",Games!G322)</f>
        <v/>
      </c>
      <c r="H322" s="26"/>
      <c r="I322" s="26"/>
      <c r="J322" s="25" t="str">
        <f>IF(ISBLANK(Table13[[#This Row],[Side Result]]), "",IF(Table13[[#This Row],[Difference Result]]&gt;(-1*Table13[[#This Row],[Predicted Spread]]), "Y", "N"))</f>
        <v/>
      </c>
      <c r="K322" s="12" t="str">
        <f>IF(ISBLANK(Games!B322),"",IF(Table13[[#This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2" s="16" t="str">
        <f>IF(ISBLANK(Table13[[#This Row],[Difference Result]]),"",IF(ISBLANK(Games!B322),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2" s="24" t="str">
        <f>IF(ISBLANK(Table13[[#This Row],[Difference Result]]), "", (Table13[[#This Row],[Predicted Spread]]*-1-Table13[[#This Row],[Difference Result]]))</f>
        <v/>
      </c>
      <c r="N322" s="24" t="str">
        <f>IF(ISBLANK(Table13[[#This Row],[Difference Result]]), "",ABS(Table13[[#This Row],[Result Difference from Prediction]]))</f>
        <v/>
      </c>
      <c r="O322" s="17" t="str">
        <f>IF(OR(ISBLANK(Games!B322),ISBLANK(Table13[[#This Row],[Side Result]])), "",IF(OR(AND('Prediction Log'!D322&lt;0, 'Prediction Log'!H322='Prediction Log'!B322), AND('Prediction Log'!D322&gt;0, 'Prediction Log'!C322='Prediction Log'!H322)),"Y", IF(ISBLANK(Games!$B$2), "","N")))</f>
        <v/>
      </c>
      <c r="P322" s="17" t="str">
        <f>IF(OR(ISBLANK(Games!B322),ISBLANK(Table13[[#This Row],[Difference Result]])),"", IF(Table13[[#This Row],[Cover Result (Y/N)]]="Y", "Y", "N"))</f>
        <v/>
      </c>
    </row>
    <row r="323" spans="1:16" x14ac:dyDescent="0.45">
      <c r="A323" s="6" t="str">
        <f>IF(ISBLANK(Games!$B323), "",Games!A323)</f>
        <v/>
      </c>
      <c r="B323" s="6" t="str">
        <f>IF(ISBLANK(Games!$B323), "",Games!B323)</f>
        <v/>
      </c>
      <c r="C323" s="6" t="str">
        <f>IF(ISBLANK(Games!$B323), "",Games!C323)</f>
        <v/>
      </c>
      <c r="D323" s="2" t="str">
        <f>IF(ISBLANK(Games!$B323), "",Games!D323)</f>
        <v/>
      </c>
      <c r="E323" s="2" t="str">
        <f>IF(ISBLANK(Games!$B323), "",Games!E323)</f>
        <v/>
      </c>
      <c r="F323" s="6" t="str">
        <f>IF(ISBLANK(Games!$B323), "",Games!F323)</f>
        <v/>
      </c>
      <c r="G323" s="6" t="str">
        <f>IF(ISBLANK(Games!$B323), "",Games!G323)</f>
        <v/>
      </c>
      <c r="H323" s="26"/>
      <c r="I323" s="26"/>
      <c r="J323" s="25" t="str">
        <f>IF(ISBLANK(Table13[[#This Row],[Side Result]]), "",IF(Table13[[#This Row],[Difference Result]]&gt;(-1*Table13[[#This Row],[Predicted Spread]]), "Y", "N"))</f>
        <v/>
      </c>
      <c r="K323" s="12" t="str">
        <f>IF(ISBLANK(Games!B323),"",IF(Table13[[#This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3" s="16" t="str">
        <f>IF(ISBLANK(Table13[[#This Row],[Difference Result]]),"",IF(ISBLANK(Games!B323),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3" s="24" t="str">
        <f>IF(ISBLANK(Table13[[#This Row],[Difference Result]]), "", (Table13[[#This Row],[Predicted Spread]]*-1-Table13[[#This Row],[Difference Result]]))</f>
        <v/>
      </c>
      <c r="N323" s="24" t="str">
        <f>IF(ISBLANK(Table13[[#This Row],[Difference Result]]), "",ABS(Table13[[#This Row],[Result Difference from Prediction]]))</f>
        <v/>
      </c>
      <c r="O323" s="17" t="str">
        <f>IF(OR(ISBLANK(Games!B323),ISBLANK(Table13[[#This Row],[Side Result]])), "",IF(OR(AND('Prediction Log'!D323&lt;0, 'Prediction Log'!H323='Prediction Log'!B323), AND('Prediction Log'!D323&gt;0, 'Prediction Log'!C323='Prediction Log'!H323)),"Y", IF(ISBLANK(Games!$B$2), "","N")))</f>
        <v/>
      </c>
      <c r="P323" s="17" t="str">
        <f>IF(OR(ISBLANK(Games!B323),ISBLANK(Table13[[#This Row],[Difference Result]])),"", IF(Table13[[#This Row],[Cover Result (Y/N)]]="Y", "Y", "N"))</f>
        <v/>
      </c>
    </row>
    <row r="324" spans="1:16" x14ac:dyDescent="0.45">
      <c r="A324" s="6" t="str">
        <f>IF(ISBLANK(Games!$B324), "",Games!A324)</f>
        <v/>
      </c>
      <c r="B324" s="6" t="str">
        <f>IF(ISBLANK(Games!$B324), "",Games!B324)</f>
        <v/>
      </c>
      <c r="C324" s="6" t="str">
        <f>IF(ISBLANK(Games!$B324), "",Games!C324)</f>
        <v/>
      </c>
      <c r="D324" s="2" t="str">
        <f>IF(ISBLANK(Games!$B324), "",Games!D324)</f>
        <v/>
      </c>
      <c r="E324" s="2" t="str">
        <f>IF(ISBLANK(Games!$B324), "",Games!E324)</f>
        <v/>
      </c>
      <c r="F324" s="6" t="str">
        <f>IF(ISBLANK(Games!$B324), "",Games!F324)</f>
        <v/>
      </c>
      <c r="G324" s="6" t="str">
        <f>IF(ISBLANK(Games!$B324), "",Games!G324)</f>
        <v/>
      </c>
      <c r="H324" s="26"/>
      <c r="I324" s="26"/>
      <c r="J324" s="25" t="str">
        <f>IF(ISBLANK(Table13[[#This Row],[Side Result]]), "",IF(Table13[[#This Row],[Difference Result]]&gt;(-1*Table13[[#This Row],[Predicted Spread]]), "Y", "N"))</f>
        <v/>
      </c>
      <c r="K324" s="12" t="str">
        <f>IF(ISBLANK(Games!B324),"",IF(Table13[[#This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4" s="16" t="str">
        <f>IF(ISBLANK(Table13[[#This Row],[Difference Result]]),"",IF(ISBLANK(Games!B324),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4" s="24" t="str">
        <f>IF(ISBLANK(Table13[[#This Row],[Difference Result]]), "", (Table13[[#This Row],[Predicted Spread]]*-1-Table13[[#This Row],[Difference Result]]))</f>
        <v/>
      </c>
      <c r="N324" s="24" t="str">
        <f>IF(ISBLANK(Table13[[#This Row],[Difference Result]]), "",ABS(Table13[[#This Row],[Result Difference from Prediction]]))</f>
        <v/>
      </c>
      <c r="O324" s="17" t="str">
        <f>IF(OR(ISBLANK(Games!B324),ISBLANK(Table13[[#This Row],[Side Result]])), "",IF(OR(AND('Prediction Log'!D324&lt;0, 'Prediction Log'!H324='Prediction Log'!B324), AND('Prediction Log'!D324&gt;0, 'Prediction Log'!C324='Prediction Log'!H324)),"Y", IF(ISBLANK(Games!$B$2), "","N")))</f>
        <v/>
      </c>
      <c r="P324" s="17" t="str">
        <f>IF(OR(ISBLANK(Games!B324),ISBLANK(Table13[[#This Row],[Difference Result]])),"", IF(Table13[[#This Row],[Cover Result (Y/N)]]="Y", "Y", "N"))</f>
        <v/>
      </c>
    </row>
    <row r="325" spans="1:16" x14ac:dyDescent="0.45">
      <c r="A325" s="6" t="str">
        <f>IF(ISBLANK(Games!$B325), "",Games!A325)</f>
        <v/>
      </c>
      <c r="B325" s="6" t="str">
        <f>IF(ISBLANK(Games!$B325), "",Games!B325)</f>
        <v/>
      </c>
      <c r="C325" s="6" t="str">
        <f>IF(ISBLANK(Games!$B325), "",Games!C325)</f>
        <v/>
      </c>
      <c r="D325" s="2" t="str">
        <f>IF(ISBLANK(Games!$B325), "",Games!D325)</f>
        <v/>
      </c>
      <c r="E325" s="2" t="str">
        <f>IF(ISBLANK(Games!$B325), "",Games!E325)</f>
        <v/>
      </c>
      <c r="F325" s="6" t="str">
        <f>IF(ISBLANK(Games!$B325), "",Games!F325)</f>
        <v/>
      </c>
      <c r="G325" s="6" t="str">
        <f>IF(ISBLANK(Games!$B325), "",Games!G325)</f>
        <v/>
      </c>
      <c r="H325" s="26"/>
      <c r="I325" s="26"/>
      <c r="J325" s="25" t="str">
        <f>IF(ISBLANK(Table13[[#This Row],[Side Result]]), "",IF(Table13[[#This Row],[Difference Result]]&gt;(-1*Table13[[#This Row],[Predicted Spread]]), "Y", "N"))</f>
        <v/>
      </c>
      <c r="K325" s="12" t="str">
        <f>IF(ISBLANK(Games!B325),"",IF(Table13[[#This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5" s="16" t="str">
        <f>IF(ISBLANK(Table13[[#This Row],[Difference Result]]),"",IF(ISBLANK(Games!B325),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5" s="24" t="str">
        <f>IF(ISBLANK(Table13[[#This Row],[Difference Result]]), "", (Table13[[#This Row],[Predicted Spread]]*-1-Table13[[#This Row],[Difference Result]]))</f>
        <v/>
      </c>
      <c r="N325" s="24" t="str">
        <f>IF(ISBLANK(Table13[[#This Row],[Difference Result]]), "",ABS(Table13[[#This Row],[Result Difference from Prediction]]))</f>
        <v/>
      </c>
      <c r="O325" s="17" t="str">
        <f>IF(OR(ISBLANK(Games!B325),ISBLANK(Table13[[#This Row],[Side Result]])), "",IF(OR(AND('Prediction Log'!D325&lt;0, 'Prediction Log'!H325='Prediction Log'!B325), AND('Prediction Log'!D325&gt;0, 'Prediction Log'!C325='Prediction Log'!H325)),"Y", IF(ISBLANK(Games!$B$2), "","N")))</f>
        <v/>
      </c>
      <c r="P325" s="17" t="str">
        <f>IF(OR(ISBLANK(Games!B325),ISBLANK(Table13[[#This Row],[Difference Result]])),"", IF(Table13[[#This Row],[Cover Result (Y/N)]]="Y", "Y", "N"))</f>
        <v/>
      </c>
    </row>
    <row r="326" spans="1:16" x14ac:dyDescent="0.45">
      <c r="A326" s="6" t="str">
        <f>IF(ISBLANK(Games!$B326), "",Games!A326)</f>
        <v/>
      </c>
      <c r="B326" s="6" t="str">
        <f>IF(ISBLANK(Games!$B326), "",Games!B326)</f>
        <v/>
      </c>
      <c r="C326" s="6" t="str">
        <f>IF(ISBLANK(Games!$B326), "",Games!C326)</f>
        <v/>
      </c>
      <c r="D326" s="2" t="str">
        <f>IF(ISBLANK(Games!$B326), "",Games!D326)</f>
        <v/>
      </c>
      <c r="E326" s="2" t="str">
        <f>IF(ISBLANK(Games!$B326), "",Games!E326)</f>
        <v/>
      </c>
      <c r="F326" s="6" t="str">
        <f>IF(ISBLANK(Games!$B326), "",Games!F326)</f>
        <v/>
      </c>
      <c r="G326" s="6" t="str">
        <f>IF(ISBLANK(Games!$B326), "",Games!G326)</f>
        <v/>
      </c>
      <c r="H326" s="26"/>
      <c r="I326" s="26"/>
      <c r="J326" s="25" t="str">
        <f>IF(ISBLANK(Table13[[#This Row],[Side Result]]), "",IF(Table13[[#This Row],[Difference Result]]&gt;(-1*Table13[[#This Row],[Predicted Spread]]), "Y", "N"))</f>
        <v/>
      </c>
      <c r="K326" s="12" t="str">
        <f>IF(ISBLANK(Games!B326),"",IF(Table13[[#This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6" s="16" t="str">
        <f>IF(ISBLANK(Table13[[#This Row],[Difference Result]]),"",IF(ISBLANK(Games!B326),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6" s="24" t="str">
        <f>IF(ISBLANK(Table13[[#This Row],[Difference Result]]), "", (Table13[[#This Row],[Predicted Spread]]*-1-Table13[[#This Row],[Difference Result]]))</f>
        <v/>
      </c>
      <c r="N326" s="24" t="str">
        <f>IF(ISBLANK(Table13[[#This Row],[Difference Result]]), "",ABS(Table13[[#This Row],[Result Difference from Prediction]]))</f>
        <v/>
      </c>
      <c r="O326" s="17" t="str">
        <f>IF(OR(ISBLANK(Games!B326),ISBLANK(Table13[[#This Row],[Side Result]])), "",IF(OR(AND('Prediction Log'!D326&lt;0, 'Prediction Log'!H326='Prediction Log'!B326), AND('Prediction Log'!D326&gt;0, 'Prediction Log'!C326='Prediction Log'!H326)),"Y", IF(ISBLANK(Games!$B$2), "","N")))</f>
        <v/>
      </c>
      <c r="P326" s="17" t="str">
        <f>IF(OR(ISBLANK(Games!B326),ISBLANK(Table13[[#This Row],[Difference Result]])),"", IF(Table13[[#This Row],[Cover Result (Y/N)]]="Y", "Y", "N"))</f>
        <v/>
      </c>
    </row>
    <row r="327" spans="1:16" x14ac:dyDescent="0.45">
      <c r="A327" s="6" t="str">
        <f>IF(ISBLANK(Games!$B327), "",Games!A327)</f>
        <v/>
      </c>
      <c r="B327" s="6" t="str">
        <f>IF(ISBLANK(Games!$B327), "",Games!B327)</f>
        <v/>
      </c>
      <c r="C327" s="6" t="str">
        <f>IF(ISBLANK(Games!$B327), "",Games!C327)</f>
        <v/>
      </c>
      <c r="D327" s="2" t="str">
        <f>IF(ISBLANK(Games!$B327), "",Games!D327)</f>
        <v/>
      </c>
      <c r="E327" s="2" t="str">
        <f>IF(ISBLANK(Games!$B327), "",Games!E327)</f>
        <v/>
      </c>
      <c r="F327" s="6" t="str">
        <f>IF(ISBLANK(Games!$B327), "",Games!F327)</f>
        <v/>
      </c>
      <c r="G327" s="6" t="str">
        <f>IF(ISBLANK(Games!$B327), "",Games!G327)</f>
        <v/>
      </c>
      <c r="H327" s="26"/>
      <c r="I327" s="26"/>
      <c r="J327" s="25" t="str">
        <f>IF(ISBLANK(Table13[[#This Row],[Side Result]]), "",IF(Table13[[#This Row],[Difference Result]]&gt;(-1*Table13[[#This Row],[Predicted Spread]]), "Y", "N"))</f>
        <v/>
      </c>
      <c r="K327" s="12" t="str">
        <f>IF(ISBLANK(Games!B327),"",IF(Table13[[#This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7" s="16" t="str">
        <f>IF(ISBLANK(Table13[[#This Row],[Difference Result]]),"",IF(ISBLANK(Games!B327),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7" s="24" t="str">
        <f>IF(ISBLANK(Table13[[#This Row],[Difference Result]]), "", (Table13[[#This Row],[Predicted Spread]]*-1-Table13[[#This Row],[Difference Result]]))</f>
        <v/>
      </c>
      <c r="N327" s="24" t="str">
        <f>IF(ISBLANK(Table13[[#This Row],[Difference Result]]), "",ABS(Table13[[#This Row],[Result Difference from Prediction]]))</f>
        <v/>
      </c>
      <c r="O327" s="17" t="str">
        <f>IF(OR(ISBLANK(Games!B327),ISBLANK(Table13[[#This Row],[Side Result]])), "",IF(OR(AND('Prediction Log'!D327&lt;0, 'Prediction Log'!H327='Prediction Log'!B327), AND('Prediction Log'!D327&gt;0, 'Prediction Log'!C327='Prediction Log'!H327)),"Y", IF(ISBLANK(Games!$B$2), "","N")))</f>
        <v/>
      </c>
      <c r="P327" s="17" t="str">
        <f>IF(OR(ISBLANK(Games!B327),ISBLANK(Table13[[#This Row],[Difference Result]])),"", IF(Table13[[#This Row],[Cover Result (Y/N)]]="Y", "Y", "N"))</f>
        <v/>
      </c>
    </row>
    <row r="328" spans="1:16" x14ac:dyDescent="0.45">
      <c r="A328" s="6" t="str">
        <f>IF(ISBLANK(Games!$B328), "",Games!A328)</f>
        <v/>
      </c>
      <c r="B328" s="6" t="str">
        <f>IF(ISBLANK(Games!$B328), "",Games!B328)</f>
        <v/>
      </c>
      <c r="C328" s="6" t="str">
        <f>IF(ISBLANK(Games!$B328), "",Games!C328)</f>
        <v/>
      </c>
      <c r="D328" s="2" t="str">
        <f>IF(ISBLANK(Games!$B328), "",Games!D328)</f>
        <v/>
      </c>
      <c r="E328" s="2" t="str">
        <f>IF(ISBLANK(Games!$B328), "",Games!E328)</f>
        <v/>
      </c>
      <c r="F328" s="6" t="str">
        <f>IF(ISBLANK(Games!$B328), "",Games!F328)</f>
        <v/>
      </c>
      <c r="G328" s="6" t="str">
        <f>IF(ISBLANK(Games!$B328), "",Games!G328)</f>
        <v/>
      </c>
      <c r="H328" s="26"/>
      <c r="I328" s="26"/>
      <c r="J328" s="25" t="str">
        <f>IF(ISBLANK(Table13[[#This Row],[Side Result]]), "",IF(Table13[[#This Row],[Difference Result]]&gt;(-1*Table13[[#This Row],[Predicted Spread]]), "Y", "N"))</f>
        <v/>
      </c>
      <c r="K328" s="12" t="str">
        <f>IF(ISBLANK(Games!B328),"",IF(Table13[[#This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8" s="16" t="str">
        <f>IF(ISBLANK(Table13[[#This Row],[Difference Result]]),"",IF(ISBLANK(Games!B328),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8" s="24" t="str">
        <f>IF(ISBLANK(Table13[[#This Row],[Difference Result]]), "", (Table13[[#This Row],[Predicted Spread]]*-1-Table13[[#This Row],[Difference Result]]))</f>
        <v/>
      </c>
      <c r="N328" s="24" t="str">
        <f>IF(ISBLANK(Table13[[#This Row],[Difference Result]]), "",ABS(Table13[[#This Row],[Result Difference from Prediction]]))</f>
        <v/>
      </c>
      <c r="O328" s="17" t="str">
        <f>IF(OR(ISBLANK(Games!B328),ISBLANK(Table13[[#This Row],[Side Result]])), "",IF(OR(AND('Prediction Log'!D328&lt;0, 'Prediction Log'!H328='Prediction Log'!B328), AND('Prediction Log'!D328&gt;0, 'Prediction Log'!C328='Prediction Log'!H328)),"Y", IF(ISBLANK(Games!$B$2), "","N")))</f>
        <v/>
      </c>
      <c r="P328" s="17" t="str">
        <f>IF(OR(ISBLANK(Games!B328),ISBLANK(Table13[[#This Row],[Difference Result]])),"", IF(Table13[[#This Row],[Cover Result (Y/N)]]="Y", "Y", "N"))</f>
        <v/>
      </c>
    </row>
    <row r="329" spans="1:16" x14ac:dyDescent="0.45">
      <c r="A329" s="6" t="str">
        <f>IF(ISBLANK(Games!$B329), "",Games!A329)</f>
        <v/>
      </c>
      <c r="B329" s="6" t="str">
        <f>IF(ISBLANK(Games!$B329), "",Games!B329)</f>
        <v/>
      </c>
      <c r="C329" s="6" t="str">
        <f>IF(ISBLANK(Games!$B329), "",Games!C329)</f>
        <v/>
      </c>
      <c r="D329" s="2" t="str">
        <f>IF(ISBLANK(Games!$B329), "",Games!D329)</f>
        <v/>
      </c>
      <c r="E329" s="2" t="str">
        <f>IF(ISBLANK(Games!$B329), "",Games!E329)</f>
        <v/>
      </c>
      <c r="F329" s="6" t="str">
        <f>IF(ISBLANK(Games!$B329), "",Games!F329)</f>
        <v/>
      </c>
      <c r="G329" s="6" t="str">
        <f>IF(ISBLANK(Games!$B329), "",Games!G329)</f>
        <v/>
      </c>
      <c r="H329" s="26"/>
      <c r="I329" s="26"/>
      <c r="J329" s="25" t="str">
        <f>IF(ISBLANK(Table13[[#This Row],[Side Result]]), "",IF(Table13[[#This Row],[Difference Result]]&gt;(-1*Table13[[#This Row],[Predicted Spread]]), "Y", "N"))</f>
        <v/>
      </c>
      <c r="K329" s="12" t="str">
        <f>IF(ISBLANK(Games!B329),"",IF(Table13[[#This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9" s="16" t="str">
        <f>IF(ISBLANK(Table13[[#This Row],[Difference Result]]),"",IF(ISBLANK(Games!B329),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9" s="24" t="str">
        <f>IF(ISBLANK(Table13[[#This Row],[Difference Result]]), "", (Table13[[#This Row],[Predicted Spread]]*-1-Table13[[#This Row],[Difference Result]]))</f>
        <v/>
      </c>
      <c r="N329" s="24" t="str">
        <f>IF(ISBLANK(Table13[[#This Row],[Difference Result]]), "",ABS(Table13[[#This Row],[Result Difference from Prediction]]))</f>
        <v/>
      </c>
      <c r="O329" s="17" t="str">
        <f>IF(OR(ISBLANK(Games!B329),ISBLANK(Table13[[#This Row],[Side Result]])), "",IF(OR(AND('Prediction Log'!D329&lt;0, 'Prediction Log'!H329='Prediction Log'!B329), AND('Prediction Log'!D329&gt;0, 'Prediction Log'!C329='Prediction Log'!H329)),"Y", IF(ISBLANK(Games!$B$2), "","N")))</f>
        <v/>
      </c>
      <c r="P329" s="17" t="str">
        <f>IF(OR(ISBLANK(Games!B329),ISBLANK(Table13[[#This Row],[Difference Result]])),"", IF(Table13[[#This Row],[Cover Result (Y/N)]]="Y", "Y", "N"))</f>
        <v/>
      </c>
    </row>
    <row r="330" spans="1:16" x14ac:dyDescent="0.45">
      <c r="A330" s="6" t="str">
        <f>IF(ISBLANK(Games!$B330), "",Games!A330)</f>
        <v/>
      </c>
      <c r="B330" s="6" t="str">
        <f>IF(ISBLANK(Games!$B330), "",Games!B330)</f>
        <v/>
      </c>
      <c r="C330" s="6" t="str">
        <f>IF(ISBLANK(Games!$B330), "",Games!C330)</f>
        <v/>
      </c>
      <c r="D330" s="2" t="str">
        <f>IF(ISBLANK(Games!$B330), "",Games!D330)</f>
        <v/>
      </c>
      <c r="E330" s="2" t="str">
        <f>IF(ISBLANK(Games!$B330), "",Games!E330)</f>
        <v/>
      </c>
      <c r="F330" s="6" t="str">
        <f>IF(ISBLANK(Games!$B330), "",Games!F330)</f>
        <v/>
      </c>
      <c r="G330" s="6" t="str">
        <f>IF(ISBLANK(Games!$B330), "",Games!G330)</f>
        <v/>
      </c>
      <c r="H330" s="26"/>
      <c r="I330" s="26"/>
      <c r="J330" s="25" t="str">
        <f>IF(ISBLANK(Table13[[#This Row],[Side Result]]), "",IF(Table13[[#This Row],[Difference Result]]&gt;(-1*Table13[[#This Row],[Predicted Spread]]), "Y", "N"))</f>
        <v/>
      </c>
      <c r="K330" s="12" t="str">
        <f>IF(ISBLANK(Games!B330),"",IF(Table13[[#This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0" s="16" t="str">
        <f>IF(ISBLANK(Table13[[#This Row],[Difference Result]]),"",IF(ISBLANK(Games!B330),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0" s="24" t="str">
        <f>IF(ISBLANK(Table13[[#This Row],[Difference Result]]), "", (Table13[[#This Row],[Predicted Spread]]*-1-Table13[[#This Row],[Difference Result]]))</f>
        <v/>
      </c>
      <c r="N330" s="24" t="str">
        <f>IF(ISBLANK(Table13[[#This Row],[Difference Result]]), "",ABS(Table13[[#This Row],[Result Difference from Prediction]]))</f>
        <v/>
      </c>
      <c r="O330" s="17" t="str">
        <f>IF(OR(ISBLANK(Games!B330),ISBLANK(Table13[[#This Row],[Side Result]])), "",IF(OR(AND('Prediction Log'!D330&lt;0, 'Prediction Log'!H330='Prediction Log'!B330), AND('Prediction Log'!D330&gt;0, 'Prediction Log'!C330='Prediction Log'!H330)),"Y", IF(ISBLANK(Games!$B$2), "","N")))</f>
        <v/>
      </c>
      <c r="P330" s="17" t="str">
        <f>IF(OR(ISBLANK(Games!B330),ISBLANK(Table13[[#This Row],[Difference Result]])),"", IF(Table13[[#This Row],[Cover Result (Y/N)]]="Y", "Y", "N"))</f>
        <v/>
      </c>
    </row>
    <row r="331" spans="1:16" x14ac:dyDescent="0.45">
      <c r="A331" s="6" t="str">
        <f>IF(ISBLANK(Games!$B331), "",Games!A331)</f>
        <v/>
      </c>
      <c r="B331" s="6" t="str">
        <f>IF(ISBLANK(Games!$B331), "",Games!B331)</f>
        <v/>
      </c>
      <c r="C331" s="6" t="str">
        <f>IF(ISBLANK(Games!$B331), "",Games!C331)</f>
        <v/>
      </c>
      <c r="D331" s="2" t="str">
        <f>IF(ISBLANK(Games!$B331), "",Games!D331)</f>
        <v/>
      </c>
      <c r="E331" s="2" t="str">
        <f>IF(ISBLANK(Games!$B331), "",Games!E331)</f>
        <v/>
      </c>
      <c r="F331" s="6" t="str">
        <f>IF(ISBLANK(Games!$B331), "",Games!F331)</f>
        <v/>
      </c>
      <c r="G331" s="6" t="str">
        <f>IF(ISBLANK(Games!$B331), "",Games!G331)</f>
        <v/>
      </c>
      <c r="H331" s="26"/>
      <c r="I331" s="26"/>
      <c r="J331" s="25" t="str">
        <f>IF(ISBLANK(Table13[[#This Row],[Side Result]]), "",IF(Table13[[#This Row],[Difference Result]]&gt;(-1*Table13[[#This Row],[Predicted Spread]]), "Y", "N"))</f>
        <v/>
      </c>
      <c r="K331" s="12" t="str">
        <f>IF(ISBLANK(Games!B331),"",IF(Table13[[#This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1" s="16" t="str">
        <f>IF(ISBLANK(Table13[[#This Row],[Difference Result]]),"",IF(ISBLANK(Games!B331),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1" s="24" t="str">
        <f>IF(ISBLANK(Table13[[#This Row],[Difference Result]]), "", (Table13[[#This Row],[Predicted Spread]]*-1-Table13[[#This Row],[Difference Result]]))</f>
        <v/>
      </c>
      <c r="N331" s="24" t="str">
        <f>IF(ISBLANK(Table13[[#This Row],[Difference Result]]), "",ABS(Table13[[#This Row],[Result Difference from Prediction]]))</f>
        <v/>
      </c>
      <c r="O331" s="17" t="str">
        <f>IF(OR(ISBLANK(Games!B331),ISBLANK(Table13[[#This Row],[Side Result]])), "",IF(OR(AND('Prediction Log'!D331&lt;0, 'Prediction Log'!H331='Prediction Log'!B331), AND('Prediction Log'!D331&gt;0, 'Prediction Log'!C331='Prediction Log'!H331)),"Y", IF(ISBLANK(Games!$B$2), "","N")))</f>
        <v/>
      </c>
      <c r="P331" s="17" t="str">
        <f>IF(OR(ISBLANK(Games!B331),ISBLANK(Table13[[#This Row],[Difference Result]])),"", IF(Table13[[#This Row],[Cover Result (Y/N)]]="Y", "Y", "N"))</f>
        <v/>
      </c>
    </row>
    <row r="332" spans="1:16" x14ac:dyDescent="0.45">
      <c r="A332" s="6" t="str">
        <f>IF(ISBLANK(Games!$B332), "",Games!A332)</f>
        <v/>
      </c>
      <c r="B332" s="6" t="str">
        <f>IF(ISBLANK(Games!$B332), "",Games!B332)</f>
        <v/>
      </c>
      <c r="C332" s="6" t="str">
        <f>IF(ISBLANK(Games!$B332), "",Games!C332)</f>
        <v/>
      </c>
      <c r="D332" s="2" t="str">
        <f>IF(ISBLANK(Games!$B332), "",Games!D332)</f>
        <v/>
      </c>
      <c r="E332" s="2" t="str">
        <f>IF(ISBLANK(Games!$B332), "",Games!E332)</f>
        <v/>
      </c>
      <c r="F332" s="6" t="str">
        <f>IF(ISBLANK(Games!$B332), "",Games!F332)</f>
        <v/>
      </c>
      <c r="G332" s="6" t="str">
        <f>IF(ISBLANK(Games!$B332), "",Games!G332)</f>
        <v/>
      </c>
      <c r="H332" s="26"/>
      <c r="I332" s="26"/>
      <c r="J332" s="25" t="str">
        <f>IF(ISBLANK(Table13[[#This Row],[Side Result]]), "",IF(Table13[[#This Row],[Difference Result]]&gt;(-1*Table13[[#This Row],[Predicted Spread]]), "Y", "N"))</f>
        <v/>
      </c>
      <c r="K332" s="12" t="str">
        <f>IF(ISBLANK(Games!B332),"",IF(Table13[[#This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2" s="16" t="str">
        <f>IF(ISBLANK(Table13[[#This Row],[Difference Result]]),"",IF(ISBLANK(Games!B332),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2" s="24" t="str">
        <f>IF(ISBLANK(Table13[[#This Row],[Difference Result]]), "", (Table13[[#This Row],[Predicted Spread]]*-1-Table13[[#This Row],[Difference Result]]))</f>
        <v/>
      </c>
      <c r="N332" s="24" t="str">
        <f>IF(ISBLANK(Table13[[#This Row],[Difference Result]]), "",ABS(Table13[[#This Row],[Result Difference from Prediction]]))</f>
        <v/>
      </c>
      <c r="O332" s="17" t="str">
        <f>IF(OR(ISBLANK(Games!B332),ISBLANK(Table13[[#This Row],[Side Result]])), "",IF(OR(AND('Prediction Log'!D332&lt;0, 'Prediction Log'!H332='Prediction Log'!B332), AND('Prediction Log'!D332&gt;0, 'Prediction Log'!C332='Prediction Log'!H332)),"Y", IF(ISBLANK(Games!$B$2), "","N")))</f>
        <v/>
      </c>
      <c r="P332" s="17" t="str">
        <f>IF(OR(ISBLANK(Games!B332),ISBLANK(Table13[[#This Row],[Difference Result]])),"", IF(Table13[[#This Row],[Cover Result (Y/N)]]="Y", "Y", "N"))</f>
        <v/>
      </c>
    </row>
    <row r="333" spans="1:16" x14ac:dyDescent="0.45">
      <c r="A333" s="6" t="str">
        <f>IF(ISBLANK(Games!$B333), "",Games!A333)</f>
        <v/>
      </c>
      <c r="B333" s="6" t="str">
        <f>IF(ISBLANK(Games!$B333), "",Games!B333)</f>
        <v/>
      </c>
      <c r="C333" s="6" t="str">
        <f>IF(ISBLANK(Games!$B333), "",Games!C333)</f>
        <v/>
      </c>
      <c r="D333" s="2" t="str">
        <f>IF(ISBLANK(Games!$B333), "",Games!D333)</f>
        <v/>
      </c>
      <c r="E333" s="2" t="str">
        <f>IF(ISBLANK(Games!$B333), "",Games!E333)</f>
        <v/>
      </c>
      <c r="F333" s="6" t="str">
        <f>IF(ISBLANK(Games!$B333), "",Games!F333)</f>
        <v/>
      </c>
      <c r="G333" s="6" t="str">
        <f>IF(ISBLANK(Games!$B333), "",Games!G333)</f>
        <v/>
      </c>
      <c r="H333" s="26"/>
      <c r="I333" s="26"/>
      <c r="J333" s="25" t="str">
        <f>IF(ISBLANK(Table13[[#This Row],[Side Result]]), "",IF(Table13[[#This Row],[Difference Result]]&gt;(-1*Table13[[#This Row],[Predicted Spread]]), "Y", "N"))</f>
        <v/>
      </c>
      <c r="K333" s="12" t="str">
        <f>IF(ISBLANK(Games!B333),"",IF(Table13[[#This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3" s="16" t="str">
        <f>IF(ISBLANK(Table13[[#This Row],[Difference Result]]),"",IF(ISBLANK(Games!B333),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3" s="24" t="str">
        <f>IF(ISBLANK(Table13[[#This Row],[Difference Result]]), "", (Table13[[#This Row],[Predicted Spread]]*-1-Table13[[#This Row],[Difference Result]]))</f>
        <v/>
      </c>
      <c r="N333" s="24" t="str">
        <f>IF(ISBLANK(Table13[[#This Row],[Difference Result]]), "",ABS(Table13[[#This Row],[Result Difference from Prediction]]))</f>
        <v/>
      </c>
      <c r="O333" s="17" t="str">
        <f>IF(OR(ISBLANK(Games!B333),ISBLANK(Table13[[#This Row],[Side Result]])), "",IF(OR(AND('Prediction Log'!D333&lt;0, 'Prediction Log'!H333='Prediction Log'!B333), AND('Prediction Log'!D333&gt;0, 'Prediction Log'!C333='Prediction Log'!H333)),"Y", IF(ISBLANK(Games!$B$2), "","N")))</f>
        <v/>
      </c>
      <c r="P333" s="17" t="str">
        <f>IF(OR(ISBLANK(Games!B333),ISBLANK(Table13[[#This Row],[Difference Result]])),"", IF(Table13[[#This Row],[Cover Result (Y/N)]]="Y", "Y", "N"))</f>
        <v/>
      </c>
    </row>
    <row r="334" spans="1:16" x14ac:dyDescent="0.45">
      <c r="A334" s="6" t="str">
        <f>IF(ISBLANK(Games!$B334), "",Games!A334)</f>
        <v/>
      </c>
      <c r="B334" s="6" t="str">
        <f>IF(ISBLANK(Games!$B334), "",Games!B334)</f>
        <v/>
      </c>
      <c r="C334" s="6" t="str">
        <f>IF(ISBLANK(Games!$B334), "",Games!C334)</f>
        <v/>
      </c>
      <c r="D334" s="2" t="str">
        <f>IF(ISBLANK(Games!$B334), "",Games!D334)</f>
        <v/>
      </c>
      <c r="E334" s="2" t="str">
        <f>IF(ISBLANK(Games!$B334), "",Games!E334)</f>
        <v/>
      </c>
      <c r="F334" s="6" t="str">
        <f>IF(ISBLANK(Games!$B334), "",Games!F334)</f>
        <v/>
      </c>
      <c r="G334" s="6" t="str">
        <f>IF(ISBLANK(Games!$B334), "",Games!G334)</f>
        <v/>
      </c>
      <c r="H334" s="26"/>
      <c r="I334" s="26"/>
      <c r="J334" s="25" t="str">
        <f>IF(ISBLANK(Table13[[#This Row],[Side Result]]), "",IF(Table13[[#This Row],[Difference Result]]&gt;(-1*Table13[[#This Row],[Predicted Spread]]), "Y", "N"))</f>
        <v/>
      </c>
      <c r="K334" s="12" t="str">
        <f>IF(ISBLANK(Games!B334),"",IF(Table13[[#This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4" s="16" t="str">
        <f>IF(ISBLANK(Table13[[#This Row],[Difference Result]]),"",IF(ISBLANK(Games!B334),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4" s="24" t="str">
        <f>IF(ISBLANK(Table13[[#This Row],[Difference Result]]), "", (Table13[[#This Row],[Predicted Spread]]*-1-Table13[[#This Row],[Difference Result]]))</f>
        <v/>
      </c>
      <c r="N334" s="24" t="str">
        <f>IF(ISBLANK(Table13[[#This Row],[Difference Result]]), "",ABS(Table13[[#This Row],[Result Difference from Prediction]]))</f>
        <v/>
      </c>
      <c r="O334" s="17" t="str">
        <f>IF(OR(ISBLANK(Games!B334),ISBLANK(Table13[[#This Row],[Side Result]])), "",IF(OR(AND('Prediction Log'!D334&lt;0, 'Prediction Log'!H334='Prediction Log'!B334), AND('Prediction Log'!D334&gt;0, 'Prediction Log'!C334='Prediction Log'!H334)),"Y", IF(ISBLANK(Games!$B$2), "","N")))</f>
        <v/>
      </c>
      <c r="P334" s="17" t="str">
        <f>IF(OR(ISBLANK(Games!B334),ISBLANK(Table13[[#This Row],[Difference Result]])),"", IF(Table13[[#This Row],[Cover Result (Y/N)]]="Y", "Y", "N"))</f>
        <v/>
      </c>
    </row>
    <row r="335" spans="1:16" x14ac:dyDescent="0.45">
      <c r="A335" s="6" t="str">
        <f>IF(ISBLANK(Games!$B335), "",Games!A335)</f>
        <v/>
      </c>
      <c r="B335" s="6" t="str">
        <f>IF(ISBLANK(Games!$B335), "",Games!B335)</f>
        <v/>
      </c>
      <c r="C335" s="6" t="str">
        <f>IF(ISBLANK(Games!$B335), "",Games!C335)</f>
        <v/>
      </c>
      <c r="D335" s="2" t="str">
        <f>IF(ISBLANK(Games!$B335), "",Games!D335)</f>
        <v/>
      </c>
      <c r="E335" s="2" t="str">
        <f>IF(ISBLANK(Games!$B335), "",Games!E335)</f>
        <v/>
      </c>
      <c r="F335" s="6" t="str">
        <f>IF(ISBLANK(Games!$B335), "",Games!F335)</f>
        <v/>
      </c>
      <c r="G335" s="6" t="str">
        <f>IF(ISBLANK(Games!$B335), "",Games!G335)</f>
        <v/>
      </c>
      <c r="H335" s="26"/>
      <c r="I335" s="26"/>
      <c r="J335" s="25" t="str">
        <f>IF(ISBLANK(Table13[[#This Row],[Side Result]]), "",IF(Table13[[#This Row],[Difference Result]]&gt;(-1*Table13[[#This Row],[Predicted Spread]]), "Y", "N"))</f>
        <v/>
      </c>
      <c r="K335" s="12" t="str">
        <f>IF(ISBLANK(Games!B335),"",IF(Table13[[#This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5" s="16" t="str">
        <f>IF(ISBLANK(Table13[[#This Row],[Difference Result]]),"",IF(ISBLANK(Games!B335),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5" s="24" t="str">
        <f>IF(ISBLANK(Table13[[#This Row],[Difference Result]]), "", (Table13[[#This Row],[Predicted Spread]]*-1-Table13[[#This Row],[Difference Result]]))</f>
        <v/>
      </c>
      <c r="N335" s="24" t="str">
        <f>IF(ISBLANK(Table13[[#This Row],[Difference Result]]), "",ABS(Table13[[#This Row],[Result Difference from Prediction]]))</f>
        <v/>
      </c>
      <c r="O335" s="17" t="str">
        <f>IF(OR(ISBLANK(Games!B335),ISBLANK(Table13[[#This Row],[Side Result]])), "",IF(OR(AND('Prediction Log'!D335&lt;0, 'Prediction Log'!H335='Prediction Log'!B335), AND('Prediction Log'!D335&gt;0, 'Prediction Log'!C335='Prediction Log'!H335)),"Y", IF(ISBLANK(Games!$B$2), "","N")))</f>
        <v/>
      </c>
      <c r="P335" s="17" t="str">
        <f>IF(OR(ISBLANK(Games!B335),ISBLANK(Table13[[#This Row],[Difference Result]])),"", IF(Table13[[#This Row],[Cover Result (Y/N)]]="Y", "Y", "N"))</f>
        <v/>
      </c>
    </row>
    <row r="336" spans="1:16" x14ac:dyDescent="0.45">
      <c r="A336" s="6" t="str">
        <f>IF(ISBLANK(Games!$B336), "",Games!A336)</f>
        <v/>
      </c>
      <c r="B336" s="6" t="str">
        <f>IF(ISBLANK(Games!$B336), "",Games!B336)</f>
        <v/>
      </c>
      <c r="C336" s="6" t="str">
        <f>IF(ISBLANK(Games!$B336), "",Games!C336)</f>
        <v/>
      </c>
      <c r="D336" s="2" t="str">
        <f>IF(ISBLANK(Games!$B336), "",Games!D336)</f>
        <v/>
      </c>
      <c r="E336" s="2" t="str">
        <f>IF(ISBLANK(Games!$B336), "",Games!E336)</f>
        <v/>
      </c>
      <c r="F336" s="6" t="str">
        <f>IF(ISBLANK(Games!$B336), "",Games!F336)</f>
        <v/>
      </c>
      <c r="G336" s="6" t="str">
        <f>IF(ISBLANK(Games!$B336), "",Games!G336)</f>
        <v/>
      </c>
      <c r="H336" s="26"/>
      <c r="I336" s="26"/>
      <c r="J336" s="25" t="str">
        <f>IF(ISBLANK(Table13[[#This Row],[Side Result]]), "",IF(Table13[[#This Row],[Difference Result]]&gt;(-1*Table13[[#This Row],[Predicted Spread]]), "Y", "N"))</f>
        <v/>
      </c>
      <c r="K336" s="12" t="str">
        <f>IF(ISBLANK(Games!B336),"",IF(Table13[[#This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6" s="16" t="str">
        <f>IF(ISBLANK(Table13[[#This Row],[Difference Result]]),"",IF(ISBLANK(Games!B336),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6" s="24" t="str">
        <f>IF(ISBLANK(Table13[[#This Row],[Difference Result]]), "", (Table13[[#This Row],[Predicted Spread]]*-1-Table13[[#This Row],[Difference Result]]))</f>
        <v/>
      </c>
      <c r="N336" s="24" t="str">
        <f>IF(ISBLANK(Table13[[#This Row],[Difference Result]]), "",ABS(Table13[[#This Row],[Result Difference from Prediction]]))</f>
        <v/>
      </c>
      <c r="O336" s="17" t="str">
        <f>IF(OR(ISBLANK(Games!B336),ISBLANK(Table13[[#This Row],[Side Result]])), "",IF(OR(AND('Prediction Log'!D336&lt;0, 'Prediction Log'!H336='Prediction Log'!B336), AND('Prediction Log'!D336&gt;0, 'Prediction Log'!C336='Prediction Log'!H336)),"Y", IF(ISBLANK(Games!$B$2), "","N")))</f>
        <v/>
      </c>
      <c r="P336" s="17" t="str">
        <f>IF(OR(ISBLANK(Games!B336),ISBLANK(Table13[[#This Row],[Difference Result]])),"", IF(Table13[[#This Row],[Cover Result (Y/N)]]="Y", "Y", "N"))</f>
        <v/>
      </c>
    </row>
    <row r="337" spans="1:16" x14ac:dyDescent="0.45">
      <c r="A337" s="6" t="str">
        <f>IF(ISBLANK(Games!$B337), "",Games!A337)</f>
        <v/>
      </c>
      <c r="B337" s="6" t="str">
        <f>IF(ISBLANK(Games!$B337), "",Games!B337)</f>
        <v/>
      </c>
      <c r="C337" s="6" t="str">
        <f>IF(ISBLANK(Games!$B337), "",Games!C337)</f>
        <v/>
      </c>
      <c r="D337" s="2" t="str">
        <f>IF(ISBLANK(Games!$B337), "",Games!D337)</f>
        <v/>
      </c>
      <c r="E337" s="2" t="str">
        <f>IF(ISBLANK(Games!$B337), "",Games!E337)</f>
        <v/>
      </c>
      <c r="F337" s="6" t="str">
        <f>IF(ISBLANK(Games!$B337), "",Games!F337)</f>
        <v/>
      </c>
      <c r="G337" s="6" t="str">
        <f>IF(ISBLANK(Games!$B337), "",Games!G337)</f>
        <v/>
      </c>
      <c r="H337" s="26"/>
      <c r="I337" s="26"/>
      <c r="J337" s="25" t="str">
        <f>IF(ISBLANK(Table13[[#This Row],[Side Result]]), "",IF(Table13[[#This Row],[Difference Result]]&gt;(-1*Table13[[#This Row],[Predicted Spread]]), "Y", "N"))</f>
        <v/>
      </c>
      <c r="K337" s="12" t="str">
        <f>IF(ISBLANK(Games!B337),"",IF(Table13[[#This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7" s="16" t="str">
        <f>IF(ISBLANK(Table13[[#This Row],[Difference Result]]),"",IF(ISBLANK(Games!B337),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7" s="24" t="str">
        <f>IF(ISBLANK(Table13[[#This Row],[Difference Result]]), "", (Table13[[#This Row],[Predicted Spread]]*-1-Table13[[#This Row],[Difference Result]]))</f>
        <v/>
      </c>
      <c r="N337" s="24" t="str">
        <f>IF(ISBLANK(Table13[[#This Row],[Difference Result]]), "",ABS(Table13[[#This Row],[Result Difference from Prediction]]))</f>
        <v/>
      </c>
      <c r="O337" s="17" t="str">
        <f>IF(OR(ISBLANK(Games!B337),ISBLANK(Table13[[#This Row],[Side Result]])), "",IF(OR(AND('Prediction Log'!D337&lt;0, 'Prediction Log'!H337='Prediction Log'!B337), AND('Prediction Log'!D337&gt;0, 'Prediction Log'!C337='Prediction Log'!H337)),"Y", IF(ISBLANK(Games!$B$2), "","N")))</f>
        <v/>
      </c>
      <c r="P337" s="17" t="str">
        <f>IF(OR(ISBLANK(Games!B337),ISBLANK(Table13[[#This Row],[Difference Result]])),"", IF(Table13[[#This Row],[Cover Result (Y/N)]]="Y", "Y", "N"))</f>
        <v/>
      </c>
    </row>
    <row r="338" spans="1:16" x14ac:dyDescent="0.45">
      <c r="A338" s="6" t="str">
        <f>IF(ISBLANK(Games!$B338), "",Games!A338)</f>
        <v/>
      </c>
      <c r="B338" s="6" t="str">
        <f>IF(ISBLANK(Games!$B338), "",Games!B338)</f>
        <v/>
      </c>
      <c r="C338" s="6" t="str">
        <f>IF(ISBLANK(Games!$B338), "",Games!C338)</f>
        <v/>
      </c>
      <c r="D338" s="2" t="str">
        <f>IF(ISBLANK(Games!$B338), "",Games!D338)</f>
        <v/>
      </c>
      <c r="E338" s="2" t="str">
        <f>IF(ISBLANK(Games!$B338), "",Games!E338)</f>
        <v/>
      </c>
      <c r="F338" s="6" t="str">
        <f>IF(ISBLANK(Games!$B338), "",Games!F338)</f>
        <v/>
      </c>
      <c r="G338" s="6" t="str">
        <f>IF(ISBLANK(Games!$B338), "",Games!G338)</f>
        <v/>
      </c>
      <c r="H338" s="26"/>
      <c r="I338" s="26"/>
      <c r="J338" s="25" t="str">
        <f>IF(ISBLANK(Table13[[#This Row],[Side Result]]), "",IF(Table13[[#This Row],[Difference Result]]&gt;(-1*Table13[[#This Row],[Predicted Spread]]), "Y", "N"))</f>
        <v/>
      </c>
      <c r="K338" s="12" t="str">
        <f>IF(ISBLANK(Games!B338),"",IF(Table13[[#This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8" s="16" t="str">
        <f>IF(ISBLANK(Table13[[#This Row],[Difference Result]]),"",IF(ISBLANK(Games!B338),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8" s="24" t="str">
        <f>IF(ISBLANK(Table13[[#This Row],[Difference Result]]), "", (Table13[[#This Row],[Predicted Spread]]*-1-Table13[[#This Row],[Difference Result]]))</f>
        <v/>
      </c>
      <c r="N338" s="24" t="str">
        <f>IF(ISBLANK(Table13[[#This Row],[Difference Result]]), "",ABS(Table13[[#This Row],[Result Difference from Prediction]]))</f>
        <v/>
      </c>
      <c r="O338" s="17" t="str">
        <f>IF(OR(ISBLANK(Games!B338),ISBLANK(Table13[[#This Row],[Side Result]])), "",IF(OR(AND('Prediction Log'!D338&lt;0, 'Prediction Log'!H338='Prediction Log'!B338), AND('Prediction Log'!D338&gt;0, 'Prediction Log'!C338='Prediction Log'!H338)),"Y", IF(ISBLANK(Games!$B$2), "","N")))</f>
        <v/>
      </c>
      <c r="P338" s="17" t="str">
        <f>IF(OR(ISBLANK(Games!B338),ISBLANK(Table13[[#This Row],[Difference Result]])),"", IF(Table13[[#This Row],[Cover Result (Y/N)]]="Y", "Y", "N"))</f>
        <v/>
      </c>
    </row>
    <row r="339" spans="1:16" x14ac:dyDescent="0.45">
      <c r="A339" s="6" t="str">
        <f>IF(ISBLANK(Games!$B339), "",Games!A339)</f>
        <v/>
      </c>
      <c r="B339" s="6" t="str">
        <f>IF(ISBLANK(Games!$B339), "",Games!B339)</f>
        <v/>
      </c>
      <c r="C339" s="6" t="str">
        <f>IF(ISBLANK(Games!$B339), "",Games!C339)</f>
        <v/>
      </c>
      <c r="D339" s="2" t="str">
        <f>IF(ISBLANK(Games!$B339), "",Games!D339)</f>
        <v/>
      </c>
      <c r="E339" s="2" t="str">
        <f>IF(ISBLANK(Games!$B339), "",Games!E339)</f>
        <v/>
      </c>
      <c r="F339" s="6" t="str">
        <f>IF(ISBLANK(Games!$B339), "",Games!F339)</f>
        <v/>
      </c>
      <c r="G339" s="6" t="str">
        <f>IF(ISBLANK(Games!$B339), "",Games!G339)</f>
        <v/>
      </c>
      <c r="H339" s="26"/>
      <c r="I339" s="26"/>
      <c r="J339" s="25" t="str">
        <f>IF(ISBLANK(Table13[[#This Row],[Side Result]]), "",IF(Table13[[#This Row],[Difference Result]]&gt;(-1*Table13[[#This Row],[Predicted Spread]]), "Y", "N"))</f>
        <v/>
      </c>
      <c r="K339" s="12" t="str">
        <f>IF(ISBLANK(Games!B339),"",IF(Table13[[#This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9" s="16" t="str">
        <f>IF(ISBLANK(Table13[[#This Row],[Difference Result]]),"",IF(ISBLANK(Games!B339),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9" s="24" t="str">
        <f>IF(ISBLANK(Table13[[#This Row],[Difference Result]]), "", (Table13[[#This Row],[Predicted Spread]]*-1-Table13[[#This Row],[Difference Result]]))</f>
        <v/>
      </c>
      <c r="N339" s="24" t="str">
        <f>IF(ISBLANK(Table13[[#This Row],[Difference Result]]), "",ABS(Table13[[#This Row],[Result Difference from Prediction]]))</f>
        <v/>
      </c>
      <c r="O339" s="17" t="str">
        <f>IF(OR(ISBLANK(Games!B339),ISBLANK(Table13[[#This Row],[Side Result]])), "",IF(OR(AND('Prediction Log'!D339&lt;0, 'Prediction Log'!H339='Prediction Log'!B339), AND('Prediction Log'!D339&gt;0, 'Prediction Log'!C339='Prediction Log'!H339)),"Y", IF(ISBLANK(Games!$B$2), "","N")))</f>
        <v/>
      </c>
      <c r="P339" s="17" t="str">
        <f>IF(OR(ISBLANK(Games!B339),ISBLANK(Table13[[#This Row],[Difference Result]])),"", IF(Table13[[#This Row],[Cover Result (Y/N)]]="Y", "Y", "N"))</f>
        <v/>
      </c>
    </row>
    <row r="340" spans="1:16" x14ac:dyDescent="0.45">
      <c r="A340" s="6" t="str">
        <f>IF(ISBLANK(Games!$B340), "",Games!A340)</f>
        <v/>
      </c>
      <c r="B340" s="6" t="str">
        <f>IF(ISBLANK(Games!$B340), "",Games!B340)</f>
        <v/>
      </c>
      <c r="C340" s="6" t="str">
        <f>IF(ISBLANK(Games!$B340), "",Games!C340)</f>
        <v/>
      </c>
      <c r="D340" s="2" t="str">
        <f>IF(ISBLANK(Games!$B340), "",Games!D340)</f>
        <v/>
      </c>
      <c r="E340" s="2" t="str">
        <f>IF(ISBLANK(Games!$B340), "",Games!E340)</f>
        <v/>
      </c>
      <c r="F340" s="6" t="str">
        <f>IF(ISBLANK(Games!$B340), "",Games!F340)</f>
        <v/>
      </c>
      <c r="G340" s="6" t="str">
        <f>IF(ISBLANK(Games!$B340), "",Games!G340)</f>
        <v/>
      </c>
      <c r="H340" s="26"/>
      <c r="I340" s="26"/>
      <c r="J340" s="25" t="str">
        <f>IF(ISBLANK(Table13[[#This Row],[Side Result]]), "",IF(Table13[[#This Row],[Difference Result]]&gt;(-1*Table13[[#This Row],[Predicted Spread]]), "Y", "N"))</f>
        <v/>
      </c>
      <c r="K340" s="12" t="str">
        <f>IF(ISBLANK(Games!B340),"",IF(Table13[[#This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0" s="16" t="str">
        <f>IF(ISBLANK(Table13[[#This Row],[Difference Result]]),"",IF(ISBLANK(Games!B340),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0" s="24" t="str">
        <f>IF(ISBLANK(Table13[[#This Row],[Difference Result]]), "", (Table13[[#This Row],[Predicted Spread]]*-1-Table13[[#This Row],[Difference Result]]))</f>
        <v/>
      </c>
      <c r="N340" s="24" t="str">
        <f>IF(ISBLANK(Table13[[#This Row],[Difference Result]]), "",ABS(Table13[[#This Row],[Result Difference from Prediction]]))</f>
        <v/>
      </c>
      <c r="O340" s="17" t="str">
        <f>IF(OR(ISBLANK(Games!B340),ISBLANK(Table13[[#This Row],[Side Result]])), "",IF(OR(AND('Prediction Log'!D340&lt;0, 'Prediction Log'!H340='Prediction Log'!B340), AND('Prediction Log'!D340&gt;0, 'Prediction Log'!C340='Prediction Log'!H340)),"Y", IF(ISBLANK(Games!$B$2), "","N")))</f>
        <v/>
      </c>
      <c r="P340" s="17" t="str">
        <f>IF(OR(ISBLANK(Games!B340),ISBLANK(Table13[[#This Row],[Difference Result]])),"", IF(Table13[[#This Row],[Cover Result (Y/N)]]="Y", "Y", "N"))</f>
        <v/>
      </c>
    </row>
    <row r="341" spans="1:16" x14ac:dyDescent="0.45">
      <c r="A341" s="6" t="str">
        <f>IF(ISBLANK(Games!$B341), "",Games!A341)</f>
        <v/>
      </c>
      <c r="B341" s="6" t="str">
        <f>IF(ISBLANK(Games!$B341), "",Games!B341)</f>
        <v/>
      </c>
      <c r="C341" s="6" t="str">
        <f>IF(ISBLANK(Games!$B341), "",Games!C341)</f>
        <v/>
      </c>
      <c r="D341" s="2" t="str">
        <f>IF(ISBLANK(Games!$B341), "",Games!D341)</f>
        <v/>
      </c>
      <c r="E341" s="2" t="str">
        <f>IF(ISBLANK(Games!$B341), "",Games!E341)</f>
        <v/>
      </c>
      <c r="F341" s="6" t="str">
        <f>IF(ISBLANK(Games!$B341), "",Games!F341)</f>
        <v/>
      </c>
      <c r="G341" s="6" t="str">
        <f>IF(ISBLANK(Games!$B341), "",Games!G341)</f>
        <v/>
      </c>
      <c r="H341" s="26"/>
      <c r="I341" s="26"/>
      <c r="J341" s="25" t="str">
        <f>IF(ISBLANK(Table13[[#This Row],[Side Result]]), "",IF(Table13[[#This Row],[Difference Result]]&gt;(-1*Table13[[#This Row],[Predicted Spread]]), "Y", "N"))</f>
        <v/>
      </c>
      <c r="K341" s="12" t="str">
        <f>IF(ISBLANK(Games!B341),"",IF(Table13[[#This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1" s="16" t="str">
        <f>IF(ISBLANK(Table13[[#This Row],[Difference Result]]),"",IF(ISBLANK(Games!B341),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1" s="24" t="str">
        <f>IF(ISBLANK(Table13[[#This Row],[Difference Result]]), "", (Table13[[#This Row],[Predicted Spread]]*-1-Table13[[#This Row],[Difference Result]]))</f>
        <v/>
      </c>
      <c r="N341" s="24" t="str">
        <f>IF(ISBLANK(Table13[[#This Row],[Difference Result]]), "",ABS(Table13[[#This Row],[Result Difference from Prediction]]))</f>
        <v/>
      </c>
      <c r="O341" s="17" t="str">
        <f>IF(OR(ISBLANK(Games!B341),ISBLANK(Table13[[#This Row],[Side Result]])), "",IF(OR(AND('Prediction Log'!D341&lt;0, 'Prediction Log'!H341='Prediction Log'!B341), AND('Prediction Log'!D341&gt;0, 'Prediction Log'!C341='Prediction Log'!H341)),"Y", IF(ISBLANK(Games!$B$2), "","N")))</f>
        <v/>
      </c>
      <c r="P341" s="17" t="str">
        <f>IF(OR(ISBLANK(Games!B341),ISBLANK(Table13[[#This Row],[Difference Result]])),"", IF(Table13[[#This Row],[Cover Result (Y/N)]]="Y", "Y", "N"))</f>
        <v/>
      </c>
    </row>
    <row r="342" spans="1:16" x14ac:dyDescent="0.45">
      <c r="A342" s="6" t="str">
        <f>IF(ISBLANK(Games!$B342), "",Games!A342)</f>
        <v/>
      </c>
      <c r="B342" s="6" t="str">
        <f>IF(ISBLANK(Games!$B342), "",Games!B342)</f>
        <v/>
      </c>
      <c r="C342" s="6" t="str">
        <f>IF(ISBLANK(Games!$B342), "",Games!C342)</f>
        <v/>
      </c>
      <c r="D342" s="2" t="str">
        <f>IF(ISBLANK(Games!$B342), "",Games!D342)</f>
        <v/>
      </c>
      <c r="E342" s="2" t="str">
        <f>IF(ISBLANK(Games!$B342), "",Games!E342)</f>
        <v/>
      </c>
      <c r="F342" s="6" t="str">
        <f>IF(ISBLANK(Games!$B342), "",Games!F342)</f>
        <v/>
      </c>
      <c r="G342" s="6" t="str">
        <f>IF(ISBLANK(Games!$B342), "",Games!G342)</f>
        <v/>
      </c>
      <c r="H342" s="26"/>
      <c r="I342" s="26"/>
      <c r="J342" s="25" t="str">
        <f>IF(ISBLANK(Table13[[#This Row],[Side Result]]), "",IF(Table13[[#This Row],[Difference Result]]&gt;(-1*Table13[[#This Row],[Predicted Spread]]), "Y", "N"))</f>
        <v/>
      </c>
      <c r="K342" s="12" t="str">
        <f>IF(ISBLANK(Games!B342),"",IF(Table13[[#This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2" s="16" t="str">
        <f>IF(ISBLANK(Table13[[#This Row],[Difference Result]]),"",IF(ISBLANK(Games!B342),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2" s="24" t="str">
        <f>IF(ISBLANK(Table13[[#This Row],[Difference Result]]), "", (Table13[[#This Row],[Predicted Spread]]*-1-Table13[[#This Row],[Difference Result]]))</f>
        <v/>
      </c>
      <c r="N342" s="24" t="str">
        <f>IF(ISBLANK(Table13[[#This Row],[Difference Result]]), "",ABS(Table13[[#This Row],[Result Difference from Prediction]]))</f>
        <v/>
      </c>
      <c r="O342" s="17" t="str">
        <f>IF(OR(ISBLANK(Games!B342),ISBLANK(Table13[[#This Row],[Side Result]])), "",IF(OR(AND('Prediction Log'!D342&lt;0, 'Prediction Log'!H342='Prediction Log'!B342), AND('Prediction Log'!D342&gt;0, 'Prediction Log'!C342='Prediction Log'!H342)),"Y", IF(ISBLANK(Games!$B$2), "","N")))</f>
        <v/>
      </c>
      <c r="P342" s="17" t="str">
        <f>IF(OR(ISBLANK(Games!B342),ISBLANK(Table13[[#This Row],[Difference Result]])),"", IF(Table13[[#This Row],[Cover Result (Y/N)]]="Y", "Y", "N"))</f>
        <v/>
      </c>
    </row>
    <row r="343" spans="1:16" x14ac:dyDescent="0.45">
      <c r="A343" s="6" t="str">
        <f>IF(ISBLANK(Games!$B343), "",Games!A343)</f>
        <v/>
      </c>
      <c r="B343" s="6" t="str">
        <f>IF(ISBLANK(Games!$B343), "",Games!B343)</f>
        <v/>
      </c>
      <c r="C343" s="6" t="str">
        <f>IF(ISBLANK(Games!$B343), "",Games!C343)</f>
        <v/>
      </c>
      <c r="D343" s="2" t="str">
        <f>IF(ISBLANK(Games!$B343), "",Games!D343)</f>
        <v/>
      </c>
      <c r="E343" s="2" t="str">
        <f>IF(ISBLANK(Games!$B343), "",Games!E343)</f>
        <v/>
      </c>
      <c r="F343" s="6" t="str">
        <f>IF(ISBLANK(Games!$B343), "",Games!F343)</f>
        <v/>
      </c>
      <c r="G343" s="6" t="str">
        <f>IF(ISBLANK(Games!$B343), "",Games!G343)</f>
        <v/>
      </c>
      <c r="H343" s="26"/>
      <c r="I343" s="26"/>
      <c r="J343" s="25" t="str">
        <f>IF(ISBLANK(Table13[[#This Row],[Side Result]]), "",IF(Table13[[#This Row],[Difference Result]]&gt;(-1*Table13[[#This Row],[Predicted Spread]]), "Y", "N"))</f>
        <v/>
      </c>
      <c r="K343" s="12" t="str">
        <f>IF(ISBLANK(Games!B343),"",IF(Table13[[#This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3" s="16" t="str">
        <f>IF(ISBLANK(Table13[[#This Row],[Difference Result]]),"",IF(ISBLANK(Games!B343),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3" s="24" t="str">
        <f>IF(ISBLANK(Table13[[#This Row],[Difference Result]]), "", (Table13[[#This Row],[Predicted Spread]]*-1-Table13[[#This Row],[Difference Result]]))</f>
        <v/>
      </c>
      <c r="N343" s="24" t="str">
        <f>IF(ISBLANK(Table13[[#This Row],[Difference Result]]), "",ABS(Table13[[#This Row],[Result Difference from Prediction]]))</f>
        <v/>
      </c>
      <c r="O343" s="17" t="str">
        <f>IF(OR(ISBLANK(Games!B343),ISBLANK(Table13[[#This Row],[Side Result]])), "",IF(OR(AND('Prediction Log'!D343&lt;0, 'Prediction Log'!H343='Prediction Log'!B343), AND('Prediction Log'!D343&gt;0, 'Prediction Log'!C343='Prediction Log'!H343)),"Y", IF(ISBLANK(Games!$B$2), "","N")))</f>
        <v/>
      </c>
      <c r="P343" s="17" t="str">
        <f>IF(OR(ISBLANK(Games!B343),ISBLANK(Table13[[#This Row],[Difference Result]])),"", IF(Table13[[#This Row],[Cover Result (Y/N)]]="Y", "Y", "N"))</f>
        <v/>
      </c>
    </row>
    <row r="344" spans="1:16" x14ac:dyDescent="0.45">
      <c r="A344" s="6" t="str">
        <f>IF(ISBLANK(Games!$B344), "",Games!A344)</f>
        <v/>
      </c>
      <c r="B344" s="6" t="str">
        <f>IF(ISBLANK(Games!$B344), "",Games!B344)</f>
        <v/>
      </c>
      <c r="C344" s="6" t="str">
        <f>IF(ISBLANK(Games!$B344), "",Games!C344)</f>
        <v/>
      </c>
      <c r="D344" s="2" t="str">
        <f>IF(ISBLANK(Games!$B344), "",Games!D344)</f>
        <v/>
      </c>
      <c r="E344" s="2" t="str">
        <f>IF(ISBLANK(Games!$B344), "",Games!E344)</f>
        <v/>
      </c>
      <c r="F344" s="6" t="str">
        <f>IF(ISBLANK(Games!$B344), "",Games!F344)</f>
        <v/>
      </c>
      <c r="G344" s="6" t="str">
        <f>IF(ISBLANK(Games!$B344), "",Games!G344)</f>
        <v/>
      </c>
      <c r="H344" s="26"/>
      <c r="I344" s="26"/>
      <c r="J344" s="25" t="str">
        <f>IF(ISBLANK(Table13[[#This Row],[Side Result]]), "",IF(Table13[[#This Row],[Difference Result]]&gt;(-1*Table13[[#This Row],[Predicted Spread]]), "Y", "N"))</f>
        <v/>
      </c>
      <c r="K344" s="12" t="str">
        <f>IF(ISBLANK(Games!B344),"",IF(Table13[[#This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4" s="16" t="str">
        <f>IF(ISBLANK(Table13[[#This Row],[Difference Result]]),"",IF(ISBLANK(Games!B344),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4" s="24" t="str">
        <f>IF(ISBLANK(Table13[[#This Row],[Difference Result]]), "", (Table13[[#This Row],[Predicted Spread]]*-1-Table13[[#This Row],[Difference Result]]))</f>
        <v/>
      </c>
      <c r="N344" s="24" t="str">
        <f>IF(ISBLANK(Table13[[#This Row],[Difference Result]]), "",ABS(Table13[[#This Row],[Result Difference from Prediction]]))</f>
        <v/>
      </c>
      <c r="O344" s="17" t="str">
        <f>IF(OR(ISBLANK(Games!B344),ISBLANK(Table13[[#This Row],[Side Result]])), "",IF(OR(AND('Prediction Log'!D344&lt;0, 'Prediction Log'!H344='Prediction Log'!B344), AND('Prediction Log'!D344&gt;0, 'Prediction Log'!C344='Prediction Log'!H344)),"Y", IF(ISBLANK(Games!$B$2), "","N")))</f>
        <v/>
      </c>
      <c r="P344" s="17" t="str">
        <f>IF(OR(ISBLANK(Games!B344),ISBLANK(Table13[[#This Row],[Difference Result]])),"", IF(Table13[[#This Row],[Cover Result (Y/N)]]="Y", "Y", "N"))</f>
        <v/>
      </c>
    </row>
    <row r="345" spans="1:16" x14ac:dyDescent="0.45">
      <c r="A345" s="6" t="str">
        <f>IF(ISBLANK(Games!$B345), "",Games!A345)</f>
        <v/>
      </c>
      <c r="B345" s="6" t="str">
        <f>IF(ISBLANK(Games!$B345), "",Games!B345)</f>
        <v/>
      </c>
      <c r="C345" s="6" t="str">
        <f>IF(ISBLANK(Games!$B345), "",Games!C345)</f>
        <v/>
      </c>
      <c r="D345" s="2" t="str">
        <f>IF(ISBLANK(Games!$B345), "",Games!D345)</f>
        <v/>
      </c>
      <c r="E345" s="2" t="str">
        <f>IF(ISBLANK(Games!$B345), "",Games!E345)</f>
        <v/>
      </c>
      <c r="F345" s="6" t="str">
        <f>IF(ISBLANK(Games!$B345), "",Games!F345)</f>
        <v/>
      </c>
      <c r="G345" s="6" t="str">
        <f>IF(ISBLANK(Games!$B345), "",Games!G345)</f>
        <v/>
      </c>
      <c r="H345" s="26"/>
      <c r="I345" s="26"/>
      <c r="J345" s="25" t="str">
        <f>IF(ISBLANK(Table13[[#This Row],[Side Result]]), "",IF(Table13[[#This Row],[Difference Result]]&gt;(-1*Table13[[#This Row],[Predicted Spread]]), "Y", "N"))</f>
        <v/>
      </c>
      <c r="K345" s="12" t="str">
        <f>IF(ISBLANK(Games!B345),"",IF(Table13[[#This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5" s="16" t="str">
        <f>IF(ISBLANK(Table13[[#This Row],[Difference Result]]),"",IF(ISBLANK(Games!B345),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5" s="24" t="str">
        <f>IF(ISBLANK(Table13[[#This Row],[Difference Result]]), "", (Table13[[#This Row],[Predicted Spread]]*-1-Table13[[#This Row],[Difference Result]]))</f>
        <v/>
      </c>
      <c r="N345" s="24" t="str">
        <f>IF(ISBLANK(Table13[[#This Row],[Difference Result]]), "",ABS(Table13[[#This Row],[Result Difference from Prediction]]))</f>
        <v/>
      </c>
      <c r="O345" s="17" t="str">
        <f>IF(OR(ISBLANK(Games!B345),ISBLANK(Table13[[#This Row],[Side Result]])), "",IF(OR(AND('Prediction Log'!D345&lt;0, 'Prediction Log'!H345='Prediction Log'!B345), AND('Prediction Log'!D345&gt;0, 'Prediction Log'!C345='Prediction Log'!H345)),"Y", IF(ISBLANK(Games!$B$2), "","N")))</f>
        <v/>
      </c>
      <c r="P345" s="17" t="str">
        <f>IF(OR(ISBLANK(Games!B345),ISBLANK(Table13[[#This Row],[Difference Result]])),"", IF(Table13[[#This Row],[Cover Result (Y/N)]]="Y", "Y", "N"))</f>
        <v/>
      </c>
    </row>
    <row r="346" spans="1:16" x14ac:dyDescent="0.45">
      <c r="A346" s="6" t="str">
        <f>IF(ISBLANK(Games!$B346), "",Games!A346)</f>
        <v/>
      </c>
      <c r="B346" s="6" t="str">
        <f>IF(ISBLANK(Games!$B346), "",Games!B346)</f>
        <v/>
      </c>
      <c r="C346" s="6" t="str">
        <f>IF(ISBLANK(Games!$B346), "",Games!C346)</f>
        <v/>
      </c>
      <c r="D346" s="2" t="str">
        <f>IF(ISBLANK(Games!$B346), "",Games!D346)</f>
        <v/>
      </c>
      <c r="E346" s="2" t="str">
        <f>IF(ISBLANK(Games!$B346), "",Games!E346)</f>
        <v/>
      </c>
      <c r="F346" s="6" t="str">
        <f>IF(ISBLANK(Games!$B346), "",Games!F346)</f>
        <v/>
      </c>
      <c r="G346" s="6" t="str">
        <f>IF(ISBLANK(Games!$B346), "",Games!G346)</f>
        <v/>
      </c>
      <c r="H346" s="26"/>
      <c r="I346" s="26"/>
      <c r="J346" s="25" t="str">
        <f>IF(ISBLANK(Table13[[#This Row],[Side Result]]), "",IF(Table13[[#This Row],[Difference Result]]&gt;(-1*Table13[[#This Row],[Predicted Spread]]), "Y", "N"))</f>
        <v/>
      </c>
      <c r="K346" s="12" t="str">
        <f>IF(ISBLANK(Games!B346),"",IF(Table13[[#This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6" s="16" t="str">
        <f>IF(ISBLANK(Table13[[#This Row],[Difference Result]]),"",IF(ISBLANK(Games!B346),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6" s="24" t="str">
        <f>IF(ISBLANK(Table13[[#This Row],[Difference Result]]), "", (Table13[[#This Row],[Predicted Spread]]*-1-Table13[[#This Row],[Difference Result]]))</f>
        <v/>
      </c>
      <c r="N346" s="24" t="str">
        <f>IF(ISBLANK(Table13[[#This Row],[Difference Result]]), "",ABS(Table13[[#This Row],[Result Difference from Prediction]]))</f>
        <v/>
      </c>
      <c r="O346" s="17" t="str">
        <f>IF(OR(ISBLANK(Games!B346),ISBLANK(Table13[[#This Row],[Side Result]])), "",IF(OR(AND('Prediction Log'!D346&lt;0, 'Prediction Log'!H346='Prediction Log'!B346), AND('Prediction Log'!D346&gt;0, 'Prediction Log'!C346='Prediction Log'!H346)),"Y", IF(ISBLANK(Games!$B$2), "","N")))</f>
        <v/>
      </c>
      <c r="P346" s="17" t="str">
        <f>IF(OR(ISBLANK(Games!B346),ISBLANK(Table13[[#This Row],[Difference Result]])),"", IF(Table13[[#This Row],[Cover Result (Y/N)]]="Y", "Y", "N"))</f>
        <v/>
      </c>
    </row>
    <row r="347" spans="1:16" x14ac:dyDescent="0.45">
      <c r="A347" s="6" t="str">
        <f>IF(ISBLANK(Games!$B347), "",Games!A347)</f>
        <v/>
      </c>
      <c r="B347" s="6" t="str">
        <f>IF(ISBLANK(Games!$B347), "",Games!B347)</f>
        <v/>
      </c>
      <c r="C347" s="6" t="str">
        <f>IF(ISBLANK(Games!$B347), "",Games!C347)</f>
        <v/>
      </c>
      <c r="D347" s="2" t="str">
        <f>IF(ISBLANK(Games!$B347), "",Games!D347)</f>
        <v/>
      </c>
      <c r="E347" s="2" t="str">
        <f>IF(ISBLANK(Games!$B347), "",Games!E347)</f>
        <v/>
      </c>
      <c r="F347" s="6" t="str">
        <f>IF(ISBLANK(Games!$B347), "",Games!F347)</f>
        <v/>
      </c>
      <c r="G347" s="6" t="str">
        <f>IF(ISBLANK(Games!$B347), "",Games!G347)</f>
        <v/>
      </c>
      <c r="H347" s="26"/>
      <c r="I347" s="26"/>
      <c r="J347" s="25" t="str">
        <f>IF(ISBLANK(Table13[[#This Row],[Side Result]]), "",IF(Table13[[#This Row],[Difference Result]]&gt;(-1*Table13[[#This Row],[Predicted Spread]]), "Y", "N"))</f>
        <v/>
      </c>
      <c r="K347" s="12" t="str">
        <f>IF(ISBLANK(Games!B347),"",IF(Table13[[#This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7" s="16" t="str">
        <f>IF(ISBLANK(Table13[[#This Row],[Difference Result]]),"",IF(ISBLANK(Games!B347),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7" s="24" t="str">
        <f>IF(ISBLANK(Table13[[#This Row],[Difference Result]]), "", (Table13[[#This Row],[Predicted Spread]]*-1-Table13[[#This Row],[Difference Result]]))</f>
        <v/>
      </c>
      <c r="N347" s="24" t="str">
        <f>IF(ISBLANK(Table13[[#This Row],[Difference Result]]), "",ABS(Table13[[#This Row],[Result Difference from Prediction]]))</f>
        <v/>
      </c>
      <c r="O347" s="17" t="str">
        <f>IF(OR(ISBLANK(Games!B347),ISBLANK(Table13[[#This Row],[Side Result]])), "",IF(OR(AND('Prediction Log'!D347&lt;0, 'Prediction Log'!H347='Prediction Log'!B347), AND('Prediction Log'!D347&gt;0, 'Prediction Log'!C347='Prediction Log'!H347)),"Y", IF(ISBLANK(Games!$B$2), "","N")))</f>
        <v/>
      </c>
      <c r="P347" s="17" t="str">
        <f>IF(OR(ISBLANK(Games!B347),ISBLANK(Table13[[#This Row],[Difference Result]])),"", IF(Table13[[#This Row],[Cover Result (Y/N)]]="Y", "Y", "N"))</f>
        <v/>
      </c>
    </row>
    <row r="348" spans="1:16" x14ac:dyDescent="0.45">
      <c r="A348" s="6" t="str">
        <f>IF(ISBLANK(Games!$B348), "",Games!A348)</f>
        <v/>
      </c>
      <c r="B348" s="6" t="str">
        <f>IF(ISBLANK(Games!$B348), "",Games!B348)</f>
        <v/>
      </c>
      <c r="C348" s="6" t="str">
        <f>IF(ISBLANK(Games!$B348), "",Games!C348)</f>
        <v/>
      </c>
      <c r="D348" s="2" t="str">
        <f>IF(ISBLANK(Games!$B348), "",Games!D348)</f>
        <v/>
      </c>
      <c r="E348" s="2" t="str">
        <f>IF(ISBLANK(Games!$B348), "",Games!E348)</f>
        <v/>
      </c>
      <c r="F348" s="6" t="str">
        <f>IF(ISBLANK(Games!$B348), "",Games!F348)</f>
        <v/>
      </c>
      <c r="G348" s="6" t="str">
        <f>IF(ISBLANK(Games!$B348), "",Games!G348)</f>
        <v/>
      </c>
      <c r="H348" s="26"/>
      <c r="I348" s="26"/>
      <c r="J348" s="25" t="str">
        <f>IF(ISBLANK(Table13[[#This Row],[Side Result]]), "",IF(Table13[[#This Row],[Difference Result]]&gt;(-1*Table13[[#This Row],[Predicted Spread]]), "Y", "N"))</f>
        <v/>
      </c>
      <c r="K348" s="12" t="str">
        <f>IF(ISBLANK(Games!B348),"",IF(Table13[[#This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8" s="16" t="str">
        <f>IF(ISBLANK(Table13[[#This Row],[Difference Result]]),"",IF(ISBLANK(Games!B348),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8" s="24" t="str">
        <f>IF(ISBLANK(Table13[[#This Row],[Difference Result]]), "", (Table13[[#This Row],[Predicted Spread]]*-1-Table13[[#This Row],[Difference Result]]))</f>
        <v/>
      </c>
      <c r="N348" s="24" t="str">
        <f>IF(ISBLANK(Table13[[#This Row],[Difference Result]]), "",ABS(Table13[[#This Row],[Result Difference from Prediction]]))</f>
        <v/>
      </c>
      <c r="O348" s="17" t="str">
        <f>IF(OR(ISBLANK(Games!B348),ISBLANK(Table13[[#This Row],[Side Result]])), "",IF(OR(AND('Prediction Log'!D348&lt;0, 'Prediction Log'!H348='Prediction Log'!B348), AND('Prediction Log'!D348&gt;0, 'Prediction Log'!C348='Prediction Log'!H348)),"Y", IF(ISBLANK(Games!$B$2), "","N")))</f>
        <v/>
      </c>
      <c r="P348" s="17" t="str">
        <f>IF(OR(ISBLANK(Games!B348),ISBLANK(Table13[[#This Row],[Difference Result]])),"", IF(Table13[[#This Row],[Cover Result (Y/N)]]="Y", "Y", "N"))</f>
        <v/>
      </c>
    </row>
    <row r="349" spans="1:16" x14ac:dyDescent="0.45">
      <c r="A349" s="6" t="str">
        <f>IF(ISBLANK(Games!$B349), "",Games!A349)</f>
        <v/>
      </c>
      <c r="B349" s="6" t="str">
        <f>IF(ISBLANK(Games!$B349), "",Games!B349)</f>
        <v/>
      </c>
      <c r="C349" s="6" t="str">
        <f>IF(ISBLANK(Games!$B349), "",Games!C349)</f>
        <v/>
      </c>
      <c r="D349" s="2" t="str">
        <f>IF(ISBLANK(Games!$B349), "",Games!D349)</f>
        <v/>
      </c>
      <c r="E349" s="2" t="str">
        <f>IF(ISBLANK(Games!$B349), "",Games!E349)</f>
        <v/>
      </c>
      <c r="F349" s="6" t="str">
        <f>IF(ISBLANK(Games!$B349), "",Games!F349)</f>
        <v/>
      </c>
      <c r="G349" s="6" t="str">
        <f>IF(ISBLANK(Games!$B349), "",Games!G349)</f>
        <v/>
      </c>
      <c r="H349" s="26"/>
      <c r="I349" s="26"/>
      <c r="J349" s="25" t="str">
        <f>IF(ISBLANK(Table13[[#This Row],[Side Result]]), "",IF(Table13[[#This Row],[Difference Result]]&gt;(-1*Table13[[#This Row],[Predicted Spread]]), "Y", "N"))</f>
        <v/>
      </c>
      <c r="K349" s="12" t="str">
        <f>IF(ISBLANK(Games!B349),"",IF(Table13[[#This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9" s="16" t="str">
        <f>IF(ISBLANK(Table13[[#This Row],[Difference Result]]),"",IF(ISBLANK(Games!B349),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9" s="24" t="str">
        <f>IF(ISBLANK(Table13[[#This Row],[Difference Result]]), "", (Table13[[#This Row],[Predicted Spread]]*-1-Table13[[#This Row],[Difference Result]]))</f>
        <v/>
      </c>
      <c r="N349" s="24" t="str">
        <f>IF(ISBLANK(Table13[[#This Row],[Difference Result]]), "",ABS(Table13[[#This Row],[Result Difference from Prediction]]))</f>
        <v/>
      </c>
      <c r="O349" s="17" t="str">
        <f>IF(OR(ISBLANK(Games!B349),ISBLANK(Table13[[#This Row],[Side Result]])), "",IF(OR(AND('Prediction Log'!D349&lt;0, 'Prediction Log'!H349='Prediction Log'!B349), AND('Prediction Log'!D349&gt;0, 'Prediction Log'!C349='Prediction Log'!H349)),"Y", IF(ISBLANK(Games!$B$2), "","N")))</f>
        <v/>
      </c>
      <c r="P349" s="17" t="str">
        <f>IF(OR(ISBLANK(Games!B349),ISBLANK(Table13[[#This Row],[Difference Result]])),"", IF(Table13[[#This Row],[Cover Result (Y/N)]]="Y", "Y", "N"))</f>
        <v/>
      </c>
    </row>
    <row r="350" spans="1:16" x14ac:dyDescent="0.45">
      <c r="A350" s="6" t="str">
        <f>IF(ISBLANK(Games!$B350), "",Games!A350)</f>
        <v/>
      </c>
      <c r="B350" s="6" t="str">
        <f>IF(ISBLANK(Games!$B350), "",Games!B350)</f>
        <v/>
      </c>
      <c r="C350" s="6" t="str">
        <f>IF(ISBLANK(Games!$B350), "",Games!C350)</f>
        <v/>
      </c>
      <c r="D350" s="2" t="str">
        <f>IF(ISBLANK(Games!$B350), "",Games!D350)</f>
        <v/>
      </c>
      <c r="E350" s="2" t="str">
        <f>IF(ISBLANK(Games!$B350), "",Games!E350)</f>
        <v/>
      </c>
      <c r="F350" s="6" t="str">
        <f>IF(ISBLANK(Games!$B350), "",Games!F350)</f>
        <v/>
      </c>
      <c r="G350" s="6" t="str">
        <f>IF(ISBLANK(Games!$B350), "",Games!G350)</f>
        <v/>
      </c>
      <c r="H350" s="26"/>
      <c r="I350" s="26"/>
      <c r="J350" s="25" t="str">
        <f>IF(ISBLANK(Table13[[#This Row],[Side Result]]), "",IF(Table13[[#This Row],[Difference Result]]&gt;(-1*Table13[[#This Row],[Predicted Spread]]), "Y", "N"))</f>
        <v/>
      </c>
      <c r="K350" s="12" t="str">
        <f>IF(ISBLANK(Games!B350),"",IF(Table13[[#This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0" s="16" t="str">
        <f>IF(ISBLANK(Table13[[#This Row],[Difference Result]]),"",IF(ISBLANK(Games!B350),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0" s="24" t="str">
        <f>IF(ISBLANK(Table13[[#This Row],[Difference Result]]), "", (Table13[[#This Row],[Predicted Spread]]*-1-Table13[[#This Row],[Difference Result]]))</f>
        <v/>
      </c>
      <c r="N350" s="24" t="str">
        <f>IF(ISBLANK(Table13[[#This Row],[Difference Result]]), "",ABS(Table13[[#This Row],[Result Difference from Prediction]]))</f>
        <v/>
      </c>
      <c r="O350" s="17" t="str">
        <f>IF(OR(ISBLANK(Games!B350),ISBLANK(Table13[[#This Row],[Side Result]])), "",IF(OR(AND('Prediction Log'!D350&lt;0, 'Prediction Log'!H350='Prediction Log'!B350), AND('Prediction Log'!D350&gt;0, 'Prediction Log'!C350='Prediction Log'!H350)),"Y", IF(ISBLANK(Games!$B$2), "","N")))</f>
        <v/>
      </c>
      <c r="P350" s="17" t="str">
        <f>IF(OR(ISBLANK(Games!B350),ISBLANK(Table13[[#This Row],[Difference Result]])),"", IF(Table13[[#This Row],[Cover Result (Y/N)]]="Y", "Y", "N"))</f>
        <v/>
      </c>
    </row>
    <row r="351" spans="1:16" x14ac:dyDescent="0.45">
      <c r="A351" s="6" t="str">
        <f>IF(ISBLANK(Games!$B351), "",Games!A351)</f>
        <v/>
      </c>
      <c r="B351" s="6" t="str">
        <f>IF(ISBLANK(Games!$B351), "",Games!B351)</f>
        <v/>
      </c>
      <c r="C351" s="6" t="str">
        <f>IF(ISBLANK(Games!$B351), "",Games!C351)</f>
        <v/>
      </c>
      <c r="D351" s="2" t="str">
        <f>IF(ISBLANK(Games!$B351), "",Games!D351)</f>
        <v/>
      </c>
      <c r="E351" s="2" t="str">
        <f>IF(ISBLANK(Games!$B351), "",Games!E351)</f>
        <v/>
      </c>
      <c r="F351" s="6" t="str">
        <f>IF(ISBLANK(Games!$B351), "",Games!F351)</f>
        <v/>
      </c>
      <c r="G351" s="6" t="str">
        <f>IF(ISBLANK(Games!$B351), "",Games!G351)</f>
        <v/>
      </c>
      <c r="H351" s="26"/>
      <c r="I351" s="26"/>
      <c r="J351" s="25" t="str">
        <f>IF(ISBLANK(Table13[[#This Row],[Side Result]]), "",IF(Table13[[#This Row],[Difference Result]]&gt;(-1*Table13[[#This Row],[Predicted Spread]]), "Y", "N"))</f>
        <v/>
      </c>
      <c r="K351" s="12" t="str">
        <f>IF(ISBLANK(Games!B351),"",IF(Table13[[#This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1" s="16" t="str">
        <f>IF(ISBLANK(Table13[[#This Row],[Difference Result]]),"",IF(ISBLANK(Games!B351),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1" s="24" t="str">
        <f>IF(ISBLANK(Table13[[#This Row],[Difference Result]]), "", (Table13[[#This Row],[Predicted Spread]]*-1-Table13[[#This Row],[Difference Result]]))</f>
        <v/>
      </c>
      <c r="N351" s="24" t="str">
        <f>IF(ISBLANK(Table13[[#This Row],[Difference Result]]), "",ABS(Table13[[#This Row],[Result Difference from Prediction]]))</f>
        <v/>
      </c>
      <c r="O351" s="17" t="str">
        <f>IF(OR(ISBLANK(Games!B351),ISBLANK(Table13[[#This Row],[Side Result]])), "",IF(OR(AND('Prediction Log'!D351&lt;0, 'Prediction Log'!H351='Prediction Log'!B351), AND('Prediction Log'!D351&gt;0, 'Prediction Log'!C351='Prediction Log'!H351)),"Y", IF(ISBLANK(Games!$B$2), "","N")))</f>
        <v/>
      </c>
      <c r="P351" s="17" t="str">
        <f>IF(OR(ISBLANK(Games!B351),ISBLANK(Table13[[#This Row],[Difference Result]])),"", IF(Table13[[#This Row],[Cover Result (Y/N)]]="Y", "Y", "N"))</f>
        <v/>
      </c>
    </row>
    <row r="352" spans="1:16" x14ac:dyDescent="0.45">
      <c r="A352" s="6" t="str">
        <f>IF(ISBLANK(Games!$B352), "",Games!A352)</f>
        <v/>
      </c>
      <c r="B352" s="6" t="str">
        <f>IF(ISBLANK(Games!$B352), "",Games!B352)</f>
        <v/>
      </c>
      <c r="C352" s="6" t="str">
        <f>IF(ISBLANK(Games!$B352), "",Games!C352)</f>
        <v/>
      </c>
      <c r="D352" s="2" t="str">
        <f>IF(ISBLANK(Games!$B352), "",Games!D352)</f>
        <v/>
      </c>
      <c r="E352" s="2" t="str">
        <f>IF(ISBLANK(Games!$B352), "",Games!E352)</f>
        <v/>
      </c>
      <c r="F352" s="6" t="str">
        <f>IF(ISBLANK(Games!$B352), "",Games!F352)</f>
        <v/>
      </c>
      <c r="G352" s="6" t="str">
        <f>IF(ISBLANK(Games!$B352), "",Games!G352)</f>
        <v/>
      </c>
      <c r="H352" s="26"/>
      <c r="I352" s="26"/>
      <c r="J352" s="25" t="str">
        <f>IF(ISBLANK(Table13[[#This Row],[Side Result]]), "",IF(Table13[[#This Row],[Difference Result]]&gt;(-1*Table13[[#This Row],[Predicted Spread]]), "Y", "N"))</f>
        <v/>
      </c>
      <c r="K352" s="12" t="str">
        <f>IF(ISBLANK(Games!B352),"",IF(Table13[[#This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2" s="16" t="str">
        <f>IF(ISBLANK(Table13[[#This Row],[Difference Result]]),"",IF(ISBLANK(Games!B352),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2" s="24" t="str">
        <f>IF(ISBLANK(Table13[[#This Row],[Difference Result]]), "", (Table13[[#This Row],[Predicted Spread]]*-1-Table13[[#This Row],[Difference Result]]))</f>
        <v/>
      </c>
      <c r="N352" s="24" t="str">
        <f>IF(ISBLANK(Table13[[#This Row],[Difference Result]]), "",ABS(Table13[[#This Row],[Result Difference from Prediction]]))</f>
        <v/>
      </c>
      <c r="O352" s="17" t="str">
        <f>IF(OR(ISBLANK(Games!B352),ISBLANK(Table13[[#This Row],[Side Result]])), "",IF(OR(AND('Prediction Log'!D352&lt;0, 'Prediction Log'!H352='Prediction Log'!B352), AND('Prediction Log'!D352&gt;0, 'Prediction Log'!C352='Prediction Log'!H352)),"Y", IF(ISBLANK(Games!$B$2), "","N")))</f>
        <v/>
      </c>
      <c r="P352" s="17" t="str">
        <f>IF(OR(ISBLANK(Games!B352),ISBLANK(Table13[[#This Row],[Difference Result]])),"", IF(Table13[[#This Row],[Cover Result (Y/N)]]="Y", "Y", "N"))</f>
        <v/>
      </c>
    </row>
    <row r="353" spans="1:16" x14ac:dyDescent="0.45">
      <c r="A353" s="6" t="str">
        <f>IF(ISBLANK(Games!$B353), "",Games!A353)</f>
        <v/>
      </c>
      <c r="B353" s="6" t="str">
        <f>IF(ISBLANK(Games!$B353), "",Games!B353)</f>
        <v/>
      </c>
      <c r="C353" s="6" t="str">
        <f>IF(ISBLANK(Games!$B353), "",Games!C353)</f>
        <v/>
      </c>
      <c r="D353" s="2" t="str">
        <f>IF(ISBLANK(Games!$B353), "",Games!D353)</f>
        <v/>
      </c>
      <c r="E353" s="2" t="str">
        <f>IF(ISBLANK(Games!$B353), "",Games!E353)</f>
        <v/>
      </c>
      <c r="F353" s="6" t="str">
        <f>IF(ISBLANK(Games!$B353), "",Games!F353)</f>
        <v/>
      </c>
      <c r="G353" s="6" t="str">
        <f>IF(ISBLANK(Games!$B353), "",Games!G353)</f>
        <v/>
      </c>
      <c r="H353" s="26"/>
      <c r="I353" s="26"/>
      <c r="J353" s="25" t="str">
        <f>IF(ISBLANK(Table13[[#This Row],[Side Result]]), "",IF(Table13[[#This Row],[Difference Result]]&gt;(-1*Table13[[#This Row],[Predicted Spread]]), "Y", "N"))</f>
        <v/>
      </c>
      <c r="K353" s="12" t="str">
        <f>IF(ISBLANK(Games!B353),"",IF(Table13[[#This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3" s="16" t="str">
        <f>IF(ISBLANK(Table13[[#This Row],[Difference Result]]),"",IF(ISBLANK(Games!B353),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3" s="24" t="str">
        <f>IF(ISBLANK(Table13[[#This Row],[Difference Result]]), "", (Table13[[#This Row],[Predicted Spread]]*-1-Table13[[#This Row],[Difference Result]]))</f>
        <v/>
      </c>
      <c r="N353" s="24" t="str">
        <f>IF(ISBLANK(Table13[[#This Row],[Difference Result]]), "",ABS(Table13[[#This Row],[Result Difference from Prediction]]))</f>
        <v/>
      </c>
      <c r="O353" s="17" t="str">
        <f>IF(OR(ISBLANK(Games!B353),ISBLANK(Table13[[#This Row],[Side Result]])), "",IF(OR(AND('Prediction Log'!D353&lt;0, 'Prediction Log'!H353='Prediction Log'!B353), AND('Prediction Log'!D353&gt;0, 'Prediction Log'!C353='Prediction Log'!H353)),"Y", IF(ISBLANK(Games!$B$2), "","N")))</f>
        <v/>
      </c>
      <c r="P353" s="17" t="str">
        <f>IF(OR(ISBLANK(Games!B353),ISBLANK(Table13[[#This Row],[Difference Result]])),"", IF(Table13[[#This Row],[Cover Result (Y/N)]]="Y", "Y", "N"))</f>
        <v/>
      </c>
    </row>
    <row r="354" spans="1:16" x14ac:dyDescent="0.45">
      <c r="A354" s="6" t="str">
        <f>IF(ISBLANK(Games!$B354), "",Games!A354)</f>
        <v/>
      </c>
      <c r="B354" s="6" t="str">
        <f>IF(ISBLANK(Games!$B354), "",Games!B354)</f>
        <v/>
      </c>
      <c r="C354" s="6" t="str">
        <f>IF(ISBLANK(Games!$B354), "",Games!C354)</f>
        <v/>
      </c>
      <c r="D354" s="2" t="str">
        <f>IF(ISBLANK(Games!$B354), "",Games!D354)</f>
        <v/>
      </c>
      <c r="E354" s="2" t="str">
        <f>IF(ISBLANK(Games!$B354), "",Games!E354)</f>
        <v/>
      </c>
      <c r="F354" s="6" t="str">
        <f>IF(ISBLANK(Games!$B354), "",Games!F354)</f>
        <v/>
      </c>
      <c r="G354" s="6" t="str">
        <f>IF(ISBLANK(Games!$B354), "",Games!G354)</f>
        <v/>
      </c>
      <c r="H354" s="26"/>
      <c r="I354" s="26"/>
      <c r="J354" s="25" t="str">
        <f>IF(ISBLANK(Table13[[#This Row],[Side Result]]), "",IF(Table13[[#This Row],[Difference Result]]&gt;(-1*Table13[[#This Row],[Predicted Spread]]), "Y", "N"))</f>
        <v/>
      </c>
      <c r="K354" s="12" t="str">
        <f>IF(ISBLANK(Games!B354),"",IF(Table13[[#This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4" s="16" t="str">
        <f>IF(ISBLANK(Table13[[#This Row],[Difference Result]]),"",IF(ISBLANK(Games!B354),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4" s="24" t="str">
        <f>IF(ISBLANK(Table13[[#This Row],[Difference Result]]), "", (Table13[[#This Row],[Predicted Spread]]*-1-Table13[[#This Row],[Difference Result]]))</f>
        <v/>
      </c>
      <c r="N354" s="24" t="str">
        <f>IF(ISBLANK(Table13[[#This Row],[Difference Result]]), "",ABS(Table13[[#This Row],[Result Difference from Prediction]]))</f>
        <v/>
      </c>
      <c r="O354" s="17" t="str">
        <f>IF(OR(ISBLANK(Games!B354),ISBLANK(Table13[[#This Row],[Side Result]])), "",IF(OR(AND('Prediction Log'!D354&lt;0, 'Prediction Log'!H354='Prediction Log'!B354), AND('Prediction Log'!D354&gt;0, 'Prediction Log'!C354='Prediction Log'!H354)),"Y", IF(ISBLANK(Games!$B$2), "","N")))</f>
        <v/>
      </c>
      <c r="P354" s="17" t="str">
        <f>IF(OR(ISBLANK(Games!B354),ISBLANK(Table13[[#This Row],[Difference Result]])),"", IF(Table13[[#This Row],[Cover Result (Y/N)]]="Y", "Y", "N"))</f>
        <v/>
      </c>
    </row>
    <row r="355" spans="1:16" x14ac:dyDescent="0.45">
      <c r="A355" s="6" t="str">
        <f>IF(ISBLANK(Games!$B355), "",Games!A355)</f>
        <v/>
      </c>
      <c r="B355" s="6" t="str">
        <f>IF(ISBLANK(Games!$B355), "",Games!B355)</f>
        <v/>
      </c>
      <c r="C355" s="6" t="str">
        <f>IF(ISBLANK(Games!$B355), "",Games!C355)</f>
        <v/>
      </c>
      <c r="D355" s="2" t="str">
        <f>IF(ISBLANK(Games!$B355), "",Games!D355)</f>
        <v/>
      </c>
      <c r="E355" s="2" t="str">
        <f>IF(ISBLANK(Games!$B355), "",Games!E355)</f>
        <v/>
      </c>
      <c r="F355" s="6" t="str">
        <f>IF(ISBLANK(Games!$B355), "",Games!F355)</f>
        <v/>
      </c>
      <c r="G355" s="6" t="str">
        <f>IF(ISBLANK(Games!$B355), "",Games!G355)</f>
        <v/>
      </c>
      <c r="H355" s="26"/>
      <c r="I355" s="26"/>
      <c r="J355" s="25" t="str">
        <f>IF(ISBLANK(Table13[[#This Row],[Side Result]]), "",IF(Table13[[#This Row],[Difference Result]]&gt;(-1*Table13[[#This Row],[Predicted Spread]]), "Y", "N"))</f>
        <v/>
      </c>
      <c r="K355" s="12" t="str">
        <f>IF(ISBLANK(Games!B355),"",IF(Table13[[#This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5" s="16" t="str">
        <f>IF(ISBLANK(Table13[[#This Row],[Difference Result]]),"",IF(ISBLANK(Games!B355),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5" s="24" t="str">
        <f>IF(ISBLANK(Table13[[#This Row],[Difference Result]]), "", (Table13[[#This Row],[Predicted Spread]]*-1-Table13[[#This Row],[Difference Result]]))</f>
        <v/>
      </c>
      <c r="N355" s="24" t="str">
        <f>IF(ISBLANK(Table13[[#This Row],[Difference Result]]), "",ABS(Table13[[#This Row],[Result Difference from Prediction]]))</f>
        <v/>
      </c>
      <c r="O355" s="17" t="str">
        <f>IF(OR(ISBLANK(Games!B355),ISBLANK(Table13[[#This Row],[Side Result]])), "",IF(OR(AND('Prediction Log'!D355&lt;0, 'Prediction Log'!H355='Prediction Log'!B355), AND('Prediction Log'!D355&gt;0, 'Prediction Log'!C355='Prediction Log'!H355)),"Y", IF(ISBLANK(Games!$B$2), "","N")))</f>
        <v/>
      </c>
      <c r="P355" s="17" t="str">
        <f>IF(OR(ISBLANK(Games!B355),ISBLANK(Table13[[#This Row],[Difference Result]])),"", IF(Table13[[#This Row],[Cover Result (Y/N)]]="Y", "Y", "N"))</f>
        <v/>
      </c>
    </row>
    <row r="356" spans="1:16" x14ac:dyDescent="0.45">
      <c r="A356" s="6" t="str">
        <f>IF(ISBLANK(Games!$B356), "",Games!A356)</f>
        <v/>
      </c>
      <c r="B356" s="6" t="str">
        <f>IF(ISBLANK(Games!$B356), "",Games!B356)</f>
        <v/>
      </c>
      <c r="C356" s="6" t="str">
        <f>IF(ISBLANK(Games!$B356), "",Games!C356)</f>
        <v/>
      </c>
      <c r="D356" s="2" t="str">
        <f>IF(ISBLANK(Games!$B356), "",Games!D356)</f>
        <v/>
      </c>
      <c r="E356" s="2" t="str">
        <f>IF(ISBLANK(Games!$B356), "",Games!E356)</f>
        <v/>
      </c>
      <c r="F356" s="6" t="str">
        <f>IF(ISBLANK(Games!$B356), "",Games!F356)</f>
        <v/>
      </c>
      <c r="G356" s="6" t="str">
        <f>IF(ISBLANK(Games!$B356), "",Games!G356)</f>
        <v/>
      </c>
      <c r="H356" s="26"/>
      <c r="I356" s="26"/>
      <c r="J356" s="25" t="str">
        <f>IF(ISBLANK(Table13[[#This Row],[Side Result]]), "",IF(Table13[[#This Row],[Difference Result]]&gt;(-1*Table13[[#This Row],[Predicted Spread]]), "Y", "N"))</f>
        <v/>
      </c>
      <c r="K356" s="12" t="str">
        <f>IF(ISBLANK(Games!B356),"",IF(Table13[[#This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6" s="16" t="str">
        <f>IF(ISBLANK(Table13[[#This Row],[Difference Result]]),"",IF(ISBLANK(Games!B356),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6" s="24" t="str">
        <f>IF(ISBLANK(Table13[[#This Row],[Difference Result]]), "", (Table13[[#This Row],[Predicted Spread]]*-1-Table13[[#This Row],[Difference Result]]))</f>
        <v/>
      </c>
      <c r="N356" s="24" t="str">
        <f>IF(ISBLANK(Table13[[#This Row],[Difference Result]]), "",ABS(Table13[[#This Row],[Result Difference from Prediction]]))</f>
        <v/>
      </c>
      <c r="O356" s="17" t="str">
        <f>IF(OR(ISBLANK(Games!B356),ISBLANK(Table13[[#This Row],[Side Result]])), "",IF(OR(AND('Prediction Log'!D356&lt;0, 'Prediction Log'!H356='Prediction Log'!B356), AND('Prediction Log'!D356&gt;0, 'Prediction Log'!C356='Prediction Log'!H356)),"Y", IF(ISBLANK(Games!$B$2), "","N")))</f>
        <v/>
      </c>
      <c r="P356" s="17" t="str">
        <f>IF(OR(ISBLANK(Games!B356),ISBLANK(Table13[[#This Row],[Difference Result]])),"", IF(Table13[[#This Row],[Cover Result (Y/N)]]="Y", "Y", "N"))</f>
        <v/>
      </c>
    </row>
    <row r="357" spans="1:16" x14ac:dyDescent="0.45">
      <c r="A357" s="6" t="str">
        <f>IF(ISBLANK(Games!$B357), "",Games!A357)</f>
        <v/>
      </c>
      <c r="B357" s="6" t="str">
        <f>IF(ISBLANK(Games!$B357), "",Games!B357)</f>
        <v/>
      </c>
      <c r="C357" s="6" t="str">
        <f>IF(ISBLANK(Games!$B357), "",Games!C357)</f>
        <v/>
      </c>
      <c r="D357" s="2" t="str">
        <f>IF(ISBLANK(Games!$B357), "",Games!D357)</f>
        <v/>
      </c>
      <c r="E357" s="2" t="str">
        <f>IF(ISBLANK(Games!$B357), "",Games!E357)</f>
        <v/>
      </c>
      <c r="F357" s="6" t="str">
        <f>IF(ISBLANK(Games!$B357), "",Games!F357)</f>
        <v/>
      </c>
      <c r="G357" s="6" t="str">
        <f>IF(ISBLANK(Games!$B357), "",Games!G357)</f>
        <v/>
      </c>
      <c r="H357" s="26"/>
      <c r="I357" s="26"/>
      <c r="J357" s="25" t="str">
        <f>IF(ISBLANK(Table13[[#This Row],[Side Result]]), "",IF(Table13[[#This Row],[Difference Result]]&gt;(-1*Table13[[#This Row],[Predicted Spread]]), "Y", "N"))</f>
        <v/>
      </c>
      <c r="K357" s="12" t="str">
        <f>IF(ISBLANK(Games!B357),"",IF(Table13[[#This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7" s="16" t="str">
        <f>IF(ISBLANK(Table13[[#This Row],[Difference Result]]),"",IF(ISBLANK(Games!B357),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7" s="24" t="str">
        <f>IF(ISBLANK(Table13[[#This Row],[Difference Result]]), "", (Table13[[#This Row],[Predicted Spread]]*-1-Table13[[#This Row],[Difference Result]]))</f>
        <v/>
      </c>
      <c r="N357" s="24" t="str">
        <f>IF(ISBLANK(Table13[[#This Row],[Difference Result]]), "",ABS(Table13[[#This Row],[Result Difference from Prediction]]))</f>
        <v/>
      </c>
      <c r="O357" s="17" t="str">
        <f>IF(OR(ISBLANK(Games!B357),ISBLANK(Table13[[#This Row],[Side Result]])), "",IF(OR(AND('Prediction Log'!D357&lt;0, 'Prediction Log'!H357='Prediction Log'!B357), AND('Prediction Log'!D357&gt;0, 'Prediction Log'!C357='Prediction Log'!H357)),"Y", IF(ISBLANK(Games!$B$2), "","N")))</f>
        <v/>
      </c>
      <c r="P357" s="17" t="str">
        <f>IF(OR(ISBLANK(Games!B357),ISBLANK(Table13[[#This Row],[Difference Result]])),"", IF(Table13[[#This Row],[Cover Result (Y/N)]]="Y", "Y", "N"))</f>
        <v/>
      </c>
    </row>
    <row r="358" spans="1:16" x14ac:dyDescent="0.45">
      <c r="A358" s="6" t="str">
        <f>IF(ISBLANK(Games!$B358), "",Games!A358)</f>
        <v/>
      </c>
      <c r="B358" s="6" t="str">
        <f>IF(ISBLANK(Games!$B358), "",Games!B358)</f>
        <v/>
      </c>
      <c r="C358" s="6" t="str">
        <f>IF(ISBLANK(Games!$B358), "",Games!C358)</f>
        <v/>
      </c>
      <c r="D358" s="2" t="str">
        <f>IF(ISBLANK(Games!$B358), "",Games!D358)</f>
        <v/>
      </c>
      <c r="E358" s="2" t="str">
        <f>IF(ISBLANK(Games!$B358), "",Games!E358)</f>
        <v/>
      </c>
      <c r="F358" s="6" t="str">
        <f>IF(ISBLANK(Games!$B358), "",Games!F358)</f>
        <v/>
      </c>
      <c r="G358" s="6" t="str">
        <f>IF(ISBLANK(Games!$B358), "",Games!G358)</f>
        <v/>
      </c>
      <c r="H358" s="26"/>
      <c r="I358" s="26"/>
      <c r="J358" s="25" t="str">
        <f>IF(ISBLANK(Table13[[#This Row],[Side Result]]), "",IF(Table13[[#This Row],[Difference Result]]&gt;(-1*Table13[[#This Row],[Predicted Spread]]), "Y", "N"))</f>
        <v/>
      </c>
      <c r="K358" s="12" t="str">
        <f>IF(ISBLANK(Games!B358),"",IF(Table13[[#This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8" s="16" t="str">
        <f>IF(ISBLANK(Table13[[#This Row],[Difference Result]]),"",IF(ISBLANK(Games!B358),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8" s="24" t="str">
        <f>IF(ISBLANK(Table13[[#This Row],[Difference Result]]), "", (Table13[[#This Row],[Predicted Spread]]*-1-Table13[[#This Row],[Difference Result]]))</f>
        <v/>
      </c>
      <c r="N358" s="24" t="str">
        <f>IF(ISBLANK(Table13[[#This Row],[Difference Result]]), "",ABS(Table13[[#This Row],[Result Difference from Prediction]]))</f>
        <v/>
      </c>
      <c r="O358" s="17" t="str">
        <f>IF(OR(ISBLANK(Games!B358),ISBLANK(Table13[[#This Row],[Side Result]])), "",IF(OR(AND('Prediction Log'!D358&lt;0, 'Prediction Log'!H358='Prediction Log'!B358), AND('Prediction Log'!D358&gt;0, 'Prediction Log'!C358='Prediction Log'!H358)),"Y", IF(ISBLANK(Games!$B$2), "","N")))</f>
        <v/>
      </c>
      <c r="P358" s="17" t="str">
        <f>IF(OR(ISBLANK(Games!B358),ISBLANK(Table13[[#This Row],[Difference Result]])),"", IF(Table13[[#This Row],[Cover Result (Y/N)]]="Y", "Y", "N"))</f>
        <v/>
      </c>
    </row>
    <row r="359" spans="1:16" x14ac:dyDescent="0.45">
      <c r="A359" s="6" t="str">
        <f>IF(ISBLANK(Games!$B359), "",Games!A359)</f>
        <v/>
      </c>
      <c r="B359" s="6" t="str">
        <f>IF(ISBLANK(Games!$B359), "",Games!B359)</f>
        <v/>
      </c>
      <c r="C359" s="6" t="str">
        <f>IF(ISBLANK(Games!$B359), "",Games!C359)</f>
        <v/>
      </c>
      <c r="D359" s="2" t="str">
        <f>IF(ISBLANK(Games!$B359), "",Games!D359)</f>
        <v/>
      </c>
      <c r="E359" s="2" t="str">
        <f>IF(ISBLANK(Games!$B359), "",Games!E359)</f>
        <v/>
      </c>
      <c r="F359" s="6" t="str">
        <f>IF(ISBLANK(Games!$B359), "",Games!F359)</f>
        <v/>
      </c>
      <c r="G359" s="6" t="str">
        <f>IF(ISBLANK(Games!$B359), "",Games!G359)</f>
        <v/>
      </c>
      <c r="H359" s="26"/>
      <c r="I359" s="26"/>
      <c r="J359" s="25" t="str">
        <f>IF(ISBLANK(Table13[[#This Row],[Side Result]]), "",IF(Table13[[#This Row],[Difference Result]]&gt;(-1*Table13[[#This Row],[Predicted Spread]]), "Y", "N"))</f>
        <v/>
      </c>
      <c r="K359" s="12" t="str">
        <f>IF(ISBLANK(Games!B359),"",IF(Table13[[#This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9" s="16" t="str">
        <f>IF(ISBLANK(Table13[[#This Row],[Difference Result]]),"",IF(ISBLANK(Games!B359),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9" s="24" t="str">
        <f>IF(ISBLANK(Table13[[#This Row],[Difference Result]]), "", (Table13[[#This Row],[Predicted Spread]]*-1-Table13[[#This Row],[Difference Result]]))</f>
        <v/>
      </c>
      <c r="N359" s="24" t="str">
        <f>IF(ISBLANK(Table13[[#This Row],[Difference Result]]), "",ABS(Table13[[#This Row],[Result Difference from Prediction]]))</f>
        <v/>
      </c>
      <c r="O359" s="17" t="str">
        <f>IF(OR(ISBLANK(Games!B359),ISBLANK(Table13[[#This Row],[Side Result]])), "",IF(OR(AND('Prediction Log'!D359&lt;0, 'Prediction Log'!H359='Prediction Log'!B359), AND('Prediction Log'!D359&gt;0, 'Prediction Log'!C359='Prediction Log'!H359)),"Y", IF(ISBLANK(Games!$B$2), "","N")))</f>
        <v/>
      </c>
      <c r="P359" s="17" t="str">
        <f>IF(OR(ISBLANK(Games!B359),ISBLANK(Table13[[#This Row],[Difference Result]])),"", IF(Table13[[#This Row],[Cover Result (Y/N)]]="Y", "Y", "N"))</f>
        <v/>
      </c>
    </row>
    <row r="360" spans="1:16" x14ac:dyDescent="0.45">
      <c r="A360" s="6" t="str">
        <f>IF(ISBLANK(Games!$B360), "",Games!A360)</f>
        <v/>
      </c>
      <c r="B360" s="6" t="str">
        <f>IF(ISBLANK(Games!$B360), "",Games!B360)</f>
        <v/>
      </c>
      <c r="C360" s="6" t="str">
        <f>IF(ISBLANK(Games!$B360), "",Games!C360)</f>
        <v/>
      </c>
      <c r="D360" s="2" t="str">
        <f>IF(ISBLANK(Games!$B360), "",Games!D360)</f>
        <v/>
      </c>
      <c r="E360" s="2" t="str">
        <f>IF(ISBLANK(Games!$B360), "",Games!E360)</f>
        <v/>
      </c>
      <c r="F360" s="6" t="str">
        <f>IF(ISBLANK(Games!$B360), "",Games!F360)</f>
        <v/>
      </c>
      <c r="G360" s="6" t="str">
        <f>IF(ISBLANK(Games!$B360), "",Games!G360)</f>
        <v/>
      </c>
      <c r="H360" s="26"/>
      <c r="I360" s="26"/>
      <c r="J360" s="25" t="str">
        <f>IF(ISBLANK(Table13[[#This Row],[Side Result]]), "",IF(Table13[[#This Row],[Difference Result]]&gt;(-1*Table13[[#This Row],[Predicted Spread]]), "Y", "N"))</f>
        <v/>
      </c>
      <c r="K360" s="12" t="str">
        <f>IF(ISBLANK(Games!B360),"",IF(Table13[[#This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0" s="16" t="str">
        <f>IF(ISBLANK(Table13[[#This Row],[Difference Result]]),"",IF(ISBLANK(Games!B360),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0" s="24" t="str">
        <f>IF(ISBLANK(Table13[[#This Row],[Difference Result]]), "", (Table13[[#This Row],[Predicted Spread]]*-1-Table13[[#This Row],[Difference Result]]))</f>
        <v/>
      </c>
      <c r="N360" s="24" t="str">
        <f>IF(ISBLANK(Table13[[#This Row],[Difference Result]]), "",ABS(Table13[[#This Row],[Result Difference from Prediction]]))</f>
        <v/>
      </c>
      <c r="O360" s="17" t="str">
        <f>IF(OR(ISBLANK(Games!B360),ISBLANK(Table13[[#This Row],[Side Result]])), "",IF(OR(AND('Prediction Log'!D360&lt;0, 'Prediction Log'!H360='Prediction Log'!B360), AND('Prediction Log'!D360&gt;0, 'Prediction Log'!C360='Prediction Log'!H360)),"Y", IF(ISBLANK(Games!$B$2), "","N")))</f>
        <v/>
      </c>
      <c r="P360" s="17" t="str">
        <f>IF(OR(ISBLANK(Games!B360),ISBLANK(Table13[[#This Row],[Difference Result]])),"", IF(Table13[[#This Row],[Cover Result (Y/N)]]="Y", "Y", "N"))</f>
        <v/>
      </c>
    </row>
    <row r="361" spans="1:16" x14ac:dyDescent="0.45">
      <c r="A361" s="6" t="str">
        <f>IF(ISBLANK(Games!$B361), "",Games!A361)</f>
        <v/>
      </c>
      <c r="B361" s="6" t="str">
        <f>IF(ISBLANK(Games!$B361), "",Games!B361)</f>
        <v/>
      </c>
      <c r="C361" s="6" t="str">
        <f>IF(ISBLANK(Games!$B361), "",Games!C361)</f>
        <v/>
      </c>
      <c r="D361" s="2" t="str">
        <f>IF(ISBLANK(Games!$B361), "",Games!D361)</f>
        <v/>
      </c>
      <c r="E361" s="2" t="str">
        <f>IF(ISBLANK(Games!$B361), "",Games!E361)</f>
        <v/>
      </c>
      <c r="F361" s="6" t="str">
        <f>IF(ISBLANK(Games!$B361), "",Games!F361)</f>
        <v/>
      </c>
      <c r="G361" s="6" t="str">
        <f>IF(ISBLANK(Games!$B361), "",Games!G361)</f>
        <v/>
      </c>
      <c r="H361" s="26"/>
      <c r="I361" s="26"/>
      <c r="J361" s="25" t="str">
        <f>IF(ISBLANK(Table13[[#This Row],[Side Result]]), "",IF(Table13[[#This Row],[Difference Result]]&gt;(-1*Table13[[#This Row],[Predicted Spread]]), "Y", "N"))</f>
        <v/>
      </c>
      <c r="K361" s="12" t="str">
        <f>IF(ISBLANK(Games!B361),"",IF(Table13[[#This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1" s="16" t="str">
        <f>IF(ISBLANK(Table13[[#This Row],[Difference Result]]),"",IF(ISBLANK(Games!B361),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1" s="24" t="str">
        <f>IF(ISBLANK(Table13[[#This Row],[Difference Result]]), "", (Table13[[#This Row],[Predicted Spread]]*-1-Table13[[#This Row],[Difference Result]]))</f>
        <v/>
      </c>
      <c r="N361" s="24" t="str">
        <f>IF(ISBLANK(Table13[[#This Row],[Difference Result]]), "",ABS(Table13[[#This Row],[Result Difference from Prediction]]))</f>
        <v/>
      </c>
      <c r="O361" s="17" t="str">
        <f>IF(OR(ISBLANK(Games!B361),ISBLANK(Table13[[#This Row],[Side Result]])), "",IF(OR(AND('Prediction Log'!D361&lt;0, 'Prediction Log'!H361='Prediction Log'!B361), AND('Prediction Log'!D361&gt;0, 'Prediction Log'!C361='Prediction Log'!H361)),"Y", IF(ISBLANK(Games!$B$2), "","N")))</f>
        <v/>
      </c>
      <c r="P361" s="17" t="str">
        <f>IF(OR(ISBLANK(Games!B361),ISBLANK(Table13[[#This Row],[Difference Result]])),"", IF(Table13[[#This Row],[Cover Result (Y/N)]]="Y", "Y", "N"))</f>
        <v/>
      </c>
    </row>
    <row r="362" spans="1:16" x14ac:dyDescent="0.45">
      <c r="A362" s="6" t="str">
        <f>IF(ISBLANK(Games!$B362), "",Games!A362)</f>
        <v/>
      </c>
      <c r="B362" s="6" t="str">
        <f>IF(ISBLANK(Games!$B362), "",Games!B362)</f>
        <v/>
      </c>
      <c r="C362" s="6" t="str">
        <f>IF(ISBLANK(Games!$B362), "",Games!C362)</f>
        <v/>
      </c>
      <c r="D362" s="2" t="str">
        <f>IF(ISBLANK(Games!$B362), "",Games!D362)</f>
        <v/>
      </c>
      <c r="E362" s="2" t="str">
        <f>IF(ISBLANK(Games!$B362), "",Games!E362)</f>
        <v/>
      </c>
      <c r="F362" s="6" t="str">
        <f>IF(ISBLANK(Games!$B362), "",Games!F362)</f>
        <v/>
      </c>
      <c r="G362" s="6" t="str">
        <f>IF(ISBLANK(Games!$B362), "",Games!G362)</f>
        <v/>
      </c>
      <c r="H362" s="26"/>
      <c r="I362" s="26"/>
      <c r="J362" s="25" t="str">
        <f>IF(ISBLANK(Table13[[#This Row],[Side Result]]), "",IF(Table13[[#This Row],[Difference Result]]&gt;(-1*Table13[[#This Row],[Predicted Spread]]), "Y", "N"))</f>
        <v/>
      </c>
      <c r="K362" s="12" t="str">
        <f>IF(ISBLANK(Games!B362),"",IF(Table13[[#This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2" s="16" t="str">
        <f>IF(ISBLANK(Table13[[#This Row],[Difference Result]]),"",IF(ISBLANK(Games!B362),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2" s="24" t="str">
        <f>IF(ISBLANK(Table13[[#This Row],[Difference Result]]), "", (Table13[[#This Row],[Predicted Spread]]*-1-Table13[[#This Row],[Difference Result]]))</f>
        <v/>
      </c>
      <c r="N362" s="24" t="str">
        <f>IF(ISBLANK(Table13[[#This Row],[Difference Result]]), "",ABS(Table13[[#This Row],[Result Difference from Prediction]]))</f>
        <v/>
      </c>
      <c r="O362" s="17" t="str">
        <f>IF(OR(ISBLANK(Games!B362),ISBLANK(Table13[[#This Row],[Side Result]])), "",IF(OR(AND('Prediction Log'!D362&lt;0, 'Prediction Log'!H362='Prediction Log'!B362), AND('Prediction Log'!D362&gt;0, 'Prediction Log'!C362='Prediction Log'!H362)),"Y", IF(ISBLANK(Games!$B$2), "","N")))</f>
        <v/>
      </c>
      <c r="P362" s="17" t="str">
        <f>IF(OR(ISBLANK(Games!B362),ISBLANK(Table13[[#This Row],[Difference Result]])),"", IF(Table13[[#This Row],[Cover Result (Y/N)]]="Y", "Y", "N"))</f>
        <v/>
      </c>
    </row>
    <row r="363" spans="1:16" x14ac:dyDescent="0.45">
      <c r="A363" s="6" t="str">
        <f>IF(ISBLANK(Games!$B363), "",Games!A363)</f>
        <v/>
      </c>
      <c r="B363" s="6" t="str">
        <f>IF(ISBLANK(Games!$B363), "",Games!B363)</f>
        <v/>
      </c>
      <c r="C363" s="6" t="str">
        <f>IF(ISBLANK(Games!$B363), "",Games!C363)</f>
        <v/>
      </c>
      <c r="D363" s="2" t="str">
        <f>IF(ISBLANK(Games!$B363), "",Games!D363)</f>
        <v/>
      </c>
      <c r="E363" s="2" t="str">
        <f>IF(ISBLANK(Games!$B363), "",Games!E363)</f>
        <v/>
      </c>
      <c r="F363" s="6" t="str">
        <f>IF(ISBLANK(Games!$B363), "",Games!F363)</f>
        <v/>
      </c>
      <c r="G363" s="6" t="str">
        <f>IF(ISBLANK(Games!$B363), "",Games!G363)</f>
        <v/>
      </c>
      <c r="H363" s="26"/>
      <c r="I363" s="26"/>
      <c r="J363" s="25" t="str">
        <f>IF(ISBLANK(Table13[[#This Row],[Side Result]]), "",IF(Table13[[#This Row],[Difference Result]]&gt;(-1*Table13[[#This Row],[Predicted Spread]]), "Y", "N"))</f>
        <v/>
      </c>
      <c r="K363" s="12" t="str">
        <f>IF(ISBLANK(Games!B363),"",IF(Table13[[#This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3" s="16" t="str">
        <f>IF(ISBLANK(Table13[[#This Row],[Difference Result]]),"",IF(ISBLANK(Games!B363),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3" s="24" t="str">
        <f>IF(ISBLANK(Table13[[#This Row],[Difference Result]]), "", (Table13[[#This Row],[Predicted Spread]]*-1-Table13[[#This Row],[Difference Result]]))</f>
        <v/>
      </c>
      <c r="N363" s="24" t="str">
        <f>IF(ISBLANK(Table13[[#This Row],[Difference Result]]), "",ABS(Table13[[#This Row],[Result Difference from Prediction]]))</f>
        <v/>
      </c>
      <c r="O363" s="17" t="str">
        <f>IF(OR(ISBLANK(Games!B363),ISBLANK(Table13[[#This Row],[Side Result]])), "",IF(OR(AND('Prediction Log'!D363&lt;0, 'Prediction Log'!H363='Prediction Log'!B363), AND('Prediction Log'!D363&gt;0, 'Prediction Log'!C363='Prediction Log'!H363)),"Y", IF(ISBLANK(Games!$B$2), "","N")))</f>
        <v/>
      </c>
      <c r="P363" s="17" t="str">
        <f>IF(OR(ISBLANK(Games!B363),ISBLANK(Table13[[#This Row],[Difference Result]])),"", IF(Table13[[#This Row],[Cover Result (Y/N)]]="Y", "Y", "N"))</f>
        <v/>
      </c>
    </row>
    <row r="364" spans="1:16" x14ac:dyDescent="0.45">
      <c r="A364" s="6" t="str">
        <f>IF(ISBLANK(Games!$B364), "",Games!A364)</f>
        <v/>
      </c>
      <c r="B364" s="6" t="str">
        <f>IF(ISBLANK(Games!$B364), "",Games!B364)</f>
        <v/>
      </c>
      <c r="C364" s="6" t="str">
        <f>IF(ISBLANK(Games!$B364), "",Games!C364)</f>
        <v/>
      </c>
      <c r="D364" s="2" t="str">
        <f>IF(ISBLANK(Games!$B364), "",Games!D364)</f>
        <v/>
      </c>
      <c r="E364" s="2" t="str">
        <f>IF(ISBLANK(Games!$B364), "",Games!E364)</f>
        <v/>
      </c>
      <c r="F364" s="6" t="str">
        <f>IF(ISBLANK(Games!$B364), "",Games!F364)</f>
        <v/>
      </c>
      <c r="G364" s="6" t="str">
        <f>IF(ISBLANK(Games!$B364), "",Games!G364)</f>
        <v/>
      </c>
      <c r="H364" s="26"/>
      <c r="I364" s="26"/>
      <c r="J364" s="25" t="str">
        <f>IF(ISBLANK(Table13[[#This Row],[Side Result]]), "",IF(Table13[[#This Row],[Difference Result]]&gt;(-1*Table13[[#This Row],[Predicted Spread]]), "Y", "N"))</f>
        <v/>
      </c>
      <c r="K364" s="12" t="str">
        <f>IF(ISBLANK(Games!B364),"",IF(Table13[[#This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4" s="16" t="str">
        <f>IF(ISBLANK(Table13[[#This Row],[Difference Result]]),"",IF(ISBLANK(Games!B364),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4" s="24" t="str">
        <f>IF(ISBLANK(Table13[[#This Row],[Difference Result]]), "", (Table13[[#This Row],[Predicted Spread]]*-1-Table13[[#This Row],[Difference Result]]))</f>
        <v/>
      </c>
      <c r="N364" s="24" t="str">
        <f>IF(ISBLANK(Table13[[#This Row],[Difference Result]]), "",ABS(Table13[[#This Row],[Result Difference from Prediction]]))</f>
        <v/>
      </c>
      <c r="O364" s="17" t="str">
        <f>IF(OR(ISBLANK(Games!B364),ISBLANK(Table13[[#This Row],[Side Result]])), "",IF(OR(AND('Prediction Log'!D364&lt;0, 'Prediction Log'!H364='Prediction Log'!B364), AND('Prediction Log'!D364&gt;0, 'Prediction Log'!C364='Prediction Log'!H364)),"Y", IF(ISBLANK(Games!$B$2), "","N")))</f>
        <v/>
      </c>
      <c r="P364" s="17" t="str">
        <f>IF(OR(ISBLANK(Games!B364),ISBLANK(Table13[[#This Row],[Difference Result]])),"", IF(Table13[[#This Row],[Cover Result (Y/N)]]="Y", "Y", "N"))</f>
        <v/>
      </c>
    </row>
    <row r="365" spans="1:16" x14ac:dyDescent="0.45">
      <c r="A365" s="6" t="str">
        <f>IF(ISBLANK(Games!$B365), "",Games!A365)</f>
        <v/>
      </c>
      <c r="B365" s="6" t="str">
        <f>IF(ISBLANK(Games!$B365), "",Games!B365)</f>
        <v/>
      </c>
      <c r="C365" s="6" t="str">
        <f>IF(ISBLANK(Games!$B365), "",Games!C365)</f>
        <v/>
      </c>
      <c r="D365" s="2" t="str">
        <f>IF(ISBLANK(Games!$B365), "",Games!D365)</f>
        <v/>
      </c>
      <c r="E365" s="2" t="str">
        <f>IF(ISBLANK(Games!$B365), "",Games!E365)</f>
        <v/>
      </c>
      <c r="F365" s="6" t="str">
        <f>IF(ISBLANK(Games!$B365), "",Games!F365)</f>
        <v/>
      </c>
      <c r="G365" s="6" t="str">
        <f>IF(ISBLANK(Games!$B365), "",Games!G365)</f>
        <v/>
      </c>
      <c r="H365" s="26"/>
      <c r="I365" s="26"/>
      <c r="J365" s="25" t="str">
        <f>IF(ISBLANK(Table13[[#This Row],[Side Result]]), "",IF(Table13[[#This Row],[Difference Result]]&gt;(-1*Table13[[#This Row],[Predicted Spread]]), "Y", "N"))</f>
        <v/>
      </c>
      <c r="K365" s="12" t="str">
        <f>IF(ISBLANK(Games!B365),"",IF(Table13[[#This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5" s="16" t="str">
        <f>IF(ISBLANK(Table13[[#This Row],[Difference Result]]),"",IF(ISBLANK(Games!B365),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5" s="24" t="str">
        <f>IF(ISBLANK(Table13[[#This Row],[Difference Result]]), "", (Table13[[#This Row],[Predicted Spread]]*-1-Table13[[#This Row],[Difference Result]]))</f>
        <v/>
      </c>
      <c r="N365" s="24" t="str">
        <f>IF(ISBLANK(Table13[[#This Row],[Difference Result]]), "",ABS(Table13[[#This Row],[Result Difference from Prediction]]))</f>
        <v/>
      </c>
      <c r="O365" s="17" t="str">
        <f>IF(OR(ISBLANK(Games!B365),ISBLANK(Table13[[#This Row],[Side Result]])), "",IF(OR(AND('Prediction Log'!D365&lt;0, 'Prediction Log'!H365='Prediction Log'!B365), AND('Prediction Log'!D365&gt;0, 'Prediction Log'!C365='Prediction Log'!H365)),"Y", IF(ISBLANK(Games!$B$2), "","N")))</f>
        <v/>
      </c>
      <c r="P365" s="17" t="str">
        <f>IF(OR(ISBLANK(Games!B365),ISBLANK(Table13[[#This Row],[Difference Result]])),"", IF(Table13[[#This Row],[Cover Result (Y/N)]]="Y", "Y", "N"))</f>
        <v/>
      </c>
    </row>
    <row r="366" spans="1:16" x14ac:dyDescent="0.45">
      <c r="A366" s="6" t="str">
        <f>IF(ISBLANK(Games!$B366), "",Games!A366)</f>
        <v/>
      </c>
      <c r="B366" s="6" t="str">
        <f>IF(ISBLANK(Games!$B366), "",Games!B366)</f>
        <v/>
      </c>
      <c r="C366" s="6" t="str">
        <f>IF(ISBLANK(Games!$B366), "",Games!C366)</f>
        <v/>
      </c>
      <c r="D366" s="2" t="str">
        <f>IF(ISBLANK(Games!$B366), "",Games!D366)</f>
        <v/>
      </c>
      <c r="E366" s="2" t="str">
        <f>IF(ISBLANK(Games!$B366), "",Games!E366)</f>
        <v/>
      </c>
      <c r="F366" s="6" t="str">
        <f>IF(ISBLANK(Games!$B366), "",Games!F366)</f>
        <v/>
      </c>
      <c r="G366" s="6" t="str">
        <f>IF(ISBLANK(Games!$B366), "",Games!G366)</f>
        <v/>
      </c>
      <c r="H366" s="26"/>
      <c r="I366" s="26"/>
      <c r="J366" s="25" t="str">
        <f>IF(ISBLANK(Table13[[#This Row],[Side Result]]), "",IF(Table13[[#This Row],[Difference Result]]&gt;(-1*Table13[[#This Row],[Predicted Spread]]), "Y", "N"))</f>
        <v/>
      </c>
      <c r="K366" s="12" t="str">
        <f>IF(ISBLANK(Games!B366),"",IF(Table13[[#This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6" s="16" t="str">
        <f>IF(ISBLANK(Table13[[#This Row],[Difference Result]]),"",IF(ISBLANK(Games!B366),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6" s="24" t="str">
        <f>IF(ISBLANK(Table13[[#This Row],[Difference Result]]), "", (Table13[[#This Row],[Predicted Spread]]*-1-Table13[[#This Row],[Difference Result]]))</f>
        <v/>
      </c>
      <c r="N366" s="24" t="str">
        <f>IF(ISBLANK(Table13[[#This Row],[Difference Result]]), "",ABS(Table13[[#This Row],[Result Difference from Prediction]]))</f>
        <v/>
      </c>
      <c r="O366" s="17" t="str">
        <f>IF(OR(ISBLANK(Games!B366),ISBLANK(Table13[[#This Row],[Side Result]])), "",IF(OR(AND('Prediction Log'!D366&lt;0, 'Prediction Log'!H366='Prediction Log'!B366), AND('Prediction Log'!D366&gt;0, 'Prediction Log'!C366='Prediction Log'!H366)),"Y", IF(ISBLANK(Games!$B$2), "","N")))</f>
        <v/>
      </c>
      <c r="P366" s="17" t="str">
        <f>IF(OR(ISBLANK(Games!B366),ISBLANK(Table13[[#This Row],[Difference Result]])),"", IF(Table13[[#This Row],[Cover Result (Y/N)]]="Y", "Y", "N"))</f>
        <v/>
      </c>
    </row>
    <row r="367" spans="1:16" x14ac:dyDescent="0.45">
      <c r="A367" s="6" t="str">
        <f>IF(ISBLANK(Games!$B367), "",Games!A367)</f>
        <v/>
      </c>
      <c r="B367" s="6" t="str">
        <f>IF(ISBLANK(Games!$B367), "",Games!B367)</f>
        <v/>
      </c>
      <c r="C367" s="6" t="str">
        <f>IF(ISBLANK(Games!$B367), "",Games!C367)</f>
        <v/>
      </c>
      <c r="D367" s="2" t="str">
        <f>IF(ISBLANK(Games!$B367), "",Games!D367)</f>
        <v/>
      </c>
      <c r="E367" s="2" t="str">
        <f>IF(ISBLANK(Games!$B367), "",Games!E367)</f>
        <v/>
      </c>
      <c r="F367" s="6" t="str">
        <f>IF(ISBLANK(Games!$B367), "",Games!F367)</f>
        <v/>
      </c>
      <c r="G367" s="6" t="str">
        <f>IF(ISBLANK(Games!$B367), "",Games!G367)</f>
        <v/>
      </c>
      <c r="H367" s="26"/>
      <c r="I367" s="26"/>
      <c r="J367" s="25" t="str">
        <f>IF(ISBLANK(Table13[[#This Row],[Side Result]]), "",IF(Table13[[#This Row],[Difference Result]]&gt;(-1*Table13[[#This Row],[Predicted Spread]]), "Y", "N"))</f>
        <v/>
      </c>
      <c r="K367" s="12" t="str">
        <f>IF(ISBLANK(Games!B367),"",IF(Table13[[#This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7" s="16" t="str">
        <f>IF(ISBLANK(Table13[[#This Row],[Difference Result]]),"",IF(ISBLANK(Games!B367),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7" s="24" t="str">
        <f>IF(ISBLANK(Table13[[#This Row],[Difference Result]]), "", (Table13[[#This Row],[Predicted Spread]]*-1-Table13[[#This Row],[Difference Result]]))</f>
        <v/>
      </c>
      <c r="N367" s="24" t="str">
        <f>IF(ISBLANK(Table13[[#This Row],[Difference Result]]), "",ABS(Table13[[#This Row],[Result Difference from Prediction]]))</f>
        <v/>
      </c>
      <c r="O367" s="17" t="str">
        <f>IF(OR(ISBLANK(Games!B367),ISBLANK(Table13[[#This Row],[Side Result]])), "",IF(OR(AND('Prediction Log'!D367&lt;0, 'Prediction Log'!H367='Prediction Log'!B367), AND('Prediction Log'!D367&gt;0, 'Prediction Log'!C367='Prediction Log'!H367)),"Y", IF(ISBLANK(Games!$B$2), "","N")))</f>
        <v/>
      </c>
      <c r="P367" s="17" t="str">
        <f>IF(OR(ISBLANK(Games!B367),ISBLANK(Table13[[#This Row],[Difference Result]])),"", IF(Table13[[#This Row],[Cover Result (Y/N)]]="Y", "Y", "N"))</f>
        <v/>
      </c>
    </row>
    <row r="368" spans="1:16" x14ac:dyDescent="0.45">
      <c r="A368" s="6" t="str">
        <f>IF(ISBLANK(Games!$B368), "",Games!A368)</f>
        <v/>
      </c>
      <c r="B368" s="6" t="str">
        <f>IF(ISBLANK(Games!$B368), "",Games!B368)</f>
        <v/>
      </c>
      <c r="C368" s="6" t="str">
        <f>IF(ISBLANK(Games!$B368), "",Games!C368)</f>
        <v/>
      </c>
      <c r="D368" s="2" t="str">
        <f>IF(ISBLANK(Games!$B368), "",Games!D368)</f>
        <v/>
      </c>
      <c r="E368" s="2" t="str">
        <f>IF(ISBLANK(Games!$B368), "",Games!E368)</f>
        <v/>
      </c>
      <c r="F368" s="6" t="str">
        <f>IF(ISBLANK(Games!$B368), "",Games!F368)</f>
        <v/>
      </c>
      <c r="G368" s="6" t="str">
        <f>IF(ISBLANK(Games!$B368), "",Games!G368)</f>
        <v/>
      </c>
      <c r="H368" s="26"/>
      <c r="I368" s="26"/>
      <c r="J368" s="25" t="str">
        <f>IF(ISBLANK(Table13[[#This Row],[Side Result]]), "",IF(Table13[[#This Row],[Difference Result]]&gt;(-1*Table13[[#This Row],[Predicted Spread]]), "Y", "N"))</f>
        <v/>
      </c>
      <c r="K368" s="12" t="str">
        <f>IF(ISBLANK(Games!B368),"",IF(Table13[[#This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8" s="16" t="str">
        <f>IF(ISBLANK(Table13[[#This Row],[Difference Result]]),"",IF(ISBLANK(Games!B368),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8" s="24" t="str">
        <f>IF(ISBLANK(Table13[[#This Row],[Difference Result]]), "", (Table13[[#This Row],[Predicted Spread]]*-1-Table13[[#This Row],[Difference Result]]))</f>
        <v/>
      </c>
      <c r="N368" s="24" t="str">
        <f>IF(ISBLANK(Table13[[#This Row],[Difference Result]]), "",ABS(Table13[[#This Row],[Result Difference from Prediction]]))</f>
        <v/>
      </c>
      <c r="O368" s="17" t="str">
        <f>IF(OR(ISBLANK(Games!B368),ISBLANK(Table13[[#This Row],[Side Result]])), "",IF(OR(AND('Prediction Log'!D368&lt;0, 'Prediction Log'!H368='Prediction Log'!B368), AND('Prediction Log'!D368&gt;0, 'Prediction Log'!C368='Prediction Log'!H368)),"Y", IF(ISBLANK(Games!$B$2), "","N")))</f>
        <v/>
      </c>
      <c r="P368" s="17" t="str">
        <f>IF(OR(ISBLANK(Games!B368),ISBLANK(Table13[[#This Row],[Difference Result]])),"", IF(Table13[[#This Row],[Cover Result (Y/N)]]="Y", "Y", "N"))</f>
        <v/>
      </c>
    </row>
    <row r="369" spans="1:16" x14ac:dyDescent="0.45">
      <c r="A369" s="6" t="str">
        <f>IF(ISBLANK(Games!$B369), "",Games!A369)</f>
        <v/>
      </c>
      <c r="B369" s="6" t="str">
        <f>IF(ISBLANK(Games!$B369), "",Games!B369)</f>
        <v/>
      </c>
      <c r="C369" s="6" t="str">
        <f>IF(ISBLANK(Games!$B369), "",Games!C369)</f>
        <v/>
      </c>
      <c r="D369" s="2" t="str">
        <f>IF(ISBLANK(Games!$B369), "",Games!D369)</f>
        <v/>
      </c>
      <c r="E369" s="2" t="str">
        <f>IF(ISBLANK(Games!$B369), "",Games!E369)</f>
        <v/>
      </c>
      <c r="F369" s="6" t="str">
        <f>IF(ISBLANK(Games!$B369), "",Games!F369)</f>
        <v/>
      </c>
      <c r="G369" s="6" t="str">
        <f>IF(ISBLANK(Games!$B369), "",Games!G369)</f>
        <v/>
      </c>
      <c r="H369" s="26"/>
      <c r="I369" s="26"/>
      <c r="J369" s="25" t="str">
        <f>IF(ISBLANK(Table13[[#This Row],[Side Result]]), "",IF(Table13[[#This Row],[Difference Result]]&gt;(-1*Table13[[#This Row],[Predicted Spread]]), "Y", "N"))</f>
        <v/>
      </c>
      <c r="K369" s="12" t="str">
        <f>IF(ISBLANK(Games!B369),"",IF(Table13[[#This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9" s="16" t="str">
        <f>IF(ISBLANK(Table13[[#This Row],[Difference Result]]),"",IF(ISBLANK(Games!B369),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9" s="24" t="str">
        <f>IF(ISBLANK(Table13[[#This Row],[Difference Result]]), "", (Table13[[#This Row],[Predicted Spread]]*-1-Table13[[#This Row],[Difference Result]]))</f>
        <v/>
      </c>
      <c r="N369" s="24" t="str">
        <f>IF(ISBLANK(Table13[[#This Row],[Difference Result]]), "",ABS(Table13[[#This Row],[Result Difference from Prediction]]))</f>
        <v/>
      </c>
      <c r="O369" s="17" t="str">
        <f>IF(OR(ISBLANK(Games!B369),ISBLANK(Table13[[#This Row],[Side Result]])), "",IF(OR(AND('Prediction Log'!D369&lt;0, 'Prediction Log'!H369='Prediction Log'!B369), AND('Prediction Log'!D369&gt;0, 'Prediction Log'!C369='Prediction Log'!H369)),"Y", IF(ISBLANK(Games!$B$2), "","N")))</f>
        <v/>
      </c>
      <c r="P369" s="17" t="str">
        <f>IF(OR(ISBLANK(Games!B369),ISBLANK(Table13[[#This Row],[Difference Result]])),"", IF(Table13[[#This Row],[Cover Result (Y/N)]]="Y", "Y", "N"))</f>
        <v/>
      </c>
    </row>
    <row r="370" spans="1:16" x14ac:dyDescent="0.45">
      <c r="A370" s="6" t="str">
        <f>IF(ISBLANK(Games!$B370), "",Games!A370)</f>
        <v/>
      </c>
      <c r="B370" s="6" t="str">
        <f>IF(ISBLANK(Games!$B370), "",Games!B370)</f>
        <v/>
      </c>
      <c r="C370" s="6" t="str">
        <f>IF(ISBLANK(Games!$B370), "",Games!C370)</f>
        <v/>
      </c>
      <c r="D370" s="2" t="str">
        <f>IF(ISBLANK(Games!$B370), "",Games!D370)</f>
        <v/>
      </c>
      <c r="E370" s="2" t="str">
        <f>IF(ISBLANK(Games!$B370), "",Games!E370)</f>
        <v/>
      </c>
      <c r="F370" s="6" t="str">
        <f>IF(ISBLANK(Games!$B370), "",Games!F370)</f>
        <v/>
      </c>
      <c r="G370" s="6" t="str">
        <f>IF(ISBLANK(Games!$B370), "",Games!G370)</f>
        <v/>
      </c>
      <c r="H370" s="26"/>
      <c r="I370" s="26"/>
      <c r="J370" s="25" t="str">
        <f>IF(ISBLANK(Table13[[#This Row],[Side Result]]), "",IF(Table13[[#This Row],[Difference Result]]&gt;(-1*Table13[[#This Row],[Predicted Spread]]), "Y", "N"))</f>
        <v/>
      </c>
      <c r="K370" s="12" t="str">
        <f>IF(ISBLANK(Games!B370),"",IF(Table13[[#This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0" s="16" t="str">
        <f>IF(ISBLANK(Table13[[#This Row],[Difference Result]]),"",IF(ISBLANK(Games!B370),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0" s="24" t="str">
        <f>IF(ISBLANK(Table13[[#This Row],[Difference Result]]), "", (Table13[[#This Row],[Predicted Spread]]*-1-Table13[[#This Row],[Difference Result]]))</f>
        <v/>
      </c>
      <c r="N370" s="24" t="str">
        <f>IF(ISBLANK(Table13[[#This Row],[Difference Result]]), "",ABS(Table13[[#This Row],[Result Difference from Prediction]]))</f>
        <v/>
      </c>
      <c r="O370" s="17" t="str">
        <f>IF(OR(ISBLANK(Games!B370),ISBLANK(Table13[[#This Row],[Side Result]])), "",IF(OR(AND('Prediction Log'!D370&lt;0, 'Prediction Log'!H370='Prediction Log'!B370), AND('Prediction Log'!D370&gt;0, 'Prediction Log'!C370='Prediction Log'!H370)),"Y", IF(ISBLANK(Games!$B$2), "","N")))</f>
        <v/>
      </c>
      <c r="P370" s="17" t="str">
        <f>IF(OR(ISBLANK(Games!B370),ISBLANK(Table13[[#This Row],[Difference Result]])),"", IF(Table13[[#This Row],[Cover Result (Y/N)]]="Y", "Y", "N"))</f>
        <v/>
      </c>
    </row>
    <row r="371" spans="1:16" x14ac:dyDescent="0.45">
      <c r="A371" s="6" t="str">
        <f>IF(ISBLANK(Games!$B371), "",Games!A371)</f>
        <v/>
      </c>
      <c r="B371" s="6" t="str">
        <f>IF(ISBLANK(Games!$B371), "",Games!B371)</f>
        <v/>
      </c>
      <c r="C371" s="6" t="str">
        <f>IF(ISBLANK(Games!$B371), "",Games!C371)</f>
        <v/>
      </c>
      <c r="D371" s="2" t="str">
        <f>IF(ISBLANK(Games!$B371), "",Games!D371)</f>
        <v/>
      </c>
      <c r="E371" s="2" t="str">
        <f>IF(ISBLANK(Games!$B371), "",Games!E371)</f>
        <v/>
      </c>
      <c r="F371" s="6" t="str">
        <f>IF(ISBLANK(Games!$B371), "",Games!F371)</f>
        <v/>
      </c>
      <c r="G371" s="6" t="str">
        <f>IF(ISBLANK(Games!$B371), "",Games!G371)</f>
        <v/>
      </c>
      <c r="H371" s="26"/>
      <c r="I371" s="26"/>
      <c r="J371" s="25" t="str">
        <f>IF(ISBLANK(Table13[[#This Row],[Side Result]]), "",IF(Table13[[#This Row],[Difference Result]]&gt;(-1*Table13[[#This Row],[Predicted Spread]]), "Y", "N"))</f>
        <v/>
      </c>
      <c r="K371" s="12" t="str">
        <f>IF(ISBLANK(Games!B371),"",IF(Table13[[#This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1" s="16" t="str">
        <f>IF(ISBLANK(Table13[[#This Row],[Difference Result]]),"",IF(ISBLANK(Games!B371),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1" s="24" t="str">
        <f>IF(ISBLANK(Table13[[#This Row],[Difference Result]]), "", (Table13[[#This Row],[Predicted Spread]]*-1-Table13[[#This Row],[Difference Result]]))</f>
        <v/>
      </c>
      <c r="N371" s="24" t="str">
        <f>IF(ISBLANK(Table13[[#This Row],[Difference Result]]), "",ABS(Table13[[#This Row],[Result Difference from Prediction]]))</f>
        <v/>
      </c>
      <c r="O371" s="17" t="str">
        <f>IF(OR(ISBLANK(Games!B371),ISBLANK(Table13[[#This Row],[Side Result]])), "",IF(OR(AND('Prediction Log'!D371&lt;0, 'Prediction Log'!H371='Prediction Log'!B371), AND('Prediction Log'!D371&gt;0, 'Prediction Log'!C371='Prediction Log'!H371)),"Y", IF(ISBLANK(Games!$B$2), "","N")))</f>
        <v/>
      </c>
      <c r="P371" s="17" t="str">
        <f>IF(OR(ISBLANK(Games!B371),ISBLANK(Table13[[#This Row],[Difference Result]])),"", IF(Table13[[#This Row],[Cover Result (Y/N)]]="Y", "Y", "N"))</f>
        <v/>
      </c>
    </row>
    <row r="372" spans="1:16" x14ac:dyDescent="0.45">
      <c r="A372" s="6" t="str">
        <f>IF(ISBLANK(Games!$B372), "",Games!A372)</f>
        <v/>
      </c>
      <c r="B372" s="6" t="str">
        <f>IF(ISBLANK(Games!$B372), "",Games!B372)</f>
        <v/>
      </c>
      <c r="C372" s="6" t="str">
        <f>IF(ISBLANK(Games!$B372), "",Games!C372)</f>
        <v/>
      </c>
      <c r="D372" s="2" t="str">
        <f>IF(ISBLANK(Games!$B372), "",Games!D372)</f>
        <v/>
      </c>
      <c r="E372" s="2" t="str">
        <f>IF(ISBLANK(Games!$B372), "",Games!E372)</f>
        <v/>
      </c>
      <c r="F372" s="6" t="str">
        <f>IF(ISBLANK(Games!$B372), "",Games!F372)</f>
        <v/>
      </c>
      <c r="G372" s="6" t="str">
        <f>IF(ISBLANK(Games!$B372), "",Games!G372)</f>
        <v/>
      </c>
      <c r="H372" s="26"/>
      <c r="I372" s="26"/>
      <c r="J372" s="25" t="str">
        <f>IF(ISBLANK(Table13[[#This Row],[Side Result]]), "",IF(Table13[[#This Row],[Difference Result]]&gt;(-1*Table13[[#This Row],[Predicted Spread]]), "Y", "N"))</f>
        <v/>
      </c>
      <c r="K372" s="12" t="str">
        <f>IF(ISBLANK(Games!B372),"",IF(Table13[[#This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2" s="16" t="str">
        <f>IF(ISBLANK(Table13[[#This Row],[Difference Result]]),"",IF(ISBLANK(Games!B372),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2" s="24" t="str">
        <f>IF(ISBLANK(Table13[[#This Row],[Difference Result]]), "", (Table13[[#This Row],[Predicted Spread]]*-1-Table13[[#This Row],[Difference Result]]))</f>
        <v/>
      </c>
      <c r="N372" s="24" t="str">
        <f>IF(ISBLANK(Table13[[#This Row],[Difference Result]]), "",ABS(Table13[[#This Row],[Result Difference from Prediction]]))</f>
        <v/>
      </c>
      <c r="O372" s="17" t="str">
        <f>IF(OR(ISBLANK(Games!B372),ISBLANK(Table13[[#This Row],[Side Result]])), "",IF(OR(AND('Prediction Log'!D372&lt;0, 'Prediction Log'!H372='Prediction Log'!B372), AND('Prediction Log'!D372&gt;0, 'Prediction Log'!C372='Prediction Log'!H372)),"Y", IF(ISBLANK(Games!$B$2), "","N")))</f>
        <v/>
      </c>
      <c r="P372" s="17" t="str">
        <f>IF(OR(ISBLANK(Games!B372),ISBLANK(Table13[[#This Row],[Difference Result]])),"", IF(Table13[[#This Row],[Cover Result (Y/N)]]="Y", "Y", "N"))</f>
        <v/>
      </c>
    </row>
    <row r="373" spans="1:16" x14ac:dyDescent="0.45">
      <c r="A373" s="6" t="str">
        <f>IF(ISBLANK(Games!$B373), "",Games!A373)</f>
        <v/>
      </c>
      <c r="B373" s="6" t="str">
        <f>IF(ISBLANK(Games!$B373), "",Games!B373)</f>
        <v/>
      </c>
      <c r="C373" s="6" t="str">
        <f>IF(ISBLANK(Games!$B373), "",Games!C373)</f>
        <v/>
      </c>
      <c r="D373" s="2" t="str">
        <f>IF(ISBLANK(Games!$B373), "",Games!D373)</f>
        <v/>
      </c>
      <c r="E373" s="2" t="str">
        <f>IF(ISBLANK(Games!$B373), "",Games!E373)</f>
        <v/>
      </c>
      <c r="F373" s="6" t="str">
        <f>IF(ISBLANK(Games!$B373), "",Games!F373)</f>
        <v/>
      </c>
      <c r="G373" s="6" t="str">
        <f>IF(ISBLANK(Games!$B373), "",Games!G373)</f>
        <v/>
      </c>
      <c r="H373" s="26"/>
      <c r="I373" s="26"/>
      <c r="J373" s="25" t="str">
        <f>IF(ISBLANK(Table13[[#This Row],[Side Result]]), "",IF(Table13[[#This Row],[Difference Result]]&gt;(-1*Table13[[#This Row],[Predicted Spread]]), "Y", "N"))</f>
        <v/>
      </c>
      <c r="K373" s="12" t="str">
        <f>IF(ISBLANK(Games!B373),"",IF(Table13[[#This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3" s="16" t="str">
        <f>IF(ISBLANK(Table13[[#This Row],[Difference Result]]),"",IF(ISBLANK(Games!B373),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3" s="24" t="str">
        <f>IF(ISBLANK(Table13[[#This Row],[Difference Result]]), "", (Table13[[#This Row],[Predicted Spread]]*-1-Table13[[#This Row],[Difference Result]]))</f>
        <v/>
      </c>
      <c r="N373" s="24" t="str">
        <f>IF(ISBLANK(Table13[[#This Row],[Difference Result]]), "",ABS(Table13[[#This Row],[Result Difference from Prediction]]))</f>
        <v/>
      </c>
      <c r="O373" s="17" t="str">
        <f>IF(OR(ISBLANK(Games!B373),ISBLANK(Table13[[#This Row],[Side Result]])), "",IF(OR(AND('Prediction Log'!D373&lt;0, 'Prediction Log'!H373='Prediction Log'!B373), AND('Prediction Log'!D373&gt;0, 'Prediction Log'!C373='Prediction Log'!H373)),"Y", IF(ISBLANK(Games!$B$2), "","N")))</f>
        <v/>
      </c>
      <c r="P373" s="17" t="str">
        <f>IF(OR(ISBLANK(Games!B373),ISBLANK(Table13[[#This Row],[Difference Result]])),"", IF(Table13[[#This Row],[Cover Result (Y/N)]]="Y", "Y", "N"))</f>
        <v/>
      </c>
    </row>
    <row r="374" spans="1:16" x14ac:dyDescent="0.45">
      <c r="A374" s="6" t="str">
        <f>IF(ISBLANK(Games!$B374), "",Games!A374)</f>
        <v/>
      </c>
      <c r="B374" s="6" t="str">
        <f>IF(ISBLANK(Games!$B374), "",Games!B374)</f>
        <v/>
      </c>
      <c r="C374" s="6" t="str">
        <f>IF(ISBLANK(Games!$B374), "",Games!C374)</f>
        <v/>
      </c>
      <c r="D374" s="2" t="str">
        <f>IF(ISBLANK(Games!$B374), "",Games!D374)</f>
        <v/>
      </c>
      <c r="E374" s="2" t="str">
        <f>IF(ISBLANK(Games!$B374), "",Games!E374)</f>
        <v/>
      </c>
      <c r="F374" s="6" t="str">
        <f>IF(ISBLANK(Games!$B374), "",Games!F374)</f>
        <v/>
      </c>
      <c r="G374" s="6" t="str">
        <f>IF(ISBLANK(Games!$B374), "",Games!G374)</f>
        <v/>
      </c>
      <c r="H374" s="26"/>
      <c r="I374" s="26"/>
      <c r="J374" s="25" t="str">
        <f>IF(ISBLANK(Table13[[#This Row],[Side Result]]), "",IF(Table13[[#This Row],[Difference Result]]&gt;(-1*Table13[[#This Row],[Predicted Spread]]), "Y", "N"))</f>
        <v/>
      </c>
      <c r="K374" s="12" t="str">
        <f>IF(ISBLANK(Games!B374),"",IF(Table13[[#This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4" s="16" t="str">
        <f>IF(ISBLANK(Table13[[#This Row],[Difference Result]]),"",IF(ISBLANK(Games!B374),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4" s="24" t="str">
        <f>IF(ISBLANK(Table13[[#This Row],[Difference Result]]), "", (Table13[[#This Row],[Predicted Spread]]*-1-Table13[[#This Row],[Difference Result]]))</f>
        <v/>
      </c>
      <c r="N374" s="24" t="str">
        <f>IF(ISBLANK(Table13[[#This Row],[Difference Result]]), "",ABS(Table13[[#This Row],[Result Difference from Prediction]]))</f>
        <v/>
      </c>
      <c r="O374" s="17" t="str">
        <f>IF(OR(ISBLANK(Games!B374),ISBLANK(Table13[[#This Row],[Side Result]])), "",IF(OR(AND('Prediction Log'!D374&lt;0, 'Prediction Log'!H374='Prediction Log'!B374), AND('Prediction Log'!D374&gt;0, 'Prediction Log'!C374='Prediction Log'!H374)),"Y", IF(ISBLANK(Games!$B$2), "","N")))</f>
        <v/>
      </c>
      <c r="P374" s="17" t="str">
        <f>IF(OR(ISBLANK(Games!B374),ISBLANK(Table13[[#This Row],[Difference Result]])),"", IF(Table13[[#This Row],[Cover Result (Y/N)]]="Y", "Y", "N"))</f>
        <v/>
      </c>
    </row>
    <row r="375" spans="1:16" x14ac:dyDescent="0.45">
      <c r="A375" s="6" t="str">
        <f>IF(ISBLANK(Games!$B375), "",Games!A375)</f>
        <v/>
      </c>
      <c r="B375" s="6" t="str">
        <f>IF(ISBLANK(Games!$B375), "",Games!B375)</f>
        <v/>
      </c>
      <c r="C375" s="6" t="str">
        <f>IF(ISBLANK(Games!$B375), "",Games!C375)</f>
        <v/>
      </c>
      <c r="D375" s="2" t="str">
        <f>IF(ISBLANK(Games!$B375), "",Games!D375)</f>
        <v/>
      </c>
      <c r="E375" s="2" t="str">
        <f>IF(ISBLANK(Games!$B375), "",Games!E375)</f>
        <v/>
      </c>
      <c r="F375" s="6" t="str">
        <f>IF(ISBLANK(Games!$B375), "",Games!F375)</f>
        <v/>
      </c>
      <c r="G375" s="6" t="str">
        <f>IF(ISBLANK(Games!$B375), "",Games!G375)</f>
        <v/>
      </c>
      <c r="H375" s="26"/>
      <c r="I375" s="26"/>
      <c r="J375" s="25" t="str">
        <f>IF(ISBLANK(Table13[[#This Row],[Side Result]]), "",IF(Table13[[#This Row],[Difference Result]]&gt;(-1*Table13[[#This Row],[Predicted Spread]]), "Y", "N"))</f>
        <v/>
      </c>
      <c r="K375" s="12" t="str">
        <f>IF(ISBLANK(Games!B375),"",IF(Table13[[#This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5" s="16" t="str">
        <f>IF(ISBLANK(Table13[[#This Row],[Difference Result]]),"",IF(ISBLANK(Games!B375),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5" s="24" t="str">
        <f>IF(ISBLANK(Table13[[#This Row],[Difference Result]]), "", (Table13[[#This Row],[Predicted Spread]]*-1-Table13[[#This Row],[Difference Result]]))</f>
        <v/>
      </c>
      <c r="N375" s="24" t="str">
        <f>IF(ISBLANK(Table13[[#This Row],[Difference Result]]), "",ABS(Table13[[#This Row],[Result Difference from Prediction]]))</f>
        <v/>
      </c>
      <c r="O375" s="17" t="str">
        <f>IF(OR(ISBLANK(Games!B375),ISBLANK(Table13[[#This Row],[Side Result]])), "",IF(OR(AND('Prediction Log'!D375&lt;0, 'Prediction Log'!H375='Prediction Log'!B375), AND('Prediction Log'!D375&gt;0, 'Prediction Log'!C375='Prediction Log'!H375)),"Y", IF(ISBLANK(Games!$B$2), "","N")))</f>
        <v/>
      </c>
      <c r="P375" s="17" t="str">
        <f>IF(OR(ISBLANK(Games!B375),ISBLANK(Table13[[#This Row],[Difference Result]])),"", IF(Table13[[#This Row],[Cover Result (Y/N)]]="Y", "Y", "N"))</f>
        <v/>
      </c>
    </row>
    <row r="376" spans="1:16" x14ac:dyDescent="0.45">
      <c r="A376" s="6" t="str">
        <f>IF(ISBLANK(Games!$B376), "",Games!A376)</f>
        <v/>
      </c>
      <c r="B376" s="6" t="str">
        <f>IF(ISBLANK(Games!$B376), "",Games!B376)</f>
        <v/>
      </c>
      <c r="C376" s="6" t="str">
        <f>IF(ISBLANK(Games!$B376), "",Games!C376)</f>
        <v/>
      </c>
      <c r="D376" s="2" t="str">
        <f>IF(ISBLANK(Games!$B376), "",Games!D376)</f>
        <v/>
      </c>
      <c r="E376" s="2" t="str">
        <f>IF(ISBLANK(Games!$B376), "",Games!E376)</f>
        <v/>
      </c>
      <c r="F376" s="6" t="str">
        <f>IF(ISBLANK(Games!$B376), "",Games!F376)</f>
        <v/>
      </c>
      <c r="G376" s="6" t="str">
        <f>IF(ISBLANK(Games!$B376), "",Games!G376)</f>
        <v/>
      </c>
      <c r="H376" s="26"/>
      <c r="I376" s="26"/>
      <c r="J376" s="25" t="str">
        <f>IF(ISBLANK(Table13[[#This Row],[Side Result]]), "",IF(Table13[[#This Row],[Difference Result]]&gt;(-1*Table13[[#This Row],[Predicted Spread]]), "Y", "N"))</f>
        <v/>
      </c>
      <c r="K376" s="12" t="str">
        <f>IF(ISBLANK(Games!B376),"",IF(Table13[[#This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6" s="16" t="str">
        <f>IF(ISBLANK(Table13[[#This Row],[Difference Result]]),"",IF(ISBLANK(Games!B376),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6" s="24" t="str">
        <f>IF(ISBLANK(Table13[[#This Row],[Difference Result]]), "", (Table13[[#This Row],[Predicted Spread]]*-1-Table13[[#This Row],[Difference Result]]))</f>
        <v/>
      </c>
      <c r="N376" s="24" t="str">
        <f>IF(ISBLANK(Table13[[#This Row],[Difference Result]]), "",ABS(Table13[[#This Row],[Result Difference from Prediction]]))</f>
        <v/>
      </c>
      <c r="O376" s="17" t="str">
        <f>IF(OR(ISBLANK(Games!B376),ISBLANK(Table13[[#This Row],[Side Result]])), "",IF(OR(AND('Prediction Log'!D376&lt;0, 'Prediction Log'!H376='Prediction Log'!B376), AND('Prediction Log'!D376&gt;0, 'Prediction Log'!C376='Prediction Log'!H376)),"Y", IF(ISBLANK(Games!$B$2), "","N")))</f>
        <v/>
      </c>
      <c r="P376" s="17" t="str">
        <f>IF(OR(ISBLANK(Games!B376),ISBLANK(Table13[[#This Row],[Difference Result]])),"", IF(Table13[[#This Row],[Cover Result (Y/N)]]="Y", "Y", "N"))</f>
        <v/>
      </c>
    </row>
    <row r="377" spans="1:16" x14ac:dyDescent="0.45">
      <c r="A377" s="6" t="str">
        <f>IF(ISBLANK(Games!$B377), "",Games!A377)</f>
        <v/>
      </c>
      <c r="B377" s="6" t="str">
        <f>IF(ISBLANK(Games!$B377), "",Games!B377)</f>
        <v/>
      </c>
      <c r="C377" s="6" t="str">
        <f>IF(ISBLANK(Games!$B377), "",Games!C377)</f>
        <v/>
      </c>
      <c r="D377" s="2" t="str">
        <f>IF(ISBLANK(Games!$B377), "",Games!D377)</f>
        <v/>
      </c>
      <c r="E377" s="2" t="str">
        <f>IF(ISBLANK(Games!$B377), "",Games!E377)</f>
        <v/>
      </c>
      <c r="F377" s="6" t="str">
        <f>IF(ISBLANK(Games!$B377), "",Games!F377)</f>
        <v/>
      </c>
      <c r="G377" s="6" t="str">
        <f>IF(ISBLANK(Games!$B377), "",Games!G377)</f>
        <v/>
      </c>
      <c r="H377" s="26"/>
      <c r="I377" s="26"/>
      <c r="J377" s="25" t="str">
        <f>IF(ISBLANK(Table13[[#This Row],[Side Result]]), "",IF(Table13[[#This Row],[Difference Result]]&gt;(-1*Table13[[#This Row],[Predicted Spread]]), "Y", "N"))</f>
        <v/>
      </c>
      <c r="K377" s="12" t="str">
        <f>IF(ISBLANK(Games!B377),"",IF(Table13[[#This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7" s="16" t="str">
        <f>IF(ISBLANK(Table13[[#This Row],[Difference Result]]),"",IF(ISBLANK(Games!B377),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7" s="24" t="str">
        <f>IF(ISBLANK(Table13[[#This Row],[Difference Result]]), "", (Table13[[#This Row],[Predicted Spread]]*-1-Table13[[#This Row],[Difference Result]]))</f>
        <v/>
      </c>
      <c r="N377" s="24" t="str">
        <f>IF(ISBLANK(Table13[[#This Row],[Difference Result]]), "",ABS(Table13[[#This Row],[Result Difference from Prediction]]))</f>
        <v/>
      </c>
      <c r="O377" s="17" t="str">
        <f>IF(OR(ISBLANK(Games!B377),ISBLANK(Table13[[#This Row],[Side Result]])), "",IF(OR(AND('Prediction Log'!D377&lt;0, 'Prediction Log'!H377='Prediction Log'!B377), AND('Prediction Log'!D377&gt;0, 'Prediction Log'!C377='Prediction Log'!H377)),"Y", IF(ISBLANK(Games!$B$2), "","N")))</f>
        <v/>
      </c>
      <c r="P377" s="17" t="str">
        <f>IF(OR(ISBLANK(Games!B377),ISBLANK(Table13[[#This Row],[Difference Result]])),"", IF(Table13[[#This Row],[Cover Result (Y/N)]]="Y", "Y", "N"))</f>
        <v/>
      </c>
    </row>
    <row r="378" spans="1:16" x14ac:dyDescent="0.45">
      <c r="A378" s="6" t="str">
        <f>IF(ISBLANK(Games!$B378), "",Games!A378)</f>
        <v/>
      </c>
      <c r="B378" s="6" t="str">
        <f>IF(ISBLANK(Games!$B378), "",Games!B378)</f>
        <v/>
      </c>
      <c r="C378" s="6" t="str">
        <f>IF(ISBLANK(Games!$B378), "",Games!C378)</f>
        <v/>
      </c>
      <c r="D378" s="2" t="str">
        <f>IF(ISBLANK(Games!$B378), "",Games!D378)</f>
        <v/>
      </c>
      <c r="E378" s="2" t="str">
        <f>IF(ISBLANK(Games!$B378), "",Games!E378)</f>
        <v/>
      </c>
      <c r="F378" s="6" t="str">
        <f>IF(ISBLANK(Games!$B378), "",Games!F378)</f>
        <v/>
      </c>
      <c r="G378" s="6" t="str">
        <f>IF(ISBLANK(Games!$B378), "",Games!G378)</f>
        <v/>
      </c>
      <c r="H378" s="26"/>
      <c r="I378" s="26"/>
      <c r="J378" s="25" t="str">
        <f>IF(ISBLANK(Table13[[#This Row],[Side Result]]), "",IF(Table13[[#This Row],[Difference Result]]&gt;(-1*Table13[[#This Row],[Predicted Spread]]), "Y", "N"))</f>
        <v/>
      </c>
      <c r="K378" s="12" t="str">
        <f>IF(ISBLANK(Games!B378),"",IF(Table13[[#This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8" s="16" t="str">
        <f>IF(ISBLANK(Table13[[#This Row],[Difference Result]]),"",IF(ISBLANK(Games!B378),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8" s="24" t="str">
        <f>IF(ISBLANK(Table13[[#This Row],[Difference Result]]), "", (Table13[[#This Row],[Predicted Spread]]*-1-Table13[[#This Row],[Difference Result]]))</f>
        <v/>
      </c>
      <c r="N378" s="24" t="str">
        <f>IF(ISBLANK(Table13[[#This Row],[Difference Result]]), "",ABS(Table13[[#This Row],[Result Difference from Prediction]]))</f>
        <v/>
      </c>
      <c r="O378" s="17" t="str">
        <f>IF(OR(ISBLANK(Games!B378),ISBLANK(Table13[[#This Row],[Side Result]])), "",IF(OR(AND('Prediction Log'!D378&lt;0, 'Prediction Log'!H378='Prediction Log'!B378), AND('Prediction Log'!D378&gt;0, 'Prediction Log'!C378='Prediction Log'!H378)),"Y", IF(ISBLANK(Games!$B$2), "","N")))</f>
        <v/>
      </c>
      <c r="P378" s="17" t="str">
        <f>IF(OR(ISBLANK(Games!B378),ISBLANK(Table13[[#This Row],[Difference Result]])),"", IF(Table13[[#This Row],[Cover Result (Y/N)]]="Y", "Y", "N"))</f>
        <v/>
      </c>
    </row>
    <row r="379" spans="1:16" x14ac:dyDescent="0.45">
      <c r="A379" s="6" t="str">
        <f>IF(ISBLANK(Games!$B379), "",Games!A379)</f>
        <v/>
      </c>
      <c r="B379" s="6" t="str">
        <f>IF(ISBLANK(Games!$B379), "",Games!B379)</f>
        <v/>
      </c>
      <c r="C379" s="6" t="str">
        <f>IF(ISBLANK(Games!$B379), "",Games!C379)</f>
        <v/>
      </c>
      <c r="D379" s="2" t="str">
        <f>IF(ISBLANK(Games!$B379), "",Games!D379)</f>
        <v/>
      </c>
      <c r="E379" s="2" t="str">
        <f>IF(ISBLANK(Games!$B379), "",Games!E379)</f>
        <v/>
      </c>
      <c r="F379" s="6" t="str">
        <f>IF(ISBLANK(Games!$B379), "",Games!F379)</f>
        <v/>
      </c>
      <c r="G379" s="6" t="str">
        <f>IF(ISBLANK(Games!$B379), "",Games!G379)</f>
        <v/>
      </c>
      <c r="H379" s="26"/>
      <c r="I379" s="26"/>
      <c r="J379" s="25" t="str">
        <f>IF(ISBLANK(Table13[[#This Row],[Side Result]]), "",IF(Table13[[#This Row],[Difference Result]]&gt;(-1*Table13[[#This Row],[Predicted Spread]]), "Y", "N"))</f>
        <v/>
      </c>
      <c r="K379" s="12" t="str">
        <f>IF(ISBLANK(Games!B379),"",IF(Table13[[#This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9" s="16" t="str">
        <f>IF(ISBLANK(Table13[[#This Row],[Difference Result]]),"",IF(ISBLANK(Games!B379),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9" s="24" t="str">
        <f>IF(ISBLANK(Table13[[#This Row],[Difference Result]]), "", (Table13[[#This Row],[Predicted Spread]]*-1-Table13[[#This Row],[Difference Result]]))</f>
        <v/>
      </c>
      <c r="N379" s="24" t="str">
        <f>IF(ISBLANK(Table13[[#This Row],[Difference Result]]), "",ABS(Table13[[#This Row],[Result Difference from Prediction]]))</f>
        <v/>
      </c>
      <c r="O379" s="17" t="str">
        <f>IF(OR(ISBLANK(Games!B379),ISBLANK(Table13[[#This Row],[Side Result]])), "",IF(OR(AND('Prediction Log'!D379&lt;0, 'Prediction Log'!H379='Prediction Log'!B379), AND('Prediction Log'!D379&gt;0, 'Prediction Log'!C379='Prediction Log'!H379)),"Y", IF(ISBLANK(Games!$B$2), "","N")))</f>
        <v/>
      </c>
      <c r="P379" s="17" t="str">
        <f>IF(OR(ISBLANK(Games!B379),ISBLANK(Table13[[#This Row],[Difference Result]])),"", IF(Table13[[#This Row],[Cover Result (Y/N)]]="Y", "Y", "N"))</f>
        <v/>
      </c>
    </row>
    <row r="380" spans="1:16" x14ac:dyDescent="0.45">
      <c r="A380" s="6" t="str">
        <f>IF(ISBLANK(Games!$B380), "",Games!A380)</f>
        <v/>
      </c>
      <c r="B380" s="6" t="str">
        <f>IF(ISBLANK(Games!$B380), "",Games!B380)</f>
        <v/>
      </c>
      <c r="C380" s="6" t="str">
        <f>IF(ISBLANK(Games!$B380), "",Games!C380)</f>
        <v/>
      </c>
      <c r="D380" s="2" t="str">
        <f>IF(ISBLANK(Games!$B380), "",Games!D380)</f>
        <v/>
      </c>
      <c r="E380" s="2" t="str">
        <f>IF(ISBLANK(Games!$B380), "",Games!E380)</f>
        <v/>
      </c>
      <c r="F380" s="6" t="str">
        <f>IF(ISBLANK(Games!$B380), "",Games!F380)</f>
        <v/>
      </c>
      <c r="G380" s="6" t="str">
        <f>IF(ISBLANK(Games!$B380), "",Games!G380)</f>
        <v/>
      </c>
      <c r="H380" s="26"/>
      <c r="I380" s="26"/>
      <c r="J380" s="25" t="str">
        <f>IF(ISBLANK(Table13[[#This Row],[Side Result]]), "",IF(Table13[[#This Row],[Difference Result]]&gt;(-1*Table13[[#This Row],[Predicted Spread]]), "Y", "N"))</f>
        <v/>
      </c>
      <c r="K380" s="12" t="str">
        <f>IF(ISBLANK(Games!B380),"",IF(Table13[[#This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0" s="16" t="str">
        <f>IF(ISBLANK(Table13[[#This Row],[Difference Result]]),"",IF(ISBLANK(Games!B380),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0" s="24" t="str">
        <f>IF(ISBLANK(Table13[[#This Row],[Difference Result]]), "", (Table13[[#This Row],[Predicted Spread]]*-1-Table13[[#This Row],[Difference Result]]))</f>
        <v/>
      </c>
      <c r="N380" s="24" t="str">
        <f>IF(ISBLANK(Table13[[#This Row],[Difference Result]]), "",ABS(Table13[[#This Row],[Result Difference from Prediction]]))</f>
        <v/>
      </c>
      <c r="O380" s="17" t="str">
        <f>IF(OR(ISBLANK(Games!B380),ISBLANK(Table13[[#This Row],[Side Result]])), "",IF(OR(AND('Prediction Log'!D380&lt;0, 'Prediction Log'!H380='Prediction Log'!B380), AND('Prediction Log'!D380&gt;0, 'Prediction Log'!C380='Prediction Log'!H380)),"Y", IF(ISBLANK(Games!$B$2), "","N")))</f>
        <v/>
      </c>
      <c r="P380" s="17" t="str">
        <f>IF(OR(ISBLANK(Games!B380),ISBLANK(Table13[[#This Row],[Difference Result]])),"", IF(Table13[[#This Row],[Cover Result (Y/N)]]="Y", "Y", "N"))</f>
        <v/>
      </c>
    </row>
    <row r="381" spans="1:16" x14ac:dyDescent="0.45">
      <c r="A381" s="6" t="str">
        <f>IF(ISBLANK(Games!$B381), "",Games!A381)</f>
        <v/>
      </c>
      <c r="B381" s="6" t="str">
        <f>IF(ISBLANK(Games!$B381), "",Games!B381)</f>
        <v/>
      </c>
      <c r="C381" s="6" t="str">
        <f>IF(ISBLANK(Games!$B381), "",Games!C381)</f>
        <v/>
      </c>
      <c r="D381" s="2" t="str">
        <f>IF(ISBLANK(Games!$B381), "",Games!D381)</f>
        <v/>
      </c>
      <c r="E381" s="2" t="str">
        <f>IF(ISBLANK(Games!$B381), "",Games!E381)</f>
        <v/>
      </c>
      <c r="F381" s="6" t="str">
        <f>IF(ISBLANK(Games!$B381), "",Games!F381)</f>
        <v/>
      </c>
      <c r="G381" s="6" t="str">
        <f>IF(ISBLANK(Games!$B381), "",Games!G381)</f>
        <v/>
      </c>
      <c r="H381" s="26"/>
      <c r="I381" s="26"/>
      <c r="J381" s="25" t="str">
        <f>IF(ISBLANK(Table13[[#This Row],[Side Result]]), "",IF(Table13[[#This Row],[Difference Result]]&gt;(-1*Table13[[#This Row],[Predicted Spread]]), "Y", "N"))</f>
        <v/>
      </c>
      <c r="K381" s="12" t="str">
        <f>IF(ISBLANK(Games!B381),"",IF(Table13[[#This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1" s="16" t="str">
        <f>IF(ISBLANK(Table13[[#This Row],[Difference Result]]),"",IF(ISBLANK(Games!B381),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1" s="24" t="str">
        <f>IF(ISBLANK(Table13[[#This Row],[Difference Result]]), "", (Table13[[#This Row],[Predicted Spread]]*-1-Table13[[#This Row],[Difference Result]]))</f>
        <v/>
      </c>
      <c r="N381" s="24" t="str">
        <f>IF(ISBLANK(Table13[[#This Row],[Difference Result]]), "",ABS(Table13[[#This Row],[Result Difference from Prediction]]))</f>
        <v/>
      </c>
      <c r="O381" s="17" t="str">
        <f>IF(OR(ISBLANK(Games!B381),ISBLANK(Table13[[#This Row],[Side Result]])), "",IF(OR(AND('Prediction Log'!D381&lt;0, 'Prediction Log'!H381='Prediction Log'!B381), AND('Prediction Log'!D381&gt;0, 'Prediction Log'!C381='Prediction Log'!H381)),"Y", IF(ISBLANK(Games!$B$2), "","N")))</f>
        <v/>
      </c>
      <c r="P381" s="17" t="str">
        <f>IF(OR(ISBLANK(Games!B381),ISBLANK(Table13[[#This Row],[Difference Result]])),"", IF(Table13[[#This Row],[Cover Result (Y/N)]]="Y", "Y", "N"))</f>
        <v/>
      </c>
    </row>
    <row r="382" spans="1:16" x14ac:dyDescent="0.45">
      <c r="A382" s="6" t="str">
        <f>IF(ISBLANK(Games!$B382), "",Games!A382)</f>
        <v/>
      </c>
      <c r="B382" s="6" t="str">
        <f>IF(ISBLANK(Games!$B382), "",Games!B382)</f>
        <v/>
      </c>
      <c r="C382" s="6" t="str">
        <f>IF(ISBLANK(Games!$B382), "",Games!C382)</f>
        <v/>
      </c>
      <c r="D382" s="2" t="str">
        <f>IF(ISBLANK(Games!$B382), "",Games!D382)</f>
        <v/>
      </c>
      <c r="E382" s="2" t="str">
        <f>IF(ISBLANK(Games!$B382), "",Games!E382)</f>
        <v/>
      </c>
      <c r="F382" s="6" t="str">
        <f>IF(ISBLANK(Games!$B382), "",Games!F382)</f>
        <v/>
      </c>
      <c r="G382" s="6" t="str">
        <f>IF(ISBLANK(Games!$B382), "",Games!G382)</f>
        <v/>
      </c>
      <c r="H382" s="26"/>
      <c r="I382" s="26"/>
      <c r="J382" s="25" t="str">
        <f>IF(ISBLANK(Table13[[#This Row],[Side Result]]), "",IF(Table13[[#This Row],[Difference Result]]&gt;(-1*Table13[[#This Row],[Predicted Spread]]), "Y", "N"))</f>
        <v/>
      </c>
      <c r="K382" s="12" t="str">
        <f>IF(ISBLANK(Games!B382),"",IF(Table13[[#This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2" s="16" t="str">
        <f>IF(ISBLANK(Table13[[#This Row],[Difference Result]]),"",IF(ISBLANK(Games!B382),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2" s="24" t="str">
        <f>IF(ISBLANK(Table13[[#This Row],[Difference Result]]), "", (Table13[[#This Row],[Predicted Spread]]*-1-Table13[[#This Row],[Difference Result]]))</f>
        <v/>
      </c>
      <c r="N382" s="24" t="str">
        <f>IF(ISBLANK(Table13[[#This Row],[Difference Result]]), "",ABS(Table13[[#This Row],[Result Difference from Prediction]]))</f>
        <v/>
      </c>
      <c r="O382" s="17" t="str">
        <f>IF(OR(ISBLANK(Games!B382),ISBLANK(Table13[[#This Row],[Side Result]])), "",IF(OR(AND('Prediction Log'!D382&lt;0, 'Prediction Log'!H382='Prediction Log'!B382), AND('Prediction Log'!D382&gt;0, 'Prediction Log'!C382='Prediction Log'!H382)),"Y", IF(ISBLANK(Games!$B$2), "","N")))</f>
        <v/>
      </c>
      <c r="P382" s="17" t="str">
        <f>IF(OR(ISBLANK(Games!B382),ISBLANK(Table13[[#This Row],[Difference Result]])),"", IF(Table13[[#This Row],[Cover Result (Y/N)]]="Y", "Y", "N"))</f>
        <v/>
      </c>
    </row>
    <row r="383" spans="1:16" x14ac:dyDescent="0.45">
      <c r="A383" s="6" t="str">
        <f>IF(ISBLANK(Games!$B383), "",Games!A383)</f>
        <v/>
      </c>
      <c r="B383" s="6" t="str">
        <f>IF(ISBLANK(Games!$B383), "",Games!B383)</f>
        <v/>
      </c>
      <c r="C383" s="6" t="str">
        <f>IF(ISBLANK(Games!$B383), "",Games!C383)</f>
        <v/>
      </c>
      <c r="D383" s="2" t="str">
        <f>IF(ISBLANK(Games!$B383), "",Games!D383)</f>
        <v/>
      </c>
      <c r="E383" s="2" t="str">
        <f>IF(ISBLANK(Games!$B383), "",Games!E383)</f>
        <v/>
      </c>
      <c r="F383" s="6" t="str">
        <f>IF(ISBLANK(Games!$B383), "",Games!F383)</f>
        <v/>
      </c>
      <c r="G383" s="6" t="str">
        <f>IF(ISBLANK(Games!$B383), "",Games!G383)</f>
        <v/>
      </c>
      <c r="H383" s="26"/>
      <c r="I383" s="26"/>
      <c r="J383" s="25" t="str">
        <f>IF(ISBLANK(Table13[[#This Row],[Side Result]]), "",IF(Table13[[#This Row],[Difference Result]]&gt;(-1*Table13[[#This Row],[Predicted Spread]]), "Y", "N"))</f>
        <v/>
      </c>
      <c r="K383" s="12" t="str">
        <f>IF(ISBLANK(Games!B383),"",IF(Table13[[#This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3" s="16" t="str">
        <f>IF(ISBLANK(Table13[[#This Row],[Difference Result]]),"",IF(ISBLANK(Games!B383),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3" s="24" t="str">
        <f>IF(ISBLANK(Table13[[#This Row],[Difference Result]]), "", (Table13[[#This Row],[Predicted Spread]]*-1-Table13[[#This Row],[Difference Result]]))</f>
        <v/>
      </c>
      <c r="N383" s="24" t="str">
        <f>IF(ISBLANK(Table13[[#This Row],[Difference Result]]), "",ABS(Table13[[#This Row],[Result Difference from Prediction]]))</f>
        <v/>
      </c>
      <c r="O383" s="17" t="str">
        <f>IF(OR(ISBLANK(Games!B383),ISBLANK(Table13[[#This Row],[Side Result]])), "",IF(OR(AND('Prediction Log'!D383&lt;0, 'Prediction Log'!H383='Prediction Log'!B383), AND('Prediction Log'!D383&gt;0, 'Prediction Log'!C383='Prediction Log'!H383)),"Y", IF(ISBLANK(Games!$B$2), "","N")))</f>
        <v/>
      </c>
      <c r="P383" s="17" t="str">
        <f>IF(OR(ISBLANK(Games!B383),ISBLANK(Table13[[#This Row],[Difference Result]])),"", IF(Table13[[#This Row],[Cover Result (Y/N)]]="Y", "Y", "N"))</f>
        <v/>
      </c>
    </row>
    <row r="384" spans="1:16" x14ac:dyDescent="0.45">
      <c r="A384" s="6" t="str">
        <f>IF(ISBLANK(Games!$B384), "",Games!A384)</f>
        <v/>
      </c>
      <c r="B384" s="6" t="str">
        <f>IF(ISBLANK(Games!$B384), "",Games!B384)</f>
        <v/>
      </c>
      <c r="C384" s="6" t="str">
        <f>IF(ISBLANK(Games!$B384), "",Games!C384)</f>
        <v/>
      </c>
      <c r="D384" s="2" t="str">
        <f>IF(ISBLANK(Games!$B384), "",Games!D384)</f>
        <v/>
      </c>
      <c r="E384" s="2" t="str">
        <f>IF(ISBLANK(Games!$B384), "",Games!E384)</f>
        <v/>
      </c>
      <c r="F384" s="6" t="str">
        <f>IF(ISBLANK(Games!$B384), "",Games!F384)</f>
        <v/>
      </c>
      <c r="G384" s="6" t="str">
        <f>IF(ISBLANK(Games!$B384), "",Games!G384)</f>
        <v/>
      </c>
      <c r="H384" s="26"/>
      <c r="I384" s="26"/>
      <c r="J384" s="25" t="str">
        <f>IF(ISBLANK(Table13[[#This Row],[Side Result]]), "",IF(Table13[[#This Row],[Difference Result]]&gt;(-1*Table13[[#This Row],[Predicted Spread]]), "Y", "N"))</f>
        <v/>
      </c>
      <c r="K384" s="12" t="str">
        <f>IF(ISBLANK(Games!B384),"",IF(Table13[[#This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4" s="16" t="str">
        <f>IF(ISBLANK(Table13[[#This Row],[Difference Result]]),"",IF(ISBLANK(Games!B384),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4" s="24" t="str">
        <f>IF(ISBLANK(Table13[[#This Row],[Difference Result]]), "", (Table13[[#This Row],[Predicted Spread]]*-1-Table13[[#This Row],[Difference Result]]))</f>
        <v/>
      </c>
      <c r="N384" s="24" t="str">
        <f>IF(ISBLANK(Table13[[#This Row],[Difference Result]]), "",ABS(Table13[[#This Row],[Result Difference from Prediction]]))</f>
        <v/>
      </c>
      <c r="O384" s="17" t="str">
        <f>IF(OR(ISBLANK(Games!B384),ISBLANK(Table13[[#This Row],[Side Result]])), "",IF(OR(AND('Prediction Log'!D384&lt;0, 'Prediction Log'!H384='Prediction Log'!B384), AND('Prediction Log'!D384&gt;0, 'Prediction Log'!C384='Prediction Log'!H384)),"Y", IF(ISBLANK(Games!$B$2), "","N")))</f>
        <v/>
      </c>
      <c r="P384" s="17" t="str">
        <f>IF(OR(ISBLANK(Games!B384),ISBLANK(Table13[[#This Row],[Difference Result]])),"", IF(Table13[[#This Row],[Cover Result (Y/N)]]="Y", "Y", "N"))</f>
        <v/>
      </c>
    </row>
    <row r="385" spans="1:16" x14ac:dyDescent="0.45">
      <c r="A385" s="6" t="str">
        <f>IF(ISBLANK(Games!$B385), "",Games!A385)</f>
        <v/>
      </c>
      <c r="B385" s="6" t="str">
        <f>IF(ISBLANK(Games!$B385), "",Games!B385)</f>
        <v/>
      </c>
      <c r="C385" s="6" t="str">
        <f>IF(ISBLANK(Games!$B385), "",Games!C385)</f>
        <v/>
      </c>
      <c r="D385" s="2" t="str">
        <f>IF(ISBLANK(Games!$B385), "",Games!D385)</f>
        <v/>
      </c>
      <c r="E385" s="2" t="str">
        <f>IF(ISBLANK(Games!$B385), "",Games!E385)</f>
        <v/>
      </c>
      <c r="F385" s="6" t="str">
        <f>IF(ISBLANK(Games!$B385), "",Games!F385)</f>
        <v/>
      </c>
      <c r="G385" s="6" t="str">
        <f>IF(ISBLANK(Games!$B385), "",Games!G385)</f>
        <v/>
      </c>
      <c r="H385" s="26"/>
      <c r="I385" s="26"/>
      <c r="J385" s="25" t="str">
        <f>IF(ISBLANK(Table13[[#This Row],[Side Result]]), "",IF(Table13[[#This Row],[Difference Result]]&gt;(-1*Table13[[#This Row],[Predicted Spread]]), "Y", "N"))</f>
        <v/>
      </c>
      <c r="K385" s="12" t="str">
        <f>IF(ISBLANK(Games!B385),"",IF(Table13[[#This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5" s="16" t="str">
        <f>IF(ISBLANK(Table13[[#This Row],[Difference Result]]),"",IF(ISBLANK(Games!B385),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5" s="24" t="str">
        <f>IF(ISBLANK(Table13[[#This Row],[Difference Result]]), "", (Table13[[#This Row],[Predicted Spread]]*-1-Table13[[#This Row],[Difference Result]]))</f>
        <v/>
      </c>
      <c r="N385" s="24" t="str">
        <f>IF(ISBLANK(Table13[[#This Row],[Difference Result]]), "",ABS(Table13[[#This Row],[Result Difference from Prediction]]))</f>
        <v/>
      </c>
      <c r="O385" s="17" t="str">
        <f>IF(OR(ISBLANK(Games!B385),ISBLANK(Table13[[#This Row],[Side Result]])), "",IF(OR(AND('Prediction Log'!D385&lt;0, 'Prediction Log'!H385='Prediction Log'!B385), AND('Prediction Log'!D385&gt;0, 'Prediction Log'!C385='Prediction Log'!H385)),"Y", IF(ISBLANK(Games!$B$2), "","N")))</f>
        <v/>
      </c>
      <c r="P385" s="17" t="str">
        <f>IF(OR(ISBLANK(Games!B385),ISBLANK(Table13[[#This Row],[Difference Result]])),"", IF(Table13[[#This Row],[Cover Result (Y/N)]]="Y", "Y", "N"))</f>
        <v/>
      </c>
    </row>
    <row r="386" spans="1:16" x14ac:dyDescent="0.45">
      <c r="A386" s="6" t="str">
        <f>IF(ISBLANK(Games!$B386), "",Games!A386)</f>
        <v/>
      </c>
      <c r="B386" s="6" t="str">
        <f>IF(ISBLANK(Games!$B386), "",Games!B386)</f>
        <v/>
      </c>
      <c r="C386" s="6" t="str">
        <f>IF(ISBLANK(Games!$B386), "",Games!C386)</f>
        <v/>
      </c>
      <c r="D386" s="2" t="str">
        <f>IF(ISBLANK(Games!$B386), "",Games!D386)</f>
        <v/>
      </c>
      <c r="E386" s="2" t="str">
        <f>IF(ISBLANK(Games!$B386), "",Games!E386)</f>
        <v/>
      </c>
      <c r="F386" s="6" t="str">
        <f>IF(ISBLANK(Games!$B386), "",Games!F386)</f>
        <v/>
      </c>
      <c r="G386" s="6" t="str">
        <f>IF(ISBLANK(Games!$B386), "",Games!G386)</f>
        <v/>
      </c>
      <c r="H386" s="26"/>
      <c r="I386" s="26"/>
      <c r="J386" s="25" t="str">
        <f>IF(ISBLANK(Table13[[#This Row],[Side Result]]), "",IF(Table13[[#This Row],[Difference Result]]&gt;(-1*Table13[[#This Row],[Predicted Spread]]), "Y", "N"))</f>
        <v/>
      </c>
      <c r="K386" s="12" t="str">
        <f>IF(ISBLANK(Games!B386),"",IF(Table13[[#This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6" s="16" t="str">
        <f>IF(ISBLANK(Table13[[#This Row],[Difference Result]]),"",IF(ISBLANK(Games!B386),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6" s="24" t="str">
        <f>IF(ISBLANK(Table13[[#This Row],[Difference Result]]), "", (Table13[[#This Row],[Predicted Spread]]*-1-Table13[[#This Row],[Difference Result]]))</f>
        <v/>
      </c>
      <c r="N386" s="24" t="str">
        <f>IF(ISBLANK(Table13[[#This Row],[Difference Result]]), "",ABS(Table13[[#This Row],[Result Difference from Prediction]]))</f>
        <v/>
      </c>
      <c r="O386" s="17" t="str">
        <f>IF(OR(ISBLANK(Games!B386),ISBLANK(Table13[[#This Row],[Side Result]])), "",IF(OR(AND('Prediction Log'!D386&lt;0, 'Prediction Log'!H386='Prediction Log'!B386), AND('Prediction Log'!D386&gt;0, 'Prediction Log'!C386='Prediction Log'!H386)),"Y", IF(ISBLANK(Games!$B$2), "","N")))</f>
        <v/>
      </c>
      <c r="P386" s="17" t="str">
        <f>IF(OR(ISBLANK(Games!B386),ISBLANK(Table13[[#This Row],[Difference Result]])),"", IF(Table13[[#This Row],[Cover Result (Y/N)]]="Y", "Y", "N"))</f>
        <v/>
      </c>
    </row>
    <row r="387" spans="1:16" x14ac:dyDescent="0.45">
      <c r="A387" s="6" t="str">
        <f>IF(ISBLANK(Games!$B387), "",Games!A387)</f>
        <v/>
      </c>
      <c r="B387" s="6" t="str">
        <f>IF(ISBLANK(Games!$B387), "",Games!B387)</f>
        <v/>
      </c>
      <c r="C387" s="6" t="str">
        <f>IF(ISBLANK(Games!$B387), "",Games!C387)</f>
        <v/>
      </c>
      <c r="D387" s="2" t="str">
        <f>IF(ISBLANK(Games!$B387), "",Games!D387)</f>
        <v/>
      </c>
      <c r="E387" s="2" t="str">
        <f>IF(ISBLANK(Games!$B387), "",Games!E387)</f>
        <v/>
      </c>
      <c r="F387" s="6" t="str">
        <f>IF(ISBLANK(Games!$B387), "",Games!F387)</f>
        <v/>
      </c>
      <c r="G387" s="6" t="str">
        <f>IF(ISBLANK(Games!$B387), "",Games!G387)</f>
        <v/>
      </c>
      <c r="H387" s="26"/>
      <c r="I387" s="26"/>
      <c r="J387" s="25" t="str">
        <f>IF(ISBLANK(Table13[[#This Row],[Side Result]]), "",IF(Table13[[#This Row],[Difference Result]]&gt;(-1*Table13[[#This Row],[Predicted Spread]]), "Y", "N"))</f>
        <v/>
      </c>
      <c r="K387" s="12" t="str">
        <f>IF(ISBLANK(Games!B387),"",IF(Table13[[#This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7" s="16" t="str">
        <f>IF(ISBLANK(Table13[[#This Row],[Difference Result]]),"",IF(ISBLANK(Games!B387),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7" s="24" t="str">
        <f>IF(ISBLANK(Table13[[#This Row],[Difference Result]]), "", (Table13[[#This Row],[Predicted Spread]]*-1-Table13[[#This Row],[Difference Result]]))</f>
        <v/>
      </c>
      <c r="N387" s="24" t="str">
        <f>IF(ISBLANK(Table13[[#This Row],[Difference Result]]), "",ABS(Table13[[#This Row],[Result Difference from Prediction]]))</f>
        <v/>
      </c>
      <c r="O387" s="17" t="str">
        <f>IF(OR(ISBLANK(Games!B387),ISBLANK(Table13[[#This Row],[Side Result]])), "",IF(OR(AND('Prediction Log'!D387&lt;0, 'Prediction Log'!H387='Prediction Log'!B387), AND('Prediction Log'!D387&gt;0, 'Prediction Log'!C387='Prediction Log'!H387)),"Y", IF(ISBLANK(Games!$B$2), "","N")))</f>
        <v/>
      </c>
      <c r="P387" s="17" t="str">
        <f>IF(OR(ISBLANK(Games!B387),ISBLANK(Table13[[#This Row],[Difference Result]])),"", IF(Table13[[#This Row],[Cover Result (Y/N)]]="Y", "Y", "N"))</f>
        <v/>
      </c>
    </row>
    <row r="388" spans="1:16" x14ac:dyDescent="0.45">
      <c r="A388" s="6" t="str">
        <f>IF(ISBLANK(Games!$B388), "",Games!A388)</f>
        <v/>
      </c>
      <c r="B388" s="6" t="str">
        <f>IF(ISBLANK(Games!$B388), "",Games!B388)</f>
        <v/>
      </c>
      <c r="C388" s="6" t="str">
        <f>IF(ISBLANK(Games!$B388), "",Games!C388)</f>
        <v/>
      </c>
      <c r="D388" s="2" t="str">
        <f>IF(ISBLANK(Games!$B388), "",Games!D388)</f>
        <v/>
      </c>
      <c r="E388" s="2" t="str">
        <f>IF(ISBLANK(Games!$B388), "",Games!E388)</f>
        <v/>
      </c>
      <c r="F388" s="6" t="str">
        <f>IF(ISBLANK(Games!$B388), "",Games!F388)</f>
        <v/>
      </c>
      <c r="G388" s="6" t="str">
        <f>IF(ISBLANK(Games!$B388), "",Games!G388)</f>
        <v/>
      </c>
      <c r="H388" s="26"/>
      <c r="I388" s="26"/>
      <c r="J388" s="25" t="str">
        <f>IF(ISBLANK(Table13[[#This Row],[Side Result]]), "",IF(Table13[[#This Row],[Difference Result]]&gt;(-1*Table13[[#This Row],[Predicted Spread]]), "Y", "N"))</f>
        <v/>
      </c>
      <c r="K388" s="12" t="str">
        <f>IF(ISBLANK(Games!B388),"",IF(Table13[[#This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8" s="16" t="str">
        <f>IF(ISBLANK(Table13[[#This Row],[Difference Result]]),"",IF(ISBLANK(Games!B388),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8" s="24" t="str">
        <f>IF(ISBLANK(Table13[[#This Row],[Difference Result]]), "", (Table13[[#This Row],[Predicted Spread]]*-1-Table13[[#This Row],[Difference Result]]))</f>
        <v/>
      </c>
      <c r="N388" s="24" t="str">
        <f>IF(ISBLANK(Table13[[#This Row],[Difference Result]]), "",ABS(Table13[[#This Row],[Result Difference from Prediction]]))</f>
        <v/>
      </c>
      <c r="O388" s="17" t="str">
        <f>IF(OR(ISBLANK(Games!B388),ISBLANK(Table13[[#This Row],[Side Result]])), "",IF(OR(AND('Prediction Log'!D388&lt;0, 'Prediction Log'!H388='Prediction Log'!B388), AND('Prediction Log'!D388&gt;0, 'Prediction Log'!C388='Prediction Log'!H388)),"Y", IF(ISBLANK(Games!$B$2), "","N")))</f>
        <v/>
      </c>
      <c r="P388" s="17" t="str">
        <f>IF(OR(ISBLANK(Games!B388),ISBLANK(Table13[[#This Row],[Difference Result]])),"", IF(Table13[[#This Row],[Cover Result (Y/N)]]="Y", "Y", "N"))</f>
        <v/>
      </c>
    </row>
    <row r="389" spans="1:16" x14ac:dyDescent="0.45">
      <c r="A389" s="6" t="str">
        <f>IF(ISBLANK(Games!$B389), "",Games!A389)</f>
        <v/>
      </c>
      <c r="B389" s="6" t="str">
        <f>IF(ISBLANK(Games!$B389), "",Games!B389)</f>
        <v/>
      </c>
      <c r="C389" s="6" t="str">
        <f>IF(ISBLANK(Games!$B389), "",Games!C389)</f>
        <v/>
      </c>
      <c r="D389" s="2" t="str">
        <f>IF(ISBLANK(Games!$B389), "",Games!D389)</f>
        <v/>
      </c>
      <c r="E389" s="2" t="str">
        <f>IF(ISBLANK(Games!$B389), "",Games!E389)</f>
        <v/>
      </c>
      <c r="F389" s="6" t="str">
        <f>IF(ISBLANK(Games!$B389), "",Games!F389)</f>
        <v/>
      </c>
      <c r="G389" s="6" t="str">
        <f>IF(ISBLANK(Games!$B389), "",Games!G389)</f>
        <v/>
      </c>
      <c r="H389" s="26"/>
      <c r="I389" s="26"/>
      <c r="J389" s="25" t="str">
        <f>IF(ISBLANK(Table13[[#This Row],[Side Result]]), "",IF(Table13[[#This Row],[Difference Result]]&gt;(-1*Table13[[#This Row],[Predicted Spread]]), "Y", "N"))</f>
        <v/>
      </c>
      <c r="K389" s="12" t="str">
        <f>IF(ISBLANK(Games!B389),"",IF(Table13[[#This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9" s="16" t="str">
        <f>IF(ISBLANK(Table13[[#This Row],[Difference Result]]),"",IF(ISBLANK(Games!B389),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9" s="24" t="str">
        <f>IF(ISBLANK(Table13[[#This Row],[Difference Result]]), "", (Table13[[#This Row],[Predicted Spread]]*-1-Table13[[#This Row],[Difference Result]]))</f>
        <v/>
      </c>
      <c r="N389" s="24" t="str">
        <f>IF(ISBLANK(Table13[[#This Row],[Difference Result]]), "",ABS(Table13[[#This Row],[Result Difference from Prediction]]))</f>
        <v/>
      </c>
      <c r="O389" s="17" t="str">
        <f>IF(OR(ISBLANK(Games!B389),ISBLANK(Table13[[#This Row],[Side Result]])), "",IF(OR(AND('Prediction Log'!D389&lt;0, 'Prediction Log'!H389='Prediction Log'!B389), AND('Prediction Log'!D389&gt;0, 'Prediction Log'!C389='Prediction Log'!H389)),"Y", IF(ISBLANK(Games!$B$2), "","N")))</f>
        <v/>
      </c>
      <c r="P389" s="17" t="str">
        <f>IF(OR(ISBLANK(Games!B389),ISBLANK(Table13[[#This Row],[Difference Result]])),"", IF(Table13[[#This Row],[Cover Result (Y/N)]]="Y", "Y", "N"))</f>
        <v/>
      </c>
    </row>
    <row r="390" spans="1:16" x14ac:dyDescent="0.45">
      <c r="A390" s="6" t="str">
        <f>IF(ISBLANK(Games!$B390), "",Games!A390)</f>
        <v/>
      </c>
      <c r="B390" s="6" t="str">
        <f>IF(ISBLANK(Games!$B390), "",Games!B390)</f>
        <v/>
      </c>
      <c r="C390" s="6" t="str">
        <f>IF(ISBLANK(Games!$B390), "",Games!C390)</f>
        <v/>
      </c>
      <c r="D390" s="2" t="str">
        <f>IF(ISBLANK(Games!$B390), "",Games!D390)</f>
        <v/>
      </c>
      <c r="E390" s="2" t="str">
        <f>IF(ISBLANK(Games!$B390), "",Games!E390)</f>
        <v/>
      </c>
      <c r="F390" s="6" t="str">
        <f>IF(ISBLANK(Games!$B390), "",Games!F390)</f>
        <v/>
      </c>
      <c r="G390" s="6" t="str">
        <f>IF(ISBLANK(Games!$B390), "",Games!G390)</f>
        <v/>
      </c>
      <c r="H390" s="26"/>
      <c r="I390" s="26"/>
      <c r="J390" s="25" t="str">
        <f>IF(ISBLANK(Table13[[#This Row],[Side Result]]), "",IF(Table13[[#This Row],[Difference Result]]&gt;(-1*Table13[[#This Row],[Predicted Spread]]), "Y", "N"))</f>
        <v/>
      </c>
      <c r="K390" s="12" t="str">
        <f>IF(ISBLANK(Games!B390),"",IF(Table13[[#This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0" s="16" t="str">
        <f>IF(ISBLANK(Table13[[#This Row],[Difference Result]]),"",IF(ISBLANK(Games!B390),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0" s="24" t="str">
        <f>IF(ISBLANK(Table13[[#This Row],[Difference Result]]), "", (Table13[[#This Row],[Predicted Spread]]*-1-Table13[[#This Row],[Difference Result]]))</f>
        <v/>
      </c>
      <c r="N390" s="24" t="str">
        <f>IF(ISBLANK(Table13[[#This Row],[Difference Result]]), "",ABS(Table13[[#This Row],[Result Difference from Prediction]]))</f>
        <v/>
      </c>
      <c r="O390" s="17" t="str">
        <f>IF(OR(ISBLANK(Games!B390),ISBLANK(Table13[[#This Row],[Side Result]])), "",IF(OR(AND('Prediction Log'!D390&lt;0, 'Prediction Log'!H390='Prediction Log'!B390), AND('Prediction Log'!D390&gt;0, 'Prediction Log'!C390='Prediction Log'!H390)),"Y", IF(ISBLANK(Games!$B$2), "","N")))</f>
        <v/>
      </c>
      <c r="P390" s="17" t="str">
        <f>IF(OR(ISBLANK(Games!B390),ISBLANK(Table13[[#This Row],[Difference Result]])),"", IF(Table13[[#This Row],[Cover Result (Y/N)]]="Y", "Y", "N"))</f>
        <v/>
      </c>
    </row>
    <row r="391" spans="1:16" x14ac:dyDescent="0.45">
      <c r="A391" s="6" t="str">
        <f>IF(ISBLANK(Games!$B391), "",Games!A391)</f>
        <v/>
      </c>
      <c r="B391" s="6" t="str">
        <f>IF(ISBLANK(Games!$B391), "",Games!B391)</f>
        <v/>
      </c>
      <c r="C391" s="6" t="str">
        <f>IF(ISBLANK(Games!$B391), "",Games!C391)</f>
        <v/>
      </c>
      <c r="D391" s="2" t="str">
        <f>IF(ISBLANK(Games!$B391), "",Games!D391)</f>
        <v/>
      </c>
      <c r="E391" s="2" t="str">
        <f>IF(ISBLANK(Games!$B391), "",Games!E391)</f>
        <v/>
      </c>
      <c r="F391" s="6" t="str">
        <f>IF(ISBLANK(Games!$B391), "",Games!F391)</f>
        <v/>
      </c>
      <c r="G391" s="6" t="str">
        <f>IF(ISBLANK(Games!$B391), "",Games!G391)</f>
        <v/>
      </c>
      <c r="H391" s="26"/>
      <c r="I391" s="26"/>
      <c r="J391" s="25" t="str">
        <f>IF(ISBLANK(Table13[[#This Row],[Side Result]]), "",IF(Table13[[#This Row],[Difference Result]]&gt;(-1*Table13[[#This Row],[Predicted Spread]]), "Y", "N"))</f>
        <v/>
      </c>
      <c r="K391" s="12" t="str">
        <f>IF(ISBLANK(Games!B391),"",IF(Table13[[#This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1" s="16" t="str">
        <f>IF(ISBLANK(Table13[[#This Row],[Difference Result]]),"",IF(ISBLANK(Games!B391),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1" s="24" t="str">
        <f>IF(ISBLANK(Table13[[#This Row],[Difference Result]]), "", (Table13[[#This Row],[Predicted Spread]]*-1-Table13[[#This Row],[Difference Result]]))</f>
        <v/>
      </c>
      <c r="N391" s="24" t="str">
        <f>IF(ISBLANK(Table13[[#This Row],[Difference Result]]), "",ABS(Table13[[#This Row],[Result Difference from Prediction]]))</f>
        <v/>
      </c>
      <c r="O391" s="17" t="str">
        <f>IF(OR(ISBLANK(Games!B391),ISBLANK(Table13[[#This Row],[Side Result]])), "",IF(OR(AND('Prediction Log'!D391&lt;0, 'Prediction Log'!H391='Prediction Log'!B391), AND('Prediction Log'!D391&gt;0, 'Prediction Log'!C391='Prediction Log'!H391)),"Y", IF(ISBLANK(Games!$B$2), "","N")))</f>
        <v/>
      </c>
      <c r="P391" s="17" t="str">
        <f>IF(OR(ISBLANK(Games!B391),ISBLANK(Table13[[#This Row],[Difference Result]])),"", IF(Table13[[#This Row],[Cover Result (Y/N)]]="Y", "Y", "N"))</f>
        <v/>
      </c>
    </row>
    <row r="392" spans="1:16" x14ac:dyDescent="0.45">
      <c r="A392" s="6" t="str">
        <f>IF(ISBLANK(Games!$B392), "",Games!A392)</f>
        <v/>
      </c>
      <c r="B392" s="6" t="str">
        <f>IF(ISBLANK(Games!$B392), "",Games!B392)</f>
        <v/>
      </c>
      <c r="C392" s="6" t="str">
        <f>IF(ISBLANK(Games!$B392), "",Games!C392)</f>
        <v/>
      </c>
      <c r="D392" s="2" t="str">
        <f>IF(ISBLANK(Games!$B392), "",Games!D392)</f>
        <v/>
      </c>
      <c r="E392" s="2" t="str">
        <f>IF(ISBLANK(Games!$B392), "",Games!E392)</f>
        <v/>
      </c>
      <c r="F392" s="6" t="str">
        <f>IF(ISBLANK(Games!$B392), "",Games!F392)</f>
        <v/>
      </c>
      <c r="G392" s="6" t="str">
        <f>IF(ISBLANK(Games!$B392), "",Games!G392)</f>
        <v/>
      </c>
      <c r="H392" s="26"/>
      <c r="I392" s="26"/>
      <c r="J392" s="25" t="str">
        <f>IF(ISBLANK(Table13[[#This Row],[Side Result]]), "",IF(Table13[[#This Row],[Difference Result]]&gt;(-1*Table13[[#This Row],[Predicted Spread]]), "Y", "N"))</f>
        <v/>
      </c>
      <c r="K392" s="12" t="str">
        <f>IF(ISBLANK(Games!B392),"",IF(Table13[[#This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2" s="16" t="str">
        <f>IF(ISBLANK(Table13[[#This Row],[Difference Result]]),"",IF(ISBLANK(Games!B392),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2" s="24" t="str">
        <f>IF(ISBLANK(Table13[[#This Row],[Difference Result]]), "", (Table13[[#This Row],[Predicted Spread]]*-1-Table13[[#This Row],[Difference Result]]))</f>
        <v/>
      </c>
      <c r="N392" s="24" t="str">
        <f>IF(ISBLANK(Table13[[#This Row],[Difference Result]]), "",ABS(Table13[[#This Row],[Result Difference from Prediction]]))</f>
        <v/>
      </c>
      <c r="O392" s="17" t="str">
        <f>IF(OR(ISBLANK(Games!B392),ISBLANK(Table13[[#This Row],[Side Result]])), "",IF(OR(AND('Prediction Log'!D392&lt;0, 'Prediction Log'!H392='Prediction Log'!B392), AND('Prediction Log'!D392&gt;0, 'Prediction Log'!C392='Prediction Log'!H392)),"Y", IF(ISBLANK(Games!$B$2), "","N")))</f>
        <v/>
      </c>
      <c r="P392" s="17" t="str">
        <f>IF(OR(ISBLANK(Games!B392),ISBLANK(Table13[[#This Row],[Difference Result]])),"", IF(Table13[[#This Row],[Cover Result (Y/N)]]="Y", "Y", "N"))</f>
        <v/>
      </c>
    </row>
    <row r="393" spans="1:16" x14ac:dyDescent="0.45">
      <c r="A393" s="6" t="str">
        <f>IF(ISBLANK(Games!$B393), "",Games!A393)</f>
        <v/>
      </c>
      <c r="B393" s="6" t="str">
        <f>IF(ISBLANK(Games!$B393), "",Games!B393)</f>
        <v/>
      </c>
      <c r="C393" s="6" t="str">
        <f>IF(ISBLANK(Games!$B393), "",Games!C393)</f>
        <v/>
      </c>
      <c r="D393" s="2" t="str">
        <f>IF(ISBLANK(Games!$B393), "",Games!D393)</f>
        <v/>
      </c>
      <c r="E393" s="2" t="str">
        <f>IF(ISBLANK(Games!$B393), "",Games!E393)</f>
        <v/>
      </c>
      <c r="F393" s="6" t="str">
        <f>IF(ISBLANK(Games!$B393), "",Games!F393)</f>
        <v/>
      </c>
      <c r="G393" s="6" t="str">
        <f>IF(ISBLANK(Games!$B393), "",Games!G393)</f>
        <v/>
      </c>
      <c r="H393" s="26"/>
      <c r="I393" s="26"/>
      <c r="J393" s="25" t="str">
        <f>IF(ISBLANK(Table13[[#This Row],[Side Result]]), "",IF(Table13[[#This Row],[Difference Result]]&gt;(-1*Table13[[#This Row],[Predicted Spread]]), "Y", "N"))</f>
        <v/>
      </c>
      <c r="K393" s="12" t="str">
        <f>IF(ISBLANK(Games!B393),"",IF(Table13[[#This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3" s="16" t="str">
        <f>IF(ISBLANK(Table13[[#This Row],[Difference Result]]),"",IF(ISBLANK(Games!B393),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3" s="24" t="str">
        <f>IF(ISBLANK(Table13[[#This Row],[Difference Result]]), "", (Table13[[#This Row],[Predicted Spread]]*-1-Table13[[#This Row],[Difference Result]]))</f>
        <v/>
      </c>
      <c r="N393" s="24" t="str">
        <f>IF(ISBLANK(Table13[[#This Row],[Difference Result]]), "",ABS(Table13[[#This Row],[Result Difference from Prediction]]))</f>
        <v/>
      </c>
      <c r="O393" s="17" t="str">
        <f>IF(OR(ISBLANK(Games!B393),ISBLANK(Table13[[#This Row],[Side Result]])), "",IF(OR(AND('Prediction Log'!D393&lt;0, 'Prediction Log'!H393='Prediction Log'!B393), AND('Prediction Log'!D393&gt;0, 'Prediction Log'!C393='Prediction Log'!H393)),"Y", IF(ISBLANK(Games!$B$2), "","N")))</f>
        <v/>
      </c>
      <c r="P393" s="17" t="str">
        <f>IF(OR(ISBLANK(Games!B393),ISBLANK(Table13[[#This Row],[Difference Result]])),"", IF(Table13[[#This Row],[Cover Result (Y/N)]]="Y", "Y", "N"))</f>
        <v/>
      </c>
    </row>
    <row r="394" spans="1:16" x14ac:dyDescent="0.45">
      <c r="A394" s="6" t="str">
        <f>IF(ISBLANK(Games!$B394), "",Games!A394)</f>
        <v/>
      </c>
      <c r="B394" s="6" t="str">
        <f>IF(ISBLANK(Games!$B394), "",Games!B394)</f>
        <v/>
      </c>
      <c r="C394" s="6" t="str">
        <f>IF(ISBLANK(Games!$B394), "",Games!C394)</f>
        <v/>
      </c>
      <c r="D394" s="2" t="str">
        <f>IF(ISBLANK(Games!$B394), "",Games!D394)</f>
        <v/>
      </c>
      <c r="E394" s="2" t="str">
        <f>IF(ISBLANK(Games!$B394), "",Games!E394)</f>
        <v/>
      </c>
      <c r="F394" s="6" t="str">
        <f>IF(ISBLANK(Games!$B394), "",Games!F394)</f>
        <v/>
      </c>
      <c r="G394" s="6" t="str">
        <f>IF(ISBLANK(Games!$B394), "",Games!G394)</f>
        <v/>
      </c>
      <c r="H394" s="26"/>
      <c r="I394" s="26"/>
      <c r="J394" s="25" t="str">
        <f>IF(ISBLANK(Table13[[#This Row],[Side Result]]), "",IF(Table13[[#This Row],[Difference Result]]&gt;(-1*Table13[[#This Row],[Predicted Spread]]), "Y", "N"))</f>
        <v/>
      </c>
      <c r="K394" s="12" t="str">
        <f>IF(ISBLANK(Games!B394),"",IF(Table13[[#This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4" s="16" t="str">
        <f>IF(ISBLANK(Table13[[#This Row],[Difference Result]]),"",IF(ISBLANK(Games!B394),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4" s="24" t="str">
        <f>IF(ISBLANK(Table13[[#This Row],[Difference Result]]), "", (Table13[[#This Row],[Predicted Spread]]*-1-Table13[[#This Row],[Difference Result]]))</f>
        <v/>
      </c>
      <c r="N394" s="24" t="str">
        <f>IF(ISBLANK(Table13[[#This Row],[Difference Result]]), "",ABS(Table13[[#This Row],[Result Difference from Prediction]]))</f>
        <v/>
      </c>
      <c r="O394" s="17" t="str">
        <f>IF(OR(ISBLANK(Games!B394),ISBLANK(Table13[[#This Row],[Side Result]])), "",IF(OR(AND('Prediction Log'!D394&lt;0, 'Prediction Log'!H394='Prediction Log'!B394), AND('Prediction Log'!D394&gt;0, 'Prediction Log'!C394='Prediction Log'!H394)),"Y", IF(ISBLANK(Games!$B$2), "","N")))</f>
        <v/>
      </c>
      <c r="P394" s="17" t="str">
        <f>IF(OR(ISBLANK(Games!B394),ISBLANK(Table13[[#This Row],[Difference Result]])),"", IF(Table13[[#This Row],[Cover Result (Y/N)]]="Y", "Y", "N"))</f>
        <v/>
      </c>
    </row>
    <row r="395" spans="1:16" x14ac:dyDescent="0.45">
      <c r="A395" s="6" t="str">
        <f>IF(ISBLANK(Games!$B395), "",Games!A395)</f>
        <v/>
      </c>
      <c r="B395" s="6" t="str">
        <f>IF(ISBLANK(Games!$B395), "",Games!B395)</f>
        <v/>
      </c>
      <c r="C395" s="6" t="str">
        <f>IF(ISBLANK(Games!$B395), "",Games!C395)</f>
        <v/>
      </c>
      <c r="D395" s="2" t="str">
        <f>IF(ISBLANK(Games!$B395), "",Games!D395)</f>
        <v/>
      </c>
      <c r="E395" s="2" t="str">
        <f>IF(ISBLANK(Games!$B395), "",Games!E395)</f>
        <v/>
      </c>
      <c r="F395" s="6" t="str">
        <f>IF(ISBLANK(Games!$B395), "",Games!F395)</f>
        <v/>
      </c>
      <c r="G395" s="6" t="str">
        <f>IF(ISBLANK(Games!$B395), "",Games!G395)</f>
        <v/>
      </c>
      <c r="H395" s="26"/>
      <c r="I395" s="26"/>
      <c r="J395" s="25" t="str">
        <f>IF(ISBLANK(Table13[[#This Row],[Side Result]]), "",IF(Table13[[#This Row],[Difference Result]]&gt;(-1*Table13[[#This Row],[Predicted Spread]]), "Y", "N"))</f>
        <v/>
      </c>
      <c r="K395" s="12" t="str">
        <f>IF(ISBLANK(Games!B395),"",IF(Table13[[#This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5" s="16" t="str">
        <f>IF(ISBLANK(Table13[[#This Row],[Difference Result]]),"",IF(ISBLANK(Games!B395),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5" s="24" t="str">
        <f>IF(ISBLANK(Table13[[#This Row],[Difference Result]]), "", (Table13[[#This Row],[Predicted Spread]]*-1-Table13[[#This Row],[Difference Result]]))</f>
        <v/>
      </c>
      <c r="N395" s="24" t="str">
        <f>IF(ISBLANK(Table13[[#This Row],[Difference Result]]), "",ABS(Table13[[#This Row],[Result Difference from Prediction]]))</f>
        <v/>
      </c>
      <c r="O395" s="17" t="str">
        <f>IF(OR(ISBLANK(Games!B395),ISBLANK(Table13[[#This Row],[Side Result]])), "",IF(OR(AND('Prediction Log'!D395&lt;0, 'Prediction Log'!H395='Prediction Log'!B395), AND('Prediction Log'!D395&gt;0, 'Prediction Log'!C395='Prediction Log'!H395)),"Y", IF(ISBLANK(Games!$B$2), "","N")))</f>
        <v/>
      </c>
      <c r="P395" s="17" t="str">
        <f>IF(OR(ISBLANK(Games!B395),ISBLANK(Table13[[#This Row],[Difference Result]])),"", IF(Table13[[#This Row],[Cover Result (Y/N)]]="Y", "Y", "N"))</f>
        <v/>
      </c>
    </row>
    <row r="396" spans="1:16" x14ac:dyDescent="0.45">
      <c r="A396" s="6" t="str">
        <f>IF(ISBLANK(Games!$B396), "",Games!A396)</f>
        <v/>
      </c>
      <c r="B396" s="6" t="str">
        <f>IF(ISBLANK(Games!$B396), "",Games!B396)</f>
        <v/>
      </c>
      <c r="C396" s="6" t="str">
        <f>IF(ISBLANK(Games!$B396), "",Games!C396)</f>
        <v/>
      </c>
      <c r="D396" s="2" t="str">
        <f>IF(ISBLANK(Games!$B396), "",Games!D396)</f>
        <v/>
      </c>
      <c r="E396" s="2" t="str">
        <f>IF(ISBLANK(Games!$B396), "",Games!E396)</f>
        <v/>
      </c>
      <c r="F396" s="6" t="str">
        <f>IF(ISBLANK(Games!$B396), "",Games!F396)</f>
        <v/>
      </c>
      <c r="G396" s="6" t="str">
        <f>IF(ISBLANK(Games!$B396), "",Games!G396)</f>
        <v/>
      </c>
      <c r="H396" s="26"/>
      <c r="I396" s="26"/>
      <c r="J396" s="25" t="str">
        <f>IF(ISBLANK(Table13[[#This Row],[Side Result]]), "",IF(Table13[[#This Row],[Difference Result]]&gt;(-1*Table13[[#This Row],[Predicted Spread]]), "Y", "N"))</f>
        <v/>
      </c>
      <c r="K396" s="12" t="str">
        <f>IF(ISBLANK(Games!B396),"",IF(Table13[[#This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6" s="16" t="str">
        <f>IF(ISBLANK(Table13[[#This Row],[Difference Result]]),"",IF(ISBLANK(Games!B396),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6" s="24" t="str">
        <f>IF(ISBLANK(Table13[[#This Row],[Difference Result]]), "", (Table13[[#This Row],[Predicted Spread]]*-1-Table13[[#This Row],[Difference Result]]))</f>
        <v/>
      </c>
      <c r="N396" s="24" t="str">
        <f>IF(ISBLANK(Table13[[#This Row],[Difference Result]]), "",ABS(Table13[[#This Row],[Result Difference from Prediction]]))</f>
        <v/>
      </c>
      <c r="O396" s="17" t="str">
        <f>IF(OR(ISBLANK(Games!B396),ISBLANK(Table13[[#This Row],[Side Result]])), "",IF(OR(AND('Prediction Log'!D396&lt;0, 'Prediction Log'!H396='Prediction Log'!B396), AND('Prediction Log'!D396&gt;0, 'Prediction Log'!C396='Prediction Log'!H396)),"Y", IF(ISBLANK(Games!$B$2), "","N")))</f>
        <v/>
      </c>
      <c r="P396" s="17" t="str">
        <f>IF(OR(ISBLANK(Games!B396),ISBLANK(Table13[[#This Row],[Difference Result]])),"", IF(Table13[[#This Row],[Cover Result (Y/N)]]="Y", "Y", "N"))</f>
        <v/>
      </c>
    </row>
    <row r="397" spans="1:16" x14ac:dyDescent="0.45">
      <c r="A397" s="6" t="str">
        <f>IF(ISBLANK(Games!$B397), "",Games!A397)</f>
        <v/>
      </c>
      <c r="B397" s="6" t="str">
        <f>IF(ISBLANK(Games!$B397), "",Games!B397)</f>
        <v/>
      </c>
      <c r="C397" s="6" t="str">
        <f>IF(ISBLANK(Games!$B397), "",Games!C397)</f>
        <v/>
      </c>
      <c r="D397" s="2" t="str">
        <f>IF(ISBLANK(Games!$B397), "",Games!D397)</f>
        <v/>
      </c>
      <c r="E397" s="2" t="str">
        <f>IF(ISBLANK(Games!$B397), "",Games!E397)</f>
        <v/>
      </c>
      <c r="F397" s="6" t="str">
        <f>IF(ISBLANK(Games!$B397), "",Games!F397)</f>
        <v/>
      </c>
      <c r="G397" s="6" t="str">
        <f>IF(ISBLANK(Games!$B397), "",Games!G397)</f>
        <v/>
      </c>
      <c r="H397" s="26"/>
      <c r="I397" s="26"/>
      <c r="J397" s="25" t="str">
        <f>IF(ISBLANK(Table13[[#This Row],[Side Result]]), "",IF(Table13[[#This Row],[Difference Result]]&gt;(-1*Table13[[#This Row],[Predicted Spread]]), "Y", "N"))</f>
        <v/>
      </c>
      <c r="K397" s="12" t="str">
        <f>IF(ISBLANK(Games!B397),"",IF(Table13[[#This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7" s="16" t="str">
        <f>IF(ISBLANK(Table13[[#This Row],[Difference Result]]),"",IF(ISBLANK(Games!B397),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7" s="24" t="str">
        <f>IF(ISBLANK(Table13[[#This Row],[Difference Result]]), "", (Table13[[#This Row],[Predicted Spread]]*-1-Table13[[#This Row],[Difference Result]]))</f>
        <v/>
      </c>
      <c r="N397" s="24" t="str">
        <f>IF(ISBLANK(Table13[[#This Row],[Difference Result]]), "",ABS(Table13[[#This Row],[Result Difference from Prediction]]))</f>
        <v/>
      </c>
      <c r="O397" s="17" t="str">
        <f>IF(OR(ISBLANK(Games!B397),ISBLANK(Table13[[#This Row],[Side Result]])), "",IF(OR(AND('Prediction Log'!D397&lt;0, 'Prediction Log'!H397='Prediction Log'!B397), AND('Prediction Log'!D397&gt;0, 'Prediction Log'!C397='Prediction Log'!H397)),"Y", IF(ISBLANK(Games!$B$2), "","N")))</f>
        <v/>
      </c>
      <c r="P397" s="17" t="str">
        <f>IF(OR(ISBLANK(Games!B397),ISBLANK(Table13[[#This Row],[Difference Result]])),"", IF(Table13[[#This Row],[Cover Result (Y/N)]]="Y", "Y", "N"))</f>
        <v/>
      </c>
    </row>
    <row r="398" spans="1:16" x14ac:dyDescent="0.45">
      <c r="A398" s="6" t="str">
        <f>IF(ISBLANK(Games!$B398), "",Games!A398)</f>
        <v/>
      </c>
      <c r="B398" s="6" t="str">
        <f>IF(ISBLANK(Games!$B398), "",Games!B398)</f>
        <v/>
      </c>
      <c r="C398" s="6" t="str">
        <f>IF(ISBLANK(Games!$B398), "",Games!C398)</f>
        <v/>
      </c>
      <c r="D398" s="2" t="str">
        <f>IF(ISBLANK(Games!$B398), "",Games!D398)</f>
        <v/>
      </c>
      <c r="E398" s="2" t="str">
        <f>IF(ISBLANK(Games!$B398), "",Games!E398)</f>
        <v/>
      </c>
      <c r="F398" s="6" t="str">
        <f>IF(ISBLANK(Games!$B398), "",Games!F398)</f>
        <v/>
      </c>
      <c r="G398" s="6" t="str">
        <f>IF(ISBLANK(Games!$B398), "",Games!G398)</f>
        <v/>
      </c>
      <c r="H398" s="26"/>
      <c r="I398" s="26"/>
      <c r="J398" s="25" t="str">
        <f>IF(ISBLANK(Table13[[#This Row],[Side Result]]), "",IF(Table13[[#This Row],[Difference Result]]&gt;(-1*Table13[[#This Row],[Predicted Spread]]), "Y", "N"))</f>
        <v/>
      </c>
      <c r="K398" s="12" t="str">
        <f>IF(ISBLANK(Games!B398),"",IF(Table13[[#This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8" s="16" t="str">
        <f>IF(ISBLANK(Table13[[#This Row],[Difference Result]]),"",IF(ISBLANK(Games!B398),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8" s="24" t="str">
        <f>IF(ISBLANK(Table13[[#This Row],[Difference Result]]), "", (Table13[[#This Row],[Predicted Spread]]*-1-Table13[[#This Row],[Difference Result]]))</f>
        <v/>
      </c>
      <c r="N398" s="24" t="str">
        <f>IF(ISBLANK(Table13[[#This Row],[Difference Result]]), "",ABS(Table13[[#This Row],[Result Difference from Prediction]]))</f>
        <v/>
      </c>
      <c r="O398" s="17" t="str">
        <f>IF(OR(ISBLANK(Games!B398),ISBLANK(Table13[[#This Row],[Side Result]])), "",IF(OR(AND('Prediction Log'!D398&lt;0, 'Prediction Log'!H398='Prediction Log'!B398), AND('Prediction Log'!D398&gt;0, 'Prediction Log'!C398='Prediction Log'!H398)),"Y", IF(ISBLANK(Games!$B$2), "","N")))</f>
        <v/>
      </c>
      <c r="P398" s="17" t="str">
        <f>IF(OR(ISBLANK(Games!B398),ISBLANK(Table13[[#This Row],[Difference Result]])),"", IF(Table13[[#This Row],[Cover Result (Y/N)]]="Y", "Y", "N"))</f>
        <v/>
      </c>
    </row>
    <row r="399" spans="1:16" x14ac:dyDescent="0.45">
      <c r="A399" s="6" t="str">
        <f>IF(ISBLANK(Games!$B399), "",Games!A399)</f>
        <v/>
      </c>
      <c r="B399" s="6" t="str">
        <f>IF(ISBLANK(Games!$B399), "",Games!B399)</f>
        <v/>
      </c>
      <c r="C399" s="6" t="str">
        <f>IF(ISBLANK(Games!$B399), "",Games!C399)</f>
        <v/>
      </c>
      <c r="D399" s="2" t="str">
        <f>IF(ISBLANK(Games!$B399), "",Games!D399)</f>
        <v/>
      </c>
      <c r="E399" s="2" t="str">
        <f>IF(ISBLANK(Games!$B399), "",Games!E399)</f>
        <v/>
      </c>
      <c r="F399" s="6" t="str">
        <f>IF(ISBLANK(Games!$B399), "",Games!F399)</f>
        <v/>
      </c>
      <c r="G399" s="6" t="str">
        <f>IF(ISBLANK(Games!$B399), "",Games!G399)</f>
        <v/>
      </c>
      <c r="H399" s="26"/>
      <c r="I399" s="26"/>
      <c r="J399" s="25" t="str">
        <f>IF(ISBLANK(Table13[[#This Row],[Side Result]]), "",IF(Table13[[#This Row],[Difference Result]]&gt;(-1*Table13[[#This Row],[Predicted Spread]]), "Y", "N"))</f>
        <v/>
      </c>
      <c r="K399" s="12" t="str">
        <f>IF(ISBLANK(Games!B399),"",IF(Table13[[#This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9" s="16" t="str">
        <f>IF(ISBLANK(Table13[[#This Row],[Difference Result]]),"",IF(ISBLANK(Games!B399),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9" s="24" t="str">
        <f>IF(ISBLANK(Table13[[#This Row],[Difference Result]]), "", (Table13[[#This Row],[Predicted Spread]]*-1-Table13[[#This Row],[Difference Result]]))</f>
        <v/>
      </c>
      <c r="N399" s="24" t="str">
        <f>IF(ISBLANK(Table13[[#This Row],[Difference Result]]), "",ABS(Table13[[#This Row],[Result Difference from Prediction]]))</f>
        <v/>
      </c>
      <c r="O399" s="17" t="str">
        <f>IF(OR(ISBLANK(Games!B399),ISBLANK(Table13[[#This Row],[Side Result]])), "",IF(OR(AND('Prediction Log'!D399&lt;0, 'Prediction Log'!H399='Prediction Log'!B399), AND('Prediction Log'!D399&gt;0, 'Prediction Log'!C399='Prediction Log'!H399)),"Y", IF(ISBLANK(Games!$B$2), "","N")))</f>
        <v/>
      </c>
      <c r="P399" s="17" t="str">
        <f>IF(OR(ISBLANK(Games!B399),ISBLANK(Table13[[#This Row],[Difference Result]])),"", IF(Table13[[#This Row],[Cover Result (Y/N)]]="Y", "Y", "N"))</f>
        <v/>
      </c>
    </row>
    <row r="400" spans="1:16" x14ac:dyDescent="0.45">
      <c r="A400" s="6" t="str">
        <f>IF(ISBLANK(Games!$B400), "",Games!A400)</f>
        <v/>
      </c>
      <c r="B400" s="6" t="str">
        <f>IF(ISBLANK(Games!$B400), "",Games!B400)</f>
        <v/>
      </c>
      <c r="C400" s="6" t="str">
        <f>IF(ISBLANK(Games!$B400), "",Games!C400)</f>
        <v/>
      </c>
      <c r="D400" s="2" t="str">
        <f>IF(ISBLANK(Games!$B400), "",Games!D400)</f>
        <v/>
      </c>
      <c r="E400" s="2" t="str">
        <f>IF(ISBLANK(Games!$B400), "",Games!E400)</f>
        <v/>
      </c>
      <c r="F400" s="6" t="str">
        <f>IF(ISBLANK(Games!$B400), "",Games!F400)</f>
        <v/>
      </c>
      <c r="G400" s="6" t="str">
        <f>IF(ISBLANK(Games!$B400), "",Games!G400)</f>
        <v/>
      </c>
      <c r="H400" s="26"/>
      <c r="I400" s="26"/>
      <c r="J400" s="25" t="str">
        <f>IF(ISBLANK(Table13[[#This Row],[Side Result]]), "",IF(Table13[[#This Row],[Difference Result]]&gt;(-1*Table13[[#This Row],[Predicted Spread]]), "Y", "N"))</f>
        <v/>
      </c>
      <c r="K400" s="12" t="str">
        <f>IF(ISBLANK(Games!B400),"",IF(Table13[[#This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0" s="16" t="str">
        <f>IF(ISBLANK(Table13[[#This Row],[Difference Result]]),"",IF(ISBLANK(Games!B400),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0" s="24" t="str">
        <f>IF(ISBLANK(Table13[[#This Row],[Difference Result]]), "", (Table13[[#This Row],[Predicted Spread]]*-1-Table13[[#This Row],[Difference Result]]))</f>
        <v/>
      </c>
      <c r="N400" s="24" t="str">
        <f>IF(ISBLANK(Table13[[#This Row],[Difference Result]]), "",ABS(Table13[[#This Row],[Result Difference from Prediction]]))</f>
        <v/>
      </c>
      <c r="O400" s="17" t="str">
        <f>IF(OR(ISBLANK(Games!B400),ISBLANK(Table13[[#This Row],[Side Result]])), "",IF(OR(AND('Prediction Log'!D400&lt;0, 'Prediction Log'!H400='Prediction Log'!B400), AND('Prediction Log'!D400&gt;0, 'Prediction Log'!C400='Prediction Log'!H400)),"Y", IF(ISBLANK(Games!$B$2), "","N")))</f>
        <v/>
      </c>
      <c r="P400" s="17" t="str">
        <f>IF(OR(ISBLANK(Games!B400),ISBLANK(Table13[[#This Row],[Difference Result]])),"", IF(Table13[[#This Row],[Cover Result (Y/N)]]="Y", "Y", "N"))</f>
        <v/>
      </c>
    </row>
    <row r="401" spans="1:16" x14ac:dyDescent="0.45">
      <c r="A401" s="6" t="str">
        <f>IF(ISBLANK(Games!$B401), "",Games!A401)</f>
        <v/>
      </c>
      <c r="B401" s="6" t="str">
        <f>IF(ISBLANK(Games!$B401), "",Games!B401)</f>
        <v/>
      </c>
      <c r="C401" s="6" t="str">
        <f>IF(ISBLANK(Games!$B401), "",Games!C401)</f>
        <v/>
      </c>
      <c r="D401" s="2" t="str">
        <f>IF(ISBLANK(Games!$B401), "",Games!D401)</f>
        <v/>
      </c>
      <c r="E401" s="2" t="str">
        <f>IF(ISBLANK(Games!$B401), "",Games!E401)</f>
        <v/>
      </c>
      <c r="F401" s="6" t="str">
        <f>IF(ISBLANK(Games!$B401), "",Games!F401)</f>
        <v/>
      </c>
      <c r="G401" s="6" t="str">
        <f>IF(ISBLANK(Games!$B401), "",Games!G401)</f>
        <v/>
      </c>
      <c r="H401" s="26"/>
      <c r="I401" s="26"/>
      <c r="J401" s="25" t="str">
        <f>IF(ISBLANK(Table13[[#This Row],[Side Result]]), "",IF(Table13[[#This Row],[Difference Result]]&gt;(-1*Table13[[#This Row],[Predicted Spread]]), "Y", "N"))</f>
        <v/>
      </c>
      <c r="K401" s="12" t="str">
        <f>IF(ISBLANK(Games!B401),"",IF(Table13[[#This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1" s="16" t="str">
        <f>IF(ISBLANK(Table13[[#This Row],[Difference Result]]),"",IF(ISBLANK(Games!B401),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1" s="24" t="str">
        <f>IF(ISBLANK(Table13[[#This Row],[Difference Result]]), "", (Table13[[#This Row],[Predicted Spread]]*-1-Table13[[#This Row],[Difference Result]]))</f>
        <v/>
      </c>
      <c r="N401" s="24" t="str">
        <f>IF(ISBLANK(Table13[[#This Row],[Difference Result]]), "",ABS(Table13[[#This Row],[Result Difference from Prediction]]))</f>
        <v/>
      </c>
      <c r="O401" s="17" t="str">
        <f>IF(OR(ISBLANK(Games!B401),ISBLANK(Table13[[#This Row],[Side Result]])), "",IF(OR(AND('Prediction Log'!D401&lt;0, 'Prediction Log'!H401='Prediction Log'!B401), AND('Prediction Log'!D401&gt;0, 'Prediction Log'!C401='Prediction Log'!H401)),"Y", IF(ISBLANK(Games!$B$2), "","N")))</f>
        <v/>
      </c>
      <c r="P401" s="17" t="str">
        <f>IF(OR(ISBLANK(Games!B401),ISBLANK(Table13[[#This Row],[Difference Result]])),"", IF(Table13[[#This Row],[Cover Result (Y/N)]]="Y", "Y", "N"))</f>
        <v/>
      </c>
    </row>
    <row r="402" spans="1:16" x14ac:dyDescent="0.45">
      <c r="A402" s="6" t="str">
        <f>IF(ISBLANK(Games!$B402), "",Games!A402)</f>
        <v/>
      </c>
      <c r="B402" s="6" t="str">
        <f>IF(ISBLANK(Games!$B402), "",Games!B402)</f>
        <v/>
      </c>
      <c r="C402" s="6" t="str">
        <f>IF(ISBLANK(Games!$B402), "",Games!C402)</f>
        <v/>
      </c>
      <c r="D402" s="2" t="str">
        <f>IF(ISBLANK(Games!$B402), "",Games!D402)</f>
        <v/>
      </c>
      <c r="E402" s="2" t="str">
        <f>IF(ISBLANK(Games!$B402), "",Games!E402)</f>
        <v/>
      </c>
      <c r="F402" s="6" t="str">
        <f>IF(ISBLANK(Games!$B402), "",Games!F402)</f>
        <v/>
      </c>
      <c r="G402" s="6" t="str">
        <f>IF(ISBLANK(Games!$B402), "",Games!G402)</f>
        <v/>
      </c>
      <c r="H402" s="26"/>
      <c r="I402" s="26"/>
      <c r="J402" s="25" t="str">
        <f>IF(ISBLANK(Table13[[#This Row],[Side Result]]), "",IF(Table13[[#This Row],[Difference Result]]&gt;(-1*Table13[[#This Row],[Predicted Spread]]), "Y", "N"))</f>
        <v/>
      </c>
      <c r="K402" s="12" t="str">
        <f>IF(ISBLANK(Games!B402),"",IF(Table13[[#This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2" s="16" t="str">
        <f>IF(ISBLANK(Table13[[#This Row],[Difference Result]]),"",IF(ISBLANK(Games!B402),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2" s="24" t="str">
        <f>IF(ISBLANK(Table13[[#This Row],[Difference Result]]), "", (Table13[[#This Row],[Predicted Spread]]*-1-Table13[[#This Row],[Difference Result]]))</f>
        <v/>
      </c>
      <c r="N402" s="24" t="str">
        <f>IF(ISBLANK(Table13[[#This Row],[Difference Result]]), "",ABS(Table13[[#This Row],[Result Difference from Prediction]]))</f>
        <v/>
      </c>
      <c r="O402" s="17" t="str">
        <f>IF(OR(ISBLANK(Games!B402),ISBLANK(Table13[[#This Row],[Side Result]])), "",IF(OR(AND('Prediction Log'!D402&lt;0, 'Prediction Log'!H402='Prediction Log'!B402), AND('Prediction Log'!D402&gt;0, 'Prediction Log'!C402='Prediction Log'!H402)),"Y", IF(ISBLANK(Games!$B$2), "","N")))</f>
        <v/>
      </c>
      <c r="P402" s="17" t="str">
        <f>IF(OR(ISBLANK(Games!B402),ISBLANK(Table13[[#This Row],[Difference Result]])),"", IF(Table13[[#This Row],[Cover Result (Y/N)]]="Y", "Y", "N"))</f>
        <v/>
      </c>
    </row>
    <row r="403" spans="1:16" x14ac:dyDescent="0.45">
      <c r="A403" s="6" t="str">
        <f>IF(ISBLANK(Games!$B403), "",Games!A403)</f>
        <v/>
      </c>
      <c r="B403" s="6" t="str">
        <f>IF(ISBLANK(Games!$B403), "",Games!B403)</f>
        <v/>
      </c>
      <c r="C403" s="6" t="str">
        <f>IF(ISBLANK(Games!$B403), "",Games!C403)</f>
        <v/>
      </c>
      <c r="D403" s="2" t="str">
        <f>IF(ISBLANK(Games!$B403), "",Games!D403)</f>
        <v/>
      </c>
      <c r="E403" s="2" t="str">
        <f>IF(ISBLANK(Games!$B403), "",Games!E403)</f>
        <v/>
      </c>
      <c r="F403" s="6" t="str">
        <f>IF(ISBLANK(Games!$B403), "",Games!F403)</f>
        <v/>
      </c>
      <c r="G403" s="6" t="str">
        <f>IF(ISBLANK(Games!$B403), "",Games!G403)</f>
        <v/>
      </c>
      <c r="H403" s="26"/>
      <c r="I403" s="26"/>
      <c r="J403" s="25" t="str">
        <f>IF(ISBLANK(Table13[[#This Row],[Side Result]]), "",IF(Table13[[#This Row],[Difference Result]]&gt;(-1*Table13[[#This Row],[Predicted Spread]]), "Y", "N"))</f>
        <v/>
      </c>
      <c r="K403" s="12" t="str">
        <f>IF(ISBLANK(Games!B403),"",IF(Table13[[#This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3" s="16" t="str">
        <f>IF(ISBLANK(Table13[[#This Row],[Difference Result]]),"",IF(ISBLANK(Games!B403),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3" s="24" t="str">
        <f>IF(ISBLANK(Table13[[#This Row],[Difference Result]]), "", (Table13[[#This Row],[Predicted Spread]]*-1-Table13[[#This Row],[Difference Result]]))</f>
        <v/>
      </c>
      <c r="N403" s="24" t="str">
        <f>IF(ISBLANK(Table13[[#This Row],[Difference Result]]), "",ABS(Table13[[#This Row],[Result Difference from Prediction]]))</f>
        <v/>
      </c>
      <c r="O403" s="17" t="str">
        <f>IF(OR(ISBLANK(Games!B403),ISBLANK(Table13[[#This Row],[Side Result]])), "",IF(OR(AND('Prediction Log'!D403&lt;0, 'Prediction Log'!H403='Prediction Log'!B403), AND('Prediction Log'!D403&gt;0, 'Prediction Log'!C403='Prediction Log'!H403)),"Y", IF(ISBLANK(Games!$B$2), "","N")))</f>
        <v/>
      </c>
      <c r="P403" s="17" t="str">
        <f>IF(OR(ISBLANK(Games!B403),ISBLANK(Table13[[#This Row],[Difference Result]])),"", IF(Table13[[#This Row],[Cover Result (Y/N)]]="Y", "Y", "N"))</f>
        <v/>
      </c>
    </row>
    <row r="404" spans="1:16" x14ac:dyDescent="0.45">
      <c r="A404" s="6" t="str">
        <f>IF(ISBLANK(Games!$B404), "",Games!A404)</f>
        <v/>
      </c>
      <c r="B404" s="6" t="str">
        <f>IF(ISBLANK(Games!$B404), "",Games!B404)</f>
        <v/>
      </c>
      <c r="C404" s="6" t="str">
        <f>IF(ISBLANK(Games!$B404), "",Games!C404)</f>
        <v/>
      </c>
      <c r="D404" s="2" t="str">
        <f>IF(ISBLANK(Games!$B404), "",Games!D404)</f>
        <v/>
      </c>
      <c r="E404" s="2" t="str">
        <f>IF(ISBLANK(Games!$B404), "",Games!E404)</f>
        <v/>
      </c>
      <c r="F404" s="6" t="str">
        <f>IF(ISBLANK(Games!$B404), "",Games!F404)</f>
        <v/>
      </c>
      <c r="G404" s="6" t="str">
        <f>IF(ISBLANK(Games!$B404), "",Games!G404)</f>
        <v/>
      </c>
      <c r="H404" s="26"/>
      <c r="I404" s="26"/>
      <c r="J404" s="25" t="str">
        <f>IF(ISBLANK(Table13[[#This Row],[Side Result]]), "",IF(Table13[[#This Row],[Difference Result]]&gt;(-1*Table13[[#This Row],[Predicted Spread]]), "Y", "N"))</f>
        <v/>
      </c>
      <c r="K404" s="12" t="str">
        <f>IF(ISBLANK(Games!B404),"",IF(Table13[[#This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4" s="16" t="str">
        <f>IF(ISBLANK(Table13[[#This Row],[Difference Result]]),"",IF(ISBLANK(Games!B404),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4" s="24" t="str">
        <f>IF(ISBLANK(Table13[[#This Row],[Difference Result]]), "", (Table13[[#This Row],[Predicted Spread]]*-1-Table13[[#This Row],[Difference Result]]))</f>
        <v/>
      </c>
      <c r="N404" s="24" t="str">
        <f>IF(ISBLANK(Table13[[#This Row],[Difference Result]]), "",ABS(Table13[[#This Row],[Result Difference from Prediction]]))</f>
        <v/>
      </c>
      <c r="O404" s="17" t="str">
        <f>IF(OR(ISBLANK(Games!B404),ISBLANK(Table13[[#This Row],[Side Result]])), "",IF(OR(AND('Prediction Log'!D404&lt;0, 'Prediction Log'!H404='Prediction Log'!B404), AND('Prediction Log'!D404&gt;0, 'Prediction Log'!C404='Prediction Log'!H404)),"Y", IF(ISBLANK(Games!$B$2), "","N")))</f>
        <v/>
      </c>
      <c r="P404" s="17" t="str">
        <f>IF(OR(ISBLANK(Games!B404),ISBLANK(Table13[[#This Row],[Difference Result]])),"", IF(Table13[[#This Row],[Cover Result (Y/N)]]="Y", "Y", "N"))</f>
        <v/>
      </c>
    </row>
    <row r="405" spans="1:16" x14ac:dyDescent="0.45">
      <c r="A405" s="6" t="str">
        <f>IF(ISBLANK(Games!$B405), "",Games!A405)</f>
        <v/>
      </c>
      <c r="B405" s="6" t="str">
        <f>IF(ISBLANK(Games!$B405), "",Games!B405)</f>
        <v/>
      </c>
      <c r="C405" s="6" t="str">
        <f>IF(ISBLANK(Games!$B405), "",Games!C405)</f>
        <v/>
      </c>
      <c r="D405" s="2" t="str">
        <f>IF(ISBLANK(Games!$B405), "",Games!D405)</f>
        <v/>
      </c>
      <c r="E405" s="2" t="str">
        <f>IF(ISBLANK(Games!$B405), "",Games!E405)</f>
        <v/>
      </c>
      <c r="F405" s="6" t="str">
        <f>IF(ISBLANK(Games!$B405), "",Games!F405)</f>
        <v/>
      </c>
      <c r="G405" s="6" t="str">
        <f>IF(ISBLANK(Games!$B405), "",Games!G405)</f>
        <v/>
      </c>
      <c r="H405" s="26"/>
      <c r="I405" s="26"/>
      <c r="J405" s="25" t="str">
        <f>IF(ISBLANK(Table13[[#This Row],[Side Result]]), "",IF(Table13[[#This Row],[Difference Result]]&gt;(-1*Table13[[#This Row],[Predicted Spread]]), "Y", "N"))</f>
        <v/>
      </c>
      <c r="K405" s="12" t="str">
        <f>IF(ISBLANK(Games!B405),"",IF(Table13[[#This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5" s="16" t="str">
        <f>IF(ISBLANK(Table13[[#This Row],[Difference Result]]),"",IF(ISBLANK(Games!B405),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5" s="24" t="str">
        <f>IF(ISBLANK(Table13[[#This Row],[Difference Result]]), "", (Table13[[#This Row],[Predicted Spread]]*-1-Table13[[#This Row],[Difference Result]]))</f>
        <v/>
      </c>
      <c r="N405" s="24" t="str">
        <f>IF(ISBLANK(Table13[[#This Row],[Difference Result]]), "",ABS(Table13[[#This Row],[Result Difference from Prediction]]))</f>
        <v/>
      </c>
      <c r="O405" s="17" t="str">
        <f>IF(OR(ISBLANK(Games!B405),ISBLANK(Table13[[#This Row],[Side Result]])), "",IF(OR(AND('Prediction Log'!D405&lt;0, 'Prediction Log'!H405='Prediction Log'!B405), AND('Prediction Log'!D405&gt;0, 'Prediction Log'!C405='Prediction Log'!H405)),"Y", IF(ISBLANK(Games!$B$2), "","N")))</f>
        <v/>
      </c>
      <c r="P405" s="17" t="str">
        <f>IF(OR(ISBLANK(Games!B405),ISBLANK(Table13[[#This Row],[Difference Result]])),"", IF(Table13[[#This Row],[Cover Result (Y/N)]]="Y", "Y", "N"))</f>
        <v/>
      </c>
    </row>
    <row r="406" spans="1:16" x14ac:dyDescent="0.45">
      <c r="A406" s="6" t="str">
        <f>IF(ISBLANK(Games!$B406), "",Games!A406)</f>
        <v/>
      </c>
      <c r="B406" s="6" t="str">
        <f>IF(ISBLANK(Games!$B406), "",Games!B406)</f>
        <v/>
      </c>
      <c r="C406" s="6" t="str">
        <f>IF(ISBLANK(Games!$B406), "",Games!C406)</f>
        <v/>
      </c>
      <c r="D406" s="2" t="str">
        <f>IF(ISBLANK(Games!$B406), "",Games!D406)</f>
        <v/>
      </c>
      <c r="E406" s="2" t="str">
        <f>IF(ISBLANK(Games!$B406), "",Games!E406)</f>
        <v/>
      </c>
      <c r="F406" s="6" t="str">
        <f>IF(ISBLANK(Games!$B406), "",Games!F406)</f>
        <v/>
      </c>
      <c r="G406" s="6" t="str">
        <f>IF(ISBLANK(Games!$B406), "",Games!G406)</f>
        <v/>
      </c>
      <c r="H406" s="26"/>
      <c r="I406" s="26"/>
      <c r="J406" s="25" t="str">
        <f>IF(ISBLANK(Table13[[#This Row],[Side Result]]), "",IF(Table13[[#This Row],[Difference Result]]&gt;(-1*Table13[[#This Row],[Predicted Spread]]), "Y", "N"))</f>
        <v/>
      </c>
      <c r="K406" s="12" t="str">
        <f>IF(ISBLANK(Games!B406),"",IF(Table13[[#This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6" s="16" t="str">
        <f>IF(ISBLANK(Table13[[#This Row],[Difference Result]]),"",IF(ISBLANK(Games!B406),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6" s="24" t="str">
        <f>IF(ISBLANK(Table13[[#This Row],[Difference Result]]), "", (Table13[[#This Row],[Predicted Spread]]*-1-Table13[[#This Row],[Difference Result]]))</f>
        <v/>
      </c>
      <c r="N406" s="24" t="str">
        <f>IF(ISBLANK(Table13[[#This Row],[Difference Result]]), "",ABS(Table13[[#This Row],[Result Difference from Prediction]]))</f>
        <v/>
      </c>
      <c r="O406" s="17" t="str">
        <f>IF(OR(ISBLANK(Games!B406),ISBLANK(Table13[[#This Row],[Side Result]])), "",IF(OR(AND('Prediction Log'!D406&lt;0, 'Prediction Log'!H406='Prediction Log'!B406), AND('Prediction Log'!D406&gt;0, 'Prediction Log'!C406='Prediction Log'!H406)),"Y", IF(ISBLANK(Games!$B$2), "","N")))</f>
        <v/>
      </c>
      <c r="P406" s="17" t="str">
        <f>IF(OR(ISBLANK(Games!B406),ISBLANK(Table13[[#This Row],[Difference Result]])),"", IF(Table13[[#This Row],[Cover Result (Y/N)]]="Y", "Y", "N"))</f>
        <v/>
      </c>
    </row>
    <row r="407" spans="1:16" x14ac:dyDescent="0.45">
      <c r="A407" s="6" t="str">
        <f>IF(ISBLANK(Games!$B407), "",Games!A407)</f>
        <v/>
      </c>
      <c r="B407" s="6" t="str">
        <f>IF(ISBLANK(Games!$B407), "",Games!B407)</f>
        <v/>
      </c>
      <c r="C407" s="6" t="str">
        <f>IF(ISBLANK(Games!$B407), "",Games!C407)</f>
        <v/>
      </c>
      <c r="D407" s="2" t="str">
        <f>IF(ISBLANK(Games!$B407), "",Games!D407)</f>
        <v/>
      </c>
      <c r="E407" s="2" t="str">
        <f>IF(ISBLANK(Games!$B407), "",Games!E407)</f>
        <v/>
      </c>
      <c r="F407" s="6" t="str">
        <f>IF(ISBLANK(Games!$B407), "",Games!F407)</f>
        <v/>
      </c>
      <c r="G407" s="6" t="str">
        <f>IF(ISBLANK(Games!$B407), "",Games!G407)</f>
        <v/>
      </c>
      <c r="H407" s="26"/>
      <c r="I407" s="26"/>
      <c r="J407" s="25" t="str">
        <f>IF(ISBLANK(Table13[[#This Row],[Side Result]]), "",IF(Table13[[#This Row],[Difference Result]]&gt;(-1*Table13[[#This Row],[Predicted Spread]]), "Y", "N"))</f>
        <v/>
      </c>
      <c r="K407" s="12" t="str">
        <f>IF(ISBLANK(Games!B407),"",IF(Table13[[#This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7" s="16" t="str">
        <f>IF(ISBLANK(Table13[[#This Row],[Difference Result]]),"",IF(ISBLANK(Games!B407),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7" s="24" t="str">
        <f>IF(ISBLANK(Table13[[#This Row],[Difference Result]]), "", (Table13[[#This Row],[Predicted Spread]]*-1-Table13[[#This Row],[Difference Result]]))</f>
        <v/>
      </c>
      <c r="N407" s="24" t="str">
        <f>IF(ISBLANK(Table13[[#This Row],[Difference Result]]), "",ABS(Table13[[#This Row],[Result Difference from Prediction]]))</f>
        <v/>
      </c>
      <c r="O407" s="17" t="str">
        <f>IF(OR(ISBLANK(Games!B407),ISBLANK(Table13[[#This Row],[Side Result]])), "",IF(OR(AND('Prediction Log'!D407&lt;0, 'Prediction Log'!H407='Prediction Log'!B407), AND('Prediction Log'!D407&gt;0, 'Prediction Log'!C407='Prediction Log'!H407)),"Y", IF(ISBLANK(Games!$B$2), "","N")))</f>
        <v/>
      </c>
      <c r="P407" s="17" t="str">
        <f>IF(OR(ISBLANK(Games!B407),ISBLANK(Table13[[#This Row],[Difference Result]])),"", IF(Table13[[#This Row],[Cover Result (Y/N)]]="Y", "Y", "N"))</f>
        <v/>
      </c>
    </row>
    <row r="408" spans="1:16" x14ac:dyDescent="0.45">
      <c r="A408" s="6" t="str">
        <f>IF(ISBLANK(Games!$B408), "",Games!A408)</f>
        <v/>
      </c>
      <c r="B408" s="6" t="str">
        <f>IF(ISBLANK(Games!$B408), "",Games!B408)</f>
        <v/>
      </c>
      <c r="C408" s="6" t="str">
        <f>IF(ISBLANK(Games!$B408), "",Games!C408)</f>
        <v/>
      </c>
      <c r="D408" s="2" t="str">
        <f>IF(ISBLANK(Games!$B408), "",Games!D408)</f>
        <v/>
      </c>
      <c r="E408" s="2" t="str">
        <f>IF(ISBLANK(Games!$B408), "",Games!E408)</f>
        <v/>
      </c>
      <c r="F408" s="6" t="str">
        <f>IF(ISBLANK(Games!$B408), "",Games!F408)</f>
        <v/>
      </c>
      <c r="G408" s="6" t="str">
        <f>IF(ISBLANK(Games!$B408), "",Games!G408)</f>
        <v/>
      </c>
      <c r="H408" s="26"/>
      <c r="I408" s="26"/>
      <c r="J408" s="25" t="str">
        <f>IF(ISBLANK(Table13[[#This Row],[Side Result]]), "",IF(Table13[[#This Row],[Difference Result]]&gt;(-1*Table13[[#This Row],[Predicted Spread]]), "Y", "N"))</f>
        <v/>
      </c>
      <c r="K408" s="12" t="str">
        <f>IF(ISBLANK(Games!B408),"",IF(Table13[[#This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8" s="16" t="str">
        <f>IF(ISBLANK(Table13[[#This Row],[Difference Result]]),"",IF(ISBLANK(Games!B408),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8" s="24" t="str">
        <f>IF(ISBLANK(Table13[[#This Row],[Difference Result]]), "", (Table13[[#This Row],[Predicted Spread]]*-1-Table13[[#This Row],[Difference Result]]))</f>
        <v/>
      </c>
      <c r="N408" s="24" t="str">
        <f>IF(ISBLANK(Table13[[#This Row],[Difference Result]]), "",ABS(Table13[[#This Row],[Result Difference from Prediction]]))</f>
        <v/>
      </c>
      <c r="O408" s="17" t="str">
        <f>IF(OR(ISBLANK(Games!B408),ISBLANK(Table13[[#This Row],[Side Result]])), "",IF(OR(AND('Prediction Log'!D408&lt;0, 'Prediction Log'!H408='Prediction Log'!B408), AND('Prediction Log'!D408&gt;0, 'Prediction Log'!C408='Prediction Log'!H408)),"Y", IF(ISBLANK(Games!$B$2), "","N")))</f>
        <v/>
      </c>
      <c r="P408" s="17" t="str">
        <f>IF(OR(ISBLANK(Games!B408),ISBLANK(Table13[[#This Row],[Difference Result]])),"", IF(Table13[[#This Row],[Cover Result (Y/N)]]="Y", "Y", "N"))</f>
        <v/>
      </c>
    </row>
    <row r="409" spans="1:16" x14ac:dyDescent="0.45">
      <c r="A409" s="6" t="str">
        <f>IF(ISBLANK(Games!$B409), "",Games!A409)</f>
        <v/>
      </c>
      <c r="B409" s="6" t="str">
        <f>IF(ISBLANK(Games!$B409), "",Games!B409)</f>
        <v/>
      </c>
      <c r="C409" s="6" t="str">
        <f>IF(ISBLANK(Games!$B409), "",Games!C409)</f>
        <v/>
      </c>
      <c r="D409" s="2" t="str">
        <f>IF(ISBLANK(Games!$B409), "",Games!D409)</f>
        <v/>
      </c>
      <c r="E409" s="2" t="str">
        <f>IF(ISBLANK(Games!$B409), "",Games!E409)</f>
        <v/>
      </c>
      <c r="F409" s="6" t="str">
        <f>IF(ISBLANK(Games!$B409), "",Games!F409)</f>
        <v/>
      </c>
      <c r="G409" s="6" t="str">
        <f>IF(ISBLANK(Games!$B409), "",Games!G409)</f>
        <v/>
      </c>
      <c r="H409" s="26"/>
      <c r="I409" s="26"/>
      <c r="J409" s="25" t="str">
        <f>IF(ISBLANK(Table13[[#This Row],[Side Result]]), "",IF(Table13[[#This Row],[Difference Result]]&gt;(-1*Table13[[#This Row],[Predicted Spread]]), "Y", "N"))</f>
        <v/>
      </c>
      <c r="K409" s="12" t="str">
        <f>IF(ISBLANK(Games!B409),"",IF(Table13[[#This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9" s="16" t="str">
        <f>IF(ISBLANK(Table13[[#This Row],[Difference Result]]),"",IF(ISBLANK(Games!B409),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9" s="24" t="str">
        <f>IF(ISBLANK(Table13[[#This Row],[Difference Result]]), "", (Table13[[#This Row],[Predicted Spread]]*-1-Table13[[#This Row],[Difference Result]]))</f>
        <v/>
      </c>
      <c r="N409" s="24" t="str">
        <f>IF(ISBLANK(Table13[[#This Row],[Difference Result]]), "",ABS(Table13[[#This Row],[Result Difference from Prediction]]))</f>
        <v/>
      </c>
      <c r="O409" s="17" t="str">
        <f>IF(OR(ISBLANK(Games!B409),ISBLANK(Table13[[#This Row],[Side Result]])), "",IF(OR(AND('Prediction Log'!D409&lt;0, 'Prediction Log'!H409='Prediction Log'!B409), AND('Prediction Log'!D409&gt;0, 'Prediction Log'!C409='Prediction Log'!H409)),"Y", IF(ISBLANK(Games!$B$2), "","N")))</f>
        <v/>
      </c>
      <c r="P409" s="17" t="str">
        <f>IF(OR(ISBLANK(Games!B409),ISBLANK(Table13[[#This Row],[Difference Result]])),"", IF(Table13[[#This Row],[Cover Result (Y/N)]]="Y", "Y", "N"))</f>
        <v/>
      </c>
    </row>
    <row r="410" spans="1:16" x14ac:dyDescent="0.45">
      <c r="A410" s="6" t="str">
        <f>IF(ISBLANK(Games!$B410), "",Games!A410)</f>
        <v/>
      </c>
      <c r="B410" s="6" t="str">
        <f>IF(ISBLANK(Games!$B410), "",Games!B410)</f>
        <v/>
      </c>
      <c r="C410" s="6" t="str">
        <f>IF(ISBLANK(Games!$B410), "",Games!C410)</f>
        <v/>
      </c>
      <c r="D410" s="2" t="str">
        <f>IF(ISBLANK(Games!$B410), "",Games!D410)</f>
        <v/>
      </c>
      <c r="E410" s="2" t="str">
        <f>IF(ISBLANK(Games!$B410), "",Games!E410)</f>
        <v/>
      </c>
      <c r="F410" s="6" t="str">
        <f>IF(ISBLANK(Games!$B410), "",Games!F410)</f>
        <v/>
      </c>
      <c r="G410" s="6" t="str">
        <f>IF(ISBLANK(Games!$B410), "",Games!G410)</f>
        <v/>
      </c>
      <c r="H410" s="26"/>
      <c r="I410" s="26"/>
      <c r="J410" s="25" t="str">
        <f>IF(ISBLANK(Table13[[#This Row],[Side Result]]), "",IF(Table13[[#This Row],[Difference Result]]&gt;(-1*Table13[[#This Row],[Predicted Spread]]), "Y", "N"))</f>
        <v/>
      </c>
      <c r="K410" s="12" t="str">
        <f>IF(ISBLANK(Games!B410),"",IF(Table13[[#This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0" s="16" t="str">
        <f>IF(ISBLANK(Table13[[#This Row],[Difference Result]]),"",IF(ISBLANK(Games!B410),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0" s="24" t="str">
        <f>IF(ISBLANK(Table13[[#This Row],[Difference Result]]), "", (Table13[[#This Row],[Predicted Spread]]*-1-Table13[[#This Row],[Difference Result]]))</f>
        <v/>
      </c>
      <c r="N410" s="24" t="str">
        <f>IF(ISBLANK(Table13[[#This Row],[Difference Result]]), "",ABS(Table13[[#This Row],[Result Difference from Prediction]]))</f>
        <v/>
      </c>
      <c r="O410" s="17" t="str">
        <f>IF(OR(ISBLANK(Games!B410),ISBLANK(Table13[[#This Row],[Side Result]])), "",IF(OR(AND('Prediction Log'!D410&lt;0, 'Prediction Log'!H410='Prediction Log'!B410), AND('Prediction Log'!D410&gt;0, 'Prediction Log'!C410='Prediction Log'!H410)),"Y", IF(ISBLANK(Games!$B$2), "","N")))</f>
        <v/>
      </c>
      <c r="P410" s="17" t="str">
        <f>IF(OR(ISBLANK(Games!B410),ISBLANK(Table13[[#This Row],[Difference Result]])),"", IF(Table13[[#This Row],[Cover Result (Y/N)]]="Y", "Y", "N"))</f>
        <v/>
      </c>
    </row>
    <row r="411" spans="1:16" x14ac:dyDescent="0.45">
      <c r="A411" s="6" t="str">
        <f>IF(ISBLANK(Games!$B411), "",Games!A411)</f>
        <v/>
      </c>
      <c r="B411" s="6" t="str">
        <f>IF(ISBLANK(Games!$B411), "",Games!B411)</f>
        <v/>
      </c>
      <c r="C411" s="6" t="str">
        <f>IF(ISBLANK(Games!$B411), "",Games!C411)</f>
        <v/>
      </c>
      <c r="D411" s="2" t="str">
        <f>IF(ISBLANK(Games!$B411), "",Games!D411)</f>
        <v/>
      </c>
      <c r="E411" s="2" t="str">
        <f>IF(ISBLANK(Games!$B411), "",Games!E411)</f>
        <v/>
      </c>
      <c r="F411" s="6" t="str">
        <f>IF(ISBLANK(Games!$B411), "",Games!F411)</f>
        <v/>
      </c>
      <c r="G411" s="6" t="str">
        <f>IF(ISBLANK(Games!$B411), "",Games!G411)</f>
        <v/>
      </c>
      <c r="H411" s="26"/>
      <c r="I411" s="26"/>
      <c r="J411" s="25" t="str">
        <f>IF(ISBLANK(Table13[[#This Row],[Side Result]]), "",IF(Table13[[#This Row],[Difference Result]]&gt;(-1*Table13[[#This Row],[Predicted Spread]]), "Y", "N"))</f>
        <v/>
      </c>
      <c r="K411" s="12" t="str">
        <f>IF(ISBLANK(Games!B411),"",IF(Table13[[#This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1" s="16" t="str">
        <f>IF(ISBLANK(Table13[[#This Row],[Difference Result]]),"",IF(ISBLANK(Games!B411),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1" s="24" t="str">
        <f>IF(ISBLANK(Table13[[#This Row],[Difference Result]]), "", (Table13[[#This Row],[Predicted Spread]]*-1-Table13[[#This Row],[Difference Result]]))</f>
        <v/>
      </c>
      <c r="N411" s="24" t="str">
        <f>IF(ISBLANK(Table13[[#This Row],[Difference Result]]), "",ABS(Table13[[#This Row],[Result Difference from Prediction]]))</f>
        <v/>
      </c>
      <c r="O411" s="17" t="str">
        <f>IF(OR(ISBLANK(Games!B411),ISBLANK(Table13[[#This Row],[Side Result]])), "",IF(OR(AND('Prediction Log'!D411&lt;0, 'Prediction Log'!H411='Prediction Log'!B411), AND('Prediction Log'!D411&gt;0, 'Prediction Log'!C411='Prediction Log'!H411)),"Y", IF(ISBLANK(Games!$B$2), "","N")))</f>
        <v/>
      </c>
      <c r="P411" s="17" t="str">
        <f>IF(OR(ISBLANK(Games!B411),ISBLANK(Table13[[#This Row],[Difference Result]])),"", IF(Table13[[#This Row],[Cover Result (Y/N)]]="Y", "Y", "N"))</f>
        <v/>
      </c>
    </row>
    <row r="412" spans="1:16" x14ac:dyDescent="0.45">
      <c r="A412" s="6" t="str">
        <f>IF(ISBLANK(Games!$B412), "",Games!A412)</f>
        <v/>
      </c>
      <c r="B412" s="6" t="str">
        <f>IF(ISBLANK(Games!$B412), "",Games!B412)</f>
        <v/>
      </c>
      <c r="C412" s="6" t="str">
        <f>IF(ISBLANK(Games!$B412), "",Games!C412)</f>
        <v/>
      </c>
      <c r="D412" s="2" t="str">
        <f>IF(ISBLANK(Games!$B412), "",Games!D412)</f>
        <v/>
      </c>
      <c r="E412" s="2" t="str">
        <f>IF(ISBLANK(Games!$B412), "",Games!E412)</f>
        <v/>
      </c>
      <c r="F412" s="6" t="str">
        <f>IF(ISBLANK(Games!$B412), "",Games!F412)</f>
        <v/>
      </c>
      <c r="G412" s="6" t="str">
        <f>IF(ISBLANK(Games!$B412), "",Games!G412)</f>
        <v/>
      </c>
      <c r="H412" s="26"/>
      <c r="I412" s="26"/>
      <c r="J412" s="25" t="str">
        <f>IF(ISBLANK(Table13[[#This Row],[Side Result]]), "",IF(Table13[[#This Row],[Difference Result]]&gt;(-1*Table13[[#This Row],[Predicted Spread]]), "Y", "N"))</f>
        <v/>
      </c>
      <c r="K412" s="12" t="str">
        <f>IF(ISBLANK(Games!B412),"",IF(Table13[[#This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2" s="16" t="str">
        <f>IF(ISBLANK(Table13[[#This Row],[Difference Result]]),"",IF(ISBLANK(Games!B412),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2" s="24" t="str">
        <f>IF(ISBLANK(Table13[[#This Row],[Difference Result]]), "", (Table13[[#This Row],[Predicted Spread]]*-1-Table13[[#This Row],[Difference Result]]))</f>
        <v/>
      </c>
      <c r="N412" s="24" t="str">
        <f>IF(ISBLANK(Table13[[#This Row],[Difference Result]]), "",ABS(Table13[[#This Row],[Result Difference from Prediction]]))</f>
        <v/>
      </c>
      <c r="O412" s="17" t="str">
        <f>IF(OR(ISBLANK(Games!B412),ISBLANK(Table13[[#This Row],[Side Result]])), "",IF(OR(AND('Prediction Log'!D412&lt;0, 'Prediction Log'!H412='Prediction Log'!B412), AND('Prediction Log'!D412&gt;0, 'Prediction Log'!C412='Prediction Log'!H412)),"Y", IF(ISBLANK(Games!$B$2), "","N")))</f>
        <v/>
      </c>
      <c r="P412" s="17" t="str">
        <f>IF(OR(ISBLANK(Games!B412),ISBLANK(Table13[[#This Row],[Difference Result]])),"", IF(Table13[[#This Row],[Cover Result (Y/N)]]="Y", "Y", "N"))</f>
        <v/>
      </c>
    </row>
    <row r="413" spans="1:16" x14ac:dyDescent="0.45">
      <c r="A413" s="6" t="str">
        <f>IF(ISBLANK(Games!$B413), "",Games!A413)</f>
        <v/>
      </c>
      <c r="B413" s="6" t="str">
        <f>IF(ISBLANK(Games!$B413), "",Games!B413)</f>
        <v/>
      </c>
      <c r="C413" s="6" t="str">
        <f>IF(ISBLANK(Games!$B413), "",Games!C413)</f>
        <v/>
      </c>
      <c r="D413" s="2" t="str">
        <f>IF(ISBLANK(Games!$B413), "",Games!D413)</f>
        <v/>
      </c>
      <c r="E413" s="2" t="str">
        <f>IF(ISBLANK(Games!$B413), "",Games!E413)</f>
        <v/>
      </c>
      <c r="F413" s="6" t="str">
        <f>IF(ISBLANK(Games!$B413), "",Games!F413)</f>
        <v/>
      </c>
      <c r="G413" s="6" t="str">
        <f>IF(ISBLANK(Games!$B413), "",Games!G413)</f>
        <v/>
      </c>
      <c r="H413" s="26"/>
      <c r="I413" s="26"/>
      <c r="J413" s="25" t="str">
        <f>IF(ISBLANK(Table13[[#This Row],[Side Result]]), "",IF(Table13[[#This Row],[Difference Result]]&gt;(-1*Table13[[#This Row],[Predicted Spread]]), "Y", "N"))</f>
        <v/>
      </c>
      <c r="K413" s="12" t="str">
        <f>IF(ISBLANK(Games!B413),"",IF(Table13[[#This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3" s="16" t="str">
        <f>IF(ISBLANK(Table13[[#This Row],[Difference Result]]),"",IF(ISBLANK(Games!B413),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3" s="24" t="str">
        <f>IF(ISBLANK(Table13[[#This Row],[Difference Result]]), "", (Table13[[#This Row],[Predicted Spread]]*-1-Table13[[#This Row],[Difference Result]]))</f>
        <v/>
      </c>
      <c r="N413" s="24" t="str">
        <f>IF(ISBLANK(Table13[[#This Row],[Difference Result]]), "",ABS(Table13[[#This Row],[Result Difference from Prediction]]))</f>
        <v/>
      </c>
      <c r="O413" s="17" t="str">
        <f>IF(OR(ISBLANK(Games!B413),ISBLANK(Table13[[#This Row],[Side Result]])), "",IF(OR(AND('Prediction Log'!D413&lt;0, 'Prediction Log'!H413='Prediction Log'!B413), AND('Prediction Log'!D413&gt;0, 'Prediction Log'!C413='Prediction Log'!H413)),"Y", IF(ISBLANK(Games!$B$2), "","N")))</f>
        <v/>
      </c>
      <c r="P413" s="17" t="str">
        <f>IF(OR(ISBLANK(Games!B413),ISBLANK(Table13[[#This Row],[Difference Result]])),"", IF(Table13[[#This Row],[Cover Result (Y/N)]]="Y", "Y", "N"))</f>
        <v/>
      </c>
    </row>
    <row r="414" spans="1:16" x14ac:dyDescent="0.45">
      <c r="A414" s="6" t="str">
        <f>IF(ISBLANK(Games!$B414), "",Games!A414)</f>
        <v/>
      </c>
      <c r="B414" s="6" t="str">
        <f>IF(ISBLANK(Games!$B414), "",Games!B414)</f>
        <v/>
      </c>
      <c r="C414" s="6" t="str">
        <f>IF(ISBLANK(Games!$B414), "",Games!C414)</f>
        <v/>
      </c>
      <c r="D414" s="2" t="str">
        <f>IF(ISBLANK(Games!$B414), "",Games!D414)</f>
        <v/>
      </c>
      <c r="E414" s="2" t="str">
        <f>IF(ISBLANK(Games!$B414), "",Games!E414)</f>
        <v/>
      </c>
      <c r="F414" s="6" t="str">
        <f>IF(ISBLANK(Games!$B414), "",Games!F414)</f>
        <v/>
      </c>
      <c r="G414" s="6" t="str">
        <f>IF(ISBLANK(Games!$B414), "",Games!G414)</f>
        <v/>
      </c>
      <c r="H414" s="26"/>
      <c r="I414" s="26"/>
      <c r="J414" s="25" t="str">
        <f>IF(ISBLANK(Table13[[#This Row],[Side Result]]), "",IF(Table13[[#This Row],[Difference Result]]&gt;(-1*Table13[[#This Row],[Predicted Spread]]), "Y", "N"))</f>
        <v/>
      </c>
      <c r="K414" s="12" t="str">
        <f>IF(ISBLANK(Games!B414),"",IF(Table13[[#This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4" s="16" t="str">
        <f>IF(ISBLANK(Table13[[#This Row],[Difference Result]]),"",IF(ISBLANK(Games!B414),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4" s="24" t="str">
        <f>IF(ISBLANK(Table13[[#This Row],[Difference Result]]), "", (Table13[[#This Row],[Predicted Spread]]*-1-Table13[[#This Row],[Difference Result]]))</f>
        <v/>
      </c>
      <c r="N414" s="24" t="str">
        <f>IF(ISBLANK(Table13[[#This Row],[Difference Result]]), "",ABS(Table13[[#This Row],[Result Difference from Prediction]]))</f>
        <v/>
      </c>
      <c r="O414" s="17" t="str">
        <f>IF(OR(ISBLANK(Games!B414),ISBLANK(Table13[[#This Row],[Side Result]])), "",IF(OR(AND('Prediction Log'!D414&lt;0, 'Prediction Log'!H414='Prediction Log'!B414), AND('Prediction Log'!D414&gt;0, 'Prediction Log'!C414='Prediction Log'!H414)),"Y", IF(ISBLANK(Games!$B$2), "","N")))</f>
        <v/>
      </c>
      <c r="P414" s="17" t="str">
        <f>IF(OR(ISBLANK(Games!B414),ISBLANK(Table13[[#This Row],[Difference Result]])),"", IF(Table13[[#This Row],[Cover Result (Y/N)]]="Y", "Y", "N"))</f>
        <v/>
      </c>
    </row>
    <row r="415" spans="1:16" x14ac:dyDescent="0.45">
      <c r="A415" s="6" t="str">
        <f>IF(ISBLANK(Games!$B415), "",Games!A415)</f>
        <v/>
      </c>
      <c r="B415" s="6" t="str">
        <f>IF(ISBLANK(Games!$B415), "",Games!B415)</f>
        <v/>
      </c>
      <c r="C415" s="6" t="str">
        <f>IF(ISBLANK(Games!$B415), "",Games!C415)</f>
        <v/>
      </c>
      <c r="D415" s="2" t="str">
        <f>IF(ISBLANK(Games!$B415), "",Games!D415)</f>
        <v/>
      </c>
      <c r="E415" s="2" t="str">
        <f>IF(ISBLANK(Games!$B415), "",Games!E415)</f>
        <v/>
      </c>
      <c r="F415" s="6" t="str">
        <f>IF(ISBLANK(Games!$B415), "",Games!F415)</f>
        <v/>
      </c>
      <c r="G415" s="6" t="str">
        <f>IF(ISBLANK(Games!$B415), "",Games!G415)</f>
        <v/>
      </c>
      <c r="H415" s="26"/>
      <c r="I415" s="26"/>
      <c r="J415" s="25" t="str">
        <f>IF(ISBLANK(Table13[[#This Row],[Side Result]]), "",IF(Table13[[#This Row],[Difference Result]]&gt;(-1*Table13[[#This Row],[Predicted Spread]]), "Y", "N"))</f>
        <v/>
      </c>
      <c r="K415" s="12" t="str">
        <f>IF(ISBLANK(Games!B415),"",IF(Table13[[#This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5" s="16" t="str">
        <f>IF(ISBLANK(Table13[[#This Row],[Difference Result]]),"",IF(ISBLANK(Games!B415),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5" s="24" t="str">
        <f>IF(ISBLANK(Table13[[#This Row],[Difference Result]]), "", (Table13[[#This Row],[Predicted Spread]]*-1-Table13[[#This Row],[Difference Result]]))</f>
        <v/>
      </c>
      <c r="N415" s="24" t="str">
        <f>IF(ISBLANK(Table13[[#This Row],[Difference Result]]), "",ABS(Table13[[#This Row],[Result Difference from Prediction]]))</f>
        <v/>
      </c>
      <c r="O415" s="17" t="str">
        <f>IF(OR(ISBLANK(Games!B415),ISBLANK(Table13[[#This Row],[Side Result]])), "",IF(OR(AND('Prediction Log'!D415&lt;0, 'Prediction Log'!H415='Prediction Log'!B415), AND('Prediction Log'!D415&gt;0, 'Prediction Log'!C415='Prediction Log'!H415)),"Y", IF(ISBLANK(Games!$B$2), "","N")))</f>
        <v/>
      </c>
      <c r="P415" s="17" t="str">
        <f>IF(OR(ISBLANK(Games!B415),ISBLANK(Table13[[#This Row],[Difference Result]])),"", IF(Table13[[#This Row],[Cover Result (Y/N)]]="Y", "Y", "N"))</f>
        <v/>
      </c>
    </row>
    <row r="416" spans="1:16" x14ac:dyDescent="0.45">
      <c r="A416" s="6" t="str">
        <f>IF(ISBLANK(Games!$B416), "",Games!A416)</f>
        <v/>
      </c>
      <c r="B416" s="6" t="str">
        <f>IF(ISBLANK(Games!$B416), "",Games!B416)</f>
        <v/>
      </c>
      <c r="C416" s="6" t="str">
        <f>IF(ISBLANK(Games!$B416), "",Games!C416)</f>
        <v/>
      </c>
      <c r="D416" s="2" t="str">
        <f>IF(ISBLANK(Games!$B416), "",Games!D416)</f>
        <v/>
      </c>
      <c r="E416" s="2" t="str">
        <f>IF(ISBLANK(Games!$B416), "",Games!E416)</f>
        <v/>
      </c>
      <c r="F416" s="6" t="str">
        <f>IF(ISBLANK(Games!$B416), "",Games!F416)</f>
        <v/>
      </c>
      <c r="G416" s="6" t="str">
        <f>IF(ISBLANK(Games!$B416), "",Games!G416)</f>
        <v/>
      </c>
      <c r="H416" s="26"/>
      <c r="I416" s="26"/>
      <c r="J416" s="25" t="str">
        <f>IF(ISBLANK(Table13[[#This Row],[Side Result]]), "",IF(Table13[[#This Row],[Difference Result]]&gt;(-1*Table13[[#This Row],[Predicted Spread]]), "Y", "N"))</f>
        <v/>
      </c>
      <c r="K416" s="12" t="str">
        <f>IF(ISBLANK(Games!B416),"",IF(Table13[[#This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6" s="16" t="str">
        <f>IF(ISBLANK(Table13[[#This Row],[Difference Result]]),"",IF(ISBLANK(Games!B416),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6" s="24" t="str">
        <f>IF(ISBLANK(Table13[[#This Row],[Difference Result]]), "", (Table13[[#This Row],[Predicted Spread]]*-1-Table13[[#This Row],[Difference Result]]))</f>
        <v/>
      </c>
      <c r="N416" s="24" t="str">
        <f>IF(ISBLANK(Table13[[#This Row],[Difference Result]]), "",ABS(Table13[[#This Row],[Result Difference from Prediction]]))</f>
        <v/>
      </c>
      <c r="O416" s="17" t="str">
        <f>IF(OR(ISBLANK(Games!B416),ISBLANK(Table13[[#This Row],[Side Result]])), "",IF(OR(AND('Prediction Log'!D416&lt;0, 'Prediction Log'!H416='Prediction Log'!B416), AND('Prediction Log'!D416&gt;0, 'Prediction Log'!C416='Prediction Log'!H416)),"Y", IF(ISBLANK(Games!$B$2), "","N")))</f>
        <v/>
      </c>
      <c r="P416" s="17" t="str">
        <f>IF(OR(ISBLANK(Games!B416),ISBLANK(Table13[[#This Row],[Difference Result]])),"", IF(Table13[[#This Row],[Cover Result (Y/N)]]="Y", "Y", "N"))</f>
        <v/>
      </c>
    </row>
    <row r="417" spans="1:16" x14ac:dyDescent="0.45">
      <c r="A417" s="6" t="str">
        <f>IF(ISBLANK(Games!$B417), "",Games!A417)</f>
        <v/>
      </c>
      <c r="B417" s="6" t="str">
        <f>IF(ISBLANK(Games!$B417), "",Games!B417)</f>
        <v/>
      </c>
      <c r="C417" s="6" t="str">
        <f>IF(ISBLANK(Games!$B417), "",Games!C417)</f>
        <v/>
      </c>
      <c r="D417" s="2" t="str">
        <f>IF(ISBLANK(Games!$B417), "",Games!D417)</f>
        <v/>
      </c>
      <c r="E417" s="2" t="str">
        <f>IF(ISBLANK(Games!$B417), "",Games!E417)</f>
        <v/>
      </c>
      <c r="F417" s="6" t="str">
        <f>IF(ISBLANK(Games!$B417), "",Games!F417)</f>
        <v/>
      </c>
      <c r="G417" s="6" t="str">
        <f>IF(ISBLANK(Games!$B417), "",Games!G417)</f>
        <v/>
      </c>
      <c r="H417" s="26"/>
      <c r="I417" s="26"/>
      <c r="J417" s="25" t="str">
        <f>IF(ISBLANK(Table13[[#This Row],[Side Result]]), "",IF(Table13[[#This Row],[Difference Result]]&gt;(-1*Table13[[#This Row],[Predicted Spread]]), "Y", "N"))</f>
        <v/>
      </c>
      <c r="K417" s="12" t="str">
        <f>IF(ISBLANK(Games!B417),"",IF(Table13[[#This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7" s="16" t="str">
        <f>IF(ISBLANK(Table13[[#This Row],[Difference Result]]),"",IF(ISBLANK(Games!B417),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7" s="24" t="str">
        <f>IF(ISBLANK(Table13[[#This Row],[Difference Result]]), "", (Table13[[#This Row],[Predicted Spread]]*-1-Table13[[#This Row],[Difference Result]]))</f>
        <v/>
      </c>
      <c r="N417" s="24" t="str">
        <f>IF(ISBLANK(Table13[[#This Row],[Difference Result]]), "",ABS(Table13[[#This Row],[Result Difference from Prediction]]))</f>
        <v/>
      </c>
      <c r="O417" s="17" t="str">
        <f>IF(OR(ISBLANK(Games!B417),ISBLANK(Table13[[#This Row],[Side Result]])), "",IF(OR(AND('Prediction Log'!D417&lt;0, 'Prediction Log'!H417='Prediction Log'!B417), AND('Prediction Log'!D417&gt;0, 'Prediction Log'!C417='Prediction Log'!H417)),"Y", IF(ISBLANK(Games!$B$2), "","N")))</f>
        <v/>
      </c>
      <c r="P417" s="17" t="str">
        <f>IF(OR(ISBLANK(Games!B417),ISBLANK(Table13[[#This Row],[Difference Result]])),"", IF(Table13[[#This Row],[Cover Result (Y/N)]]="Y", "Y", "N"))</f>
        <v/>
      </c>
    </row>
    <row r="418" spans="1:16" x14ac:dyDescent="0.45">
      <c r="A418" s="6" t="str">
        <f>IF(ISBLANK(Games!$B418), "",Games!A418)</f>
        <v/>
      </c>
      <c r="B418" s="6" t="str">
        <f>IF(ISBLANK(Games!$B418), "",Games!B418)</f>
        <v/>
      </c>
      <c r="C418" s="6" t="str">
        <f>IF(ISBLANK(Games!$B418), "",Games!C418)</f>
        <v/>
      </c>
      <c r="D418" s="2" t="str">
        <f>IF(ISBLANK(Games!$B418), "",Games!D418)</f>
        <v/>
      </c>
      <c r="E418" s="2" t="str">
        <f>IF(ISBLANK(Games!$B418), "",Games!E418)</f>
        <v/>
      </c>
      <c r="F418" s="6" t="str">
        <f>IF(ISBLANK(Games!$B418), "",Games!F418)</f>
        <v/>
      </c>
      <c r="G418" s="6" t="str">
        <f>IF(ISBLANK(Games!$B418), "",Games!G418)</f>
        <v/>
      </c>
      <c r="H418" s="26"/>
      <c r="I418" s="26"/>
      <c r="J418" s="25" t="str">
        <f>IF(ISBLANK(Table13[[#This Row],[Side Result]]), "",IF(Table13[[#This Row],[Difference Result]]&gt;(-1*Table13[[#This Row],[Predicted Spread]]), "Y", "N"))</f>
        <v/>
      </c>
      <c r="K418" s="12" t="str">
        <f>IF(ISBLANK(Games!B418),"",IF(Table13[[#This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8" s="16" t="str">
        <f>IF(ISBLANK(Table13[[#This Row],[Difference Result]]),"",IF(ISBLANK(Games!B418),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8" s="24" t="str">
        <f>IF(ISBLANK(Table13[[#This Row],[Difference Result]]), "", (Table13[[#This Row],[Predicted Spread]]*-1-Table13[[#This Row],[Difference Result]]))</f>
        <v/>
      </c>
      <c r="N418" s="24" t="str">
        <f>IF(ISBLANK(Table13[[#This Row],[Difference Result]]), "",ABS(Table13[[#This Row],[Result Difference from Prediction]]))</f>
        <v/>
      </c>
      <c r="O418" s="17" t="str">
        <f>IF(OR(ISBLANK(Games!B418),ISBLANK(Table13[[#This Row],[Side Result]])), "",IF(OR(AND('Prediction Log'!D418&lt;0, 'Prediction Log'!H418='Prediction Log'!B418), AND('Prediction Log'!D418&gt;0, 'Prediction Log'!C418='Prediction Log'!H418)),"Y", IF(ISBLANK(Games!$B$2), "","N")))</f>
        <v/>
      </c>
      <c r="P418" s="17" t="str">
        <f>IF(OR(ISBLANK(Games!B418),ISBLANK(Table13[[#This Row],[Difference Result]])),"", IF(Table13[[#This Row],[Cover Result (Y/N)]]="Y", "Y", "N"))</f>
        <v/>
      </c>
    </row>
    <row r="419" spans="1:16" x14ac:dyDescent="0.45">
      <c r="A419" s="6" t="str">
        <f>IF(ISBLANK(Games!$B419), "",Games!A419)</f>
        <v/>
      </c>
      <c r="B419" s="6" t="str">
        <f>IF(ISBLANK(Games!$B419), "",Games!B419)</f>
        <v/>
      </c>
      <c r="C419" s="6" t="str">
        <f>IF(ISBLANK(Games!$B419), "",Games!C419)</f>
        <v/>
      </c>
      <c r="D419" s="2" t="str">
        <f>IF(ISBLANK(Games!$B419), "",Games!D419)</f>
        <v/>
      </c>
      <c r="E419" s="2" t="str">
        <f>IF(ISBLANK(Games!$B419), "",Games!E419)</f>
        <v/>
      </c>
      <c r="F419" s="6" t="str">
        <f>IF(ISBLANK(Games!$B419), "",Games!F419)</f>
        <v/>
      </c>
      <c r="G419" s="6" t="str">
        <f>IF(ISBLANK(Games!$B419), "",Games!G419)</f>
        <v/>
      </c>
      <c r="H419" s="26"/>
      <c r="I419" s="26"/>
      <c r="J419" s="25" t="str">
        <f>IF(ISBLANK(Table13[[#This Row],[Side Result]]), "",IF(Table13[[#This Row],[Difference Result]]&gt;(-1*Table13[[#This Row],[Predicted Spread]]), "Y", "N"))</f>
        <v/>
      </c>
      <c r="K419" s="12" t="str">
        <f>IF(ISBLANK(Games!B419),"",IF(Table13[[#This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9" s="16" t="str">
        <f>IF(ISBLANK(Table13[[#This Row],[Difference Result]]),"",IF(ISBLANK(Games!B419),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9" s="24" t="str">
        <f>IF(ISBLANK(Table13[[#This Row],[Difference Result]]), "", (Table13[[#This Row],[Predicted Spread]]*-1-Table13[[#This Row],[Difference Result]]))</f>
        <v/>
      </c>
      <c r="N419" s="24" t="str">
        <f>IF(ISBLANK(Table13[[#This Row],[Difference Result]]), "",ABS(Table13[[#This Row],[Result Difference from Prediction]]))</f>
        <v/>
      </c>
      <c r="O419" s="17" t="str">
        <f>IF(OR(ISBLANK(Games!B419),ISBLANK(Table13[[#This Row],[Side Result]])), "",IF(OR(AND('Prediction Log'!D419&lt;0, 'Prediction Log'!H419='Prediction Log'!B419), AND('Prediction Log'!D419&gt;0, 'Prediction Log'!C419='Prediction Log'!H419)),"Y", IF(ISBLANK(Games!$B$2), "","N")))</f>
        <v/>
      </c>
      <c r="P419" s="17" t="str">
        <f>IF(OR(ISBLANK(Games!B419),ISBLANK(Table13[[#This Row],[Difference Result]])),"", IF(Table13[[#This Row],[Cover Result (Y/N)]]="Y", "Y", "N"))</f>
        <v/>
      </c>
    </row>
    <row r="420" spans="1:16" x14ac:dyDescent="0.45">
      <c r="A420" s="6" t="str">
        <f>IF(ISBLANK(Games!$B420), "",Games!A420)</f>
        <v/>
      </c>
      <c r="B420" s="6" t="str">
        <f>IF(ISBLANK(Games!$B420), "",Games!B420)</f>
        <v/>
      </c>
      <c r="C420" s="6" t="str">
        <f>IF(ISBLANK(Games!$B420), "",Games!C420)</f>
        <v/>
      </c>
      <c r="D420" s="2" t="str">
        <f>IF(ISBLANK(Games!$B420), "",Games!D420)</f>
        <v/>
      </c>
      <c r="E420" s="2" t="str">
        <f>IF(ISBLANK(Games!$B420), "",Games!E420)</f>
        <v/>
      </c>
      <c r="F420" s="6" t="str">
        <f>IF(ISBLANK(Games!$B420), "",Games!F420)</f>
        <v/>
      </c>
      <c r="G420" s="6" t="str">
        <f>IF(ISBLANK(Games!$B420), "",Games!G420)</f>
        <v/>
      </c>
      <c r="H420" s="26"/>
      <c r="I420" s="26"/>
      <c r="J420" s="25" t="str">
        <f>IF(ISBLANK(Table13[[#This Row],[Side Result]]), "",IF(Table13[[#This Row],[Difference Result]]&gt;(-1*Table13[[#This Row],[Predicted Spread]]), "Y", "N"))</f>
        <v/>
      </c>
      <c r="K420" s="12" t="str">
        <f>IF(ISBLANK(Games!B420),"",IF(Table13[[#This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0" s="16" t="str">
        <f>IF(ISBLANK(Table13[[#This Row],[Difference Result]]),"",IF(ISBLANK(Games!B420),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0" s="24" t="str">
        <f>IF(ISBLANK(Table13[[#This Row],[Difference Result]]), "", (Table13[[#This Row],[Predicted Spread]]*-1-Table13[[#This Row],[Difference Result]]))</f>
        <v/>
      </c>
      <c r="N420" s="24" t="str">
        <f>IF(ISBLANK(Table13[[#This Row],[Difference Result]]), "",ABS(Table13[[#This Row],[Result Difference from Prediction]]))</f>
        <v/>
      </c>
      <c r="O420" s="17" t="str">
        <f>IF(OR(ISBLANK(Games!B420),ISBLANK(Table13[[#This Row],[Side Result]])), "",IF(OR(AND('Prediction Log'!D420&lt;0, 'Prediction Log'!H420='Prediction Log'!B420), AND('Prediction Log'!D420&gt;0, 'Prediction Log'!C420='Prediction Log'!H420)),"Y", IF(ISBLANK(Games!$B$2), "","N")))</f>
        <v/>
      </c>
      <c r="P420" s="17" t="str">
        <f>IF(OR(ISBLANK(Games!B420),ISBLANK(Table13[[#This Row],[Difference Result]])),"", IF(Table13[[#This Row],[Cover Result (Y/N)]]="Y", "Y", "N"))</f>
        <v/>
      </c>
    </row>
    <row r="421" spans="1:16" x14ac:dyDescent="0.45">
      <c r="A421" s="6" t="str">
        <f>IF(ISBLANK(Games!$B421), "",Games!A421)</f>
        <v/>
      </c>
      <c r="B421" s="6" t="str">
        <f>IF(ISBLANK(Games!$B421), "",Games!B421)</f>
        <v/>
      </c>
      <c r="C421" s="6" t="str">
        <f>IF(ISBLANK(Games!$B421), "",Games!C421)</f>
        <v/>
      </c>
      <c r="D421" s="2" t="str">
        <f>IF(ISBLANK(Games!$B421), "",Games!D421)</f>
        <v/>
      </c>
      <c r="E421" s="2" t="str">
        <f>IF(ISBLANK(Games!$B421), "",Games!E421)</f>
        <v/>
      </c>
      <c r="F421" s="6" t="str">
        <f>IF(ISBLANK(Games!$B421), "",Games!F421)</f>
        <v/>
      </c>
      <c r="G421" s="6" t="str">
        <f>IF(ISBLANK(Games!$B421), "",Games!G421)</f>
        <v/>
      </c>
      <c r="H421" s="26"/>
      <c r="I421" s="26"/>
      <c r="J421" s="25" t="str">
        <f>IF(ISBLANK(Table13[[#This Row],[Side Result]]), "",IF(Table13[[#This Row],[Difference Result]]&gt;(-1*Table13[[#This Row],[Predicted Spread]]), "Y", "N"))</f>
        <v/>
      </c>
      <c r="K421" s="12" t="str">
        <f>IF(ISBLANK(Games!B421),"",IF(Table13[[#This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1" s="16" t="str">
        <f>IF(ISBLANK(Table13[[#This Row],[Difference Result]]),"",IF(ISBLANK(Games!B421),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1" s="24" t="str">
        <f>IF(ISBLANK(Table13[[#This Row],[Difference Result]]), "", (Table13[[#This Row],[Predicted Spread]]*-1-Table13[[#This Row],[Difference Result]]))</f>
        <v/>
      </c>
      <c r="N421" s="24" t="str">
        <f>IF(ISBLANK(Table13[[#This Row],[Difference Result]]), "",ABS(Table13[[#This Row],[Result Difference from Prediction]]))</f>
        <v/>
      </c>
      <c r="O421" s="17" t="str">
        <f>IF(OR(ISBLANK(Games!B421),ISBLANK(Table13[[#This Row],[Side Result]])), "",IF(OR(AND('Prediction Log'!D421&lt;0, 'Prediction Log'!H421='Prediction Log'!B421), AND('Prediction Log'!D421&gt;0, 'Prediction Log'!C421='Prediction Log'!H421)),"Y", IF(ISBLANK(Games!$B$2), "","N")))</f>
        <v/>
      </c>
      <c r="P421" s="17" t="str">
        <f>IF(OR(ISBLANK(Games!B421),ISBLANK(Table13[[#This Row],[Difference Result]])),"", IF(Table13[[#This Row],[Cover Result (Y/N)]]="Y", "Y", "N"))</f>
        <v/>
      </c>
    </row>
    <row r="422" spans="1:16" x14ac:dyDescent="0.45">
      <c r="A422" s="6" t="str">
        <f>IF(ISBLANK(Games!$B422), "",Games!A422)</f>
        <v/>
      </c>
      <c r="B422" s="6" t="str">
        <f>IF(ISBLANK(Games!$B422), "",Games!B422)</f>
        <v/>
      </c>
      <c r="C422" s="6" t="str">
        <f>IF(ISBLANK(Games!$B422), "",Games!C422)</f>
        <v/>
      </c>
      <c r="D422" s="2" t="str">
        <f>IF(ISBLANK(Games!$B422), "",Games!D422)</f>
        <v/>
      </c>
      <c r="E422" s="2" t="str">
        <f>IF(ISBLANK(Games!$B422), "",Games!E422)</f>
        <v/>
      </c>
      <c r="F422" s="6" t="str">
        <f>IF(ISBLANK(Games!$B422), "",Games!F422)</f>
        <v/>
      </c>
      <c r="G422" s="6" t="str">
        <f>IF(ISBLANK(Games!$B422), "",Games!G422)</f>
        <v/>
      </c>
      <c r="H422" s="26"/>
      <c r="I422" s="26"/>
      <c r="J422" s="25" t="str">
        <f>IF(ISBLANK(Table13[[#This Row],[Side Result]]), "",IF(Table13[[#This Row],[Difference Result]]&gt;(-1*Table13[[#This Row],[Predicted Spread]]), "Y", "N"))</f>
        <v/>
      </c>
      <c r="K422" s="12" t="str">
        <f>IF(ISBLANK(Games!B422),"",IF(Table13[[#This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2" s="16" t="str">
        <f>IF(ISBLANK(Table13[[#This Row],[Difference Result]]),"",IF(ISBLANK(Games!B422),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2" s="24" t="str">
        <f>IF(ISBLANK(Table13[[#This Row],[Difference Result]]), "", (Table13[[#This Row],[Predicted Spread]]*-1-Table13[[#This Row],[Difference Result]]))</f>
        <v/>
      </c>
      <c r="N422" s="24" t="str">
        <f>IF(ISBLANK(Table13[[#This Row],[Difference Result]]), "",ABS(Table13[[#This Row],[Result Difference from Prediction]]))</f>
        <v/>
      </c>
      <c r="O422" s="17" t="str">
        <f>IF(OR(ISBLANK(Games!B422),ISBLANK(Table13[[#This Row],[Side Result]])), "",IF(OR(AND('Prediction Log'!D422&lt;0, 'Prediction Log'!H422='Prediction Log'!B422), AND('Prediction Log'!D422&gt;0, 'Prediction Log'!C422='Prediction Log'!H422)),"Y", IF(ISBLANK(Games!$B$2), "","N")))</f>
        <v/>
      </c>
      <c r="P422" s="17" t="str">
        <f>IF(OR(ISBLANK(Games!B422),ISBLANK(Table13[[#This Row],[Difference Result]])),"", IF(Table13[[#This Row],[Cover Result (Y/N)]]="Y", "Y", "N"))</f>
        <v/>
      </c>
    </row>
    <row r="423" spans="1:16" x14ac:dyDescent="0.45">
      <c r="A423" s="6" t="str">
        <f>IF(ISBLANK(Games!$B423), "",Games!A423)</f>
        <v/>
      </c>
      <c r="B423" s="6" t="str">
        <f>IF(ISBLANK(Games!$B423), "",Games!B423)</f>
        <v/>
      </c>
      <c r="C423" s="6" t="str">
        <f>IF(ISBLANK(Games!$B423), "",Games!C423)</f>
        <v/>
      </c>
      <c r="D423" s="2" t="str">
        <f>IF(ISBLANK(Games!$B423), "",Games!D423)</f>
        <v/>
      </c>
      <c r="E423" s="2" t="str">
        <f>IF(ISBLANK(Games!$B423), "",Games!E423)</f>
        <v/>
      </c>
      <c r="F423" s="6" t="str">
        <f>IF(ISBLANK(Games!$B423), "",Games!F423)</f>
        <v/>
      </c>
      <c r="G423" s="6" t="str">
        <f>IF(ISBLANK(Games!$B423), "",Games!G423)</f>
        <v/>
      </c>
      <c r="H423" s="26"/>
      <c r="I423" s="26"/>
      <c r="J423" s="25" t="str">
        <f>IF(ISBLANK(Table13[[#This Row],[Side Result]]), "",IF(Table13[[#This Row],[Difference Result]]&gt;(-1*Table13[[#This Row],[Predicted Spread]]), "Y", "N"))</f>
        <v/>
      </c>
      <c r="K423" s="12" t="str">
        <f>IF(ISBLANK(Games!B423),"",IF(Table13[[#This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3" s="16" t="str">
        <f>IF(ISBLANK(Table13[[#This Row],[Difference Result]]),"",IF(ISBLANK(Games!B423),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3" s="24" t="str">
        <f>IF(ISBLANK(Table13[[#This Row],[Difference Result]]), "", (Table13[[#This Row],[Predicted Spread]]*-1-Table13[[#This Row],[Difference Result]]))</f>
        <v/>
      </c>
      <c r="N423" s="24" t="str">
        <f>IF(ISBLANK(Table13[[#This Row],[Difference Result]]), "",ABS(Table13[[#This Row],[Result Difference from Prediction]]))</f>
        <v/>
      </c>
      <c r="O423" s="17" t="str">
        <f>IF(OR(ISBLANK(Games!B423),ISBLANK(Table13[[#This Row],[Side Result]])), "",IF(OR(AND('Prediction Log'!D423&lt;0, 'Prediction Log'!H423='Prediction Log'!B423), AND('Prediction Log'!D423&gt;0, 'Prediction Log'!C423='Prediction Log'!H423)),"Y", IF(ISBLANK(Games!$B$2), "","N")))</f>
        <v/>
      </c>
      <c r="P423" s="17" t="str">
        <f>IF(OR(ISBLANK(Games!B423),ISBLANK(Table13[[#This Row],[Difference Result]])),"", IF(Table13[[#This Row],[Cover Result (Y/N)]]="Y", "Y", "N"))</f>
        <v/>
      </c>
    </row>
    <row r="424" spans="1:16" x14ac:dyDescent="0.45">
      <c r="A424" s="6" t="str">
        <f>IF(ISBLANK(Games!$B424), "",Games!A424)</f>
        <v/>
      </c>
      <c r="B424" s="6" t="str">
        <f>IF(ISBLANK(Games!$B424), "",Games!B424)</f>
        <v/>
      </c>
      <c r="C424" s="6" t="str">
        <f>IF(ISBLANK(Games!$B424), "",Games!C424)</f>
        <v/>
      </c>
      <c r="D424" s="2" t="str">
        <f>IF(ISBLANK(Games!$B424), "",Games!D424)</f>
        <v/>
      </c>
      <c r="E424" s="2" t="str">
        <f>IF(ISBLANK(Games!$B424), "",Games!E424)</f>
        <v/>
      </c>
      <c r="F424" s="6" t="str">
        <f>IF(ISBLANK(Games!$B424), "",Games!F424)</f>
        <v/>
      </c>
      <c r="G424" s="6" t="str">
        <f>IF(ISBLANK(Games!$B424), "",Games!G424)</f>
        <v/>
      </c>
      <c r="H424" s="26"/>
      <c r="I424" s="26"/>
      <c r="J424" s="25" t="str">
        <f>IF(ISBLANK(Table13[[#This Row],[Side Result]]), "",IF(Table13[[#This Row],[Difference Result]]&gt;(-1*Table13[[#This Row],[Predicted Spread]]), "Y", "N"))</f>
        <v/>
      </c>
      <c r="K424" s="12" t="str">
        <f>IF(ISBLANK(Games!B424),"",IF(Table13[[#This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4" s="16" t="str">
        <f>IF(ISBLANK(Table13[[#This Row],[Difference Result]]),"",IF(ISBLANK(Games!B424),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4" s="24" t="str">
        <f>IF(ISBLANK(Table13[[#This Row],[Difference Result]]), "", (Table13[[#This Row],[Predicted Spread]]*-1-Table13[[#This Row],[Difference Result]]))</f>
        <v/>
      </c>
      <c r="N424" s="24" t="str">
        <f>IF(ISBLANK(Table13[[#This Row],[Difference Result]]), "",ABS(Table13[[#This Row],[Result Difference from Prediction]]))</f>
        <v/>
      </c>
      <c r="O424" s="17" t="str">
        <f>IF(OR(ISBLANK(Games!B424),ISBLANK(Table13[[#This Row],[Side Result]])), "",IF(OR(AND('Prediction Log'!D424&lt;0, 'Prediction Log'!H424='Prediction Log'!B424), AND('Prediction Log'!D424&gt;0, 'Prediction Log'!C424='Prediction Log'!H424)),"Y", IF(ISBLANK(Games!$B$2), "","N")))</f>
        <v/>
      </c>
      <c r="P424" s="17" t="str">
        <f>IF(OR(ISBLANK(Games!B424),ISBLANK(Table13[[#This Row],[Difference Result]])),"", IF(Table13[[#This Row],[Cover Result (Y/N)]]="Y", "Y", "N"))</f>
        <v/>
      </c>
    </row>
    <row r="425" spans="1:16" x14ac:dyDescent="0.45">
      <c r="A425" s="6" t="str">
        <f>IF(ISBLANK(Games!$B425), "",Games!A425)</f>
        <v/>
      </c>
      <c r="B425" s="6" t="str">
        <f>IF(ISBLANK(Games!$B425), "",Games!B425)</f>
        <v/>
      </c>
      <c r="C425" s="6" t="str">
        <f>IF(ISBLANK(Games!$B425), "",Games!C425)</f>
        <v/>
      </c>
      <c r="D425" s="2" t="str">
        <f>IF(ISBLANK(Games!$B425), "",Games!D425)</f>
        <v/>
      </c>
      <c r="E425" s="2" t="str">
        <f>IF(ISBLANK(Games!$B425), "",Games!E425)</f>
        <v/>
      </c>
      <c r="F425" s="6" t="str">
        <f>IF(ISBLANK(Games!$B425), "",Games!F425)</f>
        <v/>
      </c>
      <c r="G425" s="6" t="str">
        <f>IF(ISBLANK(Games!$B425), "",Games!G425)</f>
        <v/>
      </c>
      <c r="H425" s="26"/>
      <c r="I425" s="26"/>
      <c r="J425" s="25" t="str">
        <f>IF(ISBLANK(Table13[[#This Row],[Side Result]]), "",IF(Table13[[#This Row],[Difference Result]]&gt;(-1*Table13[[#This Row],[Predicted Spread]]), "Y", "N"))</f>
        <v/>
      </c>
      <c r="K425" s="12" t="str">
        <f>IF(ISBLANK(Games!B425),"",IF(Table13[[#This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5" s="16" t="str">
        <f>IF(ISBLANK(Table13[[#This Row],[Difference Result]]),"",IF(ISBLANK(Games!B425),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5" s="24" t="str">
        <f>IF(ISBLANK(Table13[[#This Row],[Difference Result]]), "", (Table13[[#This Row],[Predicted Spread]]*-1-Table13[[#This Row],[Difference Result]]))</f>
        <v/>
      </c>
      <c r="N425" s="24" t="str">
        <f>IF(ISBLANK(Table13[[#This Row],[Difference Result]]), "",ABS(Table13[[#This Row],[Result Difference from Prediction]]))</f>
        <v/>
      </c>
      <c r="O425" s="17" t="str">
        <f>IF(OR(ISBLANK(Games!B425),ISBLANK(Table13[[#This Row],[Side Result]])), "",IF(OR(AND('Prediction Log'!D425&lt;0, 'Prediction Log'!H425='Prediction Log'!B425), AND('Prediction Log'!D425&gt;0, 'Prediction Log'!C425='Prediction Log'!H425)),"Y", IF(ISBLANK(Games!$B$2), "","N")))</f>
        <v/>
      </c>
      <c r="P425" s="17" t="str">
        <f>IF(OR(ISBLANK(Games!B425),ISBLANK(Table13[[#This Row],[Difference Result]])),"", IF(Table13[[#This Row],[Cover Result (Y/N)]]="Y", "Y", "N"))</f>
        <v/>
      </c>
    </row>
    <row r="426" spans="1:16" x14ac:dyDescent="0.45">
      <c r="A426" s="6" t="str">
        <f>IF(ISBLANK(Games!$B426), "",Games!A426)</f>
        <v/>
      </c>
      <c r="B426" s="6" t="str">
        <f>IF(ISBLANK(Games!$B426), "",Games!B426)</f>
        <v/>
      </c>
      <c r="C426" s="6" t="str">
        <f>IF(ISBLANK(Games!$B426), "",Games!C426)</f>
        <v/>
      </c>
      <c r="D426" s="2" t="str">
        <f>IF(ISBLANK(Games!$B426), "",Games!D426)</f>
        <v/>
      </c>
      <c r="E426" s="2" t="str">
        <f>IF(ISBLANK(Games!$B426), "",Games!E426)</f>
        <v/>
      </c>
      <c r="F426" s="6" t="str">
        <f>IF(ISBLANK(Games!$B426), "",Games!F426)</f>
        <v/>
      </c>
      <c r="G426" s="6" t="str">
        <f>IF(ISBLANK(Games!$B426), "",Games!G426)</f>
        <v/>
      </c>
      <c r="H426" s="26"/>
      <c r="I426" s="26"/>
      <c r="J426" s="25" t="str">
        <f>IF(ISBLANK(Table13[[#This Row],[Side Result]]), "",IF(Table13[[#This Row],[Difference Result]]&gt;(-1*Table13[[#This Row],[Predicted Spread]]), "Y", "N"))</f>
        <v/>
      </c>
      <c r="K426" s="12" t="str">
        <f>IF(ISBLANK(Games!B426),"",IF(Table13[[#This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6" s="16" t="str">
        <f>IF(ISBLANK(Table13[[#This Row],[Difference Result]]),"",IF(ISBLANK(Games!B426),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6" s="24" t="str">
        <f>IF(ISBLANK(Table13[[#This Row],[Difference Result]]), "", (Table13[[#This Row],[Predicted Spread]]*-1-Table13[[#This Row],[Difference Result]]))</f>
        <v/>
      </c>
      <c r="N426" s="24" t="str">
        <f>IF(ISBLANK(Table13[[#This Row],[Difference Result]]), "",ABS(Table13[[#This Row],[Result Difference from Prediction]]))</f>
        <v/>
      </c>
      <c r="O426" s="17" t="str">
        <f>IF(OR(ISBLANK(Games!B426),ISBLANK(Table13[[#This Row],[Side Result]])), "",IF(OR(AND('Prediction Log'!D426&lt;0, 'Prediction Log'!H426='Prediction Log'!B426), AND('Prediction Log'!D426&gt;0, 'Prediction Log'!C426='Prediction Log'!H426)),"Y", IF(ISBLANK(Games!$B$2), "","N")))</f>
        <v/>
      </c>
      <c r="P426" s="17" t="str">
        <f>IF(OR(ISBLANK(Games!B426),ISBLANK(Table13[[#This Row],[Difference Result]])),"", IF(Table13[[#This Row],[Cover Result (Y/N)]]="Y", "Y", "N"))</f>
        <v/>
      </c>
    </row>
    <row r="427" spans="1:16" x14ac:dyDescent="0.45">
      <c r="A427" s="6" t="str">
        <f>IF(ISBLANK(Games!$B427), "",Games!A427)</f>
        <v/>
      </c>
      <c r="B427" s="6" t="str">
        <f>IF(ISBLANK(Games!$B427), "",Games!B427)</f>
        <v/>
      </c>
      <c r="C427" s="6" t="str">
        <f>IF(ISBLANK(Games!$B427), "",Games!C427)</f>
        <v/>
      </c>
      <c r="D427" s="2" t="str">
        <f>IF(ISBLANK(Games!$B427), "",Games!D427)</f>
        <v/>
      </c>
      <c r="E427" s="2" t="str">
        <f>IF(ISBLANK(Games!$B427), "",Games!E427)</f>
        <v/>
      </c>
      <c r="F427" s="6" t="str">
        <f>IF(ISBLANK(Games!$B427), "",Games!F427)</f>
        <v/>
      </c>
      <c r="G427" s="6" t="str">
        <f>IF(ISBLANK(Games!$B427), "",Games!G427)</f>
        <v/>
      </c>
      <c r="H427" s="26"/>
      <c r="I427" s="26"/>
      <c r="J427" s="25" t="str">
        <f>IF(ISBLANK(Table13[[#This Row],[Side Result]]), "",IF(Table13[[#This Row],[Difference Result]]&gt;(-1*Table13[[#This Row],[Predicted Spread]]), "Y", "N"))</f>
        <v/>
      </c>
      <c r="K427" s="12" t="str">
        <f>IF(ISBLANK(Games!B427),"",IF(Table13[[#This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7" s="16" t="str">
        <f>IF(ISBLANK(Table13[[#This Row],[Difference Result]]),"",IF(ISBLANK(Games!B427),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7" s="24" t="str">
        <f>IF(ISBLANK(Table13[[#This Row],[Difference Result]]), "", (Table13[[#This Row],[Predicted Spread]]*-1-Table13[[#This Row],[Difference Result]]))</f>
        <v/>
      </c>
      <c r="N427" s="24" t="str">
        <f>IF(ISBLANK(Table13[[#This Row],[Difference Result]]), "",ABS(Table13[[#This Row],[Result Difference from Prediction]]))</f>
        <v/>
      </c>
      <c r="O427" s="17" t="str">
        <f>IF(OR(ISBLANK(Games!B427),ISBLANK(Table13[[#This Row],[Side Result]])), "",IF(OR(AND('Prediction Log'!D427&lt;0, 'Prediction Log'!H427='Prediction Log'!B427), AND('Prediction Log'!D427&gt;0, 'Prediction Log'!C427='Prediction Log'!H427)),"Y", IF(ISBLANK(Games!$B$2), "","N")))</f>
        <v/>
      </c>
      <c r="P427" s="17" t="str">
        <f>IF(OR(ISBLANK(Games!B427),ISBLANK(Table13[[#This Row],[Difference Result]])),"", IF(Table13[[#This Row],[Cover Result (Y/N)]]="Y", "Y", "N"))</f>
        <v/>
      </c>
    </row>
    <row r="428" spans="1:16" x14ac:dyDescent="0.45">
      <c r="A428" s="6" t="str">
        <f>IF(ISBLANK(Games!$B428), "",Games!A428)</f>
        <v/>
      </c>
      <c r="B428" s="6" t="str">
        <f>IF(ISBLANK(Games!$B428), "",Games!B428)</f>
        <v/>
      </c>
      <c r="C428" s="6" t="str">
        <f>IF(ISBLANK(Games!$B428), "",Games!C428)</f>
        <v/>
      </c>
      <c r="D428" s="2" t="str">
        <f>IF(ISBLANK(Games!$B428), "",Games!D428)</f>
        <v/>
      </c>
      <c r="E428" s="2" t="str">
        <f>IF(ISBLANK(Games!$B428), "",Games!E428)</f>
        <v/>
      </c>
      <c r="F428" s="6" t="str">
        <f>IF(ISBLANK(Games!$B428), "",Games!F428)</f>
        <v/>
      </c>
      <c r="G428" s="6" t="str">
        <f>IF(ISBLANK(Games!$B428), "",Games!G428)</f>
        <v/>
      </c>
      <c r="H428" s="26"/>
      <c r="I428" s="26"/>
      <c r="J428" s="25" t="str">
        <f>IF(ISBLANK(Table13[[#This Row],[Side Result]]), "",IF(Table13[[#This Row],[Difference Result]]&gt;(-1*Table13[[#This Row],[Predicted Spread]]), "Y", "N"))</f>
        <v/>
      </c>
      <c r="K428" s="12" t="str">
        <f>IF(ISBLANK(Games!B428),"",IF(Table13[[#This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8" s="16" t="str">
        <f>IF(ISBLANK(Table13[[#This Row],[Difference Result]]),"",IF(ISBLANK(Games!B428),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8" s="24" t="str">
        <f>IF(ISBLANK(Table13[[#This Row],[Difference Result]]), "", (Table13[[#This Row],[Predicted Spread]]*-1-Table13[[#This Row],[Difference Result]]))</f>
        <v/>
      </c>
      <c r="N428" s="24" t="str">
        <f>IF(ISBLANK(Table13[[#This Row],[Difference Result]]), "",ABS(Table13[[#This Row],[Result Difference from Prediction]]))</f>
        <v/>
      </c>
      <c r="O428" s="17" t="str">
        <f>IF(OR(ISBLANK(Games!B428),ISBLANK(Table13[[#This Row],[Side Result]])), "",IF(OR(AND('Prediction Log'!D428&lt;0, 'Prediction Log'!H428='Prediction Log'!B428), AND('Prediction Log'!D428&gt;0, 'Prediction Log'!C428='Prediction Log'!H428)),"Y", IF(ISBLANK(Games!$B$2), "","N")))</f>
        <v/>
      </c>
      <c r="P428" s="17" t="str">
        <f>IF(OR(ISBLANK(Games!B428),ISBLANK(Table13[[#This Row],[Difference Result]])),"", IF(Table13[[#This Row],[Cover Result (Y/N)]]="Y", "Y", "N"))</f>
        <v/>
      </c>
    </row>
    <row r="429" spans="1:16" x14ac:dyDescent="0.45">
      <c r="A429" s="6" t="str">
        <f>IF(ISBLANK(Games!$B429), "",Games!A429)</f>
        <v/>
      </c>
      <c r="B429" s="6" t="str">
        <f>IF(ISBLANK(Games!$B429), "",Games!B429)</f>
        <v/>
      </c>
      <c r="C429" s="6" t="str">
        <f>IF(ISBLANK(Games!$B429), "",Games!C429)</f>
        <v/>
      </c>
      <c r="D429" s="2" t="str">
        <f>IF(ISBLANK(Games!$B429), "",Games!D429)</f>
        <v/>
      </c>
      <c r="E429" s="2" t="str">
        <f>IF(ISBLANK(Games!$B429), "",Games!E429)</f>
        <v/>
      </c>
      <c r="F429" s="6" t="str">
        <f>IF(ISBLANK(Games!$B429), "",Games!F429)</f>
        <v/>
      </c>
      <c r="G429" s="6" t="str">
        <f>IF(ISBLANK(Games!$B429), "",Games!G429)</f>
        <v/>
      </c>
      <c r="H429" s="26"/>
      <c r="I429" s="26"/>
      <c r="J429" s="25" t="str">
        <f>IF(ISBLANK(Table13[[#This Row],[Side Result]]), "",IF(Table13[[#This Row],[Difference Result]]&gt;(-1*Table13[[#This Row],[Predicted Spread]]), "Y", "N"))</f>
        <v/>
      </c>
      <c r="K429" s="12" t="str">
        <f>IF(ISBLANK(Games!B429),"",IF(Table13[[#This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9" s="16" t="str">
        <f>IF(ISBLANK(Table13[[#This Row],[Difference Result]]),"",IF(ISBLANK(Games!B429),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9" s="24" t="str">
        <f>IF(ISBLANK(Table13[[#This Row],[Difference Result]]), "", (Table13[[#This Row],[Predicted Spread]]*-1-Table13[[#This Row],[Difference Result]]))</f>
        <v/>
      </c>
      <c r="N429" s="24" t="str">
        <f>IF(ISBLANK(Table13[[#This Row],[Difference Result]]), "",ABS(Table13[[#This Row],[Result Difference from Prediction]]))</f>
        <v/>
      </c>
      <c r="O429" s="17" t="str">
        <f>IF(OR(ISBLANK(Games!B429),ISBLANK(Table13[[#This Row],[Side Result]])), "",IF(OR(AND('Prediction Log'!D429&lt;0, 'Prediction Log'!H429='Prediction Log'!B429), AND('Prediction Log'!D429&gt;0, 'Prediction Log'!C429='Prediction Log'!H429)),"Y", IF(ISBLANK(Games!$B$2), "","N")))</f>
        <v/>
      </c>
      <c r="P429" s="17" t="str">
        <f>IF(OR(ISBLANK(Games!B429),ISBLANK(Table13[[#This Row],[Difference Result]])),"", IF(Table13[[#This Row],[Cover Result (Y/N)]]="Y", "Y", "N"))</f>
        <v/>
      </c>
    </row>
    <row r="430" spans="1:16" x14ac:dyDescent="0.45">
      <c r="A430" s="6" t="str">
        <f>IF(ISBLANK(Games!$B430), "",Games!A430)</f>
        <v/>
      </c>
      <c r="B430" s="6" t="str">
        <f>IF(ISBLANK(Games!$B430), "",Games!B430)</f>
        <v/>
      </c>
      <c r="C430" s="6" t="str">
        <f>IF(ISBLANK(Games!$B430), "",Games!C430)</f>
        <v/>
      </c>
      <c r="D430" s="2" t="str">
        <f>IF(ISBLANK(Games!$B430), "",Games!D430)</f>
        <v/>
      </c>
      <c r="E430" s="2" t="str">
        <f>IF(ISBLANK(Games!$B430), "",Games!E430)</f>
        <v/>
      </c>
      <c r="F430" s="6" t="str">
        <f>IF(ISBLANK(Games!$B430), "",Games!F430)</f>
        <v/>
      </c>
      <c r="G430" s="6" t="str">
        <f>IF(ISBLANK(Games!$B430), "",Games!G430)</f>
        <v/>
      </c>
      <c r="H430" s="26"/>
      <c r="I430" s="26"/>
      <c r="J430" s="25" t="str">
        <f>IF(ISBLANK(Table13[[#This Row],[Side Result]]), "",IF(Table13[[#This Row],[Difference Result]]&gt;(-1*Table13[[#This Row],[Predicted Spread]]), "Y", "N"))</f>
        <v/>
      </c>
      <c r="K430" s="12" t="str">
        <f>IF(ISBLANK(Games!B430),"",IF(Table13[[#This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0" s="16" t="str">
        <f>IF(ISBLANK(Table13[[#This Row],[Difference Result]]),"",IF(ISBLANK(Games!B430),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0" s="24" t="str">
        <f>IF(ISBLANK(Table13[[#This Row],[Difference Result]]), "", (Table13[[#This Row],[Predicted Spread]]*-1-Table13[[#This Row],[Difference Result]]))</f>
        <v/>
      </c>
      <c r="N430" s="24" t="str">
        <f>IF(ISBLANK(Table13[[#This Row],[Difference Result]]), "",ABS(Table13[[#This Row],[Result Difference from Prediction]]))</f>
        <v/>
      </c>
      <c r="O430" s="17" t="str">
        <f>IF(OR(ISBLANK(Games!B430),ISBLANK(Table13[[#This Row],[Side Result]])), "",IF(OR(AND('Prediction Log'!D430&lt;0, 'Prediction Log'!H430='Prediction Log'!B430), AND('Prediction Log'!D430&gt;0, 'Prediction Log'!C430='Prediction Log'!H430)),"Y", IF(ISBLANK(Games!$B$2), "","N")))</f>
        <v/>
      </c>
      <c r="P430" s="17" t="str">
        <f>IF(OR(ISBLANK(Games!B430),ISBLANK(Table13[[#This Row],[Difference Result]])),"", IF(Table13[[#This Row],[Cover Result (Y/N)]]="Y", "Y", "N"))</f>
        <v/>
      </c>
    </row>
    <row r="431" spans="1:16" x14ac:dyDescent="0.45">
      <c r="A431" s="6" t="str">
        <f>IF(ISBLANK(Games!$B431), "",Games!A431)</f>
        <v/>
      </c>
      <c r="B431" s="6" t="str">
        <f>IF(ISBLANK(Games!$B431), "",Games!B431)</f>
        <v/>
      </c>
      <c r="C431" s="6" t="str">
        <f>IF(ISBLANK(Games!$B431), "",Games!C431)</f>
        <v/>
      </c>
      <c r="D431" s="2" t="str">
        <f>IF(ISBLANK(Games!$B431), "",Games!D431)</f>
        <v/>
      </c>
      <c r="E431" s="2" t="str">
        <f>IF(ISBLANK(Games!$B431), "",Games!E431)</f>
        <v/>
      </c>
      <c r="F431" s="6" t="str">
        <f>IF(ISBLANK(Games!$B431), "",Games!F431)</f>
        <v/>
      </c>
      <c r="G431" s="6" t="str">
        <f>IF(ISBLANK(Games!$B431), "",Games!G431)</f>
        <v/>
      </c>
      <c r="H431" s="26"/>
      <c r="I431" s="26"/>
      <c r="J431" s="25" t="str">
        <f>IF(ISBLANK(Table13[[#This Row],[Side Result]]), "",IF(Table13[[#This Row],[Difference Result]]&gt;(-1*Table13[[#This Row],[Predicted Spread]]), "Y", "N"))</f>
        <v/>
      </c>
      <c r="K431" s="12" t="str">
        <f>IF(ISBLANK(Games!B431),"",IF(Table13[[#This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1" s="16" t="str">
        <f>IF(ISBLANK(Table13[[#This Row],[Difference Result]]),"",IF(ISBLANK(Games!B431),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1" s="24" t="str">
        <f>IF(ISBLANK(Table13[[#This Row],[Difference Result]]), "", (Table13[[#This Row],[Predicted Spread]]*-1-Table13[[#This Row],[Difference Result]]))</f>
        <v/>
      </c>
      <c r="N431" s="24" t="str">
        <f>IF(ISBLANK(Table13[[#This Row],[Difference Result]]), "",ABS(Table13[[#This Row],[Result Difference from Prediction]]))</f>
        <v/>
      </c>
      <c r="O431" s="17" t="str">
        <f>IF(OR(ISBLANK(Games!B431),ISBLANK(Table13[[#This Row],[Side Result]])), "",IF(OR(AND('Prediction Log'!D431&lt;0, 'Prediction Log'!H431='Prediction Log'!B431), AND('Prediction Log'!D431&gt;0, 'Prediction Log'!C431='Prediction Log'!H431)),"Y", IF(ISBLANK(Games!$B$2), "","N")))</f>
        <v/>
      </c>
      <c r="P431" s="17" t="str">
        <f>IF(OR(ISBLANK(Games!B431),ISBLANK(Table13[[#This Row],[Difference Result]])),"", IF(Table13[[#This Row],[Cover Result (Y/N)]]="Y", "Y", "N"))</f>
        <v/>
      </c>
    </row>
    <row r="432" spans="1:16" x14ac:dyDescent="0.45">
      <c r="A432" s="6" t="str">
        <f>IF(ISBLANK(Games!$B432), "",Games!A432)</f>
        <v/>
      </c>
      <c r="B432" s="6" t="str">
        <f>IF(ISBLANK(Games!$B432), "",Games!B432)</f>
        <v/>
      </c>
      <c r="C432" s="6" t="str">
        <f>IF(ISBLANK(Games!$B432), "",Games!C432)</f>
        <v/>
      </c>
      <c r="D432" s="2" t="str">
        <f>IF(ISBLANK(Games!$B432), "",Games!D432)</f>
        <v/>
      </c>
      <c r="E432" s="2" t="str">
        <f>IF(ISBLANK(Games!$B432), "",Games!E432)</f>
        <v/>
      </c>
      <c r="F432" s="6" t="str">
        <f>IF(ISBLANK(Games!$B432), "",Games!F432)</f>
        <v/>
      </c>
      <c r="G432" s="6" t="str">
        <f>IF(ISBLANK(Games!$B432), "",Games!G432)</f>
        <v/>
      </c>
      <c r="H432" s="26"/>
      <c r="I432" s="26"/>
      <c r="J432" s="25" t="str">
        <f>IF(ISBLANK(Table13[[#This Row],[Side Result]]), "",IF(Table13[[#This Row],[Difference Result]]&gt;(-1*Table13[[#This Row],[Predicted Spread]]), "Y", "N"))</f>
        <v/>
      </c>
      <c r="K432" s="12" t="str">
        <f>IF(ISBLANK(Games!B432),"",IF(Table13[[#This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2" s="16" t="str">
        <f>IF(ISBLANK(Table13[[#This Row],[Difference Result]]),"",IF(ISBLANK(Games!B432),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2" s="24" t="str">
        <f>IF(ISBLANK(Table13[[#This Row],[Difference Result]]), "", (Table13[[#This Row],[Predicted Spread]]*-1-Table13[[#This Row],[Difference Result]]))</f>
        <v/>
      </c>
      <c r="N432" s="24" t="str">
        <f>IF(ISBLANK(Table13[[#This Row],[Difference Result]]), "",ABS(Table13[[#This Row],[Result Difference from Prediction]]))</f>
        <v/>
      </c>
      <c r="O432" s="17" t="str">
        <f>IF(OR(ISBLANK(Games!B432),ISBLANK(Table13[[#This Row],[Side Result]])), "",IF(OR(AND('Prediction Log'!D432&lt;0, 'Prediction Log'!H432='Prediction Log'!B432), AND('Prediction Log'!D432&gt;0, 'Prediction Log'!C432='Prediction Log'!H432)),"Y", IF(ISBLANK(Games!$B$2), "","N")))</f>
        <v/>
      </c>
      <c r="P432" s="17" t="str">
        <f>IF(OR(ISBLANK(Games!B432),ISBLANK(Table13[[#This Row],[Difference Result]])),"", IF(Table13[[#This Row],[Cover Result (Y/N)]]="Y", "Y", "N"))</f>
        <v/>
      </c>
    </row>
    <row r="433" spans="1:16" x14ac:dyDescent="0.45">
      <c r="A433" s="6" t="str">
        <f>IF(ISBLANK(Games!$B433), "",Games!A433)</f>
        <v/>
      </c>
      <c r="B433" s="6" t="str">
        <f>IF(ISBLANK(Games!$B433), "",Games!B433)</f>
        <v/>
      </c>
      <c r="C433" s="6" t="str">
        <f>IF(ISBLANK(Games!$B433), "",Games!C433)</f>
        <v/>
      </c>
      <c r="D433" s="2" t="str">
        <f>IF(ISBLANK(Games!$B433), "",Games!D433)</f>
        <v/>
      </c>
      <c r="E433" s="2" t="str">
        <f>IF(ISBLANK(Games!$B433), "",Games!E433)</f>
        <v/>
      </c>
      <c r="F433" s="6" t="str">
        <f>IF(ISBLANK(Games!$B433), "",Games!F433)</f>
        <v/>
      </c>
      <c r="G433" s="6" t="str">
        <f>IF(ISBLANK(Games!$B433), "",Games!G433)</f>
        <v/>
      </c>
      <c r="H433" s="26"/>
      <c r="I433" s="26"/>
      <c r="J433" s="25" t="str">
        <f>IF(ISBLANK(Table13[[#This Row],[Side Result]]), "",IF(Table13[[#This Row],[Difference Result]]&gt;(-1*Table13[[#This Row],[Predicted Spread]]), "Y", "N"))</f>
        <v/>
      </c>
      <c r="K433" s="12" t="str">
        <f>IF(ISBLANK(Games!B433),"",IF(Table13[[#This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3" s="16" t="str">
        <f>IF(ISBLANK(Table13[[#This Row],[Difference Result]]),"",IF(ISBLANK(Games!B433),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3" s="24" t="str">
        <f>IF(ISBLANK(Table13[[#This Row],[Difference Result]]), "", (Table13[[#This Row],[Predicted Spread]]*-1-Table13[[#This Row],[Difference Result]]))</f>
        <v/>
      </c>
      <c r="N433" s="24" t="str">
        <f>IF(ISBLANK(Table13[[#This Row],[Difference Result]]), "",ABS(Table13[[#This Row],[Result Difference from Prediction]]))</f>
        <v/>
      </c>
      <c r="O433" s="17" t="str">
        <f>IF(OR(ISBLANK(Games!B433),ISBLANK(Table13[[#This Row],[Side Result]])), "",IF(OR(AND('Prediction Log'!D433&lt;0, 'Prediction Log'!H433='Prediction Log'!B433), AND('Prediction Log'!D433&gt;0, 'Prediction Log'!C433='Prediction Log'!H433)),"Y", IF(ISBLANK(Games!$B$2), "","N")))</f>
        <v/>
      </c>
      <c r="P433" s="17" t="str">
        <f>IF(OR(ISBLANK(Games!B433),ISBLANK(Table13[[#This Row],[Difference Result]])),"", IF(Table13[[#This Row],[Cover Result (Y/N)]]="Y", "Y", "N"))</f>
        <v/>
      </c>
    </row>
    <row r="434" spans="1:16" x14ac:dyDescent="0.45">
      <c r="A434" s="6" t="str">
        <f>IF(ISBLANK(Games!$B434), "",Games!A434)</f>
        <v/>
      </c>
      <c r="B434" s="6" t="str">
        <f>IF(ISBLANK(Games!$B434), "",Games!B434)</f>
        <v/>
      </c>
      <c r="C434" s="6" t="str">
        <f>IF(ISBLANK(Games!$B434), "",Games!C434)</f>
        <v/>
      </c>
      <c r="D434" s="2" t="str">
        <f>IF(ISBLANK(Games!$B434), "",Games!D434)</f>
        <v/>
      </c>
      <c r="E434" s="2" t="str">
        <f>IF(ISBLANK(Games!$B434), "",Games!E434)</f>
        <v/>
      </c>
      <c r="F434" s="6" t="str">
        <f>IF(ISBLANK(Games!$B434), "",Games!F434)</f>
        <v/>
      </c>
      <c r="G434" s="6" t="str">
        <f>IF(ISBLANK(Games!$B434), "",Games!G434)</f>
        <v/>
      </c>
      <c r="H434" s="26"/>
      <c r="I434" s="26"/>
      <c r="J434" s="25" t="str">
        <f>IF(ISBLANK(Table13[[#This Row],[Side Result]]), "",IF(Table13[[#This Row],[Difference Result]]&gt;(-1*Table13[[#This Row],[Predicted Spread]]), "Y", "N"))</f>
        <v/>
      </c>
      <c r="K434" s="12" t="str">
        <f>IF(ISBLANK(Games!B434),"",IF(Table13[[#This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4" s="16" t="str">
        <f>IF(ISBLANK(Table13[[#This Row],[Difference Result]]),"",IF(ISBLANK(Games!B434),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4" s="24" t="str">
        <f>IF(ISBLANK(Table13[[#This Row],[Difference Result]]), "", (Table13[[#This Row],[Predicted Spread]]*-1-Table13[[#This Row],[Difference Result]]))</f>
        <v/>
      </c>
      <c r="N434" s="24" t="str">
        <f>IF(ISBLANK(Table13[[#This Row],[Difference Result]]), "",ABS(Table13[[#This Row],[Result Difference from Prediction]]))</f>
        <v/>
      </c>
      <c r="O434" s="17" t="str">
        <f>IF(OR(ISBLANK(Games!B434),ISBLANK(Table13[[#This Row],[Side Result]])), "",IF(OR(AND('Prediction Log'!D434&lt;0, 'Prediction Log'!H434='Prediction Log'!B434), AND('Prediction Log'!D434&gt;0, 'Prediction Log'!C434='Prediction Log'!H434)),"Y", IF(ISBLANK(Games!$B$2), "","N")))</f>
        <v/>
      </c>
      <c r="P434" s="17" t="str">
        <f>IF(OR(ISBLANK(Games!B434),ISBLANK(Table13[[#This Row],[Difference Result]])),"", IF(Table13[[#This Row],[Cover Result (Y/N)]]="Y", "Y", "N"))</f>
        <v/>
      </c>
    </row>
    <row r="435" spans="1:16" x14ac:dyDescent="0.45">
      <c r="A435" s="6" t="str">
        <f>IF(ISBLANK(Games!$B435), "",Games!A435)</f>
        <v/>
      </c>
      <c r="B435" s="6" t="str">
        <f>IF(ISBLANK(Games!$B435), "",Games!B435)</f>
        <v/>
      </c>
      <c r="C435" s="6" t="str">
        <f>IF(ISBLANK(Games!$B435), "",Games!C435)</f>
        <v/>
      </c>
      <c r="D435" s="2" t="str">
        <f>IF(ISBLANK(Games!$B435), "",Games!D435)</f>
        <v/>
      </c>
      <c r="E435" s="2" t="str">
        <f>IF(ISBLANK(Games!$B435), "",Games!E435)</f>
        <v/>
      </c>
      <c r="F435" s="6" t="str">
        <f>IF(ISBLANK(Games!$B435), "",Games!F435)</f>
        <v/>
      </c>
      <c r="G435" s="6" t="str">
        <f>IF(ISBLANK(Games!$B435), "",Games!G435)</f>
        <v/>
      </c>
      <c r="H435" s="26"/>
      <c r="I435" s="26"/>
      <c r="J435" s="25" t="str">
        <f>IF(ISBLANK(Table13[[#This Row],[Side Result]]), "",IF(Table13[[#This Row],[Difference Result]]&gt;(-1*Table13[[#This Row],[Predicted Spread]]), "Y", "N"))</f>
        <v/>
      </c>
      <c r="K435" s="12" t="str">
        <f>IF(ISBLANK(Games!B435),"",IF(Table13[[#This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5" s="16" t="str">
        <f>IF(ISBLANK(Table13[[#This Row],[Difference Result]]),"",IF(ISBLANK(Games!B435),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5" s="24" t="str">
        <f>IF(ISBLANK(Table13[[#This Row],[Difference Result]]), "", (Table13[[#This Row],[Predicted Spread]]*-1-Table13[[#This Row],[Difference Result]]))</f>
        <v/>
      </c>
      <c r="N435" s="24" t="str">
        <f>IF(ISBLANK(Table13[[#This Row],[Difference Result]]), "",ABS(Table13[[#This Row],[Result Difference from Prediction]]))</f>
        <v/>
      </c>
      <c r="O435" s="17" t="str">
        <f>IF(OR(ISBLANK(Games!B435),ISBLANK(Table13[[#This Row],[Side Result]])), "",IF(OR(AND('Prediction Log'!D435&lt;0, 'Prediction Log'!H435='Prediction Log'!B435), AND('Prediction Log'!D435&gt;0, 'Prediction Log'!C435='Prediction Log'!H435)),"Y", IF(ISBLANK(Games!$B$2), "","N")))</f>
        <v/>
      </c>
      <c r="P435" s="17" t="str">
        <f>IF(OR(ISBLANK(Games!B435),ISBLANK(Table13[[#This Row],[Difference Result]])),"", IF(Table13[[#This Row],[Cover Result (Y/N)]]="Y", "Y", "N"))</f>
        <v/>
      </c>
    </row>
    <row r="436" spans="1:16" x14ac:dyDescent="0.45">
      <c r="A436" s="6" t="str">
        <f>IF(ISBLANK(Games!$B436), "",Games!A436)</f>
        <v/>
      </c>
      <c r="B436" s="6" t="str">
        <f>IF(ISBLANK(Games!$B436), "",Games!B436)</f>
        <v/>
      </c>
      <c r="C436" s="6" t="str">
        <f>IF(ISBLANK(Games!$B436), "",Games!C436)</f>
        <v/>
      </c>
      <c r="D436" s="2" t="str">
        <f>IF(ISBLANK(Games!$B436), "",Games!D436)</f>
        <v/>
      </c>
      <c r="E436" s="2" t="str">
        <f>IF(ISBLANK(Games!$B436), "",Games!E436)</f>
        <v/>
      </c>
      <c r="F436" s="6" t="str">
        <f>IF(ISBLANK(Games!$B436), "",Games!F436)</f>
        <v/>
      </c>
      <c r="G436" s="6" t="str">
        <f>IF(ISBLANK(Games!$B436), "",Games!G436)</f>
        <v/>
      </c>
      <c r="H436" s="26"/>
      <c r="I436" s="26"/>
      <c r="J436" s="25" t="str">
        <f>IF(ISBLANK(Table13[[#This Row],[Side Result]]), "",IF(Table13[[#This Row],[Difference Result]]&gt;(-1*Table13[[#This Row],[Predicted Spread]]), "Y", "N"))</f>
        <v/>
      </c>
      <c r="K436" s="12" t="str">
        <f>IF(ISBLANK(Games!B436),"",IF(Table13[[#This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6" s="16" t="str">
        <f>IF(ISBLANK(Table13[[#This Row],[Difference Result]]),"",IF(ISBLANK(Games!B436),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6" s="24" t="str">
        <f>IF(ISBLANK(Table13[[#This Row],[Difference Result]]), "", (Table13[[#This Row],[Predicted Spread]]*-1-Table13[[#This Row],[Difference Result]]))</f>
        <v/>
      </c>
      <c r="N436" s="24" t="str">
        <f>IF(ISBLANK(Table13[[#This Row],[Difference Result]]), "",ABS(Table13[[#This Row],[Result Difference from Prediction]]))</f>
        <v/>
      </c>
      <c r="O436" s="17" t="str">
        <f>IF(OR(ISBLANK(Games!B436),ISBLANK(Table13[[#This Row],[Side Result]])), "",IF(OR(AND('Prediction Log'!D436&lt;0, 'Prediction Log'!H436='Prediction Log'!B436), AND('Prediction Log'!D436&gt;0, 'Prediction Log'!C436='Prediction Log'!H436)),"Y", IF(ISBLANK(Games!$B$2), "","N")))</f>
        <v/>
      </c>
      <c r="P436" s="17" t="str">
        <f>IF(OR(ISBLANK(Games!B436),ISBLANK(Table13[[#This Row],[Difference Result]])),"", IF(Table13[[#This Row],[Cover Result (Y/N)]]="Y", "Y", "N"))</f>
        <v/>
      </c>
    </row>
    <row r="437" spans="1:16" x14ac:dyDescent="0.45">
      <c r="A437" s="6" t="str">
        <f>IF(ISBLANK(Games!$B437), "",Games!A437)</f>
        <v/>
      </c>
      <c r="B437" s="6" t="str">
        <f>IF(ISBLANK(Games!$B437), "",Games!B437)</f>
        <v/>
      </c>
      <c r="C437" s="6" t="str">
        <f>IF(ISBLANK(Games!$B437), "",Games!C437)</f>
        <v/>
      </c>
      <c r="D437" s="2" t="str">
        <f>IF(ISBLANK(Games!$B437), "",Games!D437)</f>
        <v/>
      </c>
      <c r="E437" s="2" t="str">
        <f>IF(ISBLANK(Games!$B437), "",Games!E437)</f>
        <v/>
      </c>
      <c r="F437" s="6" t="str">
        <f>IF(ISBLANK(Games!$B437), "",Games!F437)</f>
        <v/>
      </c>
      <c r="G437" s="6" t="str">
        <f>IF(ISBLANK(Games!$B437), "",Games!G437)</f>
        <v/>
      </c>
      <c r="H437" s="26"/>
      <c r="I437" s="26"/>
      <c r="J437" s="25" t="str">
        <f>IF(ISBLANK(Table13[[#This Row],[Side Result]]), "",IF(Table13[[#This Row],[Difference Result]]&gt;(-1*Table13[[#This Row],[Predicted Spread]]), "Y", "N"))</f>
        <v/>
      </c>
      <c r="K437" s="12" t="str">
        <f>IF(ISBLANK(Games!B437),"",IF(Table13[[#This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7" s="16" t="str">
        <f>IF(ISBLANK(Table13[[#This Row],[Difference Result]]),"",IF(ISBLANK(Games!B437),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7" s="24" t="str">
        <f>IF(ISBLANK(Table13[[#This Row],[Difference Result]]), "", (Table13[[#This Row],[Predicted Spread]]*-1-Table13[[#This Row],[Difference Result]]))</f>
        <v/>
      </c>
      <c r="N437" s="24" t="str">
        <f>IF(ISBLANK(Table13[[#This Row],[Difference Result]]), "",ABS(Table13[[#This Row],[Result Difference from Prediction]]))</f>
        <v/>
      </c>
      <c r="O437" s="17" t="str">
        <f>IF(OR(ISBLANK(Games!B437),ISBLANK(Table13[[#This Row],[Side Result]])), "",IF(OR(AND('Prediction Log'!D437&lt;0, 'Prediction Log'!H437='Prediction Log'!B437), AND('Prediction Log'!D437&gt;0, 'Prediction Log'!C437='Prediction Log'!H437)),"Y", IF(ISBLANK(Games!$B$2), "","N")))</f>
        <v/>
      </c>
      <c r="P437" s="17" t="str">
        <f>IF(OR(ISBLANK(Games!B437),ISBLANK(Table13[[#This Row],[Difference Result]])),"", IF(Table13[[#This Row],[Cover Result (Y/N)]]="Y", "Y", "N"))</f>
        <v/>
      </c>
    </row>
    <row r="438" spans="1:16" x14ac:dyDescent="0.45">
      <c r="A438" s="6" t="str">
        <f>IF(ISBLANK(Games!$B438), "",Games!A438)</f>
        <v/>
      </c>
      <c r="B438" s="6" t="str">
        <f>IF(ISBLANK(Games!$B438), "",Games!B438)</f>
        <v/>
      </c>
      <c r="C438" s="6" t="str">
        <f>IF(ISBLANK(Games!$B438), "",Games!C438)</f>
        <v/>
      </c>
      <c r="D438" s="2" t="str">
        <f>IF(ISBLANK(Games!$B438), "",Games!D438)</f>
        <v/>
      </c>
      <c r="E438" s="2" t="str">
        <f>IF(ISBLANK(Games!$B438), "",Games!E438)</f>
        <v/>
      </c>
      <c r="F438" s="6" t="str">
        <f>IF(ISBLANK(Games!$B438), "",Games!F438)</f>
        <v/>
      </c>
      <c r="G438" s="6" t="str">
        <f>IF(ISBLANK(Games!$B438), "",Games!G438)</f>
        <v/>
      </c>
      <c r="H438" s="26"/>
      <c r="I438" s="26"/>
      <c r="J438" s="25" t="str">
        <f>IF(ISBLANK(Table13[[#This Row],[Side Result]]), "",IF(Table13[[#This Row],[Difference Result]]&gt;(-1*Table13[[#This Row],[Predicted Spread]]), "Y", "N"))</f>
        <v/>
      </c>
      <c r="K438" s="12" t="str">
        <f>IF(ISBLANK(Games!B438),"",IF(Table13[[#This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8" s="16" t="str">
        <f>IF(ISBLANK(Table13[[#This Row],[Difference Result]]),"",IF(ISBLANK(Games!B438),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8" s="24" t="str">
        <f>IF(ISBLANK(Table13[[#This Row],[Difference Result]]), "", (Table13[[#This Row],[Predicted Spread]]*-1-Table13[[#This Row],[Difference Result]]))</f>
        <v/>
      </c>
      <c r="N438" s="24" t="str">
        <f>IF(ISBLANK(Table13[[#This Row],[Difference Result]]), "",ABS(Table13[[#This Row],[Result Difference from Prediction]]))</f>
        <v/>
      </c>
      <c r="O438" s="17" t="str">
        <f>IF(OR(ISBLANK(Games!B438),ISBLANK(Table13[[#This Row],[Side Result]])), "",IF(OR(AND('Prediction Log'!D438&lt;0, 'Prediction Log'!H438='Prediction Log'!B438), AND('Prediction Log'!D438&gt;0, 'Prediction Log'!C438='Prediction Log'!H438)),"Y", IF(ISBLANK(Games!$B$2), "","N")))</f>
        <v/>
      </c>
      <c r="P438" s="17" t="str">
        <f>IF(OR(ISBLANK(Games!B438),ISBLANK(Table13[[#This Row],[Difference Result]])),"", IF(Table13[[#This Row],[Cover Result (Y/N)]]="Y", "Y", "N"))</f>
        <v/>
      </c>
    </row>
    <row r="439" spans="1:16" x14ac:dyDescent="0.45">
      <c r="A439" s="6" t="str">
        <f>IF(ISBLANK(Games!$B439), "",Games!A439)</f>
        <v/>
      </c>
      <c r="B439" s="6" t="str">
        <f>IF(ISBLANK(Games!$B439), "",Games!B439)</f>
        <v/>
      </c>
      <c r="C439" s="6" t="str">
        <f>IF(ISBLANK(Games!$B439), "",Games!C439)</f>
        <v/>
      </c>
      <c r="D439" s="2" t="str">
        <f>IF(ISBLANK(Games!$B439), "",Games!D439)</f>
        <v/>
      </c>
      <c r="E439" s="2" t="str">
        <f>IF(ISBLANK(Games!$B439), "",Games!E439)</f>
        <v/>
      </c>
      <c r="F439" s="6" t="str">
        <f>IF(ISBLANK(Games!$B439), "",Games!F439)</f>
        <v/>
      </c>
      <c r="G439" s="6" t="str">
        <f>IF(ISBLANK(Games!$B439), "",Games!G439)</f>
        <v/>
      </c>
      <c r="H439" s="26"/>
      <c r="I439" s="26"/>
      <c r="J439" s="25" t="str">
        <f>IF(ISBLANK(Table13[[#This Row],[Side Result]]), "",IF(Table13[[#This Row],[Difference Result]]&gt;(-1*Table13[[#This Row],[Predicted Spread]]), "Y", "N"))</f>
        <v/>
      </c>
      <c r="K439" s="12" t="str">
        <f>IF(ISBLANK(Games!B439),"",IF(Table13[[#This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9" s="16" t="str">
        <f>IF(ISBLANK(Table13[[#This Row],[Difference Result]]),"",IF(ISBLANK(Games!B439),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9" s="24" t="str">
        <f>IF(ISBLANK(Table13[[#This Row],[Difference Result]]), "", (Table13[[#This Row],[Predicted Spread]]*-1-Table13[[#This Row],[Difference Result]]))</f>
        <v/>
      </c>
      <c r="N439" s="24" t="str">
        <f>IF(ISBLANK(Table13[[#This Row],[Difference Result]]), "",ABS(Table13[[#This Row],[Result Difference from Prediction]]))</f>
        <v/>
      </c>
      <c r="O439" s="17" t="str">
        <f>IF(OR(ISBLANK(Games!B439),ISBLANK(Table13[[#This Row],[Side Result]])), "",IF(OR(AND('Prediction Log'!D439&lt;0, 'Prediction Log'!H439='Prediction Log'!B439), AND('Prediction Log'!D439&gt;0, 'Prediction Log'!C439='Prediction Log'!H439)),"Y", IF(ISBLANK(Games!$B$2), "","N")))</f>
        <v/>
      </c>
      <c r="P439" s="17" t="str">
        <f>IF(OR(ISBLANK(Games!B439),ISBLANK(Table13[[#This Row],[Difference Result]])),"", IF(Table13[[#This Row],[Cover Result (Y/N)]]="Y", "Y", "N"))</f>
        <v/>
      </c>
    </row>
    <row r="440" spans="1:16" x14ac:dyDescent="0.45">
      <c r="A440" s="6" t="str">
        <f>IF(ISBLANK(Games!$B440), "",Games!A440)</f>
        <v/>
      </c>
      <c r="B440" s="6" t="str">
        <f>IF(ISBLANK(Games!$B440), "",Games!B440)</f>
        <v/>
      </c>
      <c r="C440" s="6" t="str">
        <f>IF(ISBLANK(Games!$B440), "",Games!C440)</f>
        <v/>
      </c>
      <c r="D440" s="2" t="str">
        <f>IF(ISBLANK(Games!$B440), "",Games!D440)</f>
        <v/>
      </c>
      <c r="E440" s="2" t="str">
        <f>IF(ISBLANK(Games!$B440), "",Games!E440)</f>
        <v/>
      </c>
      <c r="F440" s="6" t="str">
        <f>IF(ISBLANK(Games!$B440), "",Games!F440)</f>
        <v/>
      </c>
      <c r="G440" s="6" t="str">
        <f>IF(ISBLANK(Games!$B440), "",Games!G440)</f>
        <v/>
      </c>
      <c r="H440" s="26"/>
      <c r="I440" s="26"/>
      <c r="J440" s="25" t="str">
        <f>IF(ISBLANK(Table13[[#This Row],[Side Result]]), "",IF(Table13[[#This Row],[Difference Result]]&gt;(-1*Table13[[#This Row],[Predicted Spread]]), "Y", "N"))</f>
        <v/>
      </c>
      <c r="K440" s="12" t="str">
        <f>IF(ISBLANK(Games!B440),"",IF(Table13[[#This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0" s="16" t="str">
        <f>IF(ISBLANK(Table13[[#This Row],[Difference Result]]),"",IF(ISBLANK(Games!B440),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0" s="24" t="str">
        <f>IF(ISBLANK(Table13[[#This Row],[Difference Result]]), "", (Table13[[#This Row],[Predicted Spread]]*-1-Table13[[#This Row],[Difference Result]]))</f>
        <v/>
      </c>
      <c r="N440" s="24" t="str">
        <f>IF(ISBLANK(Table13[[#This Row],[Difference Result]]), "",ABS(Table13[[#This Row],[Result Difference from Prediction]]))</f>
        <v/>
      </c>
      <c r="O440" s="17" t="str">
        <f>IF(OR(ISBLANK(Games!B440),ISBLANK(Table13[[#This Row],[Side Result]])), "",IF(OR(AND('Prediction Log'!D440&lt;0, 'Prediction Log'!H440='Prediction Log'!B440), AND('Prediction Log'!D440&gt;0, 'Prediction Log'!C440='Prediction Log'!H440)),"Y", IF(ISBLANK(Games!$B$2), "","N")))</f>
        <v/>
      </c>
      <c r="P440" s="17" t="str">
        <f>IF(OR(ISBLANK(Games!B440),ISBLANK(Table13[[#This Row],[Difference Result]])),"", IF(Table13[[#This Row],[Cover Result (Y/N)]]="Y", "Y", "N"))</f>
        <v/>
      </c>
    </row>
    <row r="441" spans="1:16" x14ac:dyDescent="0.45">
      <c r="A441" s="6" t="str">
        <f>IF(ISBLANK(Games!$B441), "",Games!A441)</f>
        <v/>
      </c>
      <c r="B441" s="6" t="str">
        <f>IF(ISBLANK(Games!$B441), "",Games!B441)</f>
        <v/>
      </c>
      <c r="C441" s="6" t="str">
        <f>IF(ISBLANK(Games!$B441), "",Games!C441)</f>
        <v/>
      </c>
      <c r="D441" s="2" t="str">
        <f>IF(ISBLANK(Games!$B441), "",Games!D441)</f>
        <v/>
      </c>
      <c r="E441" s="2" t="str">
        <f>IF(ISBLANK(Games!$B441), "",Games!E441)</f>
        <v/>
      </c>
      <c r="F441" s="6" t="str">
        <f>IF(ISBLANK(Games!$B441), "",Games!F441)</f>
        <v/>
      </c>
      <c r="G441" s="6" t="str">
        <f>IF(ISBLANK(Games!$B441), "",Games!G441)</f>
        <v/>
      </c>
      <c r="H441" s="26"/>
      <c r="I441" s="26"/>
      <c r="J441" s="25" t="str">
        <f>IF(ISBLANK(Table13[[#This Row],[Side Result]]), "",IF(Table13[[#This Row],[Difference Result]]&gt;(-1*Table13[[#This Row],[Predicted Spread]]), "Y", "N"))</f>
        <v/>
      </c>
      <c r="K441" s="12" t="str">
        <f>IF(ISBLANK(Games!B441),"",IF(Table13[[#This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1" s="16" t="str">
        <f>IF(ISBLANK(Table13[[#This Row],[Difference Result]]),"",IF(ISBLANK(Games!B441),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1" s="24" t="str">
        <f>IF(ISBLANK(Table13[[#This Row],[Difference Result]]), "", (Table13[[#This Row],[Predicted Spread]]*-1-Table13[[#This Row],[Difference Result]]))</f>
        <v/>
      </c>
      <c r="N441" s="24" t="str">
        <f>IF(ISBLANK(Table13[[#This Row],[Difference Result]]), "",ABS(Table13[[#This Row],[Result Difference from Prediction]]))</f>
        <v/>
      </c>
      <c r="O441" s="17" t="str">
        <f>IF(OR(ISBLANK(Games!B441),ISBLANK(Table13[[#This Row],[Side Result]])), "",IF(OR(AND('Prediction Log'!D441&lt;0, 'Prediction Log'!H441='Prediction Log'!B441), AND('Prediction Log'!D441&gt;0, 'Prediction Log'!C441='Prediction Log'!H441)),"Y", IF(ISBLANK(Games!$B$2), "","N")))</f>
        <v/>
      </c>
      <c r="P441" s="17" t="str">
        <f>IF(OR(ISBLANK(Games!B441),ISBLANK(Table13[[#This Row],[Difference Result]])),"", IF(Table13[[#This Row],[Cover Result (Y/N)]]="Y", "Y", "N"))</f>
        <v/>
      </c>
    </row>
    <row r="442" spans="1:16" x14ac:dyDescent="0.45">
      <c r="A442" s="6" t="str">
        <f>IF(ISBLANK(Games!$B442), "",Games!A442)</f>
        <v/>
      </c>
      <c r="B442" s="6" t="str">
        <f>IF(ISBLANK(Games!$B442), "",Games!B442)</f>
        <v/>
      </c>
      <c r="C442" s="6" t="str">
        <f>IF(ISBLANK(Games!$B442), "",Games!C442)</f>
        <v/>
      </c>
      <c r="D442" s="2" t="str">
        <f>IF(ISBLANK(Games!$B442), "",Games!D442)</f>
        <v/>
      </c>
      <c r="E442" s="2" t="str">
        <f>IF(ISBLANK(Games!$B442), "",Games!E442)</f>
        <v/>
      </c>
      <c r="F442" s="6" t="str">
        <f>IF(ISBLANK(Games!$B442), "",Games!F442)</f>
        <v/>
      </c>
      <c r="G442" s="6" t="str">
        <f>IF(ISBLANK(Games!$B442), "",Games!G442)</f>
        <v/>
      </c>
      <c r="H442" s="26"/>
      <c r="I442" s="26"/>
      <c r="J442" s="25" t="str">
        <f>IF(ISBLANK(Table13[[#This Row],[Side Result]]), "",IF(Table13[[#This Row],[Difference Result]]&gt;(-1*Table13[[#This Row],[Predicted Spread]]), "Y", "N"))</f>
        <v/>
      </c>
      <c r="K442" s="12" t="str">
        <f>IF(ISBLANK(Games!B442),"",IF(Table13[[#This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2" s="16" t="str">
        <f>IF(ISBLANK(Table13[[#This Row],[Difference Result]]),"",IF(ISBLANK(Games!B442),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2" s="24" t="str">
        <f>IF(ISBLANK(Table13[[#This Row],[Difference Result]]), "", (Table13[[#This Row],[Predicted Spread]]*-1-Table13[[#This Row],[Difference Result]]))</f>
        <v/>
      </c>
      <c r="N442" s="24" t="str">
        <f>IF(ISBLANK(Table13[[#This Row],[Difference Result]]), "",ABS(Table13[[#This Row],[Result Difference from Prediction]]))</f>
        <v/>
      </c>
      <c r="O442" s="17" t="str">
        <f>IF(OR(ISBLANK(Games!B442),ISBLANK(Table13[[#This Row],[Side Result]])), "",IF(OR(AND('Prediction Log'!D442&lt;0, 'Prediction Log'!H442='Prediction Log'!B442), AND('Prediction Log'!D442&gt;0, 'Prediction Log'!C442='Prediction Log'!H442)),"Y", IF(ISBLANK(Games!$B$2), "","N")))</f>
        <v/>
      </c>
      <c r="P442" s="17" t="str">
        <f>IF(OR(ISBLANK(Games!B442),ISBLANK(Table13[[#This Row],[Difference Result]])),"", IF(Table13[[#This Row],[Cover Result (Y/N)]]="Y", "Y", "N"))</f>
        <v/>
      </c>
    </row>
    <row r="443" spans="1:16" x14ac:dyDescent="0.45">
      <c r="A443" s="6" t="str">
        <f>IF(ISBLANK(Games!$B443), "",Games!A443)</f>
        <v/>
      </c>
      <c r="B443" s="6" t="str">
        <f>IF(ISBLANK(Games!$B443), "",Games!B443)</f>
        <v/>
      </c>
      <c r="C443" s="6" t="str">
        <f>IF(ISBLANK(Games!$B443), "",Games!C443)</f>
        <v/>
      </c>
      <c r="D443" s="2" t="str">
        <f>IF(ISBLANK(Games!$B443), "",Games!D443)</f>
        <v/>
      </c>
      <c r="E443" s="2" t="str">
        <f>IF(ISBLANK(Games!$B443), "",Games!E443)</f>
        <v/>
      </c>
      <c r="F443" s="6" t="str">
        <f>IF(ISBLANK(Games!$B443), "",Games!F443)</f>
        <v/>
      </c>
      <c r="G443" s="6" t="str">
        <f>IF(ISBLANK(Games!$B443), "",Games!G443)</f>
        <v/>
      </c>
      <c r="H443" s="26"/>
      <c r="I443" s="26"/>
      <c r="J443" s="25" t="str">
        <f>IF(ISBLANK(Table13[[#This Row],[Side Result]]), "",IF(Table13[[#This Row],[Difference Result]]&gt;(-1*Table13[[#This Row],[Predicted Spread]]), "Y", "N"))</f>
        <v/>
      </c>
      <c r="K443" s="12" t="str">
        <f>IF(ISBLANK(Games!B443),"",IF(Table13[[#This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3" s="16" t="str">
        <f>IF(ISBLANK(Table13[[#This Row],[Difference Result]]),"",IF(ISBLANK(Games!B443),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3" s="24" t="str">
        <f>IF(ISBLANK(Table13[[#This Row],[Difference Result]]), "", (Table13[[#This Row],[Predicted Spread]]*-1-Table13[[#This Row],[Difference Result]]))</f>
        <v/>
      </c>
      <c r="N443" s="24" t="str">
        <f>IF(ISBLANK(Table13[[#This Row],[Difference Result]]), "",ABS(Table13[[#This Row],[Result Difference from Prediction]]))</f>
        <v/>
      </c>
      <c r="O443" s="17" t="str">
        <f>IF(OR(ISBLANK(Games!B443),ISBLANK(Table13[[#This Row],[Side Result]])), "",IF(OR(AND('Prediction Log'!D443&lt;0, 'Prediction Log'!H443='Prediction Log'!B443), AND('Prediction Log'!D443&gt;0, 'Prediction Log'!C443='Prediction Log'!H443)),"Y", IF(ISBLANK(Games!$B$2), "","N")))</f>
        <v/>
      </c>
      <c r="P443" s="17" t="str">
        <f>IF(OR(ISBLANK(Games!B443),ISBLANK(Table13[[#This Row],[Difference Result]])),"", IF(Table13[[#This Row],[Cover Result (Y/N)]]="Y", "Y", "N"))</f>
        <v/>
      </c>
    </row>
    <row r="444" spans="1:16" x14ac:dyDescent="0.45">
      <c r="A444" s="6" t="str">
        <f>IF(ISBLANK(Games!$B444), "",Games!A444)</f>
        <v/>
      </c>
      <c r="B444" s="6" t="str">
        <f>IF(ISBLANK(Games!$B444), "",Games!B444)</f>
        <v/>
      </c>
      <c r="C444" s="6" t="str">
        <f>IF(ISBLANK(Games!$B444), "",Games!C444)</f>
        <v/>
      </c>
      <c r="D444" s="2" t="str">
        <f>IF(ISBLANK(Games!$B444), "",Games!D444)</f>
        <v/>
      </c>
      <c r="E444" s="2" t="str">
        <f>IF(ISBLANK(Games!$B444), "",Games!E444)</f>
        <v/>
      </c>
      <c r="F444" s="6" t="str">
        <f>IF(ISBLANK(Games!$B444), "",Games!F444)</f>
        <v/>
      </c>
      <c r="G444" s="6" t="str">
        <f>IF(ISBLANK(Games!$B444), "",Games!G444)</f>
        <v/>
      </c>
      <c r="H444" s="26"/>
      <c r="I444" s="26"/>
      <c r="J444" s="25" t="str">
        <f>IF(ISBLANK(Table13[[#This Row],[Side Result]]), "",IF(Table13[[#This Row],[Difference Result]]&gt;(-1*Table13[[#This Row],[Predicted Spread]]), "Y", "N"))</f>
        <v/>
      </c>
      <c r="K444" s="12" t="str">
        <f>IF(ISBLANK(Games!B444),"",IF(Table13[[#This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4" s="16" t="str">
        <f>IF(ISBLANK(Table13[[#This Row],[Difference Result]]),"",IF(ISBLANK(Games!B444),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4" s="24" t="str">
        <f>IF(ISBLANK(Table13[[#This Row],[Difference Result]]), "", (Table13[[#This Row],[Predicted Spread]]*-1-Table13[[#This Row],[Difference Result]]))</f>
        <v/>
      </c>
      <c r="N444" s="24" t="str">
        <f>IF(ISBLANK(Table13[[#This Row],[Difference Result]]), "",ABS(Table13[[#This Row],[Result Difference from Prediction]]))</f>
        <v/>
      </c>
      <c r="O444" s="17" t="str">
        <f>IF(OR(ISBLANK(Games!B444),ISBLANK(Table13[[#This Row],[Side Result]])), "",IF(OR(AND('Prediction Log'!D444&lt;0, 'Prediction Log'!H444='Prediction Log'!B444), AND('Prediction Log'!D444&gt;0, 'Prediction Log'!C444='Prediction Log'!H444)),"Y", IF(ISBLANK(Games!$B$2), "","N")))</f>
        <v/>
      </c>
      <c r="P444" s="17" t="str">
        <f>IF(OR(ISBLANK(Games!B444),ISBLANK(Table13[[#This Row],[Difference Result]])),"", IF(Table13[[#This Row],[Cover Result (Y/N)]]="Y", "Y", "N"))</f>
        <v/>
      </c>
    </row>
    <row r="445" spans="1:16" x14ac:dyDescent="0.45">
      <c r="A445" s="6" t="str">
        <f>IF(ISBLANK(Games!$B445), "",Games!A445)</f>
        <v/>
      </c>
      <c r="B445" s="6" t="str">
        <f>IF(ISBLANK(Games!$B445), "",Games!B445)</f>
        <v/>
      </c>
      <c r="C445" s="6" t="str">
        <f>IF(ISBLANK(Games!$B445), "",Games!C445)</f>
        <v/>
      </c>
      <c r="D445" s="2" t="str">
        <f>IF(ISBLANK(Games!$B445), "",Games!D445)</f>
        <v/>
      </c>
      <c r="E445" s="2" t="str">
        <f>IF(ISBLANK(Games!$B445), "",Games!E445)</f>
        <v/>
      </c>
      <c r="F445" s="6" t="str">
        <f>IF(ISBLANK(Games!$B445), "",Games!F445)</f>
        <v/>
      </c>
      <c r="G445" s="6" t="str">
        <f>IF(ISBLANK(Games!$B445), "",Games!G445)</f>
        <v/>
      </c>
      <c r="H445" s="26"/>
      <c r="I445" s="26"/>
      <c r="J445" s="25" t="str">
        <f>IF(ISBLANK(Table13[[#This Row],[Side Result]]), "",IF(Table13[[#This Row],[Difference Result]]&gt;(-1*Table13[[#This Row],[Predicted Spread]]), "Y", "N"))</f>
        <v/>
      </c>
      <c r="K445" s="12" t="str">
        <f>IF(ISBLANK(Games!B445),"",IF(Table13[[#This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5" s="16" t="str">
        <f>IF(ISBLANK(Table13[[#This Row],[Difference Result]]),"",IF(ISBLANK(Games!B445),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5" s="24" t="str">
        <f>IF(ISBLANK(Table13[[#This Row],[Difference Result]]), "", (Table13[[#This Row],[Predicted Spread]]*-1-Table13[[#This Row],[Difference Result]]))</f>
        <v/>
      </c>
      <c r="N445" s="24" t="str">
        <f>IF(ISBLANK(Table13[[#This Row],[Difference Result]]), "",ABS(Table13[[#This Row],[Result Difference from Prediction]]))</f>
        <v/>
      </c>
      <c r="O445" s="17" t="str">
        <f>IF(OR(ISBLANK(Games!B445),ISBLANK(Table13[[#This Row],[Side Result]])), "",IF(OR(AND('Prediction Log'!D445&lt;0, 'Prediction Log'!H445='Prediction Log'!B445), AND('Prediction Log'!D445&gt;0, 'Prediction Log'!C445='Prediction Log'!H445)),"Y", IF(ISBLANK(Games!$B$2), "","N")))</f>
        <v/>
      </c>
      <c r="P445" s="17" t="str">
        <f>IF(OR(ISBLANK(Games!B445),ISBLANK(Table13[[#This Row],[Difference Result]])),"", IF(Table13[[#This Row],[Cover Result (Y/N)]]="Y", "Y", "N"))</f>
        <v/>
      </c>
    </row>
    <row r="446" spans="1:16" x14ac:dyDescent="0.45">
      <c r="A446" s="6" t="str">
        <f>IF(ISBLANK(Games!$B446), "",Games!A446)</f>
        <v/>
      </c>
      <c r="B446" s="6" t="str">
        <f>IF(ISBLANK(Games!$B446), "",Games!B446)</f>
        <v/>
      </c>
      <c r="C446" s="6" t="str">
        <f>IF(ISBLANK(Games!$B446), "",Games!C446)</f>
        <v/>
      </c>
      <c r="D446" s="2" t="str">
        <f>IF(ISBLANK(Games!$B446), "",Games!D446)</f>
        <v/>
      </c>
      <c r="E446" s="2" t="str">
        <f>IF(ISBLANK(Games!$B446), "",Games!E446)</f>
        <v/>
      </c>
      <c r="F446" s="6" t="str">
        <f>IF(ISBLANK(Games!$B446), "",Games!F446)</f>
        <v/>
      </c>
      <c r="G446" s="6" t="str">
        <f>IF(ISBLANK(Games!$B446), "",Games!G446)</f>
        <v/>
      </c>
      <c r="H446" s="26"/>
      <c r="I446" s="26"/>
      <c r="J446" s="25" t="str">
        <f>IF(ISBLANK(Table13[[#This Row],[Side Result]]), "",IF(Table13[[#This Row],[Difference Result]]&gt;(-1*Table13[[#This Row],[Predicted Spread]]), "Y", "N"))</f>
        <v/>
      </c>
      <c r="K446" s="12" t="str">
        <f>IF(ISBLANK(Games!B446),"",IF(Table13[[#This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6" s="16" t="str">
        <f>IF(ISBLANK(Table13[[#This Row],[Difference Result]]),"",IF(ISBLANK(Games!B446),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6" s="24" t="str">
        <f>IF(ISBLANK(Table13[[#This Row],[Difference Result]]), "", (Table13[[#This Row],[Predicted Spread]]*-1-Table13[[#This Row],[Difference Result]]))</f>
        <v/>
      </c>
      <c r="N446" s="24" t="str">
        <f>IF(ISBLANK(Table13[[#This Row],[Difference Result]]), "",ABS(Table13[[#This Row],[Result Difference from Prediction]]))</f>
        <v/>
      </c>
      <c r="O446" s="17" t="str">
        <f>IF(OR(ISBLANK(Games!B446),ISBLANK(Table13[[#This Row],[Side Result]])), "",IF(OR(AND('Prediction Log'!D446&lt;0, 'Prediction Log'!H446='Prediction Log'!B446), AND('Prediction Log'!D446&gt;0, 'Prediction Log'!C446='Prediction Log'!H446)),"Y", IF(ISBLANK(Games!$B$2), "","N")))</f>
        <v/>
      </c>
      <c r="P446" s="17" t="str">
        <f>IF(OR(ISBLANK(Games!B446),ISBLANK(Table13[[#This Row],[Difference Result]])),"", IF(Table13[[#This Row],[Cover Result (Y/N)]]="Y", "Y", "N"))</f>
        <v/>
      </c>
    </row>
    <row r="447" spans="1:16" x14ac:dyDescent="0.45">
      <c r="A447" s="6" t="str">
        <f>IF(ISBLANK(Games!$B447), "",Games!A447)</f>
        <v/>
      </c>
      <c r="B447" s="6" t="str">
        <f>IF(ISBLANK(Games!$B447), "",Games!B447)</f>
        <v/>
      </c>
      <c r="C447" s="6" t="str">
        <f>IF(ISBLANK(Games!$B447), "",Games!C447)</f>
        <v/>
      </c>
      <c r="D447" s="2" t="str">
        <f>IF(ISBLANK(Games!$B447), "",Games!D447)</f>
        <v/>
      </c>
      <c r="E447" s="2" t="str">
        <f>IF(ISBLANK(Games!$B447), "",Games!E447)</f>
        <v/>
      </c>
      <c r="F447" s="6" t="str">
        <f>IF(ISBLANK(Games!$B447), "",Games!F447)</f>
        <v/>
      </c>
      <c r="G447" s="6" t="str">
        <f>IF(ISBLANK(Games!$B447), "",Games!G447)</f>
        <v/>
      </c>
      <c r="H447" s="26"/>
      <c r="I447" s="26"/>
      <c r="J447" s="25" t="str">
        <f>IF(ISBLANK(Table13[[#This Row],[Side Result]]), "",IF(Table13[[#This Row],[Difference Result]]&gt;(-1*Table13[[#This Row],[Predicted Spread]]), "Y", "N"))</f>
        <v/>
      </c>
      <c r="K447" s="12" t="str">
        <f>IF(ISBLANK(Games!B447),"",IF(Table13[[#This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7" s="16" t="str">
        <f>IF(ISBLANK(Table13[[#This Row],[Difference Result]]),"",IF(ISBLANK(Games!B447),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7" s="24" t="str">
        <f>IF(ISBLANK(Table13[[#This Row],[Difference Result]]), "", (Table13[[#This Row],[Predicted Spread]]*-1-Table13[[#This Row],[Difference Result]]))</f>
        <v/>
      </c>
      <c r="N447" s="24" t="str">
        <f>IF(ISBLANK(Table13[[#This Row],[Difference Result]]), "",ABS(Table13[[#This Row],[Result Difference from Prediction]]))</f>
        <v/>
      </c>
      <c r="O447" s="17" t="str">
        <f>IF(OR(ISBLANK(Games!B447),ISBLANK(Table13[[#This Row],[Side Result]])), "",IF(OR(AND('Prediction Log'!D447&lt;0, 'Prediction Log'!H447='Prediction Log'!B447), AND('Prediction Log'!D447&gt;0, 'Prediction Log'!C447='Prediction Log'!H447)),"Y", IF(ISBLANK(Games!$B$2), "","N")))</f>
        <v/>
      </c>
      <c r="P447" s="17" t="str">
        <f>IF(OR(ISBLANK(Games!B447),ISBLANK(Table13[[#This Row],[Difference Result]])),"", IF(Table13[[#This Row],[Cover Result (Y/N)]]="Y", "Y", "N"))</f>
        <v/>
      </c>
    </row>
    <row r="448" spans="1:16" x14ac:dyDescent="0.45">
      <c r="A448" s="6" t="str">
        <f>IF(ISBLANK(Games!$B448), "",Games!A448)</f>
        <v/>
      </c>
      <c r="B448" s="6" t="str">
        <f>IF(ISBLANK(Games!$B448), "",Games!B448)</f>
        <v/>
      </c>
      <c r="C448" s="6" t="str">
        <f>IF(ISBLANK(Games!$B448), "",Games!C448)</f>
        <v/>
      </c>
      <c r="D448" s="2" t="str">
        <f>IF(ISBLANK(Games!$B448), "",Games!D448)</f>
        <v/>
      </c>
      <c r="E448" s="2" t="str">
        <f>IF(ISBLANK(Games!$B448), "",Games!E448)</f>
        <v/>
      </c>
      <c r="F448" s="6" t="str">
        <f>IF(ISBLANK(Games!$B448), "",Games!F448)</f>
        <v/>
      </c>
      <c r="G448" s="6" t="str">
        <f>IF(ISBLANK(Games!$B448), "",Games!G448)</f>
        <v/>
      </c>
      <c r="H448" s="26"/>
      <c r="I448" s="26"/>
      <c r="J448" s="25" t="str">
        <f>IF(ISBLANK(Table13[[#This Row],[Side Result]]), "",IF(Table13[[#This Row],[Difference Result]]&gt;(-1*Table13[[#This Row],[Predicted Spread]]), "Y", "N"))</f>
        <v/>
      </c>
      <c r="K448" s="12" t="str">
        <f>IF(ISBLANK(Games!B448),"",IF(Table13[[#This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8" s="16" t="str">
        <f>IF(ISBLANK(Table13[[#This Row],[Difference Result]]),"",IF(ISBLANK(Games!B448),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8" s="24" t="str">
        <f>IF(ISBLANK(Table13[[#This Row],[Difference Result]]), "", (Table13[[#This Row],[Predicted Spread]]*-1-Table13[[#This Row],[Difference Result]]))</f>
        <v/>
      </c>
      <c r="N448" s="24" t="str">
        <f>IF(ISBLANK(Table13[[#This Row],[Difference Result]]), "",ABS(Table13[[#This Row],[Result Difference from Prediction]]))</f>
        <v/>
      </c>
      <c r="O448" s="17" t="str">
        <f>IF(OR(ISBLANK(Games!B448),ISBLANK(Table13[[#This Row],[Side Result]])), "",IF(OR(AND('Prediction Log'!D448&lt;0, 'Prediction Log'!H448='Prediction Log'!B448), AND('Prediction Log'!D448&gt;0, 'Prediction Log'!C448='Prediction Log'!H448)),"Y", IF(ISBLANK(Games!$B$2), "","N")))</f>
        <v/>
      </c>
      <c r="P448" s="17" t="str">
        <f>IF(OR(ISBLANK(Games!B448),ISBLANK(Table13[[#This Row],[Difference Result]])),"", IF(Table13[[#This Row],[Cover Result (Y/N)]]="Y", "Y", "N"))</f>
        <v/>
      </c>
    </row>
    <row r="449" spans="1:16" x14ac:dyDescent="0.45">
      <c r="A449" s="6" t="str">
        <f>IF(ISBLANK(Games!$B449), "",Games!A449)</f>
        <v/>
      </c>
      <c r="B449" s="6" t="str">
        <f>IF(ISBLANK(Games!$B449), "",Games!B449)</f>
        <v/>
      </c>
      <c r="C449" s="6" t="str">
        <f>IF(ISBLANK(Games!$B449), "",Games!C449)</f>
        <v/>
      </c>
      <c r="D449" s="2" t="str">
        <f>IF(ISBLANK(Games!$B449), "",Games!D449)</f>
        <v/>
      </c>
      <c r="E449" s="2" t="str">
        <f>IF(ISBLANK(Games!$B449), "",Games!E449)</f>
        <v/>
      </c>
      <c r="F449" s="6" t="str">
        <f>IF(ISBLANK(Games!$B449), "",Games!F449)</f>
        <v/>
      </c>
      <c r="G449" s="6" t="str">
        <f>IF(ISBLANK(Games!$B449), "",Games!G449)</f>
        <v/>
      </c>
      <c r="H449" s="26"/>
      <c r="I449" s="26"/>
      <c r="J449" s="25" t="str">
        <f>IF(ISBLANK(Table13[[#This Row],[Side Result]]), "",IF(Table13[[#This Row],[Difference Result]]&gt;(-1*Table13[[#This Row],[Predicted Spread]]), "Y", "N"))</f>
        <v/>
      </c>
      <c r="K449" s="12" t="str">
        <f>IF(ISBLANK(Games!B449),"",IF(Table13[[#This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9" s="16" t="str">
        <f>IF(ISBLANK(Table13[[#This Row],[Difference Result]]),"",IF(ISBLANK(Games!B449),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9" s="24" t="str">
        <f>IF(ISBLANK(Table13[[#This Row],[Difference Result]]), "", (Table13[[#This Row],[Predicted Spread]]*-1-Table13[[#This Row],[Difference Result]]))</f>
        <v/>
      </c>
      <c r="N449" s="24" t="str">
        <f>IF(ISBLANK(Table13[[#This Row],[Difference Result]]), "",ABS(Table13[[#This Row],[Result Difference from Prediction]]))</f>
        <v/>
      </c>
      <c r="O449" s="17" t="str">
        <f>IF(OR(ISBLANK(Games!B449),ISBLANK(Table13[[#This Row],[Side Result]])), "",IF(OR(AND('Prediction Log'!D449&lt;0, 'Prediction Log'!H449='Prediction Log'!B449), AND('Prediction Log'!D449&gt;0, 'Prediction Log'!C449='Prediction Log'!H449)),"Y", IF(ISBLANK(Games!$B$2), "","N")))</f>
        <v/>
      </c>
      <c r="P449" s="17" t="str">
        <f>IF(OR(ISBLANK(Games!B449),ISBLANK(Table13[[#This Row],[Difference Result]])),"", IF(Table13[[#This Row],[Cover Result (Y/N)]]="Y", "Y", "N"))</f>
        <v/>
      </c>
    </row>
    <row r="450" spans="1:16" x14ac:dyDescent="0.45">
      <c r="A450" s="6" t="str">
        <f>IF(ISBLANK(Games!$B450), "",Games!A450)</f>
        <v/>
      </c>
      <c r="B450" s="6" t="str">
        <f>IF(ISBLANK(Games!$B450), "",Games!B450)</f>
        <v/>
      </c>
      <c r="C450" s="6" t="str">
        <f>IF(ISBLANK(Games!$B450), "",Games!C450)</f>
        <v/>
      </c>
      <c r="D450" s="2" t="str">
        <f>IF(ISBLANK(Games!$B450), "",Games!D450)</f>
        <v/>
      </c>
      <c r="E450" s="2" t="str">
        <f>IF(ISBLANK(Games!$B450), "",Games!E450)</f>
        <v/>
      </c>
      <c r="F450" s="6" t="str">
        <f>IF(ISBLANK(Games!$B450), "",Games!F450)</f>
        <v/>
      </c>
      <c r="G450" s="6" t="str">
        <f>IF(ISBLANK(Games!$B450), "",Games!G450)</f>
        <v/>
      </c>
      <c r="H450" s="26"/>
      <c r="I450" s="26"/>
      <c r="J450" s="25" t="str">
        <f>IF(ISBLANK(Table13[[#This Row],[Side Result]]), "",IF(Table13[[#This Row],[Difference Result]]&gt;(-1*Table13[[#This Row],[Predicted Spread]]), "Y", "N"))</f>
        <v/>
      </c>
      <c r="K450" s="12" t="str">
        <f>IF(ISBLANK(Games!B450),"",IF(Table13[[#This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0" s="16" t="str">
        <f>IF(ISBLANK(Table13[[#This Row],[Difference Result]]),"",IF(ISBLANK(Games!B450),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0" s="24" t="str">
        <f>IF(ISBLANK(Table13[[#This Row],[Difference Result]]), "", (Table13[[#This Row],[Predicted Spread]]*-1-Table13[[#This Row],[Difference Result]]))</f>
        <v/>
      </c>
      <c r="N450" s="24" t="str">
        <f>IF(ISBLANK(Table13[[#This Row],[Difference Result]]), "",ABS(Table13[[#This Row],[Result Difference from Prediction]]))</f>
        <v/>
      </c>
      <c r="O450" s="17" t="str">
        <f>IF(OR(ISBLANK(Games!B450),ISBLANK(Table13[[#This Row],[Side Result]])), "",IF(OR(AND('Prediction Log'!D450&lt;0, 'Prediction Log'!H450='Prediction Log'!B450), AND('Prediction Log'!D450&gt;0, 'Prediction Log'!C450='Prediction Log'!H450)),"Y", IF(ISBLANK(Games!$B$2), "","N")))</f>
        <v/>
      </c>
      <c r="P450" s="17" t="str">
        <f>IF(OR(ISBLANK(Games!B450),ISBLANK(Table13[[#This Row],[Difference Result]])),"", IF(Table13[[#This Row],[Cover Result (Y/N)]]="Y", "Y", "N"))</f>
        <v/>
      </c>
    </row>
    <row r="451" spans="1:16" x14ac:dyDescent="0.45">
      <c r="A451" s="6" t="str">
        <f>IF(ISBLANK(Games!$B451), "",Games!A451)</f>
        <v/>
      </c>
      <c r="B451" s="6" t="str">
        <f>IF(ISBLANK(Games!$B451), "",Games!B451)</f>
        <v/>
      </c>
      <c r="C451" s="6" t="str">
        <f>IF(ISBLANK(Games!$B451), "",Games!C451)</f>
        <v/>
      </c>
      <c r="D451" s="2" t="str">
        <f>IF(ISBLANK(Games!$B451), "",Games!D451)</f>
        <v/>
      </c>
      <c r="E451" s="2" t="str">
        <f>IF(ISBLANK(Games!$B451), "",Games!E451)</f>
        <v/>
      </c>
      <c r="F451" s="6" t="str">
        <f>IF(ISBLANK(Games!$B451), "",Games!F451)</f>
        <v/>
      </c>
      <c r="G451" s="6" t="str">
        <f>IF(ISBLANK(Games!$B451), "",Games!G451)</f>
        <v/>
      </c>
      <c r="H451" s="26"/>
      <c r="I451" s="26"/>
      <c r="J451" s="25" t="str">
        <f>IF(ISBLANK(Table13[[#This Row],[Side Result]]), "",IF(Table13[[#This Row],[Difference Result]]&gt;(-1*Table13[[#This Row],[Predicted Spread]]), "Y", "N"))</f>
        <v/>
      </c>
      <c r="K451" s="12" t="str">
        <f>IF(ISBLANK(Games!B451),"",IF(Table13[[#This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1" s="16" t="str">
        <f>IF(ISBLANK(Table13[[#This Row],[Difference Result]]),"",IF(ISBLANK(Games!B451),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1" s="24" t="str">
        <f>IF(ISBLANK(Table13[[#This Row],[Difference Result]]), "", (Table13[[#This Row],[Predicted Spread]]*-1-Table13[[#This Row],[Difference Result]]))</f>
        <v/>
      </c>
      <c r="N451" s="24" t="str">
        <f>IF(ISBLANK(Table13[[#This Row],[Difference Result]]), "",ABS(Table13[[#This Row],[Result Difference from Prediction]]))</f>
        <v/>
      </c>
      <c r="O451" s="17" t="str">
        <f>IF(OR(ISBLANK(Games!B451),ISBLANK(Table13[[#This Row],[Side Result]])), "",IF(OR(AND('Prediction Log'!D451&lt;0, 'Prediction Log'!H451='Prediction Log'!B451), AND('Prediction Log'!D451&gt;0, 'Prediction Log'!C451='Prediction Log'!H451)),"Y", IF(ISBLANK(Games!$B$2), "","N")))</f>
        <v/>
      </c>
      <c r="P451" s="17" t="str">
        <f>IF(OR(ISBLANK(Games!B451),ISBLANK(Table13[[#This Row],[Difference Result]])),"", IF(Table13[[#This Row],[Cover Result (Y/N)]]="Y", "Y", "N"))</f>
        <v/>
      </c>
    </row>
    <row r="452" spans="1:16" x14ac:dyDescent="0.45">
      <c r="A452" s="6" t="str">
        <f>IF(ISBLANK(Games!$B452), "",Games!A452)</f>
        <v/>
      </c>
      <c r="B452" s="6" t="str">
        <f>IF(ISBLANK(Games!$B452), "",Games!B452)</f>
        <v/>
      </c>
      <c r="C452" s="6" t="str">
        <f>IF(ISBLANK(Games!$B452), "",Games!C452)</f>
        <v/>
      </c>
      <c r="D452" s="2" t="str">
        <f>IF(ISBLANK(Games!$B452), "",Games!D452)</f>
        <v/>
      </c>
      <c r="E452" s="2" t="str">
        <f>IF(ISBLANK(Games!$B452), "",Games!E452)</f>
        <v/>
      </c>
      <c r="F452" s="6" t="str">
        <f>IF(ISBLANK(Games!$B452), "",Games!F452)</f>
        <v/>
      </c>
      <c r="G452" s="6" t="str">
        <f>IF(ISBLANK(Games!$B452), "",Games!G452)</f>
        <v/>
      </c>
      <c r="H452" s="26"/>
      <c r="I452" s="26"/>
      <c r="J452" s="25" t="str">
        <f>IF(ISBLANK(Table13[[#This Row],[Side Result]]), "",IF(Table13[[#This Row],[Difference Result]]&gt;(-1*Table13[[#This Row],[Predicted Spread]]), "Y", "N"))</f>
        <v/>
      </c>
      <c r="K452" s="12" t="str">
        <f>IF(ISBLANK(Games!B452),"",IF(Table13[[#This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2" s="16" t="str">
        <f>IF(ISBLANK(Table13[[#This Row],[Difference Result]]),"",IF(ISBLANK(Games!B452),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2" s="24" t="str">
        <f>IF(ISBLANK(Table13[[#This Row],[Difference Result]]), "", (Table13[[#This Row],[Predicted Spread]]*-1-Table13[[#This Row],[Difference Result]]))</f>
        <v/>
      </c>
      <c r="N452" s="24" t="str">
        <f>IF(ISBLANK(Table13[[#This Row],[Difference Result]]), "",ABS(Table13[[#This Row],[Result Difference from Prediction]]))</f>
        <v/>
      </c>
      <c r="O452" s="17" t="str">
        <f>IF(OR(ISBLANK(Games!B452),ISBLANK(Table13[[#This Row],[Side Result]])), "",IF(OR(AND('Prediction Log'!D452&lt;0, 'Prediction Log'!H452='Prediction Log'!B452), AND('Prediction Log'!D452&gt;0, 'Prediction Log'!C452='Prediction Log'!H452)),"Y", IF(ISBLANK(Games!$B$2), "","N")))</f>
        <v/>
      </c>
      <c r="P452" s="17" t="str">
        <f>IF(OR(ISBLANK(Games!B452),ISBLANK(Table13[[#This Row],[Difference Result]])),"", IF(Table13[[#This Row],[Cover Result (Y/N)]]="Y", "Y", "N"))</f>
        <v/>
      </c>
    </row>
    <row r="453" spans="1:16" x14ac:dyDescent="0.45">
      <c r="A453" s="6" t="str">
        <f>IF(ISBLANK(Games!$B453), "",Games!A453)</f>
        <v/>
      </c>
      <c r="B453" s="6" t="str">
        <f>IF(ISBLANK(Games!$B453), "",Games!B453)</f>
        <v/>
      </c>
      <c r="C453" s="6" t="str">
        <f>IF(ISBLANK(Games!$B453), "",Games!C453)</f>
        <v/>
      </c>
      <c r="D453" s="2" t="str">
        <f>IF(ISBLANK(Games!$B453), "",Games!D453)</f>
        <v/>
      </c>
      <c r="E453" s="2" t="str">
        <f>IF(ISBLANK(Games!$B453), "",Games!E453)</f>
        <v/>
      </c>
      <c r="F453" s="6" t="str">
        <f>IF(ISBLANK(Games!$B453), "",Games!F453)</f>
        <v/>
      </c>
      <c r="G453" s="6" t="str">
        <f>IF(ISBLANK(Games!$B453), "",Games!G453)</f>
        <v/>
      </c>
      <c r="H453" s="26"/>
      <c r="I453" s="26"/>
      <c r="J453" s="25" t="str">
        <f>IF(ISBLANK(Table13[[#This Row],[Side Result]]), "",IF(Table13[[#This Row],[Difference Result]]&gt;(-1*Table13[[#This Row],[Predicted Spread]]), "Y", "N"))</f>
        <v/>
      </c>
      <c r="K453" s="12" t="str">
        <f>IF(ISBLANK(Games!B453),"",IF(Table13[[#This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3" s="16" t="str">
        <f>IF(ISBLANK(Table13[[#This Row],[Difference Result]]),"",IF(ISBLANK(Games!B453),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3" s="24" t="str">
        <f>IF(ISBLANK(Table13[[#This Row],[Difference Result]]), "", (Table13[[#This Row],[Predicted Spread]]*-1-Table13[[#This Row],[Difference Result]]))</f>
        <v/>
      </c>
      <c r="N453" s="24" t="str">
        <f>IF(ISBLANK(Table13[[#This Row],[Difference Result]]), "",ABS(Table13[[#This Row],[Result Difference from Prediction]]))</f>
        <v/>
      </c>
      <c r="O453" s="17" t="str">
        <f>IF(OR(ISBLANK(Games!B453),ISBLANK(Table13[[#This Row],[Side Result]])), "",IF(OR(AND('Prediction Log'!D453&lt;0, 'Prediction Log'!H453='Prediction Log'!B453), AND('Prediction Log'!D453&gt;0, 'Prediction Log'!C453='Prediction Log'!H453)),"Y", IF(ISBLANK(Games!$B$2), "","N")))</f>
        <v/>
      </c>
      <c r="P453" s="17" t="str">
        <f>IF(OR(ISBLANK(Games!B453),ISBLANK(Table13[[#This Row],[Difference Result]])),"", IF(Table13[[#This Row],[Cover Result (Y/N)]]="Y", "Y", "N"))</f>
        <v/>
      </c>
    </row>
    <row r="454" spans="1:16" x14ac:dyDescent="0.45">
      <c r="A454" s="6" t="str">
        <f>IF(ISBLANK(Games!$B454), "",Games!A454)</f>
        <v/>
      </c>
      <c r="B454" s="6" t="str">
        <f>IF(ISBLANK(Games!$B454), "",Games!B454)</f>
        <v/>
      </c>
      <c r="C454" s="6" t="str">
        <f>IF(ISBLANK(Games!$B454), "",Games!C454)</f>
        <v/>
      </c>
      <c r="D454" s="2" t="str">
        <f>IF(ISBLANK(Games!$B454), "",Games!D454)</f>
        <v/>
      </c>
      <c r="E454" s="2" t="str">
        <f>IF(ISBLANK(Games!$B454), "",Games!E454)</f>
        <v/>
      </c>
      <c r="F454" s="6" t="str">
        <f>IF(ISBLANK(Games!$B454), "",Games!F454)</f>
        <v/>
      </c>
      <c r="G454" s="6" t="str">
        <f>IF(ISBLANK(Games!$B454), "",Games!G454)</f>
        <v/>
      </c>
      <c r="H454" s="26"/>
      <c r="I454" s="26"/>
      <c r="J454" s="25" t="str">
        <f>IF(ISBLANK(Table13[[#This Row],[Side Result]]), "",IF(Table13[[#This Row],[Difference Result]]&gt;(-1*Table13[[#This Row],[Predicted Spread]]), "Y", "N"))</f>
        <v/>
      </c>
      <c r="K454" s="12" t="str">
        <f>IF(ISBLANK(Games!B454),"",IF(Table13[[#This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4" s="16" t="str">
        <f>IF(ISBLANK(Table13[[#This Row],[Difference Result]]),"",IF(ISBLANK(Games!B454),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4" s="24" t="str">
        <f>IF(ISBLANK(Table13[[#This Row],[Difference Result]]), "", (Table13[[#This Row],[Predicted Spread]]*-1-Table13[[#This Row],[Difference Result]]))</f>
        <v/>
      </c>
      <c r="N454" s="24" t="str">
        <f>IF(ISBLANK(Table13[[#This Row],[Difference Result]]), "",ABS(Table13[[#This Row],[Result Difference from Prediction]]))</f>
        <v/>
      </c>
      <c r="O454" s="17" t="str">
        <f>IF(OR(ISBLANK(Games!B454),ISBLANK(Table13[[#This Row],[Side Result]])), "",IF(OR(AND('Prediction Log'!D454&lt;0, 'Prediction Log'!H454='Prediction Log'!B454), AND('Prediction Log'!D454&gt;0, 'Prediction Log'!C454='Prediction Log'!H454)),"Y", IF(ISBLANK(Games!$B$2), "","N")))</f>
        <v/>
      </c>
      <c r="P454" s="17" t="str">
        <f>IF(OR(ISBLANK(Games!B454),ISBLANK(Table13[[#This Row],[Difference Result]])),"", IF(Table13[[#This Row],[Cover Result (Y/N)]]="Y", "Y", "N"))</f>
        <v/>
      </c>
    </row>
    <row r="455" spans="1:16" x14ac:dyDescent="0.45">
      <c r="A455" s="6" t="str">
        <f>IF(ISBLANK(Games!$B455), "",Games!A455)</f>
        <v/>
      </c>
      <c r="B455" s="6" t="str">
        <f>IF(ISBLANK(Games!$B455), "",Games!B455)</f>
        <v/>
      </c>
      <c r="C455" s="6" t="str">
        <f>IF(ISBLANK(Games!$B455), "",Games!C455)</f>
        <v/>
      </c>
      <c r="D455" s="2" t="str">
        <f>IF(ISBLANK(Games!$B455), "",Games!D455)</f>
        <v/>
      </c>
      <c r="E455" s="2" t="str">
        <f>IF(ISBLANK(Games!$B455), "",Games!E455)</f>
        <v/>
      </c>
      <c r="F455" s="6" t="str">
        <f>IF(ISBLANK(Games!$B455), "",Games!F455)</f>
        <v/>
      </c>
      <c r="G455" s="6" t="str">
        <f>IF(ISBLANK(Games!$B455), "",Games!G455)</f>
        <v/>
      </c>
      <c r="H455" s="26"/>
      <c r="I455" s="26"/>
      <c r="J455" s="25" t="str">
        <f>IF(ISBLANK(Table13[[#This Row],[Side Result]]), "",IF(Table13[[#This Row],[Difference Result]]&gt;(-1*Table13[[#This Row],[Predicted Spread]]), "Y", "N"))</f>
        <v/>
      </c>
      <c r="K455" s="12" t="str">
        <f>IF(ISBLANK(Games!B455),"",IF(Table13[[#This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5" s="16" t="str">
        <f>IF(ISBLANK(Table13[[#This Row],[Difference Result]]),"",IF(ISBLANK(Games!B455),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5" s="24" t="str">
        <f>IF(ISBLANK(Table13[[#This Row],[Difference Result]]), "", (Table13[[#This Row],[Predicted Spread]]*-1-Table13[[#This Row],[Difference Result]]))</f>
        <v/>
      </c>
      <c r="N455" s="24" t="str">
        <f>IF(ISBLANK(Table13[[#This Row],[Difference Result]]), "",ABS(Table13[[#This Row],[Result Difference from Prediction]]))</f>
        <v/>
      </c>
      <c r="O455" s="17" t="str">
        <f>IF(OR(ISBLANK(Games!B455),ISBLANK(Table13[[#This Row],[Side Result]])), "",IF(OR(AND('Prediction Log'!D455&lt;0, 'Prediction Log'!H455='Prediction Log'!B455), AND('Prediction Log'!D455&gt;0, 'Prediction Log'!C455='Prediction Log'!H455)),"Y", IF(ISBLANK(Games!$B$2), "","N")))</f>
        <v/>
      </c>
      <c r="P455" s="17" t="str">
        <f>IF(OR(ISBLANK(Games!B455),ISBLANK(Table13[[#This Row],[Difference Result]])),"", IF(Table13[[#This Row],[Cover Result (Y/N)]]="Y", "Y", "N"))</f>
        <v/>
      </c>
    </row>
    <row r="456" spans="1:16" x14ac:dyDescent="0.45">
      <c r="A456" s="6" t="str">
        <f>IF(ISBLANK(Games!$B456), "",Games!A456)</f>
        <v/>
      </c>
      <c r="B456" s="6" t="str">
        <f>IF(ISBLANK(Games!$B456), "",Games!B456)</f>
        <v/>
      </c>
      <c r="C456" s="6" t="str">
        <f>IF(ISBLANK(Games!$B456), "",Games!C456)</f>
        <v/>
      </c>
      <c r="D456" s="2" t="str">
        <f>IF(ISBLANK(Games!$B456), "",Games!D456)</f>
        <v/>
      </c>
      <c r="E456" s="2" t="str">
        <f>IF(ISBLANK(Games!$B456), "",Games!E456)</f>
        <v/>
      </c>
      <c r="F456" s="6" t="str">
        <f>IF(ISBLANK(Games!$B456), "",Games!F456)</f>
        <v/>
      </c>
      <c r="G456" s="6" t="str">
        <f>IF(ISBLANK(Games!$B456), "",Games!G456)</f>
        <v/>
      </c>
      <c r="H456" s="26"/>
      <c r="I456" s="26"/>
      <c r="J456" s="25" t="str">
        <f>IF(ISBLANK(Table13[[#This Row],[Side Result]]), "",IF(Table13[[#This Row],[Difference Result]]&gt;(-1*Table13[[#This Row],[Predicted Spread]]), "Y", "N"))</f>
        <v/>
      </c>
      <c r="K456" s="12" t="str">
        <f>IF(ISBLANK(Games!B456),"",IF(Table13[[#This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6" s="16" t="str">
        <f>IF(ISBLANK(Table13[[#This Row],[Difference Result]]),"",IF(ISBLANK(Games!B456),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6" s="24" t="str">
        <f>IF(ISBLANK(Table13[[#This Row],[Difference Result]]), "", (Table13[[#This Row],[Predicted Spread]]*-1-Table13[[#This Row],[Difference Result]]))</f>
        <v/>
      </c>
      <c r="N456" s="24" t="str">
        <f>IF(ISBLANK(Table13[[#This Row],[Difference Result]]), "",ABS(Table13[[#This Row],[Result Difference from Prediction]]))</f>
        <v/>
      </c>
      <c r="O456" s="17" t="str">
        <f>IF(OR(ISBLANK(Games!B456),ISBLANK(Table13[[#This Row],[Side Result]])), "",IF(OR(AND('Prediction Log'!D456&lt;0, 'Prediction Log'!H456='Prediction Log'!B456), AND('Prediction Log'!D456&gt;0, 'Prediction Log'!C456='Prediction Log'!H456)),"Y", IF(ISBLANK(Games!$B$2), "","N")))</f>
        <v/>
      </c>
      <c r="P456" s="17" t="str">
        <f>IF(OR(ISBLANK(Games!B456),ISBLANK(Table13[[#This Row],[Difference Result]])),"", IF(Table13[[#This Row],[Cover Result (Y/N)]]="Y", "Y", "N"))</f>
        <v/>
      </c>
    </row>
    <row r="457" spans="1:16" x14ac:dyDescent="0.45">
      <c r="A457" s="6" t="str">
        <f>IF(ISBLANK(Games!$B457), "",Games!A457)</f>
        <v/>
      </c>
      <c r="B457" s="6" t="str">
        <f>IF(ISBLANK(Games!$B457), "",Games!B457)</f>
        <v/>
      </c>
      <c r="C457" s="6" t="str">
        <f>IF(ISBLANK(Games!$B457), "",Games!C457)</f>
        <v/>
      </c>
      <c r="D457" s="2" t="str">
        <f>IF(ISBLANK(Games!$B457), "",Games!D457)</f>
        <v/>
      </c>
      <c r="E457" s="2" t="str">
        <f>IF(ISBLANK(Games!$B457), "",Games!E457)</f>
        <v/>
      </c>
      <c r="F457" s="6" t="str">
        <f>IF(ISBLANK(Games!$B457), "",Games!F457)</f>
        <v/>
      </c>
      <c r="G457" s="6" t="str">
        <f>IF(ISBLANK(Games!$B457), "",Games!G457)</f>
        <v/>
      </c>
      <c r="H457" s="26"/>
      <c r="I457" s="26"/>
      <c r="J457" s="25" t="str">
        <f>IF(ISBLANK(Table13[[#This Row],[Side Result]]), "",IF(Table13[[#This Row],[Difference Result]]&gt;(-1*Table13[[#This Row],[Predicted Spread]]), "Y", "N"))</f>
        <v/>
      </c>
      <c r="K457" s="12" t="str">
        <f>IF(ISBLANK(Games!B457),"",IF(Table13[[#This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7" s="16" t="str">
        <f>IF(ISBLANK(Table13[[#This Row],[Difference Result]]),"",IF(ISBLANK(Games!B457),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7" s="24" t="str">
        <f>IF(ISBLANK(Table13[[#This Row],[Difference Result]]), "", (Table13[[#This Row],[Predicted Spread]]*-1-Table13[[#This Row],[Difference Result]]))</f>
        <v/>
      </c>
      <c r="N457" s="24" t="str">
        <f>IF(ISBLANK(Table13[[#This Row],[Difference Result]]), "",ABS(Table13[[#This Row],[Result Difference from Prediction]]))</f>
        <v/>
      </c>
      <c r="O457" s="17" t="str">
        <f>IF(OR(ISBLANK(Games!B457),ISBLANK(Table13[[#This Row],[Side Result]])), "",IF(OR(AND('Prediction Log'!D457&lt;0, 'Prediction Log'!H457='Prediction Log'!B457), AND('Prediction Log'!D457&gt;0, 'Prediction Log'!C457='Prediction Log'!H457)),"Y", IF(ISBLANK(Games!$B$2), "","N")))</f>
        <v/>
      </c>
      <c r="P457" s="17" t="str">
        <f>IF(OR(ISBLANK(Games!B457),ISBLANK(Table13[[#This Row],[Difference Result]])),"", IF(Table13[[#This Row],[Cover Result (Y/N)]]="Y", "Y", "N"))</f>
        <v/>
      </c>
    </row>
    <row r="458" spans="1:16" x14ac:dyDescent="0.45">
      <c r="A458" s="6" t="str">
        <f>IF(ISBLANK(Games!$B458), "",Games!A458)</f>
        <v/>
      </c>
      <c r="B458" s="6" t="str">
        <f>IF(ISBLANK(Games!$B458), "",Games!B458)</f>
        <v/>
      </c>
      <c r="C458" s="6" t="str">
        <f>IF(ISBLANK(Games!$B458), "",Games!C458)</f>
        <v/>
      </c>
      <c r="D458" s="2" t="str">
        <f>IF(ISBLANK(Games!$B458), "",Games!D458)</f>
        <v/>
      </c>
      <c r="E458" s="2" t="str">
        <f>IF(ISBLANK(Games!$B458), "",Games!E458)</f>
        <v/>
      </c>
      <c r="F458" s="6" t="str">
        <f>IF(ISBLANK(Games!$B458), "",Games!F458)</f>
        <v/>
      </c>
      <c r="G458" s="6" t="str">
        <f>IF(ISBLANK(Games!$B458), "",Games!G458)</f>
        <v/>
      </c>
      <c r="H458" s="26"/>
      <c r="I458" s="26"/>
      <c r="J458" s="25" t="str">
        <f>IF(ISBLANK(Table13[[#This Row],[Side Result]]), "",IF(Table13[[#This Row],[Difference Result]]&gt;(-1*Table13[[#This Row],[Predicted Spread]]), "Y", "N"))</f>
        <v/>
      </c>
      <c r="K458" s="12" t="str">
        <f>IF(ISBLANK(Games!B458),"",IF(Table13[[#This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8" s="16" t="str">
        <f>IF(ISBLANK(Table13[[#This Row],[Difference Result]]),"",IF(ISBLANK(Games!B458),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8" s="24" t="str">
        <f>IF(ISBLANK(Table13[[#This Row],[Difference Result]]), "", (Table13[[#This Row],[Predicted Spread]]*-1-Table13[[#This Row],[Difference Result]]))</f>
        <v/>
      </c>
      <c r="N458" s="24" t="str">
        <f>IF(ISBLANK(Table13[[#This Row],[Difference Result]]), "",ABS(Table13[[#This Row],[Result Difference from Prediction]]))</f>
        <v/>
      </c>
      <c r="O458" s="17" t="str">
        <f>IF(OR(ISBLANK(Games!B458),ISBLANK(Table13[[#This Row],[Side Result]])), "",IF(OR(AND('Prediction Log'!D458&lt;0, 'Prediction Log'!H458='Prediction Log'!B458), AND('Prediction Log'!D458&gt;0, 'Prediction Log'!C458='Prediction Log'!H458)),"Y", IF(ISBLANK(Games!$B$2), "","N")))</f>
        <v/>
      </c>
      <c r="P458" s="17" t="str">
        <f>IF(OR(ISBLANK(Games!B458),ISBLANK(Table13[[#This Row],[Difference Result]])),"", IF(Table13[[#This Row],[Cover Result (Y/N)]]="Y", "Y", "N"))</f>
        <v/>
      </c>
    </row>
    <row r="459" spans="1:16" x14ac:dyDescent="0.45">
      <c r="A459" s="6" t="str">
        <f>IF(ISBLANK(Games!$B459), "",Games!A459)</f>
        <v/>
      </c>
      <c r="B459" s="6" t="str">
        <f>IF(ISBLANK(Games!$B459), "",Games!B459)</f>
        <v/>
      </c>
      <c r="C459" s="6" t="str">
        <f>IF(ISBLANK(Games!$B459), "",Games!C459)</f>
        <v/>
      </c>
      <c r="D459" s="2" t="str">
        <f>IF(ISBLANK(Games!$B459), "",Games!D459)</f>
        <v/>
      </c>
      <c r="E459" s="2" t="str">
        <f>IF(ISBLANK(Games!$B459), "",Games!E459)</f>
        <v/>
      </c>
      <c r="F459" s="6" t="str">
        <f>IF(ISBLANK(Games!$B459), "",Games!F459)</f>
        <v/>
      </c>
      <c r="G459" s="6" t="str">
        <f>IF(ISBLANK(Games!$B459), "",Games!G459)</f>
        <v/>
      </c>
      <c r="H459" s="26"/>
      <c r="I459" s="26"/>
      <c r="J459" s="25" t="str">
        <f>IF(ISBLANK(Table13[[#This Row],[Side Result]]), "",IF(Table13[[#This Row],[Difference Result]]&gt;(-1*Table13[[#This Row],[Predicted Spread]]), "Y", "N"))</f>
        <v/>
      </c>
      <c r="K459" s="12" t="str">
        <f>IF(ISBLANK(Games!B459),"",IF(Table13[[#This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9" s="16" t="str">
        <f>IF(ISBLANK(Table13[[#This Row],[Difference Result]]),"",IF(ISBLANK(Games!B459),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9" s="24" t="str">
        <f>IF(ISBLANK(Table13[[#This Row],[Difference Result]]), "", (Table13[[#This Row],[Predicted Spread]]*-1-Table13[[#This Row],[Difference Result]]))</f>
        <v/>
      </c>
      <c r="N459" s="24" t="str">
        <f>IF(ISBLANK(Table13[[#This Row],[Difference Result]]), "",ABS(Table13[[#This Row],[Result Difference from Prediction]]))</f>
        <v/>
      </c>
      <c r="O459" s="17" t="str">
        <f>IF(OR(ISBLANK(Games!B459),ISBLANK(Table13[[#This Row],[Side Result]])), "",IF(OR(AND('Prediction Log'!D459&lt;0, 'Prediction Log'!H459='Prediction Log'!B459), AND('Prediction Log'!D459&gt;0, 'Prediction Log'!C459='Prediction Log'!H459)),"Y", IF(ISBLANK(Games!$B$2), "","N")))</f>
        <v/>
      </c>
      <c r="P459" s="17" t="str">
        <f>IF(OR(ISBLANK(Games!B459),ISBLANK(Table13[[#This Row],[Difference Result]])),"", IF(Table13[[#This Row],[Cover Result (Y/N)]]="Y", "Y", "N"))</f>
        <v/>
      </c>
    </row>
    <row r="460" spans="1:16" x14ac:dyDescent="0.45">
      <c r="A460" s="6" t="str">
        <f>IF(ISBLANK(Games!$B460), "",Games!A460)</f>
        <v/>
      </c>
      <c r="B460" s="6" t="str">
        <f>IF(ISBLANK(Games!$B460), "",Games!B460)</f>
        <v/>
      </c>
      <c r="C460" s="6" t="str">
        <f>IF(ISBLANK(Games!$B460), "",Games!C460)</f>
        <v/>
      </c>
      <c r="D460" s="2" t="str">
        <f>IF(ISBLANK(Games!$B460), "",Games!D460)</f>
        <v/>
      </c>
      <c r="E460" s="2" t="str">
        <f>IF(ISBLANK(Games!$B460), "",Games!E460)</f>
        <v/>
      </c>
      <c r="F460" s="6" t="str">
        <f>IF(ISBLANK(Games!$B460), "",Games!F460)</f>
        <v/>
      </c>
      <c r="G460" s="6" t="str">
        <f>IF(ISBLANK(Games!$B460), "",Games!G460)</f>
        <v/>
      </c>
      <c r="H460" s="26"/>
      <c r="I460" s="26"/>
      <c r="J460" s="25" t="str">
        <f>IF(ISBLANK(Table13[[#This Row],[Side Result]]), "",IF(Table13[[#This Row],[Difference Result]]&gt;(-1*Table13[[#This Row],[Predicted Spread]]), "Y", "N"))</f>
        <v/>
      </c>
      <c r="K460" s="12" t="str">
        <f>IF(ISBLANK(Games!B460),"",IF(Table13[[#This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0" s="16" t="str">
        <f>IF(ISBLANK(Table13[[#This Row],[Difference Result]]),"",IF(ISBLANK(Games!B460),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0" s="24" t="str">
        <f>IF(ISBLANK(Table13[[#This Row],[Difference Result]]), "", (Table13[[#This Row],[Predicted Spread]]*-1-Table13[[#This Row],[Difference Result]]))</f>
        <v/>
      </c>
      <c r="N460" s="24" t="str">
        <f>IF(ISBLANK(Table13[[#This Row],[Difference Result]]), "",ABS(Table13[[#This Row],[Result Difference from Prediction]]))</f>
        <v/>
      </c>
      <c r="O460" s="17" t="str">
        <f>IF(OR(ISBLANK(Games!B460),ISBLANK(Table13[[#This Row],[Side Result]])), "",IF(OR(AND('Prediction Log'!D460&lt;0, 'Prediction Log'!H460='Prediction Log'!B460), AND('Prediction Log'!D460&gt;0, 'Prediction Log'!C460='Prediction Log'!H460)),"Y", IF(ISBLANK(Games!$B$2), "","N")))</f>
        <v/>
      </c>
      <c r="P460" s="17" t="str">
        <f>IF(OR(ISBLANK(Games!B460),ISBLANK(Table13[[#This Row],[Difference Result]])),"", IF(Table13[[#This Row],[Cover Result (Y/N)]]="Y", "Y", "N"))</f>
        <v/>
      </c>
    </row>
    <row r="461" spans="1:16" x14ac:dyDescent="0.45">
      <c r="A461" s="6" t="str">
        <f>IF(ISBLANK(Games!$B461), "",Games!A461)</f>
        <v/>
      </c>
      <c r="B461" s="6" t="str">
        <f>IF(ISBLANK(Games!$B461), "",Games!B461)</f>
        <v/>
      </c>
      <c r="C461" s="6" t="str">
        <f>IF(ISBLANK(Games!$B461), "",Games!C461)</f>
        <v/>
      </c>
      <c r="D461" s="2" t="str">
        <f>IF(ISBLANK(Games!$B461), "",Games!D461)</f>
        <v/>
      </c>
      <c r="E461" s="2" t="str">
        <f>IF(ISBLANK(Games!$B461), "",Games!E461)</f>
        <v/>
      </c>
      <c r="F461" s="6" t="str">
        <f>IF(ISBLANK(Games!$B461), "",Games!F461)</f>
        <v/>
      </c>
      <c r="G461" s="6" t="str">
        <f>IF(ISBLANK(Games!$B461), "",Games!G461)</f>
        <v/>
      </c>
      <c r="H461" s="26"/>
      <c r="I461" s="26"/>
      <c r="J461" s="25" t="str">
        <f>IF(ISBLANK(Table13[[#This Row],[Side Result]]), "",IF(Table13[[#This Row],[Difference Result]]&gt;(-1*Table13[[#This Row],[Predicted Spread]]), "Y", "N"))</f>
        <v/>
      </c>
      <c r="K461" s="12" t="str">
        <f>IF(ISBLANK(Games!B461),"",IF(Table13[[#This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1" s="16" t="str">
        <f>IF(ISBLANK(Table13[[#This Row],[Difference Result]]),"",IF(ISBLANK(Games!B461),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1" s="24" t="str">
        <f>IF(ISBLANK(Table13[[#This Row],[Difference Result]]), "", (Table13[[#This Row],[Predicted Spread]]*-1-Table13[[#This Row],[Difference Result]]))</f>
        <v/>
      </c>
      <c r="N461" s="24" t="str">
        <f>IF(ISBLANK(Table13[[#This Row],[Difference Result]]), "",ABS(Table13[[#This Row],[Result Difference from Prediction]]))</f>
        <v/>
      </c>
      <c r="O461" s="17" t="str">
        <f>IF(OR(ISBLANK(Games!B461),ISBLANK(Table13[[#This Row],[Side Result]])), "",IF(OR(AND('Prediction Log'!D461&lt;0, 'Prediction Log'!H461='Prediction Log'!B461), AND('Prediction Log'!D461&gt;0, 'Prediction Log'!C461='Prediction Log'!H461)),"Y", IF(ISBLANK(Games!$B$2), "","N")))</f>
        <v/>
      </c>
      <c r="P461" s="17" t="str">
        <f>IF(OR(ISBLANK(Games!B461),ISBLANK(Table13[[#This Row],[Difference Result]])),"", IF(Table13[[#This Row],[Cover Result (Y/N)]]="Y", "Y", "N"))</f>
        <v/>
      </c>
    </row>
    <row r="462" spans="1:16" x14ac:dyDescent="0.45">
      <c r="A462" s="6" t="str">
        <f>IF(ISBLANK(Games!$B462), "",Games!A462)</f>
        <v/>
      </c>
      <c r="B462" s="6" t="str">
        <f>IF(ISBLANK(Games!$B462), "",Games!B462)</f>
        <v/>
      </c>
      <c r="C462" s="6" t="str">
        <f>IF(ISBLANK(Games!$B462), "",Games!C462)</f>
        <v/>
      </c>
      <c r="D462" s="2" t="str">
        <f>IF(ISBLANK(Games!$B462), "",Games!D462)</f>
        <v/>
      </c>
      <c r="E462" s="2" t="str">
        <f>IF(ISBLANK(Games!$B462), "",Games!E462)</f>
        <v/>
      </c>
      <c r="F462" s="6" t="str">
        <f>IF(ISBLANK(Games!$B462), "",Games!F462)</f>
        <v/>
      </c>
      <c r="G462" s="6" t="str">
        <f>IF(ISBLANK(Games!$B462), "",Games!G462)</f>
        <v/>
      </c>
      <c r="H462" s="26"/>
      <c r="I462" s="26"/>
      <c r="J462" s="25" t="str">
        <f>IF(ISBLANK(Table13[[#This Row],[Side Result]]), "",IF(Table13[[#This Row],[Difference Result]]&gt;(-1*Table13[[#This Row],[Predicted Spread]]), "Y", "N"))</f>
        <v/>
      </c>
      <c r="K462" s="12" t="str">
        <f>IF(ISBLANK(Games!B462),"",IF(Table13[[#This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2" s="16" t="str">
        <f>IF(ISBLANK(Table13[[#This Row],[Difference Result]]),"",IF(ISBLANK(Games!B462),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2" s="24" t="str">
        <f>IF(ISBLANK(Table13[[#This Row],[Difference Result]]), "", (Table13[[#This Row],[Predicted Spread]]*-1-Table13[[#This Row],[Difference Result]]))</f>
        <v/>
      </c>
      <c r="N462" s="24" t="str">
        <f>IF(ISBLANK(Table13[[#This Row],[Difference Result]]), "",ABS(Table13[[#This Row],[Result Difference from Prediction]]))</f>
        <v/>
      </c>
      <c r="O462" s="17" t="str">
        <f>IF(OR(ISBLANK(Games!B462),ISBLANK(Table13[[#This Row],[Side Result]])), "",IF(OR(AND('Prediction Log'!D462&lt;0, 'Prediction Log'!H462='Prediction Log'!B462), AND('Prediction Log'!D462&gt;0, 'Prediction Log'!C462='Prediction Log'!H462)),"Y", IF(ISBLANK(Games!$B$2), "","N")))</f>
        <v/>
      </c>
      <c r="P462" s="17" t="str">
        <f>IF(OR(ISBLANK(Games!B462),ISBLANK(Table13[[#This Row],[Difference Result]])),"", IF(Table13[[#This Row],[Cover Result (Y/N)]]="Y", "Y", "N"))</f>
        <v/>
      </c>
    </row>
    <row r="463" spans="1:16" x14ac:dyDescent="0.45">
      <c r="A463" s="6" t="str">
        <f>IF(ISBLANK(Games!$B463), "",Games!A463)</f>
        <v/>
      </c>
      <c r="B463" s="6" t="str">
        <f>IF(ISBLANK(Games!$B463), "",Games!B463)</f>
        <v/>
      </c>
      <c r="C463" s="6" t="str">
        <f>IF(ISBLANK(Games!$B463), "",Games!C463)</f>
        <v/>
      </c>
      <c r="D463" s="2" t="str">
        <f>IF(ISBLANK(Games!$B463), "",Games!D463)</f>
        <v/>
      </c>
      <c r="E463" s="2" t="str">
        <f>IF(ISBLANK(Games!$B463), "",Games!E463)</f>
        <v/>
      </c>
      <c r="F463" s="6" t="str">
        <f>IF(ISBLANK(Games!$B463), "",Games!F463)</f>
        <v/>
      </c>
      <c r="G463" s="6" t="str">
        <f>IF(ISBLANK(Games!$B463), "",Games!G463)</f>
        <v/>
      </c>
      <c r="H463" s="26"/>
      <c r="I463" s="26"/>
      <c r="J463" s="25" t="str">
        <f>IF(ISBLANK(Table13[[#This Row],[Side Result]]), "",IF(Table13[[#This Row],[Difference Result]]&gt;(-1*Table13[[#This Row],[Predicted Spread]]), "Y", "N"))</f>
        <v/>
      </c>
      <c r="K463" s="12" t="str">
        <f>IF(ISBLANK(Games!B463),"",IF(Table13[[#This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3" s="16" t="str">
        <f>IF(ISBLANK(Table13[[#This Row],[Difference Result]]),"",IF(ISBLANK(Games!B463),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3" s="24" t="str">
        <f>IF(ISBLANK(Table13[[#This Row],[Difference Result]]), "", (Table13[[#This Row],[Predicted Spread]]*-1-Table13[[#This Row],[Difference Result]]))</f>
        <v/>
      </c>
      <c r="N463" s="24" t="str">
        <f>IF(ISBLANK(Table13[[#This Row],[Difference Result]]), "",ABS(Table13[[#This Row],[Result Difference from Prediction]]))</f>
        <v/>
      </c>
      <c r="O463" s="17" t="str">
        <f>IF(OR(ISBLANK(Games!B463),ISBLANK(Table13[[#This Row],[Side Result]])), "",IF(OR(AND('Prediction Log'!D463&lt;0, 'Prediction Log'!H463='Prediction Log'!B463), AND('Prediction Log'!D463&gt;0, 'Prediction Log'!C463='Prediction Log'!H463)),"Y", IF(ISBLANK(Games!$B$2), "","N")))</f>
        <v/>
      </c>
      <c r="P463" s="17" t="str">
        <f>IF(OR(ISBLANK(Games!B463),ISBLANK(Table13[[#This Row],[Difference Result]])),"", IF(Table13[[#This Row],[Cover Result (Y/N)]]="Y", "Y", "N"))</f>
        <v/>
      </c>
    </row>
    <row r="464" spans="1:16" x14ac:dyDescent="0.45">
      <c r="A464" s="6" t="str">
        <f>IF(ISBLANK(Games!$B464), "",Games!A464)</f>
        <v/>
      </c>
      <c r="B464" s="6" t="str">
        <f>IF(ISBLANK(Games!$B464), "",Games!B464)</f>
        <v/>
      </c>
      <c r="C464" s="6" t="str">
        <f>IF(ISBLANK(Games!$B464), "",Games!C464)</f>
        <v/>
      </c>
      <c r="D464" s="2" t="str">
        <f>IF(ISBLANK(Games!$B464), "",Games!D464)</f>
        <v/>
      </c>
      <c r="E464" s="2" t="str">
        <f>IF(ISBLANK(Games!$B464), "",Games!E464)</f>
        <v/>
      </c>
      <c r="F464" s="6" t="str">
        <f>IF(ISBLANK(Games!$B464), "",Games!F464)</f>
        <v/>
      </c>
      <c r="G464" s="6" t="str">
        <f>IF(ISBLANK(Games!$B464), "",Games!G464)</f>
        <v/>
      </c>
      <c r="H464" s="26"/>
      <c r="I464" s="26"/>
      <c r="J464" s="25" t="str">
        <f>IF(ISBLANK(Table13[[#This Row],[Side Result]]), "",IF(Table13[[#This Row],[Difference Result]]&gt;(-1*Table13[[#This Row],[Predicted Spread]]), "Y", "N"))</f>
        <v/>
      </c>
      <c r="K464" s="12" t="str">
        <f>IF(ISBLANK(Games!B464),"",IF(Table13[[#This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4" s="16" t="str">
        <f>IF(ISBLANK(Table13[[#This Row],[Difference Result]]),"",IF(ISBLANK(Games!B464),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4" s="24" t="str">
        <f>IF(ISBLANK(Table13[[#This Row],[Difference Result]]), "", (Table13[[#This Row],[Predicted Spread]]*-1-Table13[[#This Row],[Difference Result]]))</f>
        <v/>
      </c>
      <c r="N464" s="24" t="str">
        <f>IF(ISBLANK(Table13[[#This Row],[Difference Result]]), "",ABS(Table13[[#This Row],[Result Difference from Prediction]]))</f>
        <v/>
      </c>
      <c r="O464" s="17" t="str">
        <f>IF(OR(ISBLANK(Games!B464),ISBLANK(Table13[[#This Row],[Side Result]])), "",IF(OR(AND('Prediction Log'!D464&lt;0, 'Prediction Log'!H464='Prediction Log'!B464), AND('Prediction Log'!D464&gt;0, 'Prediction Log'!C464='Prediction Log'!H464)),"Y", IF(ISBLANK(Games!$B$2), "","N")))</f>
        <v/>
      </c>
      <c r="P464" s="17" t="str">
        <f>IF(OR(ISBLANK(Games!B464),ISBLANK(Table13[[#This Row],[Difference Result]])),"", IF(Table13[[#This Row],[Cover Result (Y/N)]]="Y", "Y", "N"))</f>
        <v/>
      </c>
    </row>
    <row r="465" spans="1:16" x14ac:dyDescent="0.45">
      <c r="A465" s="6" t="str">
        <f>IF(ISBLANK(Games!$B465), "",Games!A465)</f>
        <v/>
      </c>
      <c r="B465" s="6" t="str">
        <f>IF(ISBLANK(Games!$B465), "",Games!B465)</f>
        <v/>
      </c>
      <c r="C465" s="6" t="str">
        <f>IF(ISBLANK(Games!$B465), "",Games!C465)</f>
        <v/>
      </c>
      <c r="D465" s="2" t="str">
        <f>IF(ISBLANK(Games!$B465), "",Games!D465)</f>
        <v/>
      </c>
      <c r="E465" s="2" t="str">
        <f>IF(ISBLANK(Games!$B465), "",Games!E465)</f>
        <v/>
      </c>
      <c r="F465" s="6" t="str">
        <f>IF(ISBLANK(Games!$B465), "",Games!F465)</f>
        <v/>
      </c>
      <c r="G465" s="6" t="str">
        <f>IF(ISBLANK(Games!$B465), "",Games!G465)</f>
        <v/>
      </c>
      <c r="H465" s="26"/>
      <c r="I465" s="26"/>
      <c r="J465" s="25" t="str">
        <f>IF(ISBLANK(Table13[[#This Row],[Side Result]]), "",IF(Table13[[#This Row],[Difference Result]]&gt;(-1*Table13[[#This Row],[Predicted Spread]]), "Y", "N"))</f>
        <v/>
      </c>
      <c r="K465" s="12" t="str">
        <f>IF(ISBLANK(Games!B465),"",IF(Table13[[#This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5" s="16" t="str">
        <f>IF(ISBLANK(Table13[[#This Row],[Difference Result]]),"",IF(ISBLANK(Games!B465),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5" s="24" t="str">
        <f>IF(ISBLANK(Table13[[#This Row],[Difference Result]]), "", (Table13[[#This Row],[Predicted Spread]]*-1-Table13[[#This Row],[Difference Result]]))</f>
        <v/>
      </c>
      <c r="N465" s="24" t="str">
        <f>IF(ISBLANK(Table13[[#This Row],[Difference Result]]), "",ABS(Table13[[#This Row],[Result Difference from Prediction]]))</f>
        <v/>
      </c>
      <c r="O465" s="17" t="str">
        <f>IF(OR(ISBLANK(Games!B465),ISBLANK(Table13[[#This Row],[Side Result]])), "",IF(OR(AND('Prediction Log'!D465&lt;0, 'Prediction Log'!H465='Prediction Log'!B465), AND('Prediction Log'!D465&gt;0, 'Prediction Log'!C465='Prediction Log'!H465)),"Y", IF(ISBLANK(Games!$B$2), "","N")))</f>
        <v/>
      </c>
      <c r="P465" s="17" t="str">
        <f>IF(OR(ISBLANK(Games!B465),ISBLANK(Table13[[#This Row],[Difference Result]])),"", IF(Table13[[#This Row],[Cover Result (Y/N)]]="Y", "Y", "N"))</f>
        <v/>
      </c>
    </row>
    <row r="466" spans="1:16" x14ac:dyDescent="0.45">
      <c r="A466" s="6" t="str">
        <f>IF(ISBLANK(Games!$B466), "",Games!A466)</f>
        <v/>
      </c>
      <c r="B466" s="6" t="str">
        <f>IF(ISBLANK(Games!$B466), "",Games!B466)</f>
        <v/>
      </c>
      <c r="C466" s="6" t="str">
        <f>IF(ISBLANK(Games!$B466), "",Games!C466)</f>
        <v/>
      </c>
      <c r="D466" s="2" t="str">
        <f>IF(ISBLANK(Games!$B466), "",Games!D466)</f>
        <v/>
      </c>
      <c r="E466" s="2" t="str">
        <f>IF(ISBLANK(Games!$B466), "",Games!E466)</f>
        <v/>
      </c>
      <c r="F466" s="6" t="str">
        <f>IF(ISBLANK(Games!$B466), "",Games!F466)</f>
        <v/>
      </c>
      <c r="G466" s="6" t="str">
        <f>IF(ISBLANK(Games!$B466), "",Games!G466)</f>
        <v/>
      </c>
      <c r="H466" s="26"/>
      <c r="I466" s="26"/>
      <c r="J466" s="25" t="str">
        <f>IF(ISBLANK(Table13[[#This Row],[Side Result]]), "",IF(Table13[[#This Row],[Difference Result]]&gt;(-1*Table13[[#This Row],[Predicted Spread]]), "Y", "N"))</f>
        <v/>
      </c>
      <c r="K466" s="12" t="str">
        <f>IF(ISBLANK(Games!B466),"",IF(Table13[[#This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6" s="16" t="str">
        <f>IF(ISBLANK(Table13[[#This Row],[Difference Result]]),"",IF(ISBLANK(Games!B466),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6" s="24" t="str">
        <f>IF(ISBLANK(Table13[[#This Row],[Difference Result]]), "", (Table13[[#This Row],[Predicted Spread]]*-1-Table13[[#This Row],[Difference Result]]))</f>
        <v/>
      </c>
      <c r="N466" s="24" t="str">
        <f>IF(ISBLANK(Table13[[#This Row],[Difference Result]]), "",ABS(Table13[[#This Row],[Result Difference from Prediction]]))</f>
        <v/>
      </c>
      <c r="O466" s="17" t="str">
        <f>IF(OR(ISBLANK(Games!B466),ISBLANK(Table13[[#This Row],[Side Result]])), "",IF(OR(AND('Prediction Log'!D466&lt;0, 'Prediction Log'!H466='Prediction Log'!B466), AND('Prediction Log'!D466&gt;0, 'Prediction Log'!C466='Prediction Log'!H466)),"Y", IF(ISBLANK(Games!$B$2), "","N")))</f>
        <v/>
      </c>
      <c r="P466" s="17" t="str">
        <f>IF(OR(ISBLANK(Games!B466),ISBLANK(Table13[[#This Row],[Difference Result]])),"", IF(Table13[[#This Row],[Cover Result (Y/N)]]="Y", "Y", "N"))</f>
        <v/>
      </c>
    </row>
    <row r="467" spans="1:16" x14ac:dyDescent="0.45">
      <c r="A467" s="6" t="str">
        <f>IF(ISBLANK(Games!$B467), "",Games!A467)</f>
        <v/>
      </c>
      <c r="B467" s="6" t="str">
        <f>IF(ISBLANK(Games!$B467), "",Games!B467)</f>
        <v/>
      </c>
      <c r="C467" s="6" t="str">
        <f>IF(ISBLANK(Games!$B467), "",Games!C467)</f>
        <v/>
      </c>
      <c r="D467" s="2" t="str">
        <f>IF(ISBLANK(Games!$B467), "",Games!D467)</f>
        <v/>
      </c>
      <c r="E467" s="2" t="str">
        <f>IF(ISBLANK(Games!$B467), "",Games!E467)</f>
        <v/>
      </c>
      <c r="F467" s="6" t="str">
        <f>IF(ISBLANK(Games!$B467), "",Games!F467)</f>
        <v/>
      </c>
      <c r="G467" s="6" t="str">
        <f>IF(ISBLANK(Games!$B467), "",Games!G467)</f>
        <v/>
      </c>
      <c r="H467" s="26"/>
      <c r="I467" s="26"/>
      <c r="J467" s="25" t="str">
        <f>IF(ISBLANK(Table13[[#This Row],[Side Result]]), "",IF(Table13[[#This Row],[Difference Result]]&gt;(-1*Table13[[#This Row],[Predicted Spread]]), "Y", "N"))</f>
        <v/>
      </c>
      <c r="K467" s="12" t="str">
        <f>IF(ISBLANK(Games!B467),"",IF(Table13[[#This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7" s="16" t="str">
        <f>IF(ISBLANK(Table13[[#This Row],[Difference Result]]),"",IF(ISBLANK(Games!B467),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7" s="24" t="str">
        <f>IF(ISBLANK(Table13[[#This Row],[Difference Result]]), "", (Table13[[#This Row],[Predicted Spread]]*-1-Table13[[#This Row],[Difference Result]]))</f>
        <v/>
      </c>
      <c r="N467" s="24" t="str">
        <f>IF(ISBLANK(Table13[[#This Row],[Difference Result]]), "",ABS(Table13[[#This Row],[Result Difference from Prediction]]))</f>
        <v/>
      </c>
      <c r="O467" s="17" t="str">
        <f>IF(OR(ISBLANK(Games!B467),ISBLANK(Table13[[#This Row],[Side Result]])), "",IF(OR(AND('Prediction Log'!D467&lt;0, 'Prediction Log'!H467='Prediction Log'!B467), AND('Prediction Log'!D467&gt;0, 'Prediction Log'!C467='Prediction Log'!H467)),"Y", IF(ISBLANK(Games!$B$2), "","N")))</f>
        <v/>
      </c>
      <c r="P467" s="17" t="str">
        <f>IF(OR(ISBLANK(Games!B467),ISBLANK(Table13[[#This Row],[Difference Result]])),"", IF(Table13[[#This Row],[Cover Result (Y/N)]]="Y", "Y", "N"))</f>
        <v/>
      </c>
    </row>
    <row r="468" spans="1:16" x14ac:dyDescent="0.45">
      <c r="A468" s="6" t="str">
        <f>IF(ISBLANK(Games!$B468), "",Games!A468)</f>
        <v/>
      </c>
      <c r="B468" s="6" t="str">
        <f>IF(ISBLANK(Games!$B468), "",Games!B468)</f>
        <v/>
      </c>
      <c r="C468" s="6" t="str">
        <f>IF(ISBLANK(Games!$B468), "",Games!C468)</f>
        <v/>
      </c>
      <c r="D468" s="2" t="str">
        <f>IF(ISBLANK(Games!$B468), "",Games!D468)</f>
        <v/>
      </c>
      <c r="E468" s="2" t="str">
        <f>IF(ISBLANK(Games!$B468), "",Games!E468)</f>
        <v/>
      </c>
      <c r="F468" s="6" t="str">
        <f>IF(ISBLANK(Games!$B468), "",Games!F468)</f>
        <v/>
      </c>
      <c r="G468" s="6" t="str">
        <f>IF(ISBLANK(Games!$B468), "",Games!G468)</f>
        <v/>
      </c>
      <c r="H468" s="26"/>
      <c r="I468" s="26"/>
      <c r="J468" s="25" t="str">
        <f>IF(ISBLANK(Table13[[#This Row],[Side Result]]), "",IF(Table13[[#This Row],[Difference Result]]&gt;(-1*Table13[[#This Row],[Predicted Spread]]), "Y", "N"))</f>
        <v/>
      </c>
      <c r="K468" s="12" t="str">
        <f>IF(ISBLANK(Games!B468),"",IF(Table13[[#This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8" s="16" t="str">
        <f>IF(ISBLANK(Table13[[#This Row],[Difference Result]]),"",IF(ISBLANK(Games!B468),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8" s="24" t="str">
        <f>IF(ISBLANK(Table13[[#This Row],[Difference Result]]), "", (Table13[[#This Row],[Predicted Spread]]*-1-Table13[[#This Row],[Difference Result]]))</f>
        <v/>
      </c>
      <c r="N468" s="24" t="str">
        <f>IF(ISBLANK(Table13[[#This Row],[Difference Result]]), "",ABS(Table13[[#This Row],[Result Difference from Prediction]]))</f>
        <v/>
      </c>
      <c r="O468" s="17" t="str">
        <f>IF(OR(ISBLANK(Games!B468),ISBLANK(Table13[[#This Row],[Side Result]])), "",IF(OR(AND('Prediction Log'!D468&lt;0, 'Prediction Log'!H468='Prediction Log'!B468), AND('Prediction Log'!D468&gt;0, 'Prediction Log'!C468='Prediction Log'!H468)),"Y", IF(ISBLANK(Games!$B$2), "","N")))</f>
        <v/>
      </c>
      <c r="P468" s="17" t="str">
        <f>IF(OR(ISBLANK(Games!B468),ISBLANK(Table13[[#This Row],[Difference Result]])),"", IF(Table13[[#This Row],[Cover Result (Y/N)]]="Y", "Y", "N"))</f>
        <v/>
      </c>
    </row>
    <row r="469" spans="1:16" x14ac:dyDescent="0.45">
      <c r="A469" s="6" t="str">
        <f>IF(ISBLANK(Games!$B469), "",Games!A469)</f>
        <v/>
      </c>
      <c r="B469" s="6" t="str">
        <f>IF(ISBLANK(Games!$B469), "",Games!B469)</f>
        <v/>
      </c>
      <c r="C469" s="6" t="str">
        <f>IF(ISBLANK(Games!$B469), "",Games!C469)</f>
        <v/>
      </c>
      <c r="D469" s="2" t="str">
        <f>IF(ISBLANK(Games!$B469), "",Games!D469)</f>
        <v/>
      </c>
      <c r="E469" s="2" t="str">
        <f>IF(ISBLANK(Games!$B469), "",Games!E469)</f>
        <v/>
      </c>
      <c r="F469" s="6" t="str">
        <f>IF(ISBLANK(Games!$B469), "",Games!F469)</f>
        <v/>
      </c>
      <c r="G469" s="6" t="str">
        <f>IF(ISBLANK(Games!$B469), "",Games!G469)</f>
        <v/>
      </c>
      <c r="H469" s="26"/>
      <c r="I469" s="26"/>
      <c r="J469" s="25" t="str">
        <f>IF(ISBLANK(Table13[[#This Row],[Side Result]]), "",IF(Table13[[#This Row],[Difference Result]]&gt;(-1*Table13[[#This Row],[Predicted Spread]]), "Y", "N"))</f>
        <v/>
      </c>
      <c r="K469" s="12" t="str">
        <f>IF(ISBLANK(Games!B469),"",IF(Table13[[#This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9" s="16" t="str">
        <f>IF(ISBLANK(Table13[[#This Row],[Difference Result]]),"",IF(ISBLANK(Games!B469),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9" s="24" t="str">
        <f>IF(ISBLANK(Table13[[#This Row],[Difference Result]]), "", (Table13[[#This Row],[Predicted Spread]]*-1-Table13[[#This Row],[Difference Result]]))</f>
        <v/>
      </c>
      <c r="N469" s="24" t="str">
        <f>IF(ISBLANK(Table13[[#This Row],[Difference Result]]), "",ABS(Table13[[#This Row],[Result Difference from Prediction]]))</f>
        <v/>
      </c>
      <c r="O469" s="17" t="str">
        <f>IF(OR(ISBLANK(Games!B469),ISBLANK(Table13[[#This Row],[Side Result]])), "",IF(OR(AND('Prediction Log'!D469&lt;0, 'Prediction Log'!H469='Prediction Log'!B469), AND('Prediction Log'!D469&gt;0, 'Prediction Log'!C469='Prediction Log'!H469)),"Y", IF(ISBLANK(Games!$B$2), "","N")))</f>
        <v/>
      </c>
      <c r="P469" s="17" t="str">
        <f>IF(OR(ISBLANK(Games!B469),ISBLANK(Table13[[#This Row],[Difference Result]])),"", IF(Table13[[#This Row],[Cover Result (Y/N)]]="Y", "Y", "N"))</f>
        <v/>
      </c>
    </row>
    <row r="470" spans="1:16" x14ac:dyDescent="0.45">
      <c r="A470" s="6" t="str">
        <f>IF(ISBLANK(Games!$B470), "",Games!A470)</f>
        <v/>
      </c>
      <c r="B470" s="6" t="str">
        <f>IF(ISBLANK(Games!$B470), "",Games!B470)</f>
        <v/>
      </c>
      <c r="C470" s="6" t="str">
        <f>IF(ISBLANK(Games!$B470), "",Games!C470)</f>
        <v/>
      </c>
      <c r="D470" s="2" t="str">
        <f>IF(ISBLANK(Games!$B470), "",Games!D470)</f>
        <v/>
      </c>
      <c r="E470" s="2" t="str">
        <f>IF(ISBLANK(Games!$B470), "",Games!E470)</f>
        <v/>
      </c>
      <c r="F470" s="6" t="str">
        <f>IF(ISBLANK(Games!$B470), "",Games!F470)</f>
        <v/>
      </c>
      <c r="G470" s="6" t="str">
        <f>IF(ISBLANK(Games!$B470), "",Games!G470)</f>
        <v/>
      </c>
      <c r="H470" s="26"/>
      <c r="I470" s="26"/>
      <c r="J470" s="25" t="str">
        <f>IF(ISBLANK(Table13[[#This Row],[Side Result]]), "",IF(Table13[[#This Row],[Difference Result]]&gt;(-1*Table13[[#This Row],[Predicted Spread]]), "Y", "N"))</f>
        <v/>
      </c>
      <c r="K470" s="12" t="str">
        <f>IF(ISBLANK(Games!B470),"",IF(Table13[[#This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0" s="16" t="str">
        <f>IF(ISBLANK(Table13[[#This Row],[Difference Result]]),"",IF(ISBLANK(Games!B470),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0" s="24" t="str">
        <f>IF(ISBLANK(Table13[[#This Row],[Difference Result]]), "", (Table13[[#This Row],[Predicted Spread]]*-1-Table13[[#This Row],[Difference Result]]))</f>
        <v/>
      </c>
      <c r="N470" s="24" t="str">
        <f>IF(ISBLANK(Table13[[#This Row],[Difference Result]]), "",ABS(Table13[[#This Row],[Result Difference from Prediction]]))</f>
        <v/>
      </c>
      <c r="O470" s="17" t="str">
        <f>IF(OR(ISBLANK(Games!B470),ISBLANK(Table13[[#This Row],[Side Result]])), "",IF(OR(AND('Prediction Log'!D470&lt;0, 'Prediction Log'!H470='Prediction Log'!B470), AND('Prediction Log'!D470&gt;0, 'Prediction Log'!C470='Prediction Log'!H470)),"Y", IF(ISBLANK(Games!$B$2), "","N")))</f>
        <v/>
      </c>
      <c r="P470" s="17" t="str">
        <f>IF(OR(ISBLANK(Games!B470),ISBLANK(Table13[[#This Row],[Difference Result]])),"", IF(Table13[[#This Row],[Cover Result (Y/N)]]="Y", "Y", "N"))</f>
        <v/>
      </c>
    </row>
    <row r="471" spans="1:16" x14ac:dyDescent="0.45">
      <c r="A471" s="6" t="str">
        <f>IF(ISBLANK(Games!$B471), "",Games!A471)</f>
        <v/>
      </c>
      <c r="B471" s="6" t="str">
        <f>IF(ISBLANK(Games!$B471), "",Games!B471)</f>
        <v/>
      </c>
      <c r="C471" s="6" t="str">
        <f>IF(ISBLANK(Games!$B471), "",Games!C471)</f>
        <v/>
      </c>
      <c r="D471" s="2" t="str">
        <f>IF(ISBLANK(Games!$B471), "",Games!D471)</f>
        <v/>
      </c>
      <c r="E471" s="2" t="str">
        <f>IF(ISBLANK(Games!$B471), "",Games!E471)</f>
        <v/>
      </c>
      <c r="F471" s="6" t="str">
        <f>IF(ISBLANK(Games!$B471), "",Games!F471)</f>
        <v/>
      </c>
      <c r="G471" s="6" t="str">
        <f>IF(ISBLANK(Games!$B471), "",Games!G471)</f>
        <v/>
      </c>
      <c r="H471" s="26"/>
      <c r="I471" s="26"/>
      <c r="J471" s="25" t="str">
        <f>IF(ISBLANK(Table13[[#This Row],[Side Result]]), "",IF(Table13[[#This Row],[Difference Result]]&gt;(-1*Table13[[#This Row],[Predicted Spread]]), "Y", "N"))</f>
        <v/>
      </c>
      <c r="K471" s="12" t="str">
        <f>IF(ISBLANK(Games!B471),"",IF(Table13[[#This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1" s="16" t="str">
        <f>IF(ISBLANK(Table13[[#This Row],[Difference Result]]),"",IF(ISBLANK(Games!B471),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1" s="24" t="str">
        <f>IF(ISBLANK(Table13[[#This Row],[Difference Result]]), "", (Table13[[#This Row],[Predicted Spread]]*-1-Table13[[#This Row],[Difference Result]]))</f>
        <v/>
      </c>
      <c r="N471" s="24" t="str">
        <f>IF(ISBLANK(Table13[[#This Row],[Difference Result]]), "",ABS(Table13[[#This Row],[Result Difference from Prediction]]))</f>
        <v/>
      </c>
      <c r="O471" s="17" t="str">
        <f>IF(OR(ISBLANK(Games!B471),ISBLANK(Table13[[#This Row],[Side Result]])), "",IF(OR(AND('Prediction Log'!D471&lt;0, 'Prediction Log'!H471='Prediction Log'!B471), AND('Prediction Log'!D471&gt;0, 'Prediction Log'!C471='Prediction Log'!H471)),"Y", IF(ISBLANK(Games!$B$2), "","N")))</f>
        <v/>
      </c>
      <c r="P471" s="17" t="str">
        <f>IF(OR(ISBLANK(Games!B471),ISBLANK(Table13[[#This Row],[Difference Result]])),"", IF(Table13[[#This Row],[Cover Result (Y/N)]]="Y", "Y", "N"))</f>
        <v/>
      </c>
    </row>
    <row r="472" spans="1:16" x14ac:dyDescent="0.45">
      <c r="A472" s="6" t="str">
        <f>IF(ISBLANK(Games!$B472), "",Games!A472)</f>
        <v/>
      </c>
      <c r="B472" s="6" t="str">
        <f>IF(ISBLANK(Games!$B472), "",Games!B472)</f>
        <v/>
      </c>
      <c r="C472" s="6" t="str">
        <f>IF(ISBLANK(Games!$B472), "",Games!C472)</f>
        <v/>
      </c>
      <c r="D472" s="2" t="str">
        <f>IF(ISBLANK(Games!$B472), "",Games!D472)</f>
        <v/>
      </c>
      <c r="E472" s="2" t="str">
        <f>IF(ISBLANK(Games!$B472), "",Games!E472)</f>
        <v/>
      </c>
      <c r="F472" s="6" t="str">
        <f>IF(ISBLANK(Games!$B472), "",Games!F472)</f>
        <v/>
      </c>
      <c r="G472" s="6" t="str">
        <f>IF(ISBLANK(Games!$B472), "",Games!G472)</f>
        <v/>
      </c>
      <c r="H472" s="26"/>
      <c r="I472" s="26"/>
      <c r="J472" s="25" t="str">
        <f>IF(ISBLANK(Table13[[#This Row],[Side Result]]), "",IF(Table13[[#This Row],[Difference Result]]&gt;(-1*Table13[[#This Row],[Predicted Spread]]), "Y", "N"))</f>
        <v/>
      </c>
      <c r="K472" s="12" t="str">
        <f>IF(ISBLANK(Games!B472),"",IF(Table13[[#This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2" s="16" t="str">
        <f>IF(ISBLANK(Table13[[#This Row],[Difference Result]]),"",IF(ISBLANK(Games!B472),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2" s="24" t="str">
        <f>IF(ISBLANK(Table13[[#This Row],[Difference Result]]), "", (Table13[[#This Row],[Predicted Spread]]*-1-Table13[[#This Row],[Difference Result]]))</f>
        <v/>
      </c>
      <c r="N472" s="24" t="str">
        <f>IF(ISBLANK(Table13[[#This Row],[Difference Result]]), "",ABS(Table13[[#This Row],[Result Difference from Prediction]]))</f>
        <v/>
      </c>
      <c r="O472" s="17" t="str">
        <f>IF(OR(ISBLANK(Games!B472),ISBLANK(Table13[[#This Row],[Side Result]])), "",IF(OR(AND('Prediction Log'!D472&lt;0, 'Prediction Log'!H472='Prediction Log'!B472), AND('Prediction Log'!D472&gt;0, 'Prediction Log'!C472='Prediction Log'!H472)),"Y", IF(ISBLANK(Games!$B$2), "","N")))</f>
        <v/>
      </c>
      <c r="P472" s="17" t="str">
        <f>IF(OR(ISBLANK(Games!B472),ISBLANK(Table13[[#This Row],[Difference Result]])),"", IF(Table13[[#This Row],[Cover Result (Y/N)]]="Y", "Y", "N"))</f>
        <v/>
      </c>
    </row>
    <row r="473" spans="1:16" x14ac:dyDescent="0.45">
      <c r="A473" s="6" t="str">
        <f>IF(ISBLANK(Games!$B473), "",Games!A473)</f>
        <v/>
      </c>
      <c r="B473" s="6" t="str">
        <f>IF(ISBLANK(Games!$B473), "",Games!B473)</f>
        <v/>
      </c>
      <c r="C473" s="6" t="str">
        <f>IF(ISBLANK(Games!$B473), "",Games!C473)</f>
        <v/>
      </c>
      <c r="D473" s="2" t="str">
        <f>IF(ISBLANK(Games!$B473), "",Games!D473)</f>
        <v/>
      </c>
      <c r="E473" s="2" t="str">
        <f>IF(ISBLANK(Games!$B473), "",Games!E473)</f>
        <v/>
      </c>
      <c r="F473" s="6" t="str">
        <f>IF(ISBLANK(Games!$B473), "",Games!F473)</f>
        <v/>
      </c>
      <c r="G473" s="6" t="str">
        <f>IF(ISBLANK(Games!$B473), "",Games!G473)</f>
        <v/>
      </c>
      <c r="H473" s="26"/>
      <c r="I473" s="26"/>
      <c r="J473" s="25" t="str">
        <f>IF(ISBLANK(Table13[[#This Row],[Side Result]]), "",IF(Table13[[#This Row],[Difference Result]]&gt;(-1*Table13[[#This Row],[Predicted Spread]]), "Y", "N"))</f>
        <v/>
      </c>
      <c r="K473" s="12" t="str">
        <f>IF(ISBLANK(Games!B473),"",IF(Table13[[#This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3" s="16" t="str">
        <f>IF(ISBLANK(Table13[[#This Row],[Difference Result]]),"",IF(ISBLANK(Games!B473),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3" s="24" t="str">
        <f>IF(ISBLANK(Table13[[#This Row],[Difference Result]]), "", (Table13[[#This Row],[Predicted Spread]]*-1-Table13[[#This Row],[Difference Result]]))</f>
        <v/>
      </c>
      <c r="N473" s="24" t="str">
        <f>IF(ISBLANK(Table13[[#This Row],[Difference Result]]), "",ABS(Table13[[#This Row],[Result Difference from Prediction]]))</f>
        <v/>
      </c>
      <c r="O473" s="17" t="str">
        <f>IF(OR(ISBLANK(Games!B473),ISBLANK(Table13[[#This Row],[Side Result]])), "",IF(OR(AND('Prediction Log'!D473&lt;0, 'Prediction Log'!H473='Prediction Log'!B473), AND('Prediction Log'!D473&gt;0, 'Prediction Log'!C473='Prediction Log'!H473)),"Y", IF(ISBLANK(Games!$B$2), "","N")))</f>
        <v/>
      </c>
      <c r="P473" s="17" t="str">
        <f>IF(OR(ISBLANK(Games!B473),ISBLANK(Table13[[#This Row],[Difference Result]])),"", IF(Table13[[#This Row],[Cover Result (Y/N)]]="Y", "Y", "N"))</f>
        <v/>
      </c>
    </row>
    <row r="474" spans="1:16" x14ac:dyDescent="0.45">
      <c r="A474" s="6" t="str">
        <f>IF(ISBLANK(Games!$B474), "",Games!A474)</f>
        <v/>
      </c>
      <c r="B474" s="6" t="str">
        <f>IF(ISBLANK(Games!$B474), "",Games!B474)</f>
        <v/>
      </c>
      <c r="C474" s="6" t="str">
        <f>IF(ISBLANK(Games!$B474), "",Games!C474)</f>
        <v/>
      </c>
      <c r="D474" s="2" t="str">
        <f>IF(ISBLANK(Games!$B474), "",Games!D474)</f>
        <v/>
      </c>
      <c r="E474" s="2" t="str">
        <f>IF(ISBLANK(Games!$B474), "",Games!E474)</f>
        <v/>
      </c>
      <c r="F474" s="6" t="str">
        <f>IF(ISBLANK(Games!$B474), "",Games!F474)</f>
        <v/>
      </c>
      <c r="G474" s="6" t="str">
        <f>IF(ISBLANK(Games!$B474), "",Games!G474)</f>
        <v/>
      </c>
      <c r="H474" s="26"/>
      <c r="I474" s="26"/>
      <c r="J474" s="25" t="str">
        <f>IF(ISBLANK(Table13[[#This Row],[Side Result]]), "",IF(Table13[[#This Row],[Difference Result]]&gt;(-1*Table13[[#This Row],[Predicted Spread]]), "Y", "N"))</f>
        <v/>
      </c>
      <c r="K474" s="12" t="str">
        <f>IF(ISBLANK(Games!B474),"",IF(Table13[[#This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4" s="16" t="str">
        <f>IF(ISBLANK(Table13[[#This Row],[Difference Result]]),"",IF(ISBLANK(Games!B474),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4" s="24" t="str">
        <f>IF(ISBLANK(Table13[[#This Row],[Difference Result]]), "", (Table13[[#This Row],[Predicted Spread]]*-1-Table13[[#This Row],[Difference Result]]))</f>
        <v/>
      </c>
      <c r="N474" s="24" t="str">
        <f>IF(ISBLANK(Table13[[#This Row],[Difference Result]]), "",ABS(Table13[[#This Row],[Result Difference from Prediction]]))</f>
        <v/>
      </c>
      <c r="O474" s="17" t="str">
        <f>IF(OR(ISBLANK(Games!B474),ISBLANK(Table13[[#This Row],[Side Result]])), "",IF(OR(AND('Prediction Log'!D474&lt;0, 'Prediction Log'!H474='Prediction Log'!B474), AND('Prediction Log'!D474&gt;0, 'Prediction Log'!C474='Prediction Log'!H474)),"Y", IF(ISBLANK(Games!$B$2), "","N")))</f>
        <v/>
      </c>
      <c r="P474" s="17" t="str">
        <f>IF(OR(ISBLANK(Games!B474),ISBLANK(Table13[[#This Row],[Difference Result]])),"", IF(Table13[[#This Row],[Cover Result (Y/N)]]="Y", "Y", "N"))</f>
        <v/>
      </c>
    </row>
    <row r="475" spans="1:16" x14ac:dyDescent="0.45">
      <c r="A475" s="6" t="str">
        <f>IF(ISBLANK(Games!$B475), "",Games!A475)</f>
        <v/>
      </c>
      <c r="B475" s="6" t="str">
        <f>IF(ISBLANK(Games!$B475), "",Games!B475)</f>
        <v/>
      </c>
      <c r="C475" s="6" t="str">
        <f>IF(ISBLANK(Games!$B475), "",Games!C475)</f>
        <v/>
      </c>
      <c r="D475" s="2" t="str">
        <f>IF(ISBLANK(Games!$B475), "",Games!D475)</f>
        <v/>
      </c>
      <c r="E475" s="2" t="str">
        <f>IF(ISBLANK(Games!$B475), "",Games!E475)</f>
        <v/>
      </c>
      <c r="F475" s="6" t="str">
        <f>IF(ISBLANK(Games!$B475), "",Games!F475)</f>
        <v/>
      </c>
      <c r="G475" s="6" t="str">
        <f>IF(ISBLANK(Games!$B475), "",Games!G475)</f>
        <v/>
      </c>
      <c r="H475" s="26"/>
      <c r="I475" s="26"/>
      <c r="J475" s="25" t="str">
        <f>IF(ISBLANK(Table13[[#This Row],[Side Result]]), "",IF(Table13[[#This Row],[Difference Result]]&gt;(-1*Table13[[#This Row],[Predicted Spread]]), "Y", "N"))</f>
        <v/>
      </c>
      <c r="K475" s="12" t="str">
        <f>IF(ISBLANK(Games!B475),"",IF(Table13[[#This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5" s="16" t="str">
        <f>IF(ISBLANK(Table13[[#This Row],[Difference Result]]),"",IF(ISBLANK(Games!B475),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5" s="24" t="str">
        <f>IF(ISBLANK(Table13[[#This Row],[Difference Result]]), "", (Table13[[#This Row],[Predicted Spread]]*-1-Table13[[#This Row],[Difference Result]]))</f>
        <v/>
      </c>
      <c r="N475" s="24" t="str">
        <f>IF(ISBLANK(Table13[[#This Row],[Difference Result]]), "",ABS(Table13[[#This Row],[Result Difference from Prediction]]))</f>
        <v/>
      </c>
      <c r="O475" s="17" t="str">
        <f>IF(OR(ISBLANK(Games!B475),ISBLANK(Table13[[#This Row],[Side Result]])), "",IF(OR(AND('Prediction Log'!D475&lt;0, 'Prediction Log'!H475='Prediction Log'!B475), AND('Prediction Log'!D475&gt;0, 'Prediction Log'!C475='Prediction Log'!H475)),"Y", IF(ISBLANK(Games!$B$2), "","N")))</f>
        <v/>
      </c>
      <c r="P475" s="17" t="str">
        <f>IF(OR(ISBLANK(Games!B475),ISBLANK(Table13[[#This Row],[Difference Result]])),"", IF(Table13[[#This Row],[Cover Result (Y/N)]]="Y", "Y", "N"))</f>
        <v/>
      </c>
    </row>
    <row r="476" spans="1:16" x14ac:dyDescent="0.45">
      <c r="A476" s="6" t="str">
        <f>IF(ISBLANK(Games!$B476), "",Games!A476)</f>
        <v/>
      </c>
      <c r="B476" s="6" t="str">
        <f>IF(ISBLANK(Games!$B476), "",Games!B476)</f>
        <v/>
      </c>
      <c r="C476" s="6" t="str">
        <f>IF(ISBLANK(Games!$B476), "",Games!C476)</f>
        <v/>
      </c>
      <c r="D476" s="2" t="str">
        <f>IF(ISBLANK(Games!$B476), "",Games!D476)</f>
        <v/>
      </c>
      <c r="E476" s="2" t="str">
        <f>IF(ISBLANK(Games!$B476), "",Games!E476)</f>
        <v/>
      </c>
      <c r="F476" s="6" t="str">
        <f>IF(ISBLANK(Games!$B476), "",Games!F476)</f>
        <v/>
      </c>
      <c r="G476" s="6" t="str">
        <f>IF(ISBLANK(Games!$B476), "",Games!G476)</f>
        <v/>
      </c>
      <c r="H476" s="26"/>
      <c r="I476" s="26"/>
      <c r="J476" s="25" t="str">
        <f>IF(ISBLANK(Table13[[#This Row],[Side Result]]), "",IF(Table13[[#This Row],[Difference Result]]&gt;(-1*Table13[[#This Row],[Predicted Spread]]), "Y", "N"))</f>
        <v/>
      </c>
      <c r="K476" s="12" t="str">
        <f>IF(ISBLANK(Games!B476),"",IF(Table13[[#This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6" s="16" t="str">
        <f>IF(ISBLANK(Table13[[#This Row],[Difference Result]]),"",IF(ISBLANK(Games!B476),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6" s="24" t="str">
        <f>IF(ISBLANK(Table13[[#This Row],[Difference Result]]), "", (Table13[[#This Row],[Predicted Spread]]*-1-Table13[[#This Row],[Difference Result]]))</f>
        <v/>
      </c>
      <c r="N476" s="24" t="str">
        <f>IF(ISBLANK(Table13[[#This Row],[Difference Result]]), "",ABS(Table13[[#This Row],[Result Difference from Prediction]]))</f>
        <v/>
      </c>
      <c r="O476" s="17" t="str">
        <f>IF(OR(ISBLANK(Games!B476),ISBLANK(Table13[[#This Row],[Side Result]])), "",IF(OR(AND('Prediction Log'!D476&lt;0, 'Prediction Log'!H476='Prediction Log'!B476), AND('Prediction Log'!D476&gt;0, 'Prediction Log'!C476='Prediction Log'!H476)),"Y", IF(ISBLANK(Games!$B$2), "","N")))</f>
        <v/>
      </c>
      <c r="P476" s="17" t="str">
        <f>IF(OR(ISBLANK(Games!B476),ISBLANK(Table13[[#This Row],[Difference Result]])),"", IF(Table13[[#This Row],[Cover Result (Y/N)]]="Y", "Y", "N"))</f>
        <v/>
      </c>
    </row>
    <row r="477" spans="1:16" x14ac:dyDescent="0.45">
      <c r="A477" s="6" t="str">
        <f>IF(ISBLANK(Games!$B477), "",Games!A477)</f>
        <v/>
      </c>
      <c r="B477" s="6" t="str">
        <f>IF(ISBLANK(Games!$B477), "",Games!B477)</f>
        <v/>
      </c>
      <c r="C477" s="6" t="str">
        <f>IF(ISBLANK(Games!$B477), "",Games!C477)</f>
        <v/>
      </c>
      <c r="D477" s="2" t="str">
        <f>IF(ISBLANK(Games!$B477), "",Games!D477)</f>
        <v/>
      </c>
      <c r="E477" s="2" t="str">
        <f>IF(ISBLANK(Games!$B477), "",Games!E477)</f>
        <v/>
      </c>
      <c r="F477" s="6" t="str">
        <f>IF(ISBLANK(Games!$B477), "",Games!F477)</f>
        <v/>
      </c>
      <c r="G477" s="6" t="str">
        <f>IF(ISBLANK(Games!$B477), "",Games!G477)</f>
        <v/>
      </c>
      <c r="H477" s="26"/>
      <c r="I477" s="26"/>
      <c r="J477" s="25" t="str">
        <f>IF(ISBLANK(Table13[[#This Row],[Side Result]]), "",IF(Table13[[#This Row],[Difference Result]]&gt;(-1*Table13[[#This Row],[Predicted Spread]]), "Y", "N"))</f>
        <v/>
      </c>
      <c r="K477" s="12" t="str">
        <f>IF(ISBLANK(Games!B477),"",IF(Table13[[#This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7" s="16" t="str">
        <f>IF(ISBLANK(Table13[[#This Row],[Difference Result]]),"",IF(ISBLANK(Games!B477),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7" s="24" t="str">
        <f>IF(ISBLANK(Table13[[#This Row],[Difference Result]]), "", (Table13[[#This Row],[Predicted Spread]]*-1-Table13[[#This Row],[Difference Result]]))</f>
        <v/>
      </c>
      <c r="N477" s="24" t="str">
        <f>IF(ISBLANK(Table13[[#This Row],[Difference Result]]), "",ABS(Table13[[#This Row],[Result Difference from Prediction]]))</f>
        <v/>
      </c>
      <c r="O477" s="17" t="str">
        <f>IF(OR(ISBLANK(Games!B477),ISBLANK(Table13[[#This Row],[Side Result]])), "",IF(OR(AND('Prediction Log'!D477&lt;0, 'Prediction Log'!H477='Prediction Log'!B477), AND('Prediction Log'!D477&gt;0, 'Prediction Log'!C477='Prediction Log'!H477)),"Y", IF(ISBLANK(Games!$B$2), "","N")))</f>
        <v/>
      </c>
      <c r="P477" s="17" t="str">
        <f>IF(OR(ISBLANK(Games!B477),ISBLANK(Table13[[#This Row],[Difference Result]])),"", IF(Table13[[#This Row],[Cover Result (Y/N)]]="Y", "Y", "N"))</f>
        <v/>
      </c>
    </row>
    <row r="478" spans="1:16" x14ac:dyDescent="0.45">
      <c r="A478" s="6" t="str">
        <f>IF(ISBLANK(Games!$B478), "",Games!A478)</f>
        <v/>
      </c>
      <c r="B478" s="6" t="str">
        <f>IF(ISBLANK(Games!$B478), "",Games!B478)</f>
        <v/>
      </c>
      <c r="C478" s="6" t="str">
        <f>IF(ISBLANK(Games!$B478), "",Games!C478)</f>
        <v/>
      </c>
      <c r="D478" s="2" t="str">
        <f>IF(ISBLANK(Games!$B478), "",Games!D478)</f>
        <v/>
      </c>
      <c r="E478" s="2" t="str">
        <f>IF(ISBLANK(Games!$B478), "",Games!E478)</f>
        <v/>
      </c>
      <c r="F478" s="6" t="str">
        <f>IF(ISBLANK(Games!$B478), "",Games!F478)</f>
        <v/>
      </c>
      <c r="G478" s="6" t="str">
        <f>IF(ISBLANK(Games!$B478), "",Games!G478)</f>
        <v/>
      </c>
      <c r="H478" s="26"/>
      <c r="I478" s="26"/>
      <c r="J478" s="25" t="str">
        <f>IF(ISBLANK(Table13[[#This Row],[Side Result]]), "",IF(Table13[[#This Row],[Difference Result]]&gt;(-1*Table13[[#This Row],[Predicted Spread]]), "Y", "N"))</f>
        <v/>
      </c>
      <c r="K478" s="12" t="str">
        <f>IF(ISBLANK(Games!B478),"",IF(Table13[[#This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8" s="16" t="str">
        <f>IF(ISBLANK(Table13[[#This Row],[Difference Result]]),"",IF(ISBLANK(Games!B478),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8" s="24" t="str">
        <f>IF(ISBLANK(Table13[[#This Row],[Difference Result]]), "", (Table13[[#This Row],[Predicted Spread]]*-1-Table13[[#This Row],[Difference Result]]))</f>
        <v/>
      </c>
      <c r="N478" s="24" t="str">
        <f>IF(ISBLANK(Table13[[#This Row],[Difference Result]]), "",ABS(Table13[[#This Row],[Result Difference from Prediction]]))</f>
        <v/>
      </c>
      <c r="O478" s="17" t="str">
        <f>IF(OR(ISBLANK(Games!B478),ISBLANK(Table13[[#This Row],[Side Result]])), "",IF(OR(AND('Prediction Log'!D478&lt;0, 'Prediction Log'!H478='Prediction Log'!B478), AND('Prediction Log'!D478&gt;0, 'Prediction Log'!C478='Prediction Log'!H478)),"Y", IF(ISBLANK(Games!$B$2), "","N")))</f>
        <v/>
      </c>
      <c r="P478" s="17" t="str">
        <f>IF(OR(ISBLANK(Games!B478),ISBLANK(Table13[[#This Row],[Difference Result]])),"", IF(Table13[[#This Row],[Cover Result (Y/N)]]="Y", "Y", "N"))</f>
        <v/>
      </c>
    </row>
    <row r="479" spans="1:16" x14ac:dyDescent="0.45">
      <c r="A479" s="6" t="str">
        <f>IF(ISBLANK(Games!$B479), "",Games!A479)</f>
        <v/>
      </c>
      <c r="B479" s="6" t="str">
        <f>IF(ISBLANK(Games!$B479), "",Games!B479)</f>
        <v/>
      </c>
      <c r="C479" s="6" t="str">
        <f>IF(ISBLANK(Games!$B479), "",Games!C479)</f>
        <v/>
      </c>
      <c r="D479" s="2" t="str">
        <f>IF(ISBLANK(Games!$B479), "",Games!D479)</f>
        <v/>
      </c>
      <c r="E479" s="2" t="str">
        <f>IF(ISBLANK(Games!$B479), "",Games!E479)</f>
        <v/>
      </c>
      <c r="F479" s="6" t="str">
        <f>IF(ISBLANK(Games!$B479), "",Games!F479)</f>
        <v/>
      </c>
      <c r="G479" s="6" t="str">
        <f>IF(ISBLANK(Games!$B479), "",Games!G479)</f>
        <v/>
      </c>
      <c r="H479" s="26"/>
      <c r="I479" s="26"/>
      <c r="J479" s="25" t="str">
        <f>IF(ISBLANK(Table13[[#This Row],[Side Result]]), "",IF(Table13[[#This Row],[Difference Result]]&gt;(-1*Table13[[#This Row],[Predicted Spread]]), "Y", "N"))</f>
        <v/>
      </c>
      <c r="K479" s="12" t="str">
        <f>IF(ISBLANK(Games!B479),"",IF(Table13[[#This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9" s="16" t="str">
        <f>IF(ISBLANK(Table13[[#This Row],[Difference Result]]),"",IF(ISBLANK(Games!B479),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9" s="24" t="str">
        <f>IF(ISBLANK(Table13[[#This Row],[Difference Result]]), "", (Table13[[#This Row],[Predicted Spread]]*-1-Table13[[#This Row],[Difference Result]]))</f>
        <v/>
      </c>
      <c r="N479" s="24" t="str">
        <f>IF(ISBLANK(Table13[[#This Row],[Difference Result]]), "",ABS(Table13[[#This Row],[Result Difference from Prediction]]))</f>
        <v/>
      </c>
      <c r="O479" s="17" t="str">
        <f>IF(OR(ISBLANK(Games!B479),ISBLANK(Table13[[#This Row],[Side Result]])), "",IF(OR(AND('Prediction Log'!D479&lt;0, 'Prediction Log'!H479='Prediction Log'!B479), AND('Prediction Log'!D479&gt;0, 'Prediction Log'!C479='Prediction Log'!H479)),"Y", IF(ISBLANK(Games!$B$2), "","N")))</f>
        <v/>
      </c>
      <c r="P479" s="17" t="str">
        <f>IF(OR(ISBLANK(Games!B479),ISBLANK(Table13[[#This Row],[Difference Result]])),"", IF(Table13[[#This Row],[Cover Result (Y/N)]]="Y", "Y", "N"))</f>
        <v/>
      </c>
    </row>
    <row r="480" spans="1:16" x14ac:dyDescent="0.45">
      <c r="A480" s="6" t="str">
        <f>IF(ISBLANK(Games!$B480), "",Games!A480)</f>
        <v/>
      </c>
      <c r="B480" s="6" t="str">
        <f>IF(ISBLANK(Games!$B480), "",Games!B480)</f>
        <v/>
      </c>
      <c r="C480" s="6" t="str">
        <f>IF(ISBLANK(Games!$B480), "",Games!C480)</f>
        <v/>
      </c>
      <c r="D480" s="2" t="str">
        <f>IF(ISBLANK(Games!$B480), "",Games!D480)</f>
        <v/>
      </c>
      <c r="E480" s="2" t="str">
        <f>IF(ISBLANK(Games!$B480), "",Games!E480)</f>
        <v/>
      </c>
      <c r="F480" s="6" t="str">
        <f>IF(ISBLANK(Games!$B480), "",Games!F480)</f>
        <v/>
      </c>
      <c r="G480" s="6" t="str">
        <f>IF(ISBLANK(Games!$B480), "",Games!G480)</f>
        <v/>
      </c>
      <c r="H480" s="26"/>
      <c r="I480" s="26"/>
      <c r="J480" s="25" t="str">
        <f>IF(ISBLANK(Table13[[#This Row],[Side Result]]), "",IF(Table13[[#This Row],[Difference Result]]&gt;(-1*Table13[[#This Row],[Predicted Spread]]), "Y", "N"))</f>
        <v/>
      </c>
      <c r="K480" s="12" t="str">
        <f>IF(ISBLANK(Games!B480),"",IF(Table13[[#This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0" s="16" t="str">
        <f>IF(ISBLANK(Table13[[#This Row],[Difference Result]]),"",IF(ISBLANK(Games!B480),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0" s="24" t="str">
        <f>IF(ISBLANK(Table13[[#This Row],[Difference Result]]), "", (Table13[[#This Row],[Predicted Spread]]*-1-Table13[[#This Row],[Difference Result]]))</f>
        <v/>
      </c>
      <c r="N480" s="24" t="str">
        <f>IF(ISBLANK(Table13[[#This Row],[Difference Result]]), "",ABS(Table13[[#This Row],[Result Difference from Prediction]]))</f>
        <v/>
      </c>
      <c r="O480" s="17" t="str">
        <f>IF(OR(ISBLANK(Games!B480),ISBLANK(Table13[[#This Row],[Side Result]])), "",IF(OR(AND('Prediction Log'!D480&lt;0, 'Prediction Log'!H480='Prediction Log'!B480), AND('Prediction Log'!D480&gt;0, 'Prediction Log'!C480='Prediction Log'!H480)),"Y", IF(ISBLANK(Games!$B$2), "","N")))</f>
        <v/>
      </c>
      <c r="P480" s="17" t="str">
        <f>IF(OR(ISBLANK(Games!B480),ISBLANK(Table13[[#This Row],[Difference Result]])),"", IF(Table13[[#This Row],[Cover Result (Y/N)]]="Y", "Y", "N"))</f>
        <v/>
      </c>
    </row>
    <row r="481" spans="1:16" x14ac:dyDescent="0.45">
      <c r="A481" s="6" t="str">
        <f>IF(ISBLANK(Games!$B481), "",Games!A481)</f>
        <v/>
      </c>
      <c r="B481" s="6" t="str">
        <f>IF(ISBLANK(Games!$B481), "",Games!B481)</f>
        <v/>
      </c>
      <c r="C481" s="6" t="str">
        <f>IF(ISBLANK(Games!$B481), "",Games!C481)</f>
        <v/>
      </c>
      <c r="D481" s="2" t="str">
        <f>IF(ISBLANK(Games!$B481), "",Games!D481)</f>
        <v/>
      </c>
      <c r="E481" s="2" t="str">
        <f>IF(ISBLANK(Games!$B481), "",Games!E481)</f>
        <v/>
      </c>
      <c r="F481" s="6" t="str">
        <f>IF(ISBLANK(Games!$B481), "",Games!F481)</f>
        <v/>
      </c>
      <c r="G481" s="6" t="str">
        <f>IF(ISBLANK(Games!$B481), "",Games!G481)</f>
        <v/>
      </c>
      <c r="H481" s="26"/>
      <c r="I481" s="26"/>
      <c r="J481" s="25" t="str">
        <f>IF(ISBLANK(Table13[[#This Row],[Side Result]]), "",IF(Table13[[#This Row],[Difference Result]]&gt;(-1*Table13[[#This Row],[Predicted Spread]]), "Y", "N"))</f>
        <v/>
      </c>
      <c r="K481" s="12" t="str">
        <f>IF(ISBLANK(Games!B481),"",IF(Table13[[#This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1" s="16" t="str">
        <f>IF(ISBLANK(Table13[[#This Row],[Difference Result]]),"",IF(ISBLANK(Games!B481),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1" s="24" t="str">
        <f>IF(ISBLANK(Table13[[#This Row],[Difference Result]]), "", (Table13[[#This Row],[Predicted Spread]]*-1-Table13[[#This Row],[Difference Result]]))</f>
        <v/>
      </c>
      <c r="N481" s="24" t="str">
        <f>IF(ISBLANK(Table13[[#This Row],[Difference Result]]), "",ABS(Table13[[#This Row],[Result Difference from Prediction]]))</f>
        <v/>
      </c>
      <c r="O481" s="17" t="str">
        <f>IF(OR(ISBLANK(Games!B481),ISBLANK(Table13[[#This Row],[Side Result]])), "",IF(OR(AND('Prediction Log'!D481&lt;0, 'Prediction Log'!H481='Prediction Log'!B481), AND('Prediction Log'!D481&gt;0, 'Prediction Log'!C481='Prediction Log'!H481)),"Y", IF(ISBLANK(Games!$B$2), "","N")))</f>
        <v/>
      </c>
      <c r="P481" s="17" t="str">
        <f>IF(OR(ISBLANK(Games!B481),ISBLANK(Table13[[#This Row],[Difference Result]])),"", IF(Table13[[#This Row],[Cover Result (Y/N)]]="Y", "Y", "N"))</f>
        <v/>
      </c>
    </row>
    <row r="482" spans="1:16" x14ac:dyDescent="0.45">
      <c r="A482" s="6" t="str">
        <f>IF(ISBLANK(Games!$B482), "",Games!A482)</f>
        <v/>
      </c>
      <c r="B482" s="6" t="str">
        <f>IF(ISBLANK(Games!$B482), "",Games!B482)</f>
        <v/>
      </c>
      <c r="C482" s="6" t="str">
        <f>IF(ISBLANK(Games!$B482), "",Games!C482)</f>
        <v/>
      </c>
      <c r="D482" s="2" t="str">
        <f>IF(ISBLANK(Games!$B482), "",Games!D482)</f>
        <v/>
      </c>
      <c r="E482" s="2" t="str">
        <f>IF(ISBLANK(Games!$B482), "",Games!E482)</f>
        <v/>
      </c>
      <c r="F482" s="6" t="str">
        <f>IF(ISBLANK(Games!$B482), "",Games!F482)</f>
        <v/>
      </c>
      <c r="G482" s="6" t="str">
        <f>IF(ISBLANK(Games!$B482), "",Games!G482)</f>
        <v/>
      </c>
      <c r="H482" s="26"/>
      <c r="I482" s="26"/>
      <c r="J482" s="25" t="str">
        <f>IF(ISBLANK(Table13[[#This Row],[Side Result]]), "",IF(Table13[[#This Row],[Difference Result]]&gt;(-1*Table13[[#This Row],[Predicted Spread]]), "Y", "N"))</f>
        <v/>
      </c>
      <c r="K482" s="12" t="str">
        <f>IF(ISBLANK(Games!B482),"",IF(Table13[[#This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2" s="16" t="str">
        <f>IF(ISBLANK(Table13[[#This Row],[Difference Result]]),"",IF(ISBLANK(Games!B482),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2" s="24" t="str">
        <f>IF(ISBLANK(Table13[[#This Row],[Difference Result]]), "", (Table13[[#This Row],[Predicted Spread]]*-1-Table13[[#This Row],[Difference Result]]))</f>
        <v/>
      </c>
      <c r="N482" s="24" t="str">
        <f>IF(ISBLANK(Table13[[#This Row],[Difference Result]]), "",ABS(Table13[[#This Row],[Result Difference from Prediction]]))</f>
        <v/>
      </c>
      <c r="O482" s="17" t="str">
        <f>IF(OR(ISBLANK(Games!B482),ISBLANK(Table13[[#This Row],[Side Result]])), "",IF(OR(AND('Prediction Log'!D482&lt;0, 'Prediction Log'!H482='Prediction Log'!B482), AND('Prediction Log'!D482&gt;0, 'Prediction Log'!C482='Prediction Log'!H482)),"Y", IF(ISBLANK(Games!$B$2), "","N")))</f>
        <v/>
      </c>
      <c r="P482" s="17" t="str">
        <f>IF(OR(ISBLANK(Games!B482),ISBLANK(Table13[[#This Row],[Difference Result]])),"", IF(Table13[[#This Row],[Cover Result (Y/N)]]="Y", "Y", "N"))</f>
        <v/>
      </c>
    </row>
    <row r="483" spans="1:16" x14ac:dyDescent="0.45">
      <c r="A483" s="6" t="str">
        <f>IF(ISBLANK(Games!$B483), "",Games!A483)</f>
        <v/>
      </c>
      <c r="B483" s="6" t="str">
        <f>IF(ISBLANK(Games!$B483), "",Games!B483)</f>
        <v/>
      </c>
      <c r="C483" s="6" t="str">
        <f>IF(ISBLANK(Games!$B483), "",Games!C483)</f>
        <v/>
      </c>
      <c r="D483" s="2" t="str">
        <f>IF(ISBLANK(Games!$B483), "",Games!D483)</f>
        <v/>
      </c>
      <c r="E483" s="2" t="str">
        <f>IF(ISBLANK(Games!$B483), "",Games!E483)</f>
        <v/>
      </c>
      <c r="F483" s="6" t="str">
        <f>IF(ISBLANK(Games!$B483), "",Games!F483)</f>
        <v/>
      </c>
      <c r="G483" s="6" t="str">
        <f>IF(ISBLANK(Games!$B483), "",Games!G483)</f>
        <v/>
      </c>
      <c r="H483" s="26"/>
      <c r="I483" s="26"/>
      <c r="J483" s="25" t="str">
        <f>IF(ISBLANK(Table13[[#This Row],[Side Result]]), "",IF(Table13[[#This Row],[Difference Result]]&gt;(-1*Table13[[#This Row],[Predicted Spread]]), "Y", "N"))</f>
        <v/>
      </c>
      <c r="K483" s="12" t="str">
        <f>IF(ISBLANK(Games!B483),"",IF(Table13[[#This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3" s="16" t="str">
        <f>IF(ISBLANK(Table13[[#This Row],[Difference Result]]),"",IF(ISBLANK(Games!B483),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3" s="24" t="str">
        <f>IF(ISBLANK(Table13[[#This Row],[Difference Result]]), "", (Table13[[#This Row],[Predicted Spread]]*-1-Table13[[#This Row],[Difference Result]]))</f>
        <v/>
      </c>
      <c r="N483" s="24" t="str">
        <f>IF(ISBLANK(Table13[[#This Row],[Difference Result]]), "",ABS(Table13[[#This Row],[Result Difference from Prediction]]))</f>
        <v/>
      </c>
      <c r="O483" s="17" t="str">
        <f>IF(OR(ISBLANK(Games!B483),ISBLANK(Table13[[#This Row],[Side Result]])), "",IF(OR(AND('Prediction Log'!D483&lt;0, 'Prediction Log'!H483='Prediction Log'!B483), AND('Prediction Log'!D483&gt;0, 'Prediction Log'!C483='Prediction Log'!H483)),"Y", IF(ISBLANK(Games!$B$2), "","N")))</f>
        <v/>
      </c>
      <c r="P483" s="17" t="str">
        <f>IF(OR(ISBLANK(Games!B483),ISBLANK(Table13[[#This Row],[Difference Result]])),"", IF(Table13[[#This Row],[Cover Result (Y/N)]]="Y", "Y", "N"))</f>
        <v/>
      </c>
    </row>
    <row r="484" spans="1:16" x14ac:dyDescent="0.45">
      <c r="A484" s="6" t="str">
        <f>IF(ISBLANK(Games!$B484), "",Games!A484)</f>
        <v/>
      </c>
      <c r="B484" s="6" t="str">
        <f>IF(ISBLANK(Games!$B484), "",Games!B484)</f>
        <v/>
      </c>
      <c r="C484" s="6" t="str">
        <f>IF(ISBLANK(Games!$B484), "",Games!C484)</f>
        <v/>
      </c>
      <c r="D484" s="2" t="str">
        <f>IF(ISBLANK(Games!$B484), "",Games!D484)</f>
        <v/>
      </c>
      <c r="E484" s="2" t="str">
        <f>IF(ISBLANK(Games!$B484), "",Games!E484)</f>
        <v/>
      </c>
      <c r="F484" s="6" t="str">
        <f>IF(ISBLANK(Games!$B484), "",Games!F484)</f>
        <v/>
      </c>
      <c r="G484" s="6" t="str">
        <f>IF(ISBLANK(Games!$B484), "",Games!G484)</f>
        <v/>
      </c>
      <c r="H484" s="26"/>
      <c r="I484" s="26"/>
      <c r="J484" s="25" t="str">
        <f>IF(ISBLANK(Table13[[#This Row],[Side Result]]), "",IF(Table13[[#This Row],[Difference Result]]&gt;(-1*Table13[[#This Row],[Predicted Spread]]), "Y", "N"))</f>
        <v/>
      </c>
      <c r="K484" s="12" t="str">
        <f>IF(ISBLANK(Games!B484),"",IF(Table13[[#This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4" s="16" t="str">
        <f>IF(ISBLANK(Table13[[#This Row],[Difference Result]]),"",IF(ISBLANK(Games!B484),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4" s="24" t="str">
        <f>IF(ISBLANK(Table13[[#This Row],[Difference Result]]), "", (Table13[[#This Row],[Predicted Spread]]*-1-Table13[[#This Row],[Difference Result]]))</f>
        <v/>
      </c>
      <c r="N484" s="24" t="str">
        <f>IF(ISBLANK(Table13[[#This Row],[Difference Result]]), "",ABS(Table13[[#This Row],[Result Difference from Prediction]]))</f>
        <v/>
      </c>
      <c r="O484" s="17" t="str">
        <f>IF(OR(ISBLANK(Games!B484),ISBLANK(Table13[[#This Row],[Side Result]])), "",IF(OR(AND('Prediction Log'!D484&lt;0, 'Prediction Log'!H484='Prediction Log'!B484), AND('Prediction Log'!D484&gt;0, 'Prediction Log'!C484='Prediction Log'!H484)),"Y", IF(ISBLANK(Games!$B$2), "","N")))</f>
        <v/>
      </c>
      <c r="P484" s="17" t="str">
        <f>IF(OR(ISBLANK(Games!B484),ISBLANK(Table13[[#This Row],[Difference Result]])),"", IF(Table13[[#This Row],[Cover Result (Y/N)]]="Y", "Y", "N"))</f>
        <v/>
      </c>
    </row>
    <row r="485" spans="1:16" x14ac:dyDescent="0.45">
      <c r="A485" s="6" t="str">
        <f>IF(ISBLANK(Games!$B485), "",Games!A485)</f>
        <v/>
      </c>
      <c r="B485" s="6" t="str">
        <f>IF(ISBLANK(Games!$B485), "",Games!B485)</f>
        <v/>
      </c>
      <c r="C485" s="6" t="str">
        <f>IF(ISBLANK(Games!$B485), "",Games!C485)</f>
        <v/>
      </c>
      <c r="D485" s="2" t="str">
        <f>IF(ISBLANK(Games!$B485), "",Games!D485)</f>
        <v/>
      </c>
      <c r="E485" s="2" t="str">
        <f>IF(ISBLANK(Games!$B485), "",Games!E485)</f>
        <v/>
      </c>
      <c r="F485" s="6" t="str">
        <f>IF(ISBLANK(Games!$B485), "",Games!F485)</f>
        <v/>
      </c>
      <c r="G485" s="6" t="str">
        <f>IF(ISBLANK(Games!$B485), "",Games!G485)</f>
        <v/>
      </c>
      <c r="H485" s="26"/>
      <c r="I485" s="26"/>
      <c r="J485" s="25" t="str">
        <f>IF(ISBLANK(Table13[[#This Row],[Side Result]]), "",IF(Table13[[#This Row],[Difference Result]]&gt;(-1*Table13[[#This Row],[Predicted Spread]]), "Y", "N"))</f>
        <v/>
      </c>
      <c r="K485" s="12" t="str">
        <f>IF(ISBLANK(Games!B485),"",IF(Table13[[#This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5" s="16" t="str">
        <f>IF(ISBLANK(Table13[[#This Row],[Difference Result]]),"",IF(ISBLANK(Games!B485),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5" s="24" t="str">
        <f>IF(ISBLANK(Table13[[#This Row],[Difference Result]]), "", (Table13[[#This Row],[Predicted Spread]]*-1-Table13[[#This Row],[Difference Result]]))</f>
        <v/>
      </c>
      <c r="N485" s="24" t="str">
        <f>IF(ISBLANK(Table13[[#This Row],[Difference Result]]), "",ABS(Table13[[#This Row],[Result Difference from Prediction]]))</f>
        <v/>
      </c>
      <c r="O485" s="17" t="str">
        <f>IF(OR(ISBLANK(Games!B485),ISBLANK(Table13[[#This Row],[Side Result]])), "",IF(OR(AND('Prediction Log'!D485&lt;0, 'Prediction Log'!H485='Prediction Log'!B485), AND('Prediction Log'!D485&gt;0, 'Prediction Log'!C485='Prediction Log'!H485)),"Y", IF(ISBLANK(Games!$B$2), "","N")))</f>
        <v/>
      </c>
      <c r="P485" s="17" t="str">
        <f>IF(OR(ISBLANK(Games!B485),ISBLANK(Table13[[#This Row],[Difference Result]])),"", IF(Table13[[#This Row],[Cover Result (Y/N)]]="Y", "Y", "N"))</f>
        <v/>
      </c>
    </row>
    <row r="486" spans="1:16" x14ac:dyDescent="0.45">
      <c r="A486" s="6" t="str">
        <f>IF(ISBLANK(Games!$B486), "",Games!A486)</f>
        <v/>
      </c>
      <c r="B486" s="6" t="str">
        <f>IF(ISBLANK(Games!$B486), "",Games!B486)</f>
        <v/>
      </c>
      <c r="C486" s="6" t="str">
        <f>IF(ISBLANK(Games!$B486), "",Games!C486)</f>
        <v/>
      </c>
      <c r="D486" s="2" t="str">
        <f>IF(ISBLANK(Games!$B486), "",Games!D486)</f>
        <v/>
      </c>
      <c r="E486" s="2" t="str">
        <f>IF(ISBLANK(Games!$B486), "",Games!E486)</f>
        <v/>
      </c>
      <c r="F486" s="6" t="str">
        <f>IF(ISBLANK(Games!$B486), "",Games!F486)</f>
        <v/>
      </c>
      <c r="G486" s="6" t="str">
        <f>IF(ISBLANK(Games!$B486), "",Games!G486)</f>
        <v/>
      </c>
      <c r="H486" s="26"/>
      <c r="I486" s="26"/>
      <c r="J486" s="25" t="str">
        <f>IF(ISBLANK(Table13[[#This Row],[Side Result]]), "",IF(Table13[[#This Row],[Difference Result]]&gt;(-1*Table13[[#This Row],[Predicted Spread]]), "Y", "N"))</f>
        <v/>
      </c>
      <c r="K486" s="12" t="str">
        <f>IF(ISBLANK(Games!B486),"",IF(Table13[[#This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6" s="16" t="str">
        <f>IF(ISBLANK(Table13[[#This Row],[Difference Result]]),"",IF(ISBLANK(Games!B486),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6" s="24" t="str">
        <f>IF(ISBLANK(Table13[[#This Row],[Difference Result]]), "", (Table13[[#This Row],[Predicted Spread]]*-1-Table13[[#This Row],[Difference Result]]))</f>
        <v/>
      </c>
      <c r="N486" s="24" t="str">
        <f>IF(ISBLANK(Table13[[#This Row],[Difference Result]]), "",ABS(Table13[[#This Row],[Result Difference from Prediction]]))</f>
        <v/>
      </c>
      <c r="O486" s="17" t="str">
        <f>IF(OR(ISBLANK(Games!B486),ISBLANK(Table13[[#This Row],[Side Result]])), "",IF(OR(AND('Prediction Log'!D486&lt;0, 'Prediction Log'!H486='Prediction Log'!B486), AND('Prediction Log'!D486&gt;0, 'Prediction Log'!C486='Prediction Log'!H486)),"Y", IF(ISBLANK(Games!$B$2), "","N")))</f>
        <v/>
      </c>
      <c r="P486" s="17" t="str">
        <f>IF(OR(ISBLANK(Games!B486),ISBLANK(Table13[[#This Row],[Difference Result]])),"", IF(Table13[[#This Row],[Cover Result (Y/N)]]="Y", "Y", "N"))</f>
        <v/>
      </c>
    </row>
    <row r="487" spans="1:16" x14ac:dyDescent="0.45">
      <c r="A487" s="6" t="str">
        <f>IF(ISBLANK(Games!$B487), "",Games!A487)</f>
        <v/>
      </c>
      <c r="B487" s="6" t="str">
        <f>IF(ISBLANK(Games!$B487), "",Games!B487)</f>
        <v/>
      </c>
      <c r="C487" s="6" t="str">
        <f>IF(ISBLANK(Games!$B487), "",Games!C487)</f>
        <v/>
      </c>
      <c r="D487" s="2" t="str">
        <f>IF(ISBLANK(Games!$B487), "",Games!D487)</f>
        <v/>
      </c>
      <c r="E487" s="2" t="str">
        <f>IF(ISBLANK(Games!$B487), "",Games!E487)</f>
        <v/>
      </c>
      <c r="F487" s="6" t="str">
        <f>IF(ISBLANK(Games!$B487), "",Games!F487)</f>
        <v/>
      </c>
      <c r="G487" s="6" t="str">
        <f>IF(ISBLANK(Games!$B487), "",Games!G487)</f>
        <v/>
      </c>
      <c r="H487" s="26"/>
      <c r="I487" s="26"/>
      <c r="J487" s="25" t="str">
        <f>IF(ISBLANK(Table13[[#This Row],[Side Result]]), "",IF(Table13[[#This Row],[Difference Result]]&gt;(-1*Table13[[#This Row],[Predicted Spread]]), "Y", "N"))</f>
        <v/>
      </c>
      <c r="K487" s="12" t="str">
        <f>IF(ISBLANK(Games!B487),"",IF(Table13[[#This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7" s="16" t="str">
        <f>IF(ISBLANK(Table13[[#This Row],[Difference Result]]),"",IF(ISBLANK(Games!B487),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7" s="24" t="str">
        <f>IF(ISBLANK(Table13[[#This Row],[Difference Result]]), "", (Table13[[#This Row],[Predicted Spread]]*-1-Table13[[#This Row],[Difference Result]]))</f>
        <v/>
      </c>
      <c r="N487" s="24" t="str">
        <f>IF(ISBLANK(Table13[[#This Row],[Difference Result]]), "",ABS(Table13[[#This Row],[Result Difference from Prediction]]))</f>
        <v/>
      </c>
      <c r="O487" s="17" t="str">
        <f>IF(OR(ISBLANK(Games!B487),ISBLANK(Table13[[#This Row],[Side Result]])), "",IF(OR(AND('Prediction Log'!D487&lt;0, 'Prediction Log'!H487='Prediction Log'!B487), AND('Prediction Log'!D487&gt;0, 'Prediction Log'!C487='Prediction Log'!H487)),"Y", IF(ISBLANK(Games!$B$2), "","N")))</f>
        <v/>
      </c>
      <c r="P487" s="17" t="str">
        <f>IF(OR(ISBLANK(Games!B487),ISBLANK(Table13[[#This Row],[Difference Result]])),"", IF(Table13[[#This Row],[Cover Result (Y/N)]]="Y", "Y", "N"))</f>
        <v/>
      </c>
    </row>
    <row r="488" spans="1:16" x14ac:dyDescent="0.45">
      <c r="A488" s="6" t="str">
        <f>IF(ISBLANK(Games!$B488), "",Games!A488)</f>
        <v/>
      </c>
      <c r="B488" s="6" t="str">
        <f>IF(ISBLANK(Games!$B488), "",Games!B488)</f>
        <v/>
      </c>
      <c r="C488" s="6" t="str">
        <f>IF(ISBLANK(Games!$B488), "",Games!C488)</f>
        <v/>
      </c>
      <c r="D488" s="2" t="str">
        <f>IF(ISBLANK(Games!$B488), "",Games!D488)</f>
        <v/>
      </c>
      <c r="E488" s="2" t="str">
        <f>IF(ISBLANK(Games!$B488), "",Games!E488)</f>
        <v/>
      </c>
      <c r="F488" s="6" t="str">
        <f>IF(ISBLANK(Games!$B488), "",Games!F488)</f>
        <v/>
      </c>
      <c r="G488" s="6" t="str">
        <f>IF(ISBLANK(Games!$B488), "",Games!G488)</f>
        <v/>
      </c>
      <c r="H488" s="26"/>
      <c r="I488" s="26"/>
      <c r="J488" s="25" t="str">
        <f>IF(ISBLANK(Table13[[#This Row],[Side Result]]), "",IF(Table13[[#This Row],[Difference Result]]&gt;(-1*Table13[[#This Row],[Predicted Spread]]), "Y", "N"))</f>
        <v/>
      </c>
      <c r="K488" s="12" t="str">
        <f>IF(ISBLANK(Games!B488),"",IF(Table13[[#This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8" s="16" t="str">
        <f>IF(ISBLANK(Table13[[#This Row],[Difference Result]]),"",IF(ISBLANK(Games!B488),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8" s="24" t="str">
        <f>IF(ISBLANK(Table13[[#This Row],[Difference Result]]), "", (Table13[[#This Row],[Predicted Spread]]*-1-Table13[[#This Row],[Difference Result]]))</f>
        <v/>
      </c>
      <c r="N488" s="24" t="str">
        <f>IF(ISBLANK(Table13[[#This Row],[Difference Result]]), "",ABS(Table13[[#This Row],[Result Difference from Prediction]]))</f>
        <v/>
      </c>
      <c r="O488" s="17" t="str">
        <f>IF(OR(ISBLANK(Games!B488),ISBLANK(Table13[[#This Row],[Side Result]])), "",IF(OR(AND('Prediction Log'!D488&lt;0, 'Prediction Log'!H488='Prediction Log'!B488), AND('Prediction Log'!D488&gt;0, 'Prediction Log'!C488='Prediction Log'!H488)),"Y", IF(ISBLANK(Games!$B$2), "","N")))</f>
        <v/>
      </c>
      <c r="P488" s="17" t="str">
        <f>IF(OR(ISBLANK(Games!B488),ISBLANK(Table13[[#This Row],[Difference Result]])),"", IF(Table13[[#This Row],[Cover Result (Y/N)]]="Y", "Y", "N"))</f>
        <v/>
      </c>
    </row>
    <row r="489" spans="1:16" x14ac:dyDescent="0.45">
      <c r="A489" s="6" t="str">
        <f>IF(ISBLANK(Games!$B489), "",Games!A489)</f>
        <v/>
      </c>
      <c r="B489" s="6" t="str">
        <f>IF(ISBLANK(Games!$B489), "",Games!B489)</f>
        <v/>
      </c>
      <c r="C489" s="6" t="str">
        <f>IF(ISBLANK(Games!$B489), "",Games!C489)</f>
        <v/>
      </c>
      <c r="D489" s="2" t="str">
        <f>IF(ISBLANK(Games!$B489), "",Games!D489)</f>
        <v/>
      </c>
      <c r="E489" s="2" t="str">
        <f>IF(ISBLANK(Games!$B489), "",Games!E489)</f>
        <v/>
      </c>
      <c r="F489" s="6" t="str">
        <f>IF(ISBLANK(Games!$B489), "",Games!F489)</f>
        <v/>
      </c>
      <c r="G489" s="6" t="str">
        <f>IF(ISBLANK(Games!$B489), "",Games!G489)</f>
        <v/>
      </c>
      <c r="H489" s="26"/>
      <c r="I489" s="26"/>
      <c r="J489" s="25" t="str">
        <f>IF(ISBLANK(Table13[[#This Row],[Side Result]]), "",IF(Table13[[#This Row],[Difference Result]]&gt;(-1*Table13[[#This Row],[Predicted Spread]]), "Y", "N"))</f>
        <v/>
      </c>
      <c r="K489" s="12" t="str">
        <f>IF(ISBLANK(Games!B489),"",IF(Table13[[#This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9" s="16" t="str">
        <f>IF(ISBLANK(Table13[[#This Row],[Difference Result]]),"",IF(ISBLANK(Games!B489),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9" s="24" t="str">
        <f>IF(ISBLANK(Table13[[#This Row],[Difference Result]]), "", (Table13[[#This Row],[Predicted Spread]]*-1-Table13[[#This Row],[Difference Result]]))</f>
        <v/>
      </c>
      <c r="N489" s="24" t="str">
        <f>IF(ISBLANK(Table13[[#This Row],[Difference Result]]), "",ABS(Table13[[#This Row],[Result Difference from Prediction]]))</f>
        <v/>
      </c>
      <c r="O489" s="17" t="str">
        <f>IF(OR(ISBLANK(Games!B489),ISBLANK(Table13[[#This Row],[Side Result]])), "",IF(OR(AND('Prediction Log'!D489&lt;0, 'Prediction Log'!H489='Prediction Log'!B489), AND('Prediction Log'!D489&gt;0, 'Prediction Log'!C489='Prediction Log'!H489)),"Y", IF(ISBLANK(Games!$B$2), "","N")))</f>
        <v/>
      </c>
      <c r="P489" s="17" t="str">
        <f>IF(OR(ISBLANK(Games!B489),ISBLANK(Table13[[#This Row],[Difference Result]])),"", IF(Table13[[#This Row],[Cover Result (Y/N)]]="Y", "Y", "N"))</f>
        <v/>
      </c>
    </row>
    <row r="490" spans="1:16" x14ac:dyDescent="0.45">
      <c r="A490" s="6" t="str">
        <f>IF(ISBLANK(Games!$B490), "",Games!A490)</f>
        <v/>
      </c>
      <c r="B490" s="6" t="str">
        <f>IF(ISBLANK(Games!$B490), "",Games!B490)</f>
        <v/>
      </c>
      <c r="C490" s="6" t="str">
        <f>IF(ISBLANK(Games!$B490), "",Games!C490)</f>
        <v/>
      </c>
      <c r="D490" s="2" t="str">
        <f>IF(ISBLANK(Games!$B490), "",Games!D490)</f>
        <v/>
      </c>
      <c r="E490" s="2" t="str">
        <f>IF(ISBLANK(Games!$B490), "",Games!E490)</f>
        <v/>
      </c>
      <c r="F490" s="6" t="str">
        <f>IF(ISBLANK(Games!$B490), "",Games!F490)</f>
        <v/>
      </c>
      <c r="G490" s="6" t="str">
        <f>IF(ISBLANK(Games!$B490), "",Games!G490)</f>
        <v/>
      </c>
      <c r="H490" s="26"/>
      <c r="I490" s="26"/>
      <c r="J490" s="25" t="str">
        <f>IF(ISBLANK(Table13[[#This Row],[Side Result]]), "",IF(Table13[[#This Row],[Difference Result]]&gt;(-1*Table13[[#This Row],[Predicted Spread]]), "Y", "N"))</f>
        <v/>
      </c>
      <c r="K490" s="12" t="str">
        <f>IF(ISBLANK(Games!B490),"",IF(Table13[[#This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0" s="16" t="str">
        <f>IF(ISBLANK(Table13[[#This Row],[Difference Result]]),"",IF(ISBLANK(Games!B490),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0" s="24" t="str">
        <f>IF(ISBLANK(Table13[[#This Row],[Difference Result]]), "", (Table13[[#This Row],[Predicted Spread]]*-1-Table13[[#This Row],[Difference Result]]))</f>
        <v/>
      </c>
      <c r="N490" s="24" t="str">
        <f>IF(ISBLANK(Table13[[#This Row],[Difference Result]]), "",ABS(Table13[[#This Row],[Result Difference from Prediction]]))</f>
        <v/>
      </c>
      <c r="O490" s="17" t="str">
        <f>IF(OR(ISBLANK(Games!B490),ISBLANK(Table13[[#This Row],[Side Result]])), "",IF(OR(AND('Prediction Log'!D490&lt;0, 'Prediction Log'!H490='Prediction Log'!B490), AND('Prediction Log'!D490&gt;0, 'Prediction Log'!C490='Prediction Log'!H490)),"Y", IF(ISBLANK(Games!$B$2), "","N")))</f>
        <v/>
      </c>
      <c r="P490" s="17" t="str">
        <f>IF(OR(ISBLANK(Games!B490),ISBLANK(Table13[[#This Row],[Difference Result]])),"", IF(Table13[[#This Row],[Cover Result (Y/N)]]="Y", "Y", "N"))</f>
        <v/>
      </c>
    </row>
    <row r="491" spans="1:16" x14ac:dyDescent="0.45">
      <c r="A491" s="6" t="str">
        <f>IF(ISBLANK(Games!$B491), "",Games!A491)</f>
        <v/>
      </c>
      <c r="B491" s="6" t="str">
        <f>IF(ISBLANK(Games!$B491), "",Games!B491)</f>
        <v/>
      </c>
      <c r="C491" s="6" t="str">
        <f>IF(ISBLANK(Games!$B491), "",Games!C491)</f>
        <v/>
      </c>
      <c r="D491" s="2" t="str">
        <f>IF(ISBLANK(Games!$B491), "",Games!D491)</f>
        <v/>
      </c>
      <c r="E491" s="2" t="str">
        <f>IF(ISBLANK(Games!$B491), "",Games!E491)</f>
        <v/>
      </c>
      <c r="F491" s="6" t="str">
        <f>IF(ISBLANK(Games!$B491), "",Games!F491)</f>
        <v/>
      </c>
      <c r="G491" s="6" t="str">
        <f>IF(ISBLANK(Games!$B491), "",Games!G491)</f>
        <v/>
      </c>
      <c r="H491" s="26"/>
      <c r="I491" s="26"/>
      <c r="J491" s="25" t="str">
        <f>IF(ISBLANK(Table13[[#This Row],[Side Result]]), "",IF(Table13[[#This Row],[Difference Result]]&gt;(-1*Table13[[#This Row],[Predicted Spread]]), "Y", "N"))</f>
        <v/>
      </c>
      <c r="K491" s="12" t="str">
        <f>IF(ISBLANK(Games!B491),"",IF(Table13[[#This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1" s="16" t="str">
        <f>IF(ISBLANK(Table13[[#This Row],[Difference Result]]),"",IF(ISBLANK(Games!B491),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1" s="24" t="str">
        <f>IF(ISBLANK(Table13[[#This Row],[Difference Result]]), "", (Table13[[#This Row],[Predicted Spread]]*-1-Table13[[#This Row],[Difference Result]]))</f>
        <v/>
      </c>
      <c r="N491" s="24" t="str">
        <f>IF(ISBLANK(Table13[[#This Row],[Difference Result]]), "",ABS(Table13[[#This Row],[Result Difference from Prediction]]))</f>
        <v/>
      </c>
      <c r="O491" s="17" t="str">
        <f>IF(OR(ISBLANK(Games!B491),ISBLANK(Table13[[#This Row],[Side Result]])), "",IF(OR(AND('Prediction Log'!D491&lt;0, 'Prediction Log'!H491='Prediction Log'!B491), AND('Prediction Log'!D491&gt;0, 'Prediction Log'!C491='Prediction Log'!H491)),"Y", IF(ISBLANK(Games!$B$2), "","N")))</f>
        <v/>
      </c>
      <c r="P491" s="17" t="str">
        <f>IF(OR(ISBLANK(Games!B491),ISBLANK(Table13[[#This Row],[Difference Result]])),"", IF(Table13[[#This Row],[Cover Result (Y/N)]]="Y", "Y", "N"))</f>
        <v/>
      </c>
    </row>
    <row r="492" spans="1:16" x14ac:dyDescent="0.45">
      <c r="A492" s="6" t="str">
        <f>IF(ISBLANK(Games!$B492), "",Games!A492)</f>
        <v/>
      </c>
      <c r="B492" s="6" t="str">
        <f>IF(ISBLANK(Games!$B492), "",Games!B492)</f>
        <v/>
      </c>
      <c r="C492" s="6" t="str">
        <f>IF(ISBLANK(Games!$B492), "",Games!C492)</f>
        <v/>
      </c>
      <c r="D492" s="2" t="str">
        <f>IF(ISBLANK(Games!$B492), "",Games!D492)</f>
        <v/>
      </c>
      <c r="E492" s="2" t="str">
        <f>IF(ISBLANK(Games!$B492), "",Games!E492)</f>
        <v/>
      </c>
      <c r="F492" s="6" t="str">
        <f>IF(ISBLANK(Games!$B492), "",Games!F492)</f>
        <v/>
      </c>
      <c r="G492" s="6" t="str">
        <f>IF(ISBLANK(Games!$B492), "",Games!G492)</f>
        <v/>
      </c>
      <c r="H492" s="26"/>
      <c r="I492" s="26"/>
      <c r="J492" s="25" t="str">
        <f>IF(ISBLANK(Table13[[#This Row],[Side Result]]), "",IF(Table13[[#This Row],[Difference Result]]&gt;(-1*Table13[[#This Row],[Predicted Spread]]), "Y", "N"))</f>
        <v/>
      </c>
      <c r="K492" s="12" t="str">
        <f>IF(ISBLANK(Games!B492),"",IF(Table13[[#This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2" s="16" t="str">
        <f>IF(ISBLANK(Table13[[#This Row],[Difference Result]]),"",IF(ISBLANK(Games!B492),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2" s="24" t="str">
        <f>IF(ISBLANK(Table13[[#This Row],[Difference Result]]), "", (Table13[[#This Row],[Predicted Spread]]*-1-Table13[[#This Row],[Difference Result]]))</f>
        <v/>
      </c>
      <c r="N492" s="24" t="str">
        <f>IF(ISBLANK(Table13[[#This Row],[Difference Result]]), "",ABS(Table13[[#This Row],[Result Difference from Prediction]]))</f>
        <v/>
      </c>
      <c r="O492" s="17" t="str">
        <f>IF(OR(ISBLANK(Games!B492),ISBLANK(Table13[[#This Row],[Side Result]])), "",IF(OR(AND('Prediction Log'!D492&lt;0, 'Prediction Log'!H492='Prediction Log'!B492), AND('Prediction Log'!D492&gt;0, 'Prediction Log'!C492='Prediction Log'!H492)),"Y", IF(ISBLANK(Games!$B$2), "","N")))</f>
        <v/>
      </c>
      <c r="P492" s="17" t="str">
        <f>IF(OR(ISBLANK(Games!B492),ISBLANK(Table13[[#This Row],[Difference Result]])),"", IF(Table13[[#This Row],[Cover Result (Y/N)]]="Y", "Y", "N"))</f>
        <v/>
      </c>
    </row>
    <row r="493" spans="1:16" x14ac:dyDescent="0.45">
      <c r="A493" s="6" t="str">
        <f>IF(ISBLANK(Games!$B493), "",Games!A493)</f>
        <v/>
      </c>
      <c r="B493" s="6" t="str">
        <f>IF(ISBLANK(Games!$B493), "",Games!B493)</f>
        <v/>
      </c>
      <c r="C493" s="6" t="str">
        <f>IF(ISBLANK(Games!$B493), "",Games!C493)</f>
        <v/>
      </c>
      <c r="D493" s="2" t="str">
        <f>IF(ISBLANK(Games!$B493), "",Games!D493)</f>
        <v/>
      </c>
      <c r="E493" s="2" t="str">
        <f>IF(ISBLANK(Games!$B493), "",Games!E493)</f>
        <v/>
      </c>
      <c r="F493" s="6" t="str">
        <f>IF(ISBLANK(Games!$B493), "",Games!F493)</f>
        <v/>
      </c>
      <c r="G493" s="6" t="str">
        <f>IF(ISBLANK(Games!$B493), "",Games!G493)</f>
        <v/>
      </c>
      <c r="H493" s="26"/>
      <c r="I493" s="26"/>
      <c r="J493" s="25" t="str">
        <f>IF(ISBLANK(Table13[[#This Row],[Side Result]]), "",IF(Table13[[#This Row],[Difference Result]]&gt;(-1*Table13[[#This Row],[Predicted Spread]]), "Y", "N"))</f>
        <v/>
      </c>
      <c r="K493" s="12" t="str">
        <f>IF(ISBLANK(Games!B493),"",IF(Table13[[#This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3" s="16" t="str">
        <f>IF(ISBLANK(Table13[[#This Row],[Difference Result]]),"",IF(ISBLANK(Games!B493),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3" s="24" t="str">
        <f>IF(ISBLANK(Table13[[#This Row],[Difference Result]]), "", (Table13[[#This Row],[Predicted Spread]]*-1-Table13[[#This Row],[Difference Result]]))</f>
        <v/>
      </c>
      <c r="N493" s="24" t="str">
        <f>IF(ISBLANK(Table13[[#This Row],[Difference Result]]), "",ABS(Table13[[#This Row],[Result Difference from Prediction]]))</f>
        <v/>
      </c>
      <c r="O493" s="17" t="str">
        <f>IF(OR(ISBLANK(Games!B493),ISBLANK(Table13[[#This Row],[Side Result]])), "",IF(OR(AND('Prediction Log'!D493&lt;0, 'Prediction Log'!H493='Prediction Log'!B493), AND('Prediction Log'!D493&gt;0, 'Prediction Log'!C493='Prediction Log'!H493)),"Y", IF(ISBLANK(Games!$B$2), "","N")))</f>
        <v/>
      </c>
      <c r="P493" s="17" t="str">
        <f>IF(OR(ISBLANK(Games!B493),ISBLANK(Table13[[#This Row],[Difference Result]])),"", IF(Table13[[#This Row],[Cover Result (Y/N)]]="Y", "Y", "N"))</f>
        <v/>
      </c>
    </row>
    <row r="494" spans="1:16" x14ac:dyDescent="0.45">
      <c r="A494" s="6" t="str">
        <f>IF(ISBLANK(Games!$B494), "",Games!A494)</f>
        <v/>
      </c>
      <c r="B494" s="6" t="str">
        <f>IF(ISBLANK(Games!$B494), "",Games!B494)</f>
        <v/>
      </c>
      <c r="C494" s="6" t="str">
        <f>IF(ISBLANK(Games!$B494), "",Games!C494)</f>
        <v/>
      </c>
      <c r="D494" s="2" t="str">
        <f>IF(ISBLANK(Games!$B494), "",Games!D494)</f>
        <v/>
      </c>
      <c r="E494" s="2" t="str">
        <f>IF(ISBLANK(Games!$B494), "",Games!E494)</f>
        <v/>
      </c>
      <c r="F494" s="6" t="str">
        <f>IF(ISBLANK(Games!$B494), "",Games!F494)</f>
        <v/>
      </c>
      <c r="G494" s="6" t="str">
        <f>IF(ISBLANK(Games!$B494), "",Games!G494)</f>
        <v/>
      </c>
      <c r="H494" s="26"/>
      <c r="I494" s="26"/>
      <c r="J494" s="25" t="str">
        <f>IF(ISBLANK(Table13[[#This Row],[Side Result]]), "",IF(Table13[[#This Row],[Difference Result]]&gt;(-1*Table13[[#This Row],[Predicted Spread]]), "Y", "N"))</f>
        <v/>
      </c>
      <c r="K494" s="12" t="str">
        <f>IF(ISBLANK(Games!B494),"",IF(Table13[[#This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4" s="16" t="str">
        <f>IF(ISBLANK(Table13[[#This Row],[Difference Result]]),"",IF(ISBLANK(Games!B494),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4" s="24" t="str">
        <f>IF(ISBLANK(Table13[[#This Row],[Difference Result]]), "", (Table13[[#This Row],[Predicted Spread]]*-1-Table13[[#This Row],[Difference Result]]))</f>
        <v/>
      </c>
      <c r="N494" s="24" t="str">
        <f>IF(ISBLANK(Table13[[#This Row],[Difference Result]]), "",ABS(Table13[[#This Row],[Result Difference from Prediction]]))</f>
        <v/>
      </c>
      <c r="O494" s="17" t="str">
        <f>IF(OR(ISBLANK(Games!B494),ISBLANK(Table13[[#This Row],[Side Result]])), "",IF(OR(AND('Prediction Log'!D494&lt;0, 'Prediction Log'!H494='Prediction Log'!B494), AND('Prediction Log'!D494&gt;0, 'Prediction Log'!C494='Prediction Log'!H494)),"Y", IF(ISBLANK(Games!$B$2), "","N")))</f>
        <v/>
      </c>
      <c r="P494" s="17" t="str">
        <f>IF(OR(ISBLANK(Games!B494),ISBLANK(Table13[[#This Row],[Difference Result]])),"", IF(Table13[[#This Row],[Cover Result (Y/N)]]="Y", "Y", "N"))</f>
        <v/>
      </c>
    </row>
    <row r="495" spans="1:16" x14ac:dyDescent="0.45">
      <c r="A495" s="6" t="str">
        <f>IF(ISBLANK(Games!$B495), "",Games!A495)</f>
        <v/>
      </c>
      <c r="B495" s="6" t="str">
        <f>IF(ISBLANK(Games!$B495), "",Games!B495)</f>
        <v/>
      </c>
      <c r="C495" s="6" t="str">
        <f>IF(ISBLANK(Games!$B495), "",Games!C495)</f>
        <v/>
      </c>
      <c r="D495" s="2" t="str">
        <f>IF(ISBLANK(Games!$B495), "",Games!D495)</f>
        <v/>
      </c>
      <c r="E495" s="2" t="str">
        <f>IF(ISBLANK(Games!$B495), "",Games!E495)</f>
        <v/>
      </c>
      <c r="F495" s="6" t="str">
        <f>IF(ISBLANK(Games!$B495), "",Games!F495)</f>
        <v/>
      </c>
      <c r="G495" s="6" t="str">
        <f>IF(ISBLANK(Games!$B495), "",Games!G495)</f>
        <v/>
      </c>
      <c r="H495" s="26"/>
      <c r="I495" s="26"/>
      <c r="J495" s="25" t="str">
        <f>IF(ISBLANK(Table13[[#This Row],[Side Result]]), "",IF(Table13[[#This Row],[Difference Result]]&gt;(-1*Table13[[#This Row],[Predicted Spread]]), "Y", "N"))</f>
        <v/>
      </c>
      <c r="K495" s="12" t="str">
        <f>IF(ISBLANK(Games!B495),"",IF(Table13[[#This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5" s="16" t="str">
        <f>IF(ISBLANK(Table13[[#This Row],[Difference Result]]),"",IF(ISBLANK(Games!B495),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5" s="24" t="str">
        <f>IF(ISBLANK(Table13[[#This Row],[Difference Result]]), "", (Table13[[#This Row],[Predicted Spread]]*-1-Table13[[#This Row],[Difference Result]]))</f>
        <v/>
      </c>
      <c r="N495" s="24" t="str">
        <f>IF(ISBLANK(Table13[[#This Row],[Difference Result]]), "",ABS(Table13[[#This Row],[Result Difference from Prediction]]))</f>
        <v/>
      </c>
      <c r="O495" s="17" t="str">
        <f>IF(OR(ISBLANK(Games!B495),ISBLANK(Table13[[#This Row],[Side Result]])), "",IF(OR(AND('Prediction Log'!D495&lt;0, 'Prediction Log'!H495='Prediction Log'!B495), AND('Prediction Log'!D495&gt;0, 'Prediction Log'!C495='Prediction Log'!H495)),"Y", IF(ISBLANK(Games!$B$2), "","N")))</f>
        <v/>
      </c>
      <c r="P495" s="17" t="str">
        <f>IF(OR(ISBLANK(Games!B495),ISBLANK(Table13[[#This Row],[Difference Result]])),"", IF(Table13[[#This Row],[Cover Result (Y/N)]]="Y", "Y", "N"))</f>
        <v/>
      </c>
    </row>
    <row r="496" spans="1:16" x14ac:dyDescent="0.45">
      <c r="A496" s="6" t="str">
        <f>IF(ISBLANK(Games!$B496), "",Games!A496)</f>
        <v/>
      </c>
      <c r="B496" s="6" t="str">
        <f>IF(ISBLANK(Games!$B496), "",Games!B496)</f>
        <v/>
      </c>
      <c r="C496" s="6" t="str">
        <f>IF(ISBLANK(Games!$B496), "",Games!C496)</f>
        <v/>
      </c>
      <c r="D496" s="2" t="str">
        <f>IF(ISBLANK(Games!$B496), "",Games!D496)</f>
        <v/>
      </c>
      <c r="E496" s="2" t="str">
        <f>IF(ISBLANK(Games!$B496), "",Games!E496)</f>
        <v/>
      </c>
      <c r="F496" s="6" t="str">
        <f>IF(ISBLANK(Games!$B496), "",Games!F496)</f>
        <v/>
      </c>
      <c r="G496" s="6" t="str">
        <f>IF(ISBLANK(Games!$B496), "",Games!G496)</f>
        <v/>
      </c>
      <c r="H496" s="26"/>
      <c r="I496" s="26"/>
      <c r="J496" s="25" t="str">
        <f>IF(ISBLANK(Table13[[#This Row],[Side Result]]), "",IF(Table13[[#This Row],[Difference Result]]&gt;(-1*Table13[[#This Row],[Predicted Spread]]), "Y", "N"))</f>
        <v/>
      </c>
      <c r="K496" s="12" t="str">
        <f>IF(ISBLANK(Games!B496),"",IF(Table13[[#This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6" s="16" t="str">
        <f>IF(ISBLANK(Table13[[#This Row],[Difference Result]]),"",IF(ISBLANK(Games!B496),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6" s="24" t="str">
        <f>IF(ISBLANK(Table13[[#This Row],[Difference Result]]), "", (Table13[[#This Row],[Predicted Spread]]*-1-Table13[[#This Row],[Difference Result]]))</f>
        <v/>
      </c>
      <c r="N496" s="24" t="str">
        <f>IF(ISBLANK(Table13[[#This Row],[Difference Result]]), "",ABS(Table13[[#This Row],[Result Difference from Prediction]]))</f>
        <v/>
      </c>
      <c r="O496" s="17" t="str">
        <f>IF(OR(ISBLANK(Games!B496),ISBLANK(Table13[[#This Row],[Side Result]])), "",IF(OR(AND('Prediction Log'!D496&lt;0, 'Prediction Log'!H496='Prediction Log'!B496), AND('Prediction Log'!D496&gt;0, 'Prediction Log'!C496='Prediction Log'!H496)),"Y", IF(ISBLANK(Games!$B$2), "","N")))</f>
        <v/>
      </c>
      <c r="P496" s="17" t="str">
        <f>IF(OR(ISBLANK(Games!B496),ISBLANK(Table13[[#This Row],[Difference Result]])),"", IF(Table13[[#This Row],[Cover Result (Y/N)]]="Y", "Y", "N"))</f>
        <v/>
      </c>
    </row>
    <row r="497" spans="1:16" x14ac:dyDescent="0.45">
      <c r="A497" s="6" t="str">
        <f>IF(ISBLANK(Games!$B497), "",Games!A497)</f>
        <v/>
      </c>
      <c r="B497" s="6" t="str">
        <f>IF(ISBLANK(Games!$B497), "",Games!B497)</f>
        <v/>
      </c>
      <c r="C497" s="6" t="str">
        <f>IF(ISBLANK(Games!$B497), "",Games!C497)</f>
        <v/>
      </c>
      <c r="D497" s="2" t="str">
        <f>IF(ISBLANK(Games!$B497), "",Games!D497)</f>
        <v/>
      </c>
      <c r="E497" s="2" t="str">
        <f>IF(ISBLANK(Games!$B497), "",Games!E497)</f>
        <v/>
      </c>
      <c r="F497" s="6" t="str">
        <f>IF(ISBLANK(Games!$B497), "",Games!F497)</f>
        <v/>
      </c>
      <c r="G497" s="6" t="str">
        <f>IF(ISBLANK(Games!$B497), "",Games!G497)</f>
        <v/>
      </c>
      <c r="H497" s="26"/>
      <c r="I497" s="26"/>
      <c r="J497" s="25" t="str">
        <f>IF(ISBLANK(Table13[[#This Row],[Side Result]]), "",IF(Table13[[#This Row],[Difference Result]]&gt;(-1*Table13[[#This Row],[Predicted Spread]]), "Y", "N"))</f>
        <v/>
      </c>
      <c r="K497" s="12" t="str">
        <f>IF(ISBLANK(Games!B497),"",IF(Table13[[#This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7" s="16" t="str">
        <f>IF(ISBLANK(Table13[[#This Row],[Difference Result]]),"",IF(ISBLANK(Games!B497),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7" s="24" t="str">
        <f>IF(ISBLANK(Table13[[#This Row],[Difference Result]]), "", (Table13[[#This Row],[Predicted Spread]]*-1-Table13[[#This Row],[Difference Result]]))</f>
        <v/>
      </c>
      <c r="N497" s="24" t="str">
        <f>IF(ISBLANK(Table13[[#This Row],[Difference Result]]), "",ABS(Table13[[#This Row],[Result Difference from Prediction]]))</f>
        <v/>
      </c>
      <c r="O497" s="17" t="str">
        <f>IF(OR(ISBLANK(Games!B497),ISBLANK(Table13[[#This Row],[Side Result]])), "",IF(OR(AND('Prediction Log'!D497&lt;0, 'Prediction Log'!H497='Prediction Log'!B497), AND('Prediction Log'!D497&gt;0, 'Prediction Log'!C497='Prediction Log'!H497)),"Y", IF(ISBLANK(Games!$B$2), "","N")))</f>
        <v/>
      </c>
      <c r="P497" s="17" t="str">
        <f>IF(OR(ISBLANK(Games!B497),ISBLANK(Table13[[#This Row],[Difference Result]])),"", IF(Table13[[#This Row],[Cover Result (Y/N)]]="Y", "Y", "N"))</f>
        <v/>
      </c>
    </row>
    <row r="498" spans="1:16" x14ac:dyDescent="0.45">
      <c r="A498" s="6" t="str">
        <f>IF(ISBLANK(Games!$B498), "",Games!A498)</f>
        <v/>
      </c>
      <c r="B498" s="6" t="str">
        <f>IF(ISBLANK(Games!$B498), "",Games!B498)</f>
        <v/>
      </c>
      <c r="C498" s="6" t="str">
        <f>IF(ISBLANK(Games!$B498), "",Games!C498)</f>
        <v/>
      </c>
      <c r="D498" s="2" t="str">
        <f>IF(ISBLANK(Games!$B498), "",Games!D498)</f>
        <v/>
      </c>
      <c r="E498" s="2" t="str">
        <f>IF(ISBLANK(Games!$B498), "",Games!E498)</f>
        <v/>
      </c>
      <c r="F498" s="6" t="str">
        <f>IF(ISBLANK(Games!$B498), "",Games!F498)</f>
        <v/>
      </c>
      <c r="G498" s="6" t="str">
        <f>IF(ISBLANK(Games!$B498), "",Games!G498)</f>
        <v/>
      </c>
      <c r="H498" s="26"/>
      <c r="I498" s="26"/>
      <c r="J498" s="25" t="str">
        <f>IF(ISBLANK(Table13[[#This Row],[Side Result]]), "",IF(Table13[[#This Row],[Difference Result]]&gt;(-1*Table13[[#This Row],[Predicted Spread]]), "Y", "N"))</f>
        <v/>
      </c>
      <c r="K498" s="12" t="str">
        <f>IF(ISBLANK(Games!B498),"",IF(Table13[[#This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8" s="16" t="str">
        <f>IF(ISBLANK(Table13[[#This Row],[Difference Result]]),"",IF(ISBLANK(Games!B498),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8" s="24" t="str">
        <f>IF(ISBLANK(Table13[[#This Row],[Difference Result]]), "", (Table13[[#This Row],[Predicted Spread]]*-1-Table13[[#This Row],[Difference Result]]))</f>
        <v/>
      </c>
      <c r="N498" s="24" t="str">
        <f>IF(ISBLANK(Table13[[#This Row],[Difference Result]]), "",ABS(Table13[[#This Row],[Result Difference from Prediction]]))</f>
        <v/>
      </c>
      <c r="O498" s="17" t="str">
        <f>IF(OR(ISBLANK(Games!B498),ISBLANK(Table13[[#This Row],[Side Result]])), "",IF(OR(AND('Prediction Log'!D498&lt;0, 'Prediction Log'!H498='Prediction Log'!B498), AND('Prediction Log'!D498&gt;0, 'Prediction Log'!C498='Prediction Log'!H498)),"Y", IF(ISBLANK(Games!$B$2), "","N")))</f>
        <v/>
      </c>
      <c r="P498" s="17" t="str">
        <f>IF(OR(ISBLANK(Games!B498),ISBLANK(Table13[[#This Row],[Difference Result]])),"", IF(Table13[[#This Row],[Cover Result (Y/N)]]="Y", "Y", "N"))</f>
        <v/>
      </c>
    </row>
    <row r="499" spans="1:16" x14ac:dyDescent="0.45">
      <c r="A499" s="6" t="str">
        <f>IF(ISBLANK(Games!$B499), "",Games!A499)</f>
        <v/>
      </c>
      <c r="B499" s="6" t="str">
        <f>IF(ISBLANK(Games!$B499), "",Games!B499)</f>
        <v/>
      </c>
      <c r="C499" s="6" t="str">
        <f>IF(ISBLANK(Games!$B499), "",Games!C499)</f>
        <v/>
      </c>
      <c r="D499" s="2" t="str">
        <f>IF(ISBLANK(Games!$B499), "",Games!D499)</f>
        <v/>
      </c>
      <c r="E499" s="2" t="str">
        <f>IF(ISBLANK(Games!$B499), "",Games!E499)</f>
        <v/>
      </c>
      <c r="F499" s="6" t="str">
        <f>IF(ISBLANK(Games!$B499), "",Games!F499)</f>
        <v/>
      </c>
      <c r="G499" s="6" t="str">
        <f>IF(ISBLANK(Games!$B499), "",Games!G499)</f>
        <v/>
      </c>
      <c r="H499" s="26"/>
      <c r="I499" s="26"/>
      <c r="J499" s="25" t="str">
        <f>IF(ISBLANK(Table13[[#This Row],[Side Result]]), "",IF(Table13[[#This Row],[Difference Result]]&gt;(-1*Table13[[#This Row],[Predicted Spread]]), "Y", "N"))</f>
        <v/>
      </c>
      <c r="K499" s="12" t="str">
        <f>IF(ISBLANK(Games!B499),"",IF(Table13[[#This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9" s="16" t="str">
        <f>IF(ISBLANK(Table13[[#This Row],[Difference Result]]),"",IF(ISBLANK(Games!B499),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9" s="24" t="str">
        <f>IF(ISBLANK(Table13[[#This Row],[Difference Result]]), "", (Table13[[#This Row],[Predicted Spread]]*-1-Table13[[#This Row],[Difference Result]]))</f>
        <v/>
      </c>
      <c r="N499" s="24" t="str">
        <f>IF(ISBLANK(Table13[[#This Row],[Difference Result]]), "",ABS(Table13[[#This Row],[Result Difference from Prediction]]))</f>
        <v/>
      </c>
      <c r="O499" s="17" t="str">
        <f>IF(OR(ISBLANK(Games!B499),ISBLANK(Table13[[#This Row],[Side Result]])), "",IF(OR(AND('Prediction Log'!D499&lt;0, 'Prediction Log'!H499='Prediction Log'!B499), AND('Prediction Log'!D499&gt;0, 'Prediction Log'!C499='Prediction Log'!H499)),"Y", IF(ISBLANK(Games!$B$2), "","N")))</f>
        <v/>
      </c>
      <c r="P499" s="17" t="str">
        <f>IF(OR(ISBLANK(Games!B499),ISBLANK(Table13[[#This Row],[Difference Result]])),"", IF(Table13[[#This Row],[Cover Result (Y/N)]]="Y", "Y", "N"))</f>
        <v/>
      </c>
    </row>
    <row r="500" spans="1:16" x14ac:dyDescent="0.45">
      <c r="A500" s="6" t="str">
        <f>IF(ISBLANK(Games!$B500), "",Games!A500)</f>
        <v/>
      </c>
      <c r="B500" s="6" t="str">
        <f>IF(ISBLANK(Games!$B500), "",Games!B500)</f>
        <v/>
      </c>
      <c r="C500" s="6" t="str">
        <f>IF(ISBLANK(Games!$B500), "",Games!C500)</f>
        <v/>
      </c>
      <c r="D500" s="2" t="str">
        <f>IF(ISBLANK(Games!$B500), "",Games!D500)</f>
        <v/>
      </c>
      <c r="E500" s="2" t="str">
        <f>IF(ISBLANK(Games!$B500), "",Games!E500)</f>
        <v/>
      </c>
      <c r="F500" s="6" t="str">
        <f>IF(ISBLANK(Games!$B500), "",Games!F500)</f>
        <v/>
      </c>
      <c r="G500" s="6" t="str">
        <f>IF(ISBLANK(Games!$B500), "",Games!G500)</f>
        <v/>
      </c>
      <c r="H500" s="26"/>
      <c r="I500" s="26"/>
      <c r="J500" s="25" t="str">
        <f>IF(ISBLANK(Table13[[#This Row],[Side Result]]), "",IF(Table13[[#This Row],[Difference Result]]&gt;(-1*Table13[[#This Row],[Predicted Spread]]), "Y", "N"))</f>
        <v/>
      </c>
      <c r="K500" s="12" t="str">
        <f>IF(ISBLANK(Games!B500),"",IF(Table13[[#This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0" s="16" t="str">
        <f>IF(ISBLANK(Table13[[#This Row],[Difference Result]]),"",IF(ISBLANK(Games!B500),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0" s="24" t="str">
        <f>IF(ISBLANK(Table13[[#This Row],[Difference Result]]), "", (Table13[[#This Row],[Predicted Spread]]*-1-Table13[[#This Row],[Difference Result]]))</f>
        <v/>
      </c>
      <c r="N500" s="24" t="str">
        <f>IF(ISBLANK(Table13[[#This Row],[Difference Result]]), "",ABS(Table13[[#This Row],[Result Difference from Prediction]]))</f>
        <v/>
      </c>
      <c r="O500" s="17" t="str">
        <f>IF(OR(ISBLANK(Games!B500),ISBLANK(Table13[[#This Row],[Side Result]])), "",IF(OR(AND('Prediction Log'!D500&lt;0, 'Prediction Log'!H500='Prediction Log'!B500), AND('Prediction Log'!D500&gt;0, 'Prediction Log'!C500='Prediction Log'!H500)),"Y", IF(ISBLANK(Games!$B$2), "","N")))</f>
        <v/>
      </c>
      <c r="P500" s="17" t="str">
        <f>IF(OR(ISBLANK(Games!B500),ISBLANK(Table13[[#This Row],[Difference Result]])),"", IF(Table13[[#This Row],[Cover Result (Y/N)]]="Y", "Y", "N"))</f>
        <v/>
      </c>
    </row>
    <row r="501" spans="1:16" x14ac:dyDescent="0.45">
      <c r="A501" s="6" t="str">
        <f>IF(ISBLANK(Games!$B501), "",Games!A501)</f>
        <v/>
      </c>
      <c r="B501" s="6" t="str">
        <f>IF(ISBLANK(Games!$B501), "",Games!B501)</f>
        <v/>
      </c>
      <c r="C501" s="6" t="str">
        <f>IF(ISBLANK(Games!$B501), "",Games!C501)</f>
        <v/>
      </c>
      <c r="D501" s="2" t="str">
        <f>IF(ISBLANK(Games!$B501), "",Games!D501)</f>
        <v/>
      </c>
      <c r="E501" s="2" t="str">
        <f>IF(ISBLANK(Games!$B501), "",Games!E501)</f>
        <v/>
      </c>
      <c r="F501" s="6" t="str">
        <f>IF(ISBLANK(Games!$B501), "",Games!F501)</f>
        <v/>
      </c>
      <c r="G501" s="6" t="str">
        <f>IF(ISBLANK(Games!$B501), "",Games!G501)</f>
        <v/>
      </c>
      <c r="H501" s="26"/>
      <c r="I501" s="26"/>
      <c r="J501" s="25" t="str">
        <f>IF(ISBLANK(Table13[[#This Row],[Side Result]]), "",IF(Table13[[#This Row],[Difference Result]]&gt;(-1*Table13[[#This Row],[Predicted Spread]]), "Y", "N"))</f>
        <v/>
      </c>
      <c r="K501" s="12" t="str">
        <f>IF(ISBLANK(Games!B501),"",IF(Table13[[#This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1" s="16" t="str">
        <f>IF(ISBLANK(Table13[[#This Row],[Difference Result]]),"",IF(ISBLANK(Games!B501),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1" s="24" t="str">
        <f>IF(ISBLANK(Table13[[#This Row],[Difference Result]]), "", (Table13[[#This Row],[Predicted Spread]]*-1-Table13[[#This Row],[Difference Result]]))</f>
        <v/>
      </c>
      <c r="N501" s="24" t="str">
        <f>IF(ISBLANK(Table13[[#This Row],[Difference Result]]), "",ABS(Table13[[#This Row],[Result Difference from Prediction]]))</f>
        <v/>
      </c>
      <c r="O501" s="17" t="str">
        <f>IF(OR(ISBLANK(Games!B501),ISBLANK(Table13[[#This Row],[Side Result]])), "",IF(OR(AND('Prediction Log'!D501&lt;0, 'Prediction Log'!H501='Prediction Log'!B501), AND('Prediction Log'!D501&gt;0, 'Prediction Log'!C501='Prediction Log'!H501)),"Y", IF(ISBLANK(Games!$B$2), "","N")))</f>
        <v/>
      </c>
      <c r="P501" s="17" t="str">
        <f>IF(OR(ISBLANK(Games!B501),ISBLANK(Table13[[#This Row],[Difference Result]])),"", IF(Table13[[#This Row],[Cover Result (Y/N)]]="Y", "Y", "N"))</f>
        <v/>
      </c>
    </row>
    <row r="502" spans="1:16" x14ac:dyDescent="0.45">
      <c r="A502" s="6" t="str">
        <f>IF(ISBLANK(Games!$B502), "",Games!A502)</f>
        <v/>
      </c>
      <c r="B502" s="6" t="str">
        <f>IF(ISBLANK(Games!$B502), "",Games!B502)</f>
        <v/>
      </c>
      <c r="C502" s="6" t="str">
        <f>IF(ISBLANK(Games!$B502), "",Games!C502)</f>
        <v/>
      </c>
      <c r="D502" s="2" t="str">
        <f>IF(ISBLANK(Games!$B502), "",Games!D502)</f>
        <v/>
      </c>
      <c r="E502" s="2" t="str">
        <f>IF(ISBLANK(Games!$B502), "",Games!E502)</f>
        <v/>
      </c>
      <c r="F502" s="6" t="str">
        <f>IF(ISBLANK(Games!$B502), "",Games!F502)</f>
        <v/>
      </c>
      <c r="G502" s="6" t="str">
        <f>IF(ISBLANK(Games!$B502), "",Games!G502)</f>
        <v/>
      </c>
      <c r="H502" s="26"/>
      <c r="I502" s="26"/>
      <c r="J502" s="25" t="str">
        <f>IF(ISBLANK(Table13[[#This Row],[Side Result]]), "",IF(Table13[[#This Row],[Difference Result]]&gt;(-1*Table13[[#This Row],[Predicted Spread]]), "Y", "N"))</f>
        <v/>
      </c>
      <c r="K502" s="12" t="str">
        <f>IF(ISBLANK(Games!B502),"",IF(Table13[[#This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2" s="16" t="str">
        <f>IF(ISBLANK(Table13[[#This Row],[Difference Result]]),"",IF(ISBLANK(Games!B502),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2" s="24" t="str">
        <f>IF(ISBLANK(Table13[[#This Row],[Difference Result]]), "", (Table13[[#This Row],[Predicted Spread]]*-1-Table13[[#This Row],[Difference Result]]))</f>
        <v/>
      </c>
      <c r="N502" s="24" t="str">
        <f>IF(ISBLANK(Table13[[#This Row],[Difference Result]]), "",ABS(Table13[[#This Row],[Result Difference from Prediction]]))</f>
        <v/>
      </c>
      <c r="O502" s="17" t="str">
        <f>IF(OR(ISBLANK(Games!B502),ISBLANK(Table13[[#This Row],[Side Result]])), "",IF(OR(AND('Prediction Log'!D502&lt;0, 'Prediction Log'!H502='Prediction Log'!B502), AND('Prediction Log'!D502&gt;0, 'Prediction Log'!C502='Prediction Log'!H502)),"Y", IF(ISBLANK(Games!$B$2), "","N")))</f>
        <v/>
      </c>
      <c r="P502" s="17" t="str">
        <f>IF(OR(ISBLANK(Games!B502),ISBLANK(Table13[[#This Row],[Difference Result]])),"", IF(Table13[[#This Row],[Cover Result (Y/N)]]="Y", "Y", "N"))</f>
        <v/>
      </c>
    </row>
    <row r="503" spans="1:16" x14ac:dyDescent="0.45">
      <c r="A503" s="6" t="str">
        <f>IF(ISBLANK(Games!$B503), "",Games!A503)</f>
        <v/>
      </c>
      <c r="B503" s="6" t="str">
        <f>IF(ISBLANK(Games!$B503), "",Games!B503)</f>
        <v/>
      </c>
      <c r="C503" s="6" t="str">
        <f>IF(ISBLANK(Games!$B503), "",Games!C503)</f>
        <v/>
      </c>
      <c r="D503" s="2" t="str">
        <f>IF(ISBLANK(Games!$B503), "",Games!D503)</f>
        <v/>
      </c>
      <c r="E503" s="2" t="str">
        <f>IF(ISBLANK(Games!$B503), "",Games!E503)</f>
        <v/>
      </c>
      <c r="F503" s="6" t="str">
        <f>IF(ISBLANK(Games!$B503), "",Games!F503)</f>
        <v/>
      </c>
      <c r="G503" s="6" t="str">
        <f>IF(ISBLANK(Games!$B503), "",Games!G503)</f>
        <v/>
      </c>
      <c r="H503" s="26"/>
      <c r="I503" s="26"/>
      <c r="J503" s="25" t="str">
        <f>IF(ISBLANK(Table13[[#This Row],[Side Result]]), "",IF(Table13[[#This Row],[Difference Result]]&gt;(-1*Table13[[#This Row],[Predicted Spread]]), "Y", "N"))</f>
        <v/>
      </c>
      <c r="K503" s="12" t="str">
        <f>IF(ISBLANK(Games!B503),"",IF(Table13[[#This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3" s="16" t="str">
        <f>IF(ISBLANK(Table13[[#This Row],[Difference Result]]),"",IF(ISBLANK(Games!B503),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3" s="24" t="str">
        <f>IF(ISBLANK(Table13[[#This Row],[Difference Result]]), "", (Table13[[#This Row],[Predicted Spread]]*-1-Table13[[#This Row],[Difference Result]]))</f>
        <v/>
      </c>
      <c r="N503" s="24" t="str">
        <f>IF(ISBLANK(Table13[[#This Row],[Difference Result]]), "",ABS(Table13[[#This Row],[Result Difference from Prediction]]))</f>
        <v/>
      </c>
      <c r="O503" s="17" t="str">
        <f>IF(OR(ISBLANK(Games!B503),ISBLANK(Table13[[#This Row],[Side Result]])), "",IF(OR(AND('Prediction Log'!D503&lt;0, 'Prediction Log'!H503='Prediction Log'!B503), AND('Prediction Log'!D503&gt;0, 'Prediction Log'!C503='Prediction Log'!H503)),"Y", IF(ISBLANK(Games!$B$2), "","N")))</f>
        <v/>
      </c>
      <c r="P503" s="17" t="str">
        <f>IF(OR(ISBLANK(Games!B503),ISBLANK(Table13[[#This Row],[Difference Result]])),"", IF(Table13[[#This Row],[Cover Result (Y/N)]]="Y", "Y", "N"))</f>
        <v/>
      </c>
    </row>
    <row r="504" spans="1:16" x14ac:dyDescent="0.45">
      <c r="A504" s="6" t="str">
        <f>IF(ISBLANK(Games!$B504), "",Games!A504)</f>
        <v/>
      </c>
      <c r="B504" s="6" t="str">
        <f>IF(ISBLANK(Games!$B504), "",Games!B504)</f>
        <v/>
      </c>
      <c r="C504" s="6" t="str">
        <f>IF(ISBLANK(Games!$B504), "",Games!C504)</f>
        <v/>
      </c>
      <c r="D504" s="2" t="str">
        <f>IF(ISBLANK(Games!$B504), "",Games!D504)</f>
        <v/>
      </c>
      <c r="E504" s="2" t="str">
        <f>IF(ISBLANK(Games!$B504), "",Games!E504)</f>
        <v/>
      </c>
      <c r="F504" s="6" t="str">
        <f>IF(ISBLANK(Games!$B504), "",Games!F504)</f>
        <v/>
      </c>
      <c r="G504" s="6" t="str">
        <f>IF(ISBLANK(Games!$B504), "",Games!G504)</f>
        <v/>
      </c>
      <c r="H504" s="26"/>
      <c r="I504" s="26"/>
      <c r="J504" s="25" t="str">
        <f>IF(ISBLANK(Table13[[#This Row],[Side Result]]), "",IF(Table13[[#This Row],[Difference Result]]&gt;(-1*Table13[[#This Row],[Predicted Spread]]), "Y", "N"))</f>
        <v/>
      </c>
      <c r="K504" s="12" t="str">
        <f>IF(ISBLANK(Games!B504),"",IF(Table13[[#This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4" s="16" t="str">
        <f>IF(ISBLANK(Table13[[#This Row],[Difference Result]]),"",IF(ISBLANK(Games!B504),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4" s="24" t="str">
        <f>IF(ISBLANK(Table13[[#This Row],[Difference Result]]), "", (Table13[[#This Row],[Predicted Spread]]*-1-Table13[[#This Row],[Difference Result]]))</f>
        <v/>
      </c>
      <c r="N504" s="24" t="str">
        <f>IF(ISBLANK(Table13[[#This Row],[Difference Result]]), "",ABS(Table13[[#This Row],[Result Difference from Prediction]]))</f>
        <v/>
      </c>
      <c r="O504" s="17" t="str">
        <f>IF(OR(ISBLANK(Games!B504),ISBLANK(Table13[[#This Row],[Side Result]])), "",IF(OR(AND('Prediction Log'!D504&lt;0, 'Prediction Log'!H504='Prediction Log'!B504), AND('Prediction Log'!D504&gt;0, 'Prediction Log'!C504='Prediction Log'!H504)),"Y", IF(ISBLANK(Games!$B$2), "","N")))</f>
        <v/>
      </c>
      <c r="P504" s="17" t="str">
        <f>IF(OR(ISBLANK(Games!B504),ISBLANK(Table13[[#This Row],[Difference Result]])),"", IF(Table13[[#This Row],[Cover Result (Y/N)]]="Y", "Y", "N"))</f>
        <v/>
      </c>
    </row>
    <row r="505" spans="1:16" x14ac:dyDescent="0.45">
      <c r="A505" s="6" t="str">
        <f>IF(ISBLANK(Games!$B505), "",Games!A505)</f>
        <v/>
      </c>
      <c r="B505" s="6" t="str">
        <f>IF(ISBLANK(Games!$B505), "",Games!B505)</f>
        <v/>
      </c>
      <c r="C505" s="6" t="str">
        <f>IF(ISBLANK(Games!$B505), "",Games!C505)</f>
        <v/>
      </c>
      <c r="D505" s="2" t="str">
        <f>IF(ISBLANK(Games!$B505), "",Games!D505)</f>
        <v/>
      </c>
      <c r="E505" s="2" t="str">
        <f>IF(ISBLANK(Games!$B505), "",Games!E505)</f>
        <v/>
      </c>
      <c r="F505" s="6" t="str">
        <f>IF(ISBLANK(Games!$B505), "",Games!F505)</f>
        <v/>
      </c>
      <c r="G505" s="6" t="str">
        <f>IF(ISBLANK(Games!$B505), "",Games!G505)</f>
        <v/>
      </c>
      <c r="H505" s="26"/>
      <c r="I505" s="26"/>
      <c r="J505" s="25" t="str">
        <f>IF(ISBLANK(Table13[[#This Row],[Side Result]]), "",IF(Table13[[#This Row],[Difference Result]]&gt;(-1*Table13[[#This Row],[Predicted Spread]]), "Y", "N"))</f>
        <v/>
      </c>
      <c r="K505" s="12" t="str">
        <f>IF(ISBLANK(Games!B505),"",IF(Table13[[#This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5" s="16" t="str">
        <f>IF(ISBLANK(Table13[[#This Row],[Difference Result]]),"",IF(ISBLANK(Games!B505),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5" s="24" t="str">
        <f>IF(ISBLANK(Table13[[#This Row],[Difference Result]]), "", (Table13[[#This Row],[Predicted Spread]]*-1-Table13[[#This Row],[Difference Result]]))</f>
        <v/>
      </c>
      <c r="N505" s="24" t="str">
        <f>IF(ISBLANK(Table13[[#This Row],[Difference Result]]), "",ABS(Table13[[#This Row],[Result Difference from Prediction]]))</f>
        <v/>
      </c>
      <c r="O505" s="17" t="str">
        <f>IF(OR(ISBLANK(Games!B505),ISBLANK(Table13[[#This Row],[Side Result]])), "",IF(OR(AND('Prediction Log'!D505&lt;0, 'Prediction Log'!H505='Prediction Log'!B505), AND('Prediction Log'!D505&gt;0, 'Prediction Log'!C505='Prediction Log'!H505)),"Y", IF(ISBLANK(Games!$B$2), "","N")))</f>
        <v/>
      </c>
      <c r="P505" s="17" t="str">
        <f>IF(OR(ISBLANK(Games!B505),ISBLANK(Table13[[#This Row],[Difference Result]])),"", IF(Table13[[#This Row],[Cover Result (Y/N)]]="Y", "Y", "N"))</f>
        <v/>
      </c>
    </row>
    <row r="506" spans="1:16" x14ac:dyDescent="0.45">
      <c r="A506" s="6" t="str">
        <f>IF(ISBLANK(Games!$B506), "",Games!A506)</f>
        <v/>
      </c>
      <c r="B506" s="6" t="str">
        <f>IF(ISBLANK(Games!$B506), "",Games!B506)</f>
        <v/>
      </c>
      <c r="C506" s="6" t="str">
        <f>IF(ISBLANK(Games!$B506), "",Games!C506)</f>
        <v/>
      </c>
      <c r="D506" s="2" t="str">
        <f>IF(ISBLANK(Games!$B506), "",Games!D506)</f>
        <v/>
      </c>
      <c r="E506" s="2" t="str">
        <f>IF(ISBLANK(Games!$B506), "",Games!E506)</f>
        <v/>
      </c>
      <c r="F506" s="6" t="str">
        <f>IF(ISBLANK(Games!$B506), "",Games!F506)</f>
        <v/>
      </c>
      <c r="G506" s="6" t="str">
        <f>IF(ISBLANK(Games!$B506), "",Games!G506)</f>
        <v/>
      </c>
      <c r="H506" s="26"/>
      <c r="I506" s="26"/>
      <c r="J506" s="25" t="str">
        <f>IF(ISBLANK(Table13[[#This Row],[Side Result]]), "",IF(Table13[[#This Row],[Difference Result]]&gt;(-1*Table13[[#This Row],[Predicted Spread]]), "Y", "N"))</f>
        <v/>
      </c>
      <c r="K506" s="12" t="str">
        <f>IF(ISBLANK(Games!B506),"",IF(Table13[[#This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6" s="16" t="str">
        <f>IF(ISBLANK(Table13[[#This Row],[Difference Result]]),"",IF(ISBLANK(Games!B506),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6" s="24" t="str">
        <f>IF(ISBLANK(Table13[[#This Row],[Difference Result]]), "", (Table13[[#This Row],[Predicted Spread]]*-1-Table13[[#This Row],[Difference Result]]))</f>
        <v/>
      </c>
      <c r="N506" s="24" t="str">
        <f>IF(ISBLANK(Table13[[#This Row],[Difference Result]]), "",ABS(Table13[[#This Row],[Result Difference from Prediction]]))</f>
        <v/>
      </c>
      <c r="O506" s="17" t="str">
        <f>IF(OR(ISBLANK(Games!B506),ISBLANK(Table13[[#This Row],[Side Result]])), "",IF(OR(AND('Prediction Log'!D506&lt;0, 'Prediction Log'!H506='Prediction Log'!B506), AND('Prediction Log'!D506&gt;0, 'Prediction Log'!C506='Prediction Log'!H506)),"Y", IF(ISBLANK(Games!$B$2), "","N")))</f>
        <v/>
      </c>
      <c r="P506" s="17" t="str">
        <f>IF(OR(ISBLANK(Games!B506),ISBLANK(Table13[[#This Row],[Difference Result]])),"", IF(Table13[[#This Row],[Cover Result (Y/N)]]="Y", "Y", "N"))</f>
        <v/>
      </c>
    </row>
    <row r="507" spans="1:16" x14ac:dyDescent="0.45">
      <c r="A507" s="6" t="str">
        <f>IF(ISBLANK(Games!$B507), "",Games!A507)</f>
        <v/>
      </c>
      <c r="B507" s="6" t="str">
        <f>IF(ISBLANK(Games!$B507), "",Games!B507)</f>
        <v/>
      </c>
      <c r="C507" s="6" t="str">
        <f>IF(ISBLANK(Games!$B507), "",Games!C507)</f>
        <v/>
      </c>
      <c r="D507" s="2" t="str">
        <f>IF(ISBLANK(Games!$B507), "",Games!D507)</f>
        <v/>
      </c>
      <c r="E507" s="2" t="str">
        <f>IF(ISBLANK(Games!$B507), "",Games!E507)</f>
        <v/>
      </c>
      <c r="F507" s="6" t="str">
        <f>IF(ISBLANK(Games!$B507), "",Games!F507)</f>
        <v/>
      </c>
      <c r="G507" s="6" t="str">
        <f>IF(ISBLANK(Games!$B507), "",Games!G507)</f>
        <v/>
      </c>
      <c r="H507" s="26"/>
      <c r="I507" s="26"/>
      <c r="J507" s="25" t="str">
        <f>IF(ISBLANK(Table13[[#This Row],[Side Result]]), "",IF(Table13[[#This Row],[Difference Result]]&gt;(-1*Table13[[#This Row],[Predicted Spread]]), "Y", "N"))</f>
        <v/>
      </c>
      <c r="K507" s="12" t="str">
        <f>IF(ISBLANK(Games!B507),"",IF(Table13[[#This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7" s="16" t="str">
        <f>IF(ISBLANK(Table13[[#This Row],[Difference Result]]),"",IF(ISBLANK(Games!B507),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7" s="24" t="str">
        <f>IF(ISBLANK(Table13[[#This Row],[Difference Result]]), "", (Table13[[#This Row],[Predicted Spread]]*-1-Table13[[#This Row],[Difference Result]]))</f>
        <v/>
      </c>
      <c r="N507" s="24" t="str">
        <f>IF(ISBLANK(Table13[[#This Row],[Difference Result]]), "",ABS(Table13[[#This Row],[Result Difference from Prediction]]))</f>
        <v/>
      </c>
      <c r="O507" s="17" t="str">
        <f>IF(OR(ISBLANK(Games!B507),ISBLANK(Table13[[#This Row],[Side Result]])), "",IF(OR(AND('Prediction Log'!D507&lt;0, 'Prediction Log'!H507='Prediction Log'!B507), AND('Prediction Log'!D507&gt;0, 'Prediction Log'!C507='Prediction Log'!H507)),"Y", IF(ISBLANK(Games!$B$2), "","N")))</f>
        <v/>
      </c>
      <c r="P507" s="17" t="str">
        <f>IF(OR(ISBLANK(Games!B507),ISBLANK(Table13[[#This Row],[Difference Result]])),"", IF(Table13[[#This Row],[Cover Result (Y/N)]]="Y", "Y", "N"))</f>
        <v/>
      </c>
    </row>
    <row r="508" spans="1:16" x14ac:dyDescent="0.45">
      <c r="A508" s="6" t="str">
        <f>IF(ISBLANK(Games!$B508), "",Games!A508)</f>
        <v/>
      </c>
      <c r="B508" s="6" t="str">
        <f>IF(ISBLANK(Games!$B508), "",Games!B508)</f>
        <v/>
      </c>
      <c r="C508" s="6" t="str">
        <f>IF(ISBLANK(Games!$B508), "",Games!C508)</f>
        <v/>
      </c>
      <c r="D508" s="2" t="str">
        <f>IF(ISBLANK(Games!$B508), "",Games!D508)</f>
        <v/>
      </c>
      <c r="E508" s="2" t="str">
        <f>IF(ISBLANK(Games!$B508), "",Games!E508)</f>
        <v/>
      </c>
      <c r="F508" s="6" t="str">
        <f>IF(ISBLANK(Games!$B508), "",Games!F508)</f>
        <v/>
      </c>
      <c r="G508" s="6" t="str">
        <f>IF(ISBLANK(Games!$B508), "",Games!G508)</f>
        <v/>
      </c>
      <c r="H508" s="26"/>
      <c r="I508" s="26"/>
      <c r="J508" s="25" t="str">
        <f>IF(ISBLANK(Table13[[#This Row],[Side Result]]), "",IF(Table13[[#This Row],[Difference Result]]&gt;(-1*Table13[[#This Row],[Predicted Spread]]), "Y", "N"))</f>
        <v/>
      </c>
      <c r="K508" s="12" t="str">
        <f>IF(ISBLANK(Games!B508),"",IF(Table13[[#This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8" s="16" t="str">
        <f>IF(ISBLANK(Table13[[#This Row],[Difference Result]]),"",IF(ISBLANK(Games!B508),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8" s="24" t="str">
        <f>IF(ISBLANK(Table13[[#This Row],[Difference Result]]), "", (Table13[[#This Row],[Predicted Spread]]*-1-Table13[[#This Row],[Difference Result]]))</f>
        <v/>
      </c>
      <c r="N508" s="24" t="str">
        <f>IF(ISBLANK(Table13[[#This Row],[Difference Result]]), "",ABS(Table13[[#This Row],[Result Difference from Prediction]]))</f>
        <v/>
      </c>
      <c r="O508" s="17" t="str">
        <f>IF(OR(ISBLANK(Games!B508),ISBLANK(Table13[[#This Row],[Side Result]])), "",IF(OR(AND('Prediction Log'!D508&lt;0, 'Prediction Log'!H508='Prediction Log'!B508), AND('Prediction Log'!D508&gt;0, 'Prediction Log'!C508='Prediction Log'!H508)),"Y", IF(ISBLANK(Games!$B$2), "","N")))</f>
        <v/>
      </c>
      <c r="P508" s="17" t="str">
        <f>IF(OR(ISBLANK(Games!B508),ISBLANK(Table13[[#This Row],[Difference Result]])),"", IF(Table13[[#This Row],[Cover Result (Y/N)]]="Y", "Y", "N"))</f>
        <v/>
      </c>
    </row>
    <row r="509" spans="1:16" x14ac:dyDescent="0.45">
      <c r="A509" s="6" t="str">
        <f>IF(ISBLANK(Games!$B509), "",Games!A509)</f>
        <v/>
      </c>
      <c r="B509" s="6" t="str">
        <f>IF(ISBLANK(Games!$B509), "",Games!B509)</f>
        <v/>
      </c>
      <c r="C509" s="6" t="str">
        <f>IF(ISBLANK(Games!$B509), "",Games!C509)</f>
        <v/>
      </c>
      <c r="D509" s="2" t="str">
        <f>IF(ISBLANK(Games!$B509), "",Games!D509)</f>
        <v/>
      </c>
      <c r="E509" s="2" t="str">
        <f>IF(ISBLANK(Games!$B509), "",Games!E509)</f>
        <v/>
      </c>
      <c r="F509" s="6" t="str">
        <f>IF(ISBLANK(Games!$B509), "",Games!F509)</f>
        <v/>
      </c>
      <c r="G509" s="6" t="str">
        <f>IF(ISBLANK(Games!$B509), "",Games!G509)</f>
        <v/>
      </c>
      <c r="H509" s="26"/>
      <c r="I509" s="26"/>
      <c r="J509" s="25" t="str">
        <f>IF(ISBLANK(Table13[[#This Row],[Side Result]]), "",IF(Table13[[#This Row],[Difference Result]]&gt;(-1*Table13[[#This Row],[Predicted Spread]]), "Y", "N"))</f>
        <v/>
      </c>
      <c r="K509" s="12" t="str">
        <f>IF(ISBLANK(Games!B509),"",IF(Table13[[#This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9" s="16" t="str">
        <f>IF(ISBLANK(Table13[[#This Row],[Difference Result]]),"",IF(ISBLANK(Games!B509),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9" s="24" t="str">
        <f>IF(ISBLANK(Table13[[#This Row],[Difference Result]]), "", (Table13[[#This Row],[Predicted Spread]]*-1-Table13[[#This Row],[Difference Result]]))</f>
        <v/>
      </c>
      <c r="N509" s="24" t="str">
        <f>IF(ISBLANK(Table13[[#This Row],[Difference Result]]), "",ABS(Table13[[#This Row],[Result Difference from Prediction]]))</f>
        <v/>
      </c>
      <c r="O509" s="17" t="str">
        <f>IF(OR(ISBLANK(Games!B509),ISBLANK(Table13[[#This Row],[Side Result]])), "",IF(OR(AND('Prediction Log'!D509&lt;0, 'Prediction Log'!H509='Prediction Log'!B509), AND('Prediction Log'!D509&gt;0, 'Prediction Log'!C509='Prediction Log'!H509)),"Y", IF(ISBLANK(Games!$B$2), "","N")))</f>
        <v/>
      </c>
      <c r="P509" s="17" t="str">
        <f>IF(OR(ISBLANK(Games!B509),ISBLANK(Table13[[#This Row],[Difference Result]])),"", IF(Table13[[#This Row],[Cover Result (Y/N)]]="Y", "Y", "N"))</f>
        <v/>
      </c>
    </row>
    <row r="510" spans="1:16" x14ac:dyDescent="0.45">
      <c r="A510" s="6" t="str">
        <f>IF(ISBLANK(Games!$B510), "",Games!A510)</f>
        <v/>
      </c>
      <c r="B510" s="6" t="str">
        <f>IF(ISBLANK(Games!$B510), "",Games!B510)</f>
        <v/>
      </c>
      <c r="C510" s="6" t="str">
        <f>IF(ISBLANK(Games!$B510), "",Games!C510)</f>
        <v/>
      </c>
      <c r="D510" s="2" t="str">
        <f>IF(ISBLANK(Games!$B510), "",Games!D510)</f>
        <v/>
      </c>
      <c r="E510" s="2" t="str">
        <f>IF(ISBLANK(Games!$B510), "",Games!E510)</f>
        <v/>
      </c>
      <c r="F510" s="6" t="str">
        <f>IF(ISBLANK(Games!$B510), "",Games!F510)</f>
        <v/>
      </c>
      <c r="G510" s="6" t="str">
        <f>IF(ISBLANK(Games!$B510), "",Games!G510)</f>
        <v/>
      </c>
      <c r="H510" s="26"/>
      <c r="I510" s="26"/>
      <c r="J510" s="25" t="str">
        <f>IF(ISBLANK(Table13[[#This Row],[Side Result]]), "",IF(Table13[[#This Row],[Difference Result]]&gt;(-1*Table13[[#This Row],[Predicted Spread]]), "Y", "N"))</f>
        <v/>
      </c>
      <c r="K510" s="12" t="str">
        <f>IF(ISBLANK(Games!B510),"",IF(Table13[[#This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0" s="16" t="str">
        <f>IF(ISBLANK(Table13[[#This Row],[Difference Result]]),"",IF(ISBLANK(Games!B510),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0" s="24" t="str">
        <f>IF(ISBLANK(Table13[[#This Row],[Difference Result]]), "", (Table13[[#This Row],[Predicted Spread]]*-1-Table13[[#This Row],[Difference Result]]))</f>
        <v/>
      </c>
      <c r="N510" s="24" t="str">
        <f>IF(ISBLANK(Table13[[#This Row],[Difference Result]]), "",ABS(Table13[[#This Row],[Result Difference from Prediction]]))</f>
        <v/>
      </c>
      <c r="O510" s="17" t="str">
        <f>IF(OR(ISBLANK(Games!B510),ISBLANK(Table13[[#This Row],[Side Result]])), "",IF(OR(AND('Prediction Log'!D510&lt;0, 'Prediction Log'!H510='Prediction Log'!B510), AND('Prediction Log'!D510&gt;0, 'Prediction Log'!C510='Prediction Log'!H510)),"Y", IF(ISBLANK(Games!$B$2), "","N")))</f>
        <v/>
      </c>
      <c r="P510" s="17" t="str">
        <f>IF(OR(ISBLANK(Games!B510),ISBLANK(Table13[[#This Row],[Difference Result]])),"", IF(Table13[[#This Row],[Cover Result (Y/N)]]="Y", "Y", "N"))</f>
        <v/>
      </c>
    </row>
    <row r="511" spans="1:16" x14ac:dyDescent="0.45">
      <c r="A511" s="6" t="str">
        <f>IF(ISBLANK(Games!$B511), "",Games!A511)</f>
        <v/>
      </c>
      <c r="B511" s="6" t="str">
        <f>IF(ISBLANK(Games!$B511), "",Games!B511)</f>
        <v/>
      </c>
      <c r="C511" s="6" t="str">
        <f>IF(ISBLANK(Games!$B511), "",Games!C511)</f>
        <v/>
      </c>
      <c r="D511" s="2" t="str">
        <f>IF(ISBLANK(Games!$B511), "",Games!D511)</f>
        <v/>
      </c>
      <c r="E511" s="2" t="str">
        <f>IF(ISBLANK(Games!$B511), "",Games!E511)</f>
        <v/>
      </c>
      <c r="F511" s="6" t="str">
        <f>IF(ISBLANK(Games!$B511), "",Games!F511)</f>
        <v/>
      </c>
      <c r="G511" s="6" t="str">
        <f>IF(ISBLANK(Games!$B511), "",Games!G511)</f>
        <v/>
      </c>
      <c r="H511" s="26"/>
      <c r="I511" s="26"/>
      <c r="J511" s="25" t="str">
        <f>IF(ISBLANK(Table13[[#This Row],[Side Result]]), "",IF(Table13[[#This Row],[Difference Result]]&gt;(-1*Table13[[#This Row],[Predicted Spread]]), "Y", "N"))</f>
        <v/>
      </c>
      <c r="K511" s="12" t="str">
        <f>IF(ISBLANK(Games!B511),"",IF(Table13[[#This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1" s="16" t="str">
        <f>IF(ISBLANK(Table13[[#This Row],[Difference Result]]),"",IF(ISBLANK(Games!B511),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1" s="24" t="str">
        <f>IF(ISBLANK(Table13[[#This Row],[Difference Result]]), "", (Table13[[#This Row],[Predicted Spread]]*-1-Table13[[#This Row],[Difference Result]]))</f>
        <v/>
      </c>
      <c r="N511" s="24" t="str">
        <f>IF(ISBLANK(Table13[[#This Row],[Difference Result]]), "",ABS(Table13[[#This Row],[Result Difference from Prediction]]))</f>
        <v/>
      </c>
      <c r="O511" s="17" t="str">
        <f>IF(OR(ISBLANK(Games!B511),ISBLANK(Table13[[#This Row],[Side Result]])), "",IF(OR(AND('Prediction Log'!D511&lt;0, 'Prediction Log'!H511='Prediction Log'!B511), AND('Prediction Log'!D511&gt;0, 'Prediction Log'!C511='Prediction Log'!H511)),"Y", IF(ISBLANK(Games!$B$2), "","N")))</f>
        <v/>
      </c>
      <c r="P511" s="17" t="str">
        <f>IF(OR(ISBLANK(Games!B511),ISBLANK(Table13[[#This Row],[Difference Result]])),"", IF(Table13[[#This Row],[Cover Result (Y/N)]]="Y", "Y", "N"))</f>
        <v/>
      </c>
    </row>
    <row r="512" spans="1:16" x14ac:dyDescent="0.45">
      <c r="A512" s="6" t="str">
        <f>IF(ISBLANK(Games!$B512), "",Games!A512)</f>
        <v/>
      </c>
      <c r="B512" s="6" t="str">
        <f>IF(ISBLANK(Games!$B512), "",Games!B512)</f>
        <v/>
      </c>
      <c r="C512" s="6" t="str">
        <f>IF(ISBLANK(Games!$B512), "",Games!C512)</f>
        <v/>
      </c>
      <c r="D512" s="2" t="str">
        <f>IF(ISBLANK(Games!$B512), "",Games!D512)</f>
        <v/>
      </c>
      <c r="E512" s="2" t="str">
        <f>IF(ISBLANK(Games!$B512), "",Games!E512)</f>
        <v/>
      </c>
      <c r="F512" s="6" t="str">
        <f>IF(ISBLANK(Games!$B512), "",Games!F512)</f>
        <v/>
      </c>
      <c r="G512" s="6" t="str">
        <f>IF(ISBLANK(Games!$B512), "",Games!G512)</f>
        <v/>
      </c>
      <c r="H512" s="26"/>
      <c r="I512" s="26"/>
      <c r="J512" s="25" t="str">
        <f>IF(ISBLANK(Table13[[#This Row],[Side Result]]), "",IF(Table13[[#This Row],[Difference Result]]&gt;(-1*Table13[[#This Row],[Predicted Spread]]), "Y", "N"))</f>
        <v/>
      </c>
      <c r="K512" s="12" t="str">
        <f>IF(ISBLANK(Games!B512),"",IF(Table13[[#This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2" s="16" t="str">
        <f>IF(ISBLANK(Table13[[#This Row],[Difference Result]]),"",IF(ISBLANK(Games!B512),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2" s="24" t="str">
        <f>IF(ISBLANK(Table13[[#This Row],[Difference Result]]), "", (Table13[[#This Row],[Predicted Spread]]*-1-Table13[[#This Row],[Difference Result]]))</f>
        <v/>
      </c>
      <c r="N512" s="24" t="str">
        <f>IF(ISBLANK(Table13[[#This Row],[Difference Result]]), "",ABS(Table13[[#This Row],[Result Difference from Prediction]]))</f>
        <v/>
      </c>
      <c r="O512" s="17" t="str">
        <f>IF(OR(ISBLANK(Games!B512),ISBLANK(Table13[[#This Row],[Side Result]])), "",IF(OR(AND('Prediction Log'!D512&lt;0, 'Prediction Log'!H512='Prediction Log'!B512), AND('Prediction Log'!D512&gt;0, 'Prediction Log'!C512='Prediction Log'!H512)),"Y", IF(ISBLANK(Games!$B$2), "","N")))</f>
        <v/>
      </c>
      <c r="P512" s="17" t="str">
        <f>IF(OR(ISBLANK(Games!B512),ISBLANK(Table13[[#This Row],[Difference Result]])),"", IF(Table13[[#This Row],[Cover Result (Y/N)]]="Y", "Y", "N"))</f>
        <v/>
      </c>
    </row>
    <row r="513" spans="1:16" x14ac:dyDescent="0.45">
      <c r="A513" s="6" t="str">
        <f>IF(ISBLANK(Games!$B513), "",Games!A513)</f>
        <v/>
      </c>
      <c r="B513" s="6" t="str">
        <f>IF(ISBLANK(Games!$B513), "",Games!B513)</f>
        <v/>
      </c>
      <c r="C513" s="6" t="str">
        <f>IF(ISBLANK(Games!$B513), "",Games!C513)</f>
        <v/>
      </c>
      <c r="D513" s="2" t="str">
        <f>IF(ISBLANK(Games!$B513), "",Games!D513)</f>
        <v/>
      </c>
      <c r="E513" s="2" t="str">
        <f>IF(ISBLANK(Games!$B513), "",Games!E513)</f>
        <v/>
      </c>
      <c r="F513" s="6" t="str">
        <f>IF(ISBLANK(Games!$B513), "",Games!F513)</f>
        <v/>
      </c>
      <c r="G513" s="6" t="str">
        <f>IF(ISBLANK(Games!$B513), "",Games!G513)</f>
        <v/>
      </c>
      <c r="H513" s="26"/>
      <c r="I513" s="26"/>
      <c r="J513" s="25" t="str">
        <f>IF(ISBLANK(Table13[[#This Row],[Side Result]]), "",IF(Table13[[#This Row],[Difference Result]]&gt;(-1*Table13[[#This Row],[Predicted Spread]]), "Y", "N"))</f>
        <v/>
      </c>
      <c r="K513" s="12" t="str">
        <f>IF(ISBLANK(Games!B513),"",IF(Table13[[#This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3" s="16" t="str">
        <f>IF(ISBLANK(Table13[[#This Row],[Difference Result]]),"",IF(ISBLANK(Games!B513),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3" s="24" t="str">
        <f>IF(ISBLANK(Table13[[#This Row],[Difference Result]]), "", (Table13[[#This Row],[Predicted Spread]]*-1-Table13[[#This Row],[Difference Result]]))</f>
        <v/>
      </c>
      <c r="N513" s="24" t="str">
        <f>IF(ISBLANK(Table13[[#This Row],[Difference Result]]), "",ABS(Table13[[#This Row],[Result Difference from Prediction]]))</f>
        <v/>
      </c>
      <c r="O513" s="17" t="str">
        <f>IF(OR(ISBLANK(Games!B513),ISBLANK(Table13[[#This Row],[Side Result]])), "",IF(OR(AND('Prediction Log'!D513&lt;0, 'Prediction Log'!H513='Prediction Log'!B513), AND('Prediction Log'!D513&gt;0, 'Prediction Log'!C513='Prediction Log'!H513)),"Y", IF(ISBLANK(Games!$B$2), "","N")))</f>
        <v/>
      </c>
      <c r="P513" s="17" t="str">
        <f>IF(OR(ISBLANK(Games!B513),ISBLANK(Table13[[#This Row],[Difference Result]])),"", IF(Table13[[#This Row],[Cover Result (Y/N)]]="Y", "Y", "N"))</f>
        <v/>
      </c>
    </row>
    <row r="514" spans="1:16" x14ac:dyDescent="0.45">
      <c r="A514" s="6" t="str">
        <f>IF(ISBLANK(Games!$B514), "",Games!A514)</f>
        <v/>
      </c>
      <c r="B514" s="6" t="str">
        <f>IF(ISBLANK(Games!$B514), "",Games!B514)</f>
        <v/>
      </c>
      <c r="C514" s="6" t="str">
        <f>IF(ISBLANK(Games!$B514), "",Games!C514)</f>
        <v/>
      </c>
      <c r="D514" s="2" t="str">
        <f>IF(ISBLANK(Games!$B514), "",Games!D514)</f>
        <v/>
      </c>
      <c r="E514" s="2" t="str">
        <f>IF(ISBLANK(Games!$B514), "",Games!E514)</f>
        <v/>
      </c>
      <c r="F514" s="6" t="str">
        <f>IF(ISBLANK(Games!$B514), "",Games!F514)</f>
        <v/>
      </c>
      <c r="G514" s="6" t="str">
        <f>IF(ISBLANK(Games!$B514), "",Games!G514)</f>
        <v/>
      </c>
      <c r="H514" s="26"/>
      <c r="I514" s="26"/>
      <c r="J514" s="25" t="str">
        <f>IF(ISBLANK(Table13[[#This Row],[Side Result]]), "",IF(Table13[[#This Row],[Difference Result]]&gt;(-1*Table13[[#This Row],[Predicted Spread]]), "Y", "N"))</f>
        <v/>
      </c>
      <c r="K514" s="12" t="str">
        <f>IF(ISBLANK(Games!B514),"",IF(Table13[[#This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4" s="16" t="str">
        <f>IF(ISBLANK(Table13[[#This Row],[Difference Result]]),"",IF(ISBLANK(Games!B514),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4" s="24" t="str">
        <f>IF(ISBLANK(Table13[[#This Row],[Difference Result]]), "", (Table13[[#This Row],[Predicted Spread]]*-1-Table13[[#This Row],[Difference Result]]))</f>
        <v/>
      </c>
      <c r="N514" s="24" t="str">
        <f>IF(ISBLANK(Table13[[#This Row],[Difference Result]]), "",ABS(Table13[[#This Row],[Result Difference from Prediction]]))</f>
        <v/>
      </c>
      <c r="O514" s="17" t="str">
        <f>IF(OR(ISBLANK(Games!B514),ISBLANK(Table13[[#This Row],[Side Result]])), "",IF(OR(AND('Prediction Log'!D514&lt;0, 'Prediction Log'!H514='Prediction Log'!B514), AND('Prediction Log'!D514&gt;0, 'Prediction Log'!C514='Prediction Log'!H514)),"Y", IF(ISBLANK(Games!$B$2), "","N")))</f>
        <v/>
      </c>
      <c r="P514" s="17" t="str">
        <f>IF(OR(ISBLANK(Games!B514),ISBLANK(Table13[[#This Row],[Difference Result]])),"", IF(Table13[[#This Row],[Cover Result (Y/N)]]="Y", "Y", "N"))</f>
        <v/>
      </c>
    </row>
    <row r="515" spans="1:16" x14ac:dyDescent="0.45">
      <c r="A515" s="6" t="str">
        <f>IF(ISBLANK(Games!$B515), "",Games!A515)</f>
        <v/>
      </c>
      <c r="B515" s="6" t="str">
        <f>IF(ISBLANK(Games!$B515), "",Games!B515)</f>
        <v/>
      </c>
      <c r="C515" s="6" t="str">
        <f>IF(ISBLANK(Games!$B515), "",Games!C515)</f>
        <v/>
      </c>
      <c r="D515" s="2" t="str">
        <f>IF(ISBLANK(Games!$B515), "",Games!D515)</f>
        <v/>
      </c>
      <c r="E515" s="2" t="str">
        <f>IF(ISBLANK(Games!$B515), "",Games!E515)</f>
        <v/>
      </c>
      <c r="F515" s="6" t="str">
        <f>IF(ISBLANK(Games!$B515), "",Games!F515)</f>
        <v/>
      </c>
      <c r="G515" s="6" t="str">
        <f>IF(ISBLANK(Games!$B515), "",Games!G515)</f>
        <v/>
      </c>
      <c r="H515" s="26"/>
      <c r="I515" s="26"/>
      <c r="J515" s="25" t="str">
        <f>IF(ISBLANK(Table13[[#This Row],[Side Result]]), "",IF(Table13[[#This Row],[Difference Result]]&gt;(-1*Table13[[#This Row],[Predicted Spread]]), "Y", "N"))</f>
        <v/>
      </c>
      <c r="K515" s="12" t="str">
        <f>IF(ISBLANK(Games!B515),"",IF(Table13[[#This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5" s="16" t="str">
        <f>IF(ISBLANK(Table13[[#This Row],[Difference Result]]),"",IF(ISBLANK(Games!B515),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5" s="24" t="str">
        <f>IF(ISBLANK(Table13[[#This Row],[Difference Result]]), "", (Table13[[#This Row],[Predicted Spread]]*-1-Table13[[#This Row],[Difference Result]]))</f>
        <v/>
      </c>
      <c r="N515" s="24" t="str">
        <f>IF(ISBLANK(Table13[[#This Row],[Difference Result]]), "",ABS(Table13[[#This Row],[Result Difference from Prediction]]))</f>
        <v/>
      </c>
      <c r="O515" s="17" t="str">
        <f>IF(OR(ISBLANK(Games!B515),ISBLANK(Table13[[#This Row],[Side Result]])), "",IF(OR(AND('Prediction Log'!D515&lt;0, 'Prediction Log'!H515='Prediction Log'!B515), AND('Prediction Log'!D515&gt;0, 'Prediction Log'!C515='Prediction Log'!H515)),"Y", IF(ISBLANK(Games!$B$2), "","N")))</f>
        <v/>
      </c>
      <c r="P515" s="17" t="str">
        <f>IF(OR(ISBLANK(Games!B515),ISBLANK(Table13[[#This Row],[Difference Result]])),"", IF(Table13[[#This Row],[Cover Result (Y/N)]]="Y", "Y", "N"))</f>
        <v/>
      </c>
    </row>
    <row r="516" spans="1:16" x14ac:dyDescent="0.45">
      <c r="A516" s="6" t="str">
        <f>IF(ISBLANK(Games!$B516), "",Games!A516)</f>
        <v/>
      </c>
      <c r="B516" s="6" t="str">
        <f>IF(ISBLANK(Games!$B516), "",Games!B516)</f>
        <v/>
      </c>
      <c r="C516" s="6" t="str">
        <f>IF(ISBLANK(Games!$B516), "",Games!C516)</f>
        <v/>
      </c>
      <c r="D516" s="2" t="str">
        <f>IF(ISBLANK(Games!$B516), "",Games!D516)</f>
        <v/>
      </c>
      <c r="E516" s="2" t="str">
        <f>IF(ISBLANK(Games!$B516), "",Games!E516)</f>
        <v/>
      </c>
      <c r="F516" s="6" t="str">
        <f>IF(ISBLANK(Games!$B516), "",Games!F516)</f>
        <v/>
      </c>
      <c r="G516" s="6" t="str">
        <f>IF(ISBLANK(Games!$B516), "",Games!G516)</f>
        <v/>
      </c>
      <c r="H516" s="26"/>
      <c r="I516" s="26"/>
      <c r="J516" s="25" t="str">
        <f>IF(ISBLANK(Table13[[#This Row],[Side Result]]), "",IF(Table13[[#This Row],[Difference Result]]&gt;(-1*Table13[[#This Row],[Predicted Spread]]), "Y", "N"))</f>
        <v/>
      </c>
      <c r="K516" s="12" t="str">
        <f>IF(ISBLANK(Games!B516),"",IF(Table13[[#This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6" s="16" t="str">
        <f>IF(ISBLANK(Table13[[#This Row],[Difference Result]]),"",IF(ISBLANK(Games!B516),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6" s="24" t="str">
        <f>IF(ISBLANK(Table13[[#This Row],[Difference Result]]), "", (Table13[[#This Row],[Predicted Spread]]*-1-Table13[[#This Row],[Difference Result]]))</f>
        <v/>
      </c>
      <c r="N516" s="24" t="str">
        <f>IF(ISBLANK(Table13[[#This Row],[Difference Result]]), "",ABS(Table13[[#This Row],[Result Difference from Prediction]]))</f>
        <v/>
      </c>
      <c r="O516" s="17" t="str">
        <f>IF(OR(ISBLANK(Games!B516),ISBLANK(Table13[[#This Row],[Side Result]])), "",IF(OR(AND('Prediction Log'!D516&lt;0, 'Prediction Log'!H516='Prediction Log'!B516), AND('Prediction Log'!D516&gt;0, 'Prediction Log'!C516='Prediction Log'!H516)),"Y", IF(ISBLANK(Games!$B$2), "","N")))</f>
        <v/>
      </c>
      <c r="P516" s="17" t="str">
        <f>IF(OR(ISBLANK(Games!B516),ISBLANK(Table13[[#This Row],[Difference Result]])),"", IF(Table13[[#This Row],[Cover Result (Y/N)]]="Y", "Y", "N"))</f>
        <v/>
      </c>
    </row>
    <row r="517" spans="1:16" x14ac:dyDescent="0.45">
      <c r="A517" s="6" t="str">
        <f>IF(ISBLANK(Games!$B517), "",Games!A517)</f>
        <v/>
      </c>
      <c r="B517" s="6" t="str">
        <f>IF(ISBLANK(Games!$B517), "",Games!B517)</f>
        <v/>
      </c>
      <c r="C517" s="6" t="str">
        <f>IF(ISBLANK(Games!$B517), "",Games!C517)</f>
        <v/>
      </c>
      <c r="D517" s="2" t="str">
        <f>IF(ISBLANK(Games!$B517), "",Games!D517)</f>
        <v/>
      </c>
      <c r="E517" s="2" t="str">
        <f>IF(ISBLANK(Games!$B517), "",Games!E517)</f>
        <v/>
      </c>
      <c r="F517" s="6" t="str">
        <f>IF(ISBLANK(Games!$B517), "",Games!F517)</f>
        <v/>
      </c>
      <c r="G517" s="6" t="str">
        <f>IF(ISBLANK(Games!$B517), "",Games!G517)</f>
        <v/>
      </c>
      <c r="H517" s="26"/>
      <c r="I517" s="26"/>
      <c r="J517" s="25" t="str">
        <f>IF(ISBLANK(Table13[[#This Row],[Side Result]]), "",IF(Table13[[#This Row],[Difference Result]]&gt;(-1*Table13[[#This Row],[Predicted Spread]]), "Y", "N"))</f>
        <v/>
      </c>
      <c r="K517" s="12" t="str">
        <f>IF(ISBLANK(Games!B517),"",IF(Table13[[#This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7" s="16" t="str">
        <f>IF(ISBLANK(Table13[[#This Row],[Difference Result]]),"",IF(ISBLANK(Games!B517),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7" s="24" t="str">
        <f>IF(ISBLANK(Table13[[#This Row],[Difference Result]]), "", (Table13[[#This Row],[Predicted Spread]]*-1-Table13[[#This Row],[Difference Result]]))</f>
        <v/>
      </c>
      <c r="N517" s="24" t="str">
        <f>IF(ISBLANK(Table13[[#This Row],[Difference Result]]), "",ABS(Table13[[#This Row],[Result Difference from Prediction]]))</f>
        <v/>
      </c>
      <c r="O517" s="17" t="str">
        <f>IF(OR(ISBLANK(Games!B517),ISBLANK(Table13[[#This Row],[Side Result]])), "",IF(OR(AND('Prediction Log'!D517&lt;0, 'Prediction Log'!H517='Prediction Log'!B517), AND('Prediction Log'!D517&gt;0, 'Prediction Log'!C517='Prediction Log'!H517)),"Y", IF(ISBLANK(Games!$B$2), "","N")))</f>
        <v/>
      </c>
      <c r="P517" s="17" t="str">
        <f>IF(OR(ISBLANK(Games!B517),ISBLANK(Table13[[#This Row],[Difference Result]])),"", IF(Table13[[#This Row],[Cover Result (Y/N)]]="Y", "Y", "N"))</f>
        <v/>
      </c>
    </row>
    <row r="518" spans="1:16" x14ac:dyDescent="0.45">
      <c r="A518" s="6" t="str">
        <f>IF(ISBLANK(Games!$B518), "",Games!A518)</f>
        <v/>
      </c>
      <c r="B518" s="6" t="str">
        <f>IF(ISBLANK(Games!$B518), "",Games!B518)</f>
        <v/>
      </c>
      <c r="C518" s="6" t="str">
        <f>IF(ISBLANK(Games!$B518), "",Games!C518)</f>
        <v/>
      </c>
      <c r="D518" s="2" t="str">
        <f>IF(ISBLANK(Games!$B518), "",Games!D518)</f>
        <v/>
      </c>
      <c r="E518" s="2" t="str">
        <f>IF(ISBLANK(Games!$B518), "",Games!E518)</f>
        <v/>
      </c>
      <c r="F518" s="6" t="str">
        <f>IF(ISBLANK(Games!$B518), "",Games!F518)</f>
        <v/>
      </c>
      <c r="G518" s="6" t="str">
        <f>IF(ISBLANK(Games!$B518), "",Games!G518)</f>
        <v/>
      </c>
      <c r="H518" s="26"/>
      <c r="I518" s="26"/>
      <c r="J518" s="25" t="str">
        <f>IF(ISBLANK(Table13[[#This Row],[Side Result]]), "",IF(Table13[[#This Row],[Difference Result]]&gt;(-1*Table13[[#This Row],[Predicted Spread]]), "Y", "N"))</f>
        <v/>
      </c>
      <c r="K518" s="12" t="str">
        <f>IF(ISBLANK(Games!B518),"",IF(Table13[[#This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8" s="16" t="str">
        <f>IF(ISBLANK(Table13[[#This Row],[Difference Result]]),"",IF(ISBLANK(Games!B518),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8" s="24" t="str">
        <f>IF(ISBLANK(Table13[[#This Row],[Difference Result]]), "", (Table13[[#This Row],[Predicted Spread]]*-1-Table13[[#This Row],[Difference Result]]))</f>
        <v/>
      </c>
      <c r="N518" s="24" t="str">
        <f>IF(ISBLANK(Table13[[#This Row],[Difference Result]]), "",ABS(Table13[[#This Row],[Result Difference from Prediction]]))</f>
        <v/>
      </c>
      <c r="O518" s="17" t="str">
        <f>IF(OR(ISBLANK(Games!B518),ISBLANK(Table13[[#This Row],[Side Result]])), "",IF(OR(AND('Prediction Log'!D518&lt;0, 'Prediction Log'!H518='Prediction Log'!B518), AND('Prediction Log'!D518&gt;0, 'Prediction Log'!C518='Prediction Log'!H518)),"Y", IF(ISBLANK(Games!$B$2), "","N")))</f>
        <v/>
      </c>
      <c r="P518" s="17" t="str">
        <f>IF(OR(ISBLANK(Games!B518),ISBLANK(Table13[[#This Row],[Difference Result]])),"", IF(Table13[[#This Row],[Cover Result (Y/N)]]="Y", "Y", "N"))</f>
        <v/>
      </c>
    </row>
    <row r="519" spans="1:16" x14ac:dyDescent="0.45">
      <c r="A519" s="6" t="str">
        <f>IF(ISBLANK(Games!$B519), "",Games!A519)</f>
        <v/>
      </c>
      <c r="B519" s="6" t="str">
        <f>IF(ISBLANK(Games!$B519), "",Games!B519)</f>
        <v/>
      </c>
      <c r="C519" s="6" t="str">
        <f>IF(ISBLANK(Games!$B519), "",Games!C519)</f>
        <v/>
      </c>
      <c r="D519" s="2" t="str">
        <f>IF(ISBLANK(Games!$B519), "",Games!D519)</f>
        <v/>
      </c>
      <c r="E519" s="2" t="str">
        <f>IF(ISBLANK(Games!$B519), "",Games!E519)</f>
        <v/>
      </c>
      <c r="F519" s="6" t="str">
        <f>IF(ISBLANK(Games!$B519), "",Games!F519)</f>
        <v/>
      </c>
      <c r="G519" s="6" t="str">
        <f>IF(ISBLANK(Games!$B519), "",Games!G519)</f>
        <v/>
      </c>
      <c r="H519" s="26"/>
      <c r="I519" s="26"/>
      <c r="J519" s="25" t="str">
        <f>IF(ISBLANK(Table13[[#This Row],[Side Result]]), "",IF(Table13[[#This Row],[Difference Result]]&gt;(-1*Table13[[#This Row],[Predicted Spread]]), "Y", "N"))</f>
        <v/>
      </c>
      <c r="K519" s="12" t="str">
        <f>IF(ISBLANK(Games!B519),"",IF(Table13[[#This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9" s="16" t="str">
        <f>IF(ISBLANK(Table13[[#This Row],[Difference Result]]),"",IF(ISBLANK(Games!B519),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9" s="24" t="str">
        <f>IF(ISBLANK(Table13[[#This Row],[Difference Result]]), "", (Table13[[#This Row],[Predicted Spread]]*-1-Table13[[#This Row],[Difference Result]]))</f>
        <v/>
      </c>
      <c r="N519" s="24" t="str">
        <f>IF(ISBLANK(Table13[[#This Row],[Difference Result]]), "",ABS(Table13[[#This Row],[Result Difference from Prediction]]))</f>
        <v/>
      </c>
      <c r="O519" s="17" t="str">
        <f>IF(OR(ISBLANK(Games!B519),ISBLANK(Table13[[#This Row],[Side Result]])), "",IF(OR(AND('Prediction Log'!D519&lt;0, 'Prediction Log'!H519='Prediction Log'!B519), AND('Prediction Log'!D519&gt;0, 'Prediction Log'!C519='Prediction Log'!H519)),"Y", IF(ISBLANK(Games!$B$2), "","N")))</f>
        <v/>
      </c>
      <c r="P519" s="17" t="str">
        <f>IF(OR(ISBLANK(Games!B519),ISBLANK(Table13[[#This Row],[Difference Result]])),"", IF(Table13[[#This Row],[Cover Result (Y/N)]]="Y", "Y", "N"))</f>
        <v/>
      </c>
    </row>
    <row r="520" spans="1:16" x14ac:dyDescent="0.45">
      <c r="A520" s="6" t="str">
        <f>IF(ISBLANK(Games!$B520), "",Games!A520)</f>
        <v/>
      </c>
      <c r="B520" s="6" t="str">
        <f>IF(ISBLANK(Games!$B520), "",Games!B520)</f>
        <v/>
      </c>
      <c r="C520" s="6" t="str">
        <f>IF(ISBLANK(Games!$B520), "",Games!C520)</f>
        <v/>
      </c>
      <c r="D520" s="2" t="str">
        <f>IF(ISBLANK(Games!$B520), "",Games!D520)</f>
        <v/>
      </c>
      <c r="E520" s="2" t="str">
        <f>IF(ISBLANK(Games!$B520), "",Games!E520)</f>
        <v/>
      </c>
      <c r="F520" s="6" t="str">
        <f>IF(ISBLANK(Games!$B520), "",Games!F520)</f>
        <v/>
      </c>
      <c r="G520" s="6" t="str">
        <f>IF(ISBLANK(Games!$B520), "",Games!G520)</f>
        <v/>
      </c>
      <c r="H520" s="26"/>
      <c r="I520" s="26"/>
      <c r="J520" s="25" t="str">
        <f>IF(ISBLANK(Table13[[#This Row],[Side Result]]), "",IF(Table13[[#This Row],[Difference Result]]&gt;(-1*Table13[[#This Row],[Predicted Spread]]), "Y", "N"))</f>
        <v/>
      </c>
      <c r="K520" s="12" t="str">
        <f>IF(ISBLANK(Games!B520),"",IF(Table13[[#This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0" s="16" t="str">
        <f>IF(ISBLANK(Table13[[#This Row],[Difference Result]]),"",IF(ISBLANK(Games!B520),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0" s="24" t="str">
        <f>IF(ISBLANK(Table13[[#This Row],[Difference Result]]), "", (Table13[[#This Row],[Predicted Spread]]*-1-Table13[[#This Row],[Difference Result]]))</f>
        <v/>
      </c>
      <c r="N520" s="24" t="str">
        <f>IF(ISBLANK(Table13[[#This Row],[Difference Result]]), "",ABS(Table13[[#This Row],[Result Difference from Prediction]]))</f>
        <v/>
      </c>
      <c r="O520" s="17" t="str">
        <f>IF(OR(ISBLANK(Games!B520),ISBLANK(Table13[[#This Row],[Side Result]])), "",IF(OR(AND('Prediction Log'!D520&lt;0, 'Prediction Log'!H520='Prediction Log'!B520), AND('Prediction Log'!D520&gt;0, 'Prediction Log'!C520='Prediction Log'!H520)),"Y", IF(ISBLANK(Games!$B$2), "","N")))</f>
        <v/>
      </c>
      <c r="P520" s="17" t="str">
        <f>IF(OR(ISBLANK(Games!B520),ISBLANK(Table13[[#This Row],[Difference Result]])),"", IF(Table13[[#This Row],[Cover Result (Y/N)]]="Y", "Y", "N"))</f>
        <v/>
      </c>
    </row>
    <row r="521" spans="1:16" x14ac:dyDescent="0.45">
      <c r="A521" s="6" t="str">
        <f>IF(ISBLANK(Games!$B521), "",Games!A521)</f>
        <v/>
      </c>
      <c r="B521" s="6" t="str">
        <f>IF(ISBLANK(Games!$B521), "",Games!B521)</f>
        <v/>
      </c>
      <c r="C521" s="6" t="str">
        <f>IF(ISBLANK(Games!$B521), "",Games!C521)</f>
        <v/>
      </c>
      <c r="D521" s="2" t="str">
        <f>IF(ISBLANK(Games!$B521), "",Games!D521)</f>
        <v/>
      </c>
      <c r="E521" s="2" t="str">
        <f>IF(ISBLANK(Games!$B521), "",Games!E521)</f>
        <v/>
      </c>
      <c r="F521" s="6" t="str">
        <f>IF(ISBLANK(Games!$B521), "",Games!F521)</f>
        <v/>
      </c>
      <c r="G521" s="6" t="str">
        <f>IF(ISBLANK(Games!$B521), "",Games!G521)</f>
        <v/>
      </c>
      <c r="H521" s="26"/>
      <c r="I521" s="26"/>
      <c r="J521" s="25" t="str">
        <f>IF(ISBLANK(Table13[[#This Row],[Side Result]]), "",IF(Table13[[#This Row],[Difference Result]]&gt;(-1*Table13[[#This Row],[Predicted Spread]]), "Y", "N"))</f>
        <v/>
      </c>
      <c r="K521" s="12" t="str">
        <f>IF(ISBLANK(Games!B521),"",IF(Table13[[#This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1" s="16" t="str">
        <f>IF(ISBLANK(Table13[[#This Row],[Difference Result]]),"",IF(ISBLANK(Games!B521),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1" s="24" t="str">
        <f>IF(ISBLANK(Table13[[#This Row],[Difference Result]]), "", (Table13[[#This Row],[Predicted Spread]]*-1-Table13[[#This Row],[Difference Result]]))</f>
        <v/>
      </c>
      <c r="N521" s="24" t="str">
        <f>IF(ISBLANK(Table13[[#This Row],[Difference Result]]), "",ABS(Table13[[#This Row],[Result Difference from Prediction]]))</f>
        <v/>
      </c>
      <c r="O521" s="17" t="str">
        <f>IF(OR(ISBLANK(Games!B521),ISBLANK(Table13[[#This Row],[Side Result]])), "",IF(OR(AND('Prediction Log'!D521&lt;0, 'Prediction Log'!H521='Prediction Log'!B521), AND('Prediction Log'!D521&gt;0, 'Prediction Log'!C521='Prediction Log'!H521)),"Y", IF(ISBLANK(Games!$B$2), "","N")))</f>
        <v/>
      </c>
      <c r="P521" s="17" t="str">
        <f>IF(OR(ISBLANK(Games!B521),ISBLANK(Table13[[#This Row],[Difference Result]])),"", IF(Table13[[#This Row],[Cover Result (Y/N)]]="Y", "Y", "N"))</f>
        <v/>
      </c>
    </row>
    <row r="522" spans="1:16" x14ac:dyDescent="0.45">
      <c r="A522" s="6" t="str">
        <f>IF(ISBLANK(Games!$B522), "",Games!A522)</f>
        <v/>
      </c>
      <c r="B522" s="6" t="str">
        <f>IF(ISBLANK(Games!$B522), "",Games!B522)</f>
        <v/>
      </c>
      <c r="C522" s="6" t="str">
        <f>IF(ISBLANK(Games!$B522), "",Games!C522)</f>
        <v/>
      </c>
      <c r="D522" s="2" t="str">
        <f>IF(ISBLANK(Games!$B522), "",Games!D522)</f>
        <v/>
      </c>
      <c r="E522" s="2" t="str">
        <f>IF(ISBLANK(Games!$B522), "",Games!E522)</f>
        <v/>
      </c>
      <c r="F522" s="6" t="str">
        <f>IF(ISBLANK(Games!$B522), "",Games!F522)</f>
        <v/>
      </c>
      <c r="G522" s="6" t="str">
        <f>IF(ISBLANK(Games!$B522), "",Games!G522)</f>
        <v/>
      </c>
      <c r="H522" s="26"/>
      <c r="I522" s="26"/>
      <c r="J522" s="25" t="str">
        <f>IF(ISBLANK(Table13[[#This Row],[Side Result]]), "",IF(Table13[[#This Row],[Difference Result]]&gt;(-1*Table13[[#This Row],[Predicted Spread]]), "Y", "N"))</f>
        <v/>
      </c>
      <c r="K522" s="12" t="str">
        <f>IF(ISBLANK(Games!B522),"",IF(Table13[[#This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2" s="16" t="str">
        <f>IF(ISBLANK(Table13[[#This Row],[Difference Result]]),"",IF(ISBLANK(Games!B522),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2" s="24" t="str">
        <f>IF(ISBLANK(Table13[[#This Row],[Difference Result]]), "", (Table13[[#This Row],[Predicted Spread]]*-1-Table13[[#This Row],[Difference Result]]))</f>
        <v/>
      </c>
      <c r="N522" s="24" t="str">
        <f>IF(ISBLANK(Table13[[#This Row],[Difference Result]]), "",ABS(Table13[[#This Row],[Result Difference from Prediction]]))</f>
        <v/>
      </c>
      <c r="O522" s="17" t="str">
        <f>IF(OR(ISBLANK(Games!B522),ISBLANK(Table13[[#This Row],[Side Result]])), "",IF(OR(AND('Prediction Log'!D522&lt;0, 'Prediction Log'!H522='Prediction Log'!B522), AND('Prediction Log'!D522&gt;0, 'Prediction Log'!C522='Prediction Log'!H522)),"Y", IF(ISBLANK(Games!$B$2), "","N")))</f>
        <v/>
      </c>
      <c r="P522" s="17" t="str">
        <f>IF(OR(ISBLANK(Games!B522),ISBLANK(Table13[[#This Row],[Difference Result]])),"", IF(Table13[[#This Row],[Cover Result (Y/N)]]="Y", "Y", "N"))</f>
        <v/>
      </c>
    </row>
    <row r="523" spans="1:16" x14ac:dyDescent="0.45">
      <c r="A523" s="6" t="str">
        <f>IF(ISBLANK(Games!$B523), "",Games!A523)</f>
        <v/>
      </c>
      <c r="B523" s="6" t="str">
        <f>IF(ISBLANK(Games!$B523), "",Games!B523)</f>
        <v/>
      </c>
      <c r="C523" s="6" t="str">
        <f>IF(ISBLANK(Games!$B523), "",Games!C523)</f>
        <v/>
      </c>
      <c r="D523" s="2" t="str">
        <f>IF(ISBLANK(Games!$B523), "",Games!D523)</f>
        <v/>
      </c>
      <c r="E523" s="2" t="str">
        <f>IF(ISBLANK(Games!$B523), "",Games!E523)</f>
        <v/>
      </c>
      <c r="F523" s="6" t="str">
        <f>IF(ISBLANK(Games!$B523), "",Games!F523)</f>
        <v/>
      </c>
      <c r="G523" s="6" t="str">
        <f>IF(ISBLANK(Games!$B523), "",Games!G523)</f>
        <v/>
      </c>
      <c r="H523" s="26"/>
      <c r="I523" s="26"/>
      <c r="J523" s="25" t="str">
        <f>IF(ISBLANK(Table13[[#This Row],[Side Result]]), "",IF(Table13[[#This Row],[Difference Result]]&gt;(-1*Table13[[#This Row],[Predicted Spread]]), "Y", "N"))</f>
        <v/>
      </c>
      <c r="K523" s="12" t="str">
        <f>IF(ISBLANK(Games!B523),"",IF(Table13[[#This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3" s="16" t="str">
        <f>IF(ISBLANK(Table13[[#This Row],[Difference Result]]),"",IF(ISBLANK(Games!B523),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3" s="24" t="str">
        <f>IF(ISBLANK(Table13[[#This Row],[Difference Result]]), "", (Table13[[#This Row],[Predicted Spread]]*-1-Table13[[#This Row],[Difference Result]]))</f>
        <v/>
      </c>
      <c r="N523" s="24" t="str">
        <f>IF(ISBLANK(Table13[[#This Row],[Difference Result]]), "",ABS(Table13[[#This Row],[Result Difference from Prediction]]))</f>
        <v/>
      </c>
      <c r="O523" s="17" t="str">
        <f>IF(OR(ISBLANK(Games!B523),ISBLANK(Table13[[#This Row],[Side Result]])), "",IF(OR(AND('Prediction Log'!D523&lt;0, 'Prediction Log'!H523='Prediction Log'!B523), AND('Prediction Log'!D523&gt;0, 'Prediction Log'!C523='Prediction Log'!H523)),"Y", IF(ISBLANK(Games!$B$2), "","N")))</f>
        <v/>
      </c>
      <c r="P523" s="17" t="str">
        <f>IF(OR(ISBLANK(Games!B523),ISBLANK(Table13[[#This Row],[Difference Result]])),"", IF(Table13[[#This Row],[Cover Result (Y/N)]]="Y", "Y", "N"))</f>
        <v/>
      </c>
    </row>
    <row r="524" spans="1:16" x14ac:dyDescent="0.45">
      <c r="A524" s="6" t="str">
        <f>IF(ISBLANK(Games!$B524), "",Games!A524)</f>
        <v/>
      </c>
      <c r="B524" s="6" t="str">
        <f>IF(ISBLANK(Games!$B524), "",Games!B524)</f>
        <v/>
      </c>
      <c r="C524" s="6" t="str">
        <f>IF(ISBLANK(Games!$B524), "",Games!C524)</f>
        <v/>
      </c>
      <c r="D524" s="2" t="str">
        <f>IF(ISBLANK(Games!$B524), "",Games!D524)</f>
        <v/>
      </c>
      <c r="E524" s="2" t="str">
        <f>IF(ISBLANK(Games!$B524), "",Games!E524)</f>
        <v/>
      </c>
      <c r="F524" s="6" t="str">
        <f>IF(ISBLANK(Games!$B524), "",Games!F524)</f>
        <v/>
      </c>
      <c r="G524" s="6" t="str">
        <f>IF(ISBLANK(Games!$B524), "",Games!G524)</f>
        <v/>
      </c>
      <c r="H524" s="26"/>
      <c r="I524" s="26"/>
      <c r="J524" s="25" t="str">
        <f>IF(ISBLANK(Table13[[#This Row],[Side Result]]), "",IF(Table13[[#This Row],[Difference Result]]&gt;(-1*Table13[[#This Row],[Predicted Spread]]), "Y", "N"))</f>
        <v/>
      </c>
      <c r="K524" s="12" t="str">
        <f>IF(ISBLANK(Games!B524),"",IF(Table13[[#This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4" s="16" t="str">
        <f>IF(ISBLANK(Table13[[#This Row],[Difference Result]]),"",IF(ISBLANK(Games!B524),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4" s="24" t="str">
        <f>IF(ISBLANK(Table13[[#This Row],[Difference Result]]), "", (Table13[[#This Row],[Predicted Spread]]*-1-Table13[[#This Row],[Difference Result]]))</f>
        <v/>
      </c>
      <c r="N524" s="24" t="str">
        <f>IF(ISBLANK(Table13[[#This Row],[Difference Result]]), "",ABS(Table13[[#This Row],[Result Difference from Prediction]]))</f>
        <v/>
      </c>
      <c r="O524" s="17" t="str">
        <f>IF(OR(ISBLANK(Games!B524),ISBLANK(Table13[[#This Row],[Side Result]])), "",IF(OR(AND('Prediction Log'!D524&lt;0, 'Prediction Log'!H524='Prediction Log'!B524), AND('Prediction Log'!D524&gt;0, 'Prediction Log'!C524='Prediction Log'!H524)),"Y", IF(ISBLANK(Games!$B$2), "","N")))</f>
        <v/>
      </c>
      <c r="P524" s="17" t="str">
        <f>IF(OR(ISBLANK(Games!B524),ISBLANK(Table13[[#This Row],[Difference Result]])),"", IF(Table13[[#This Row],[Cover Result (Y/N)]]="Y", "Y", "N"))</f>
        <v/>
      </c>
    </row>
    <row r="525" spans="1:16" x14ac:dyDescent="0.45">
      <c r="A525" s="6" t="str">
        <f>IF(ISBLANK(Games!$B525), "",Games!A525)</f>
        <v/>
      </c>
      <c r="B525" s="6" t="str">
        <f>IF(ISBLANK(Games!$B525), "",Games!B525)</f>
        <v/>
      </c>
      <c r="C525" s="6" t="str">
        <f>IF(ISBLANK(Games!$B525), "",Games!C525)</f>
        <v/>
      </c>
      <c r="D525" s="2" t="str">
        <f>IF(ISBLANK(Games!$B525), "",Games!D525)</f>
        <v/>
      </c>
      <c r="E525" s="2" t="str">
        <f>IF(ISBLANK(Games!$B525), "",Games!E525)</f>
        <v/>
      </c>
      <c r="F525" s="6" t="str">
        <f>IF(ISBLANK(Games!$B525), "",Games!F525)</f>
        <v/>
      </c>
      <c r="G525" s="6" t="str">
        <f>IF(ISBLANK(Games!$B525), "",Games!G525)</f>
        <v/>
      </c>
      <c r="H525" s="26"/>
      <c r="I525" s="26"/>
      <c r="J525" s="25" t="str">
        <f>IF(ISBLANK(Table13[[#This Row],[Side Result]]), "",IF(Table13[[#This Row],[Difference Result]]&gt;(-1*Table13[[#This Row],[Predicted Spread]]), "Y", "N"))</f>
        <v/>
      </c>
      <c r="K525" s="12" t="str">
        <f>IF(ISBLANK(Games!B525),"",IF(Table13[[#This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5" s="16" t="str">
        <f>IF(ISBLANK(Table13[[#This Row],[Difference Result]]),"",IF(ISBLANK(Games!B525),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5" s="24" t="str">
        <f>IF(ISBLANK(Table13[[#This Row],[Difference Result]]), "", (Table13[[#This Row],[Predicted Spread]]*-1-Table13[[#This Row],[Difference Result]]))</f>
        <v/>
      </c>
      <c r="N525" s="24" t="str">
        <f>IF(ISBLANK(Table13[[#This Row],[Difference Result]]), "",ABS(Table13[[#This Row],[Result Difference from Prediction]]))</f>
        <v/>
      </c>
      <c r="O525" s="17" t="str">
        <f>IF(OR(ISBLANK(Games!B525),ISBLANK(Table13[[#This Row],[Side Result]])), "",IF(OR(AND('Prediction Log'!D525&lt;0, 'Prediction Log'!H525='Prediction Log'!B525), AND('Prediction Log'!D525&gt;0, 'Prediction Log'!C525='Prediction Log'!H525)),"Y", IF(ISBLANK(Games!$B$2), "","N")))</f>
        <v/>
      </c>
      <c r="P525" s="17" t="str">
        <f>IF(OR(ISBLANK(Games!B525),ISBLANK(Table13[[#This Row],[Difference Result]])),"", IF(Table13[[#This Row],[Cover Result (Y/N)]]="Y", "Y", "N"))</f>
        <v/>
      </c>
    </row>
    <row r="526" spans="1:16" x14ac:dyDescent="0.45">
      <c r="A526" s="6" t="str">
        <f>IF(ISBLANK(Games!$B526), "",Games!A526)</f>
        <v/>
      </c>
      <c r="B526" s="6" t="str">
        <f>IF(ISBLANK(Games!$B526), "",Games!B526)</f>
        <v/>
      </c>
      <c r="C526" s="6" t="str">
        <f>IF(ISBLANK(Games!$B526), "",Games!C526)</f>
        <v/>
      </c>
      <c r="D526" s="2" t="str">
        <f>IF(ISBLANK(Games!$B526), "",Games!D526)</f>
        <v/>
      </c>
      <c r="E526" s="2" t="str">
        <f>IF(ISBLANK(Games!$B526), "",Games!E526)</f>
        <v/>
      </c>
      <c r="F526" s="6" t="str">
        <f>IF(ISBLANK(Games!$B526), "",Games!F526)</f>
        <v/>
      </c>
      <c r="G526" s="6" t="str">
        <f>IF(ISBLANK(Games!$B526), "",Games!G526)</f>
        <v/>
      </c>
      <c r="H526" s="26"/>
      <c r="I526" s="26"/>
      <c r="J526" s="25" t="str">
        <f>IF(ISBLANK(Table13[[#This Row],[Side Result]]), "",IF(Table13[[#This Row],[Difference Result]]&gt;(-1*Table13[[#This Row],[Predicted Spread]]), "Y", "N"))</f>
        <v/>
      </c>
      <c r="K526" s="12" t="str">
        <f>IF(ISBLANK(Games!B526),"",IF(Table13[[#This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6" s="16" t="str">
        <f>IF(ISBLANK(Table13[[#This Row],[Difference Result]]),"",IF(ISBLANK(Games!B526),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6" s="24" t="str">
        <f>IF(ISBLANK(Table13[[#This Row],[Difference Result]]), "", (Table13[[#This Row],[Predicted Spread]]*-1-Table13[[#This Row],[Difference Result]]))</f>
        <v/>
      </c>
      <c r="N526" s="24" t="str">
        <f>IF(ISBLANK(Table13[[#This Row],[Difference Result]]), "",ABS(Table13[[#This Row],[Result Difference from Prediction]]))</f>
        <v/>
      </c>
      <c r="O526" s="17" t="str">
        <f>IF(OR(ISBLANK(Games!B526),ISBLANK(Table13[[#This Row],[Side Result]])), "",IF(OR(AND('Prediction Log'!D526&lt;0, 'Prediction Log'!H526='Prediction Log'!B526), AND('Prediction Log'!D526&gt;0, 'Prediction Log'!C526='Prediction Log'!H526)),"Y", IF(ISBLANK(Games!$B$2), "","N")))</f>
        <v/>
      </c>
      <c r="P526" s="17" t="str">
        <f>IF(OR(ISBLANK(Games!B526),ISBLANK(Table13[[#This Row],[Difference Result]])),"", IF(Table13[[#This Row],[Cover Result (Y/N)]]="Y", "Y", "N"))</f>
        <v/>
      </c>
    </row>
    <row r="527" spans="1:16" x14ac:dyDescent="0.45">
      <c r="A527" s="6" t="str">
        <f>IF(ISBLANK(Games!$B527), "",Games!A527)</f>
        <v/>
      </c>
      <c r="B527" s="6" t="str">
        <f>IF(ISBLANK(Games!$B527), "",Games!B527)</f>
        <v/>
      </c>
      <c r="C527" s="6" t="str">
        <f>IF(ISBLANK(Games!$B527), "",Games!C527)</f>
        <v/>
      </c>
      <c r="D527" s="2" t="str">
        <f>IF(ISBLANK(Games!$B527), "",Games!D527)</f>
        <v/>
      </c>
      <c r="E527" s="2" t="str">
        <f>IF(ISBLANK(Games!$B527), "",Games!E527)</f>
        <v/>
      </c>
      <c r="F527" s="6" t="str">
        <f>IF(ISBLANK(Games!$B527), "",Games!F527)</f>
        <v/>
      </c>
      <c r="G527" s="6" t="str">
        <f>IF(ISBLANK(Games!$B527), "",Games!G527)</f>
        <v/>
      </c>
      <c r="H527" s="26"/>
      <c r="I527" s="26"/>
      <c r="J527" s="25" t="str">
        <f>IF(ISBLANK(Table13[[#This Row],[Side Result]]), "",IF(Table13[[#This Row],[Difference Result]]&gt;(-1*Table13[[#This Row],[Predicted Spread]]), "Y", "N"))</f>
        <v/>
      </c>
      <c r="K527" s="12" t="str">
        <f>IF(ISBLANK(Games!B527),"",IF(Table13[[#This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7" s="16" t="str">
        <f>IF(ISBLANK(Table13[[#This Row],[Difference Result]]),"",IF(ISBLANK(Games!B527),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7" s="24" t="str">
        <f>IF(ISBLANK(Table13[[#This Row],[Difference Result]]), "", (Table13[[#This Row],[Predicted Spread]]*-1-Table13[[#This Row],[Difference Result]]))</f>
        <v/>
      </c>
      <c r="N527" s="24" t="str">
        <f>IF(ISBLANK(Table13[[#This Row],[Difference Result]]), "",ABS(Table13[[#This Row],[Result Difference from Prediction]]))</f>
        <v/>
      </c>
      <c r="O527" s="17" t="str">
        <f>IF(OR(ISBLANK(Games!B527),ISBLANK(Table13[[#This Row],[Side Result]])), "",IF(OR(AND('Prediction Log'!D527&lt;0, 'Prediction Log'!H527='Prediction Log'!B527), AND('Prediction Log'!D527&gt;0, 'Prediction Log'!C527='Prediction Log'!H527)),"Y", IF(ISBLANK(Games!$B$2), "","N")))</f>
        <v/>
      </c>
      <c r="P527" s="17" t="str">
        <f>IF(OR(ISBLANK(Games!B527),ISBLANK(Table13[[#This Row],[Difference Result]])),"", IF(Table13[[#This Row],[Cover Result (Y/N)]]="Y", "Y", "N"))</f>
        <v/>
      </c>
    </row>
    <row r="528" spans="1:16" x14ac:dyDescent="0.45">
      <c r="A528" s="6" t="str">
        <f>IF(ISBLANK(Games!$B528), "",Games!A528)</f>
        <v/>
      </c>
      <c r="B528" s="6" t="str">
        <f>IF(ISBLANK(Games!$B528), "",Games!B528)</f>
        <v/>
      </c>
      <c r="C528" s="6" t="str">
        <f>IF(ISBLANK(Games!$B528), "",Games!C528)</f>
        <v/>
      </c>
      <c r="D528" s="2" t="str">
        <f>IF(ISBLANK(Games!$B528), "",Games!D528)</f>
        <v/>
      </c>
      <c r="E528" s="2" t="str">
        <f>IF(ISBLANK(Games!$B528), "",Games!E528)</f>
        <v/>
      </c>
      <c r="F528" s="6" t="str">
        <f>IF(ISBLANK(Games!$B528), "",Games!F528)</f>
        <v/>
      </c>
      <c r="G528" s="6" t="str">
        <f>IF(ISBLANK(Games!$B528), "",Games!G528)</f>
        <v/>
      </c>
      <c r="H528" s="26"/>
      <c r="I528" s="26"/>
      <c r="J528" s="25" t="str">
        <f>IF(ISBLANK(Table13[[#This Row],[Side Result]]), "",IF(Table13[[#This Row],[Difference Result]]&gt;(-1*Table13[[#This Row],[Predicted Spread]]), "Y", "N"))</f>
        <v/>
      </c>
      <c r="K528" s="12" t="str">
        <f>IF(ISBLANK(Games!B528),"",IF(Table13[[#This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8" s="16" t="str">
        <f>IF(ISBLANK(Table13[[#This Row],[Difference Result]]),"",IF(ISBLANK(Games!B528),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8" s="24" t="str">
        <f>IF(ISBLANK(Table13[[#This Row],[Difference Result]]), "", (Table13[[#This Row],[Predicted Spread]]*-1-Table13[[#This Row],[Difference Result]]))</f>
        <v/>
      </c>
      <c r="N528" s="24" t="str">
        <f>IF(ISBLANK(Table13[[#This Row],[Difference Result]]), "",ABS(Table13[[#This Row],[Result Difference from Prediction]]))</f>
        <v/>
      </c>
      <c r="O528" s="17" t="str">
        <f>IF(OR(ISBLANK(Games!B528),ISBLANK(Table13[[#This Row],[Side Result]])), "",IF(OR(AND('Prediction Log'!D528&lt;0, 'Prediction Log'!H528='Prediction Log'!B528), AND('Prediction Log'!D528&gt;0, 'Prediction Log'!C528='Prediction Log'!H528)),"Y", IF(ISBLANK(Games!$B$2), "","N")))</f>
        <v/>
      </c>
      <c r="P528" s="17" t="str">
        <f>IF(OR(ISBLANK(Games!B528),ISBLANK(Table13[[#This Row],[Difference Result]])),"", IF(Table13[[#This Row],[Cover Result (Y/N)]]="Y", "Y", "N"))</f>
        <v/>
      </c>
    </row>
    <row r="529" spans="1:16" x14ac:dyDescent="0.45">
      <c r="A529" s="6" t="str">
        <f>IF(ISBLANK(Games!$B529), "",Games!A529)</f>
        <v/>
      </c>
      <c r="B529" s="6" t="str">
        <f>IF(ISBLANK(Games!$B529), "",Games!B529)</f>
        <v/>
      </c>
      <c r="C529" s="6" t="str">
        <f>IF(ISBLANK(Games!$B529), "",Games!C529)</f>
        <v/>
      </c>
      <c r="D529" s="2" t="str">
        <f>IF(ISBLANK(Games!$B529), "",Games!D529)</f>
        <v/>
      </c>
      <c r="E529" s="2" t="str">
        <f>IF(ISBLANK(Games!$B529), "",Games!E529)</f>
        <v/>
      </c>
      <c r="F529" s="6" t="str">
        <f>IF(ISBLANK(Games!$B529), "",Games!F529)</f>
        <v/>
      </c>
      <c r="G529" s="6" t="str">
        <f>IF(ISBLANK(Games!$B529), "",Games!G529)</f>
        <v/>
      </c>
      <c r="H529" s="26"/>
      <c r="I529" s="26"/>
      <c r="J529" s="25" t="str">
        <f>IF(ISBLANK(Table13[[#This Row],[Side Result]]), "",IF(Table13[[#This Row],[Difference Result]]&gt;(-1*Table13[[#This Row],[Predicted Spread]]), "Y", "N"))</f>
        <v/>
      </c>
      <c r="K529" s="12" t="str">
        <f>IF(ISBLANK(Games!B529),"",IF(Table13[[#This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9" s="16" t="str">
        <f>IF(ISBLANK(Table13[[#This Row],[Difference Result]]),"",IF(ISBLANK(Games!B529),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9" s="24" t="str">
        <f>IF(ISBLANK(Table13[[#This Row],[Difference Result]]), "", (Table13[[#This Row],[Predicted Spread]]*-1-Table13[[#This Row],[Difference Result]]))</f>
        <v/>
      </c>
      <c r="N529" s="24" t="str">
        <f>IF(ISBLANK(Table13[[#This Row],[Difference Result]]), "",ABS(Table13[[#This Row],[Result Difference from Prediction]]))</f>
        <v/>
      </c>
      <c r="O529" s="17" t="str">
        <f>IF(OR(ISBLANK(Games!B529),ISBLANK(Table13[[#This Row],[Side Result]])), "",IF(OR(AND('Prediction Log'!D529&lt;0, 'Prediction Log'!H529='Prediction Log'!B529), AND('Prediction Log'!D529&gt;0, 'Prediction Log'!C529='Prediction Log'!H529)),"Y", IF(ISBLANK(Games!$B$2), "","N")))</f>
        <v/>
      </c>
      <c r="P529" s="17" t="str">
        <f>IF(OR(ISBLANK(Games!B529),ISBLANK(Table13[[#This Row],[Difference Result]])),"", IF(Table13[[#This Row],[Cover Result (Y/N)]]="Y", "Y", "N"))</f>
        <v/>
      </c>
    </row>
    <row r="530" spans="1:16" x14ac:dyDescent="0.45">
      <c r="A530" s="6" t="str">
        <f>IF(ISBLANK(Games!$B530), "",Games!A530)</f>
        <v/>
      </c>
      <c r="B530" s="6" t="str">
        <f>IF(ISBLANK(Games!$B530), "",Games!B530)</f>
        <v/>
      </c>
      <c r="C530" s="6" t="str">
        <f>IF(ISBLANK(Games!$B530), "",Games!C530)</f>
        <v/>
      </c>
      <c r="D530" s="2" t="str">
        <f>IF(ISBLANK(Games!$B530), "",Games!D530)</f>
        <v/>
      </c>
      <c r="E530" s="2" t="str">
        <f>IF(ISBLANK(Games!$B530), "",Games!E530)</f>
        <v/>
      </c>
      <c r="F530" s="6" t="str">
        <f>IF(ISBLANK(Games!$B530), "",Games!F530)</f>
        <v/>
      </c>
      <c r="G530" s="6" t="str">
        <f>IF(ISBLANK(Games!$B530), "",Games!G530)</f>
        <v/>
      </c>
      <c r="H530" s="26"/>
      <c r="I530" s="26"/>
      <c r="J530" s="25" t="str">
        <f>IF(ISBLANK(Table13[[#This Row],[Side Result]]), "",IF(Table13[[#This Row],[Difference Result]]&gt;(-1*Table13[[#This Row],[Predicted Spread]]), "Y", "N"))</f>
        <v/>
      </c>
      <c r="K530" s="12" t="str">
        <f>IF(ISBLANK(Games!B530),"",IF(Table13[[#This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0" s="16" t="str">
        <f>IF(ISBLANK(Table13[[#This Row],[Difference Result]]),"",IF(ISBLANK(Games!B530),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0" s="24" t="str">
        <f>IF(ISBLANK(Table13[[#This Row],[Difference Result]]), "", (Table13[[#This Row],[Predicted Spread]]*-1-Table13[[#This Row],[Difference Result]]))</f>
        <v/>
      </c>
      <c r="N530" s="24" t="str">
        <f>IF(ISBLANK(Table13[[#This Row],[Difference Result]]), "",ABS(Table13[[#This Row],[Result Difference from Prediction]]))</f>
        <v/>
      </c>
      <c r="O530" s="17" t="str">
        <f>IF(OR(ISBLANK(Games!B530),ISBLANK(Table13[[#This Row],[Side Result]])), "",IF(OR(AND('Prediction Log'!D530&lt;0, 'Prediction Log'!H530='Prediction Log'!B530), AND('Prediction Log'!D530&gt;0, 'Prediction Log'!C530='Prediction Log'!H530)),"Y", IF(ISBLANK(Games!$B$2), "","N")))</f>
        <v/>
      </c>
      <c r="P530" s="17" t="str">
        <f>IF(OR(ISBLANK(Games!B530),ISBLANK(Table13[[#This Row],[Difference Result]])),"", IF(Table13[[#This Row],[Cover Result (Y/N)]]="Y", "Y", "N"))</f>
        <v/>
      </c>
    </row>
    <row r="531" spans="1:16" x14ac:dyDescent="0.45">
      <c r="A531" s="6" t="str">
        <f>IF(ISBLANK(Games!$B531), "",Games!A531)</f>
        <v/>
      </c>
      <c r="B531" s="6" t="str">
        <f>IF(ISBLANK(Games!$B531), "",Games!B531)</f>
        <v/>
      </c>
      <c r="C531" s="6" t="str">
        <f>IF(ISBLANK(Games!$B531), "",Games!C531)</f>
        <v/>
      </c>
      <c r="D531" s="2" t="str">
        <f>IF(ISBLANK(Games!$B531), "",Games!D531)</f>
        <v/>
      </c>
      <c r="E531" s="2" t="str">
        <f>IF(ISBLANK(Games!$B531), "",Games!E531)</f>
        <v/>
      </c>
      <c r="F531" s="6" t="str">
        <f>IF(ISBLANK(Games!$B531), "",Games!F531)</f>
        <v/>
      </c>
      <c r="G531" s="6" t="str">
        <f>IF(ISBLANK(Games!$B531), "",Games!G531)</f>
        <v/>
      </c>
      <c r="H531" s="26"/>
      <c r="I531" s="26"/>
      <c r="J531" s="25" t="str">
        <f>IF(ISBLANK(Table13[[#This Row],[Side Result]]), "",IF(Table13[[#This Row],[Difference Result]]&gt;(-1*Table13[[#This Row],[Predicted Spread]]), "Y", "N"))</f>
        <v/>
      </c>
      <c r="K531" s="12" t="str">
        <f>IF(ISBLANK(Games!B531),"",IF(Table13[[#This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1" s="16" t="str">
        <f>IF(ISBLANK(Table13[[#This Row],[Difference Result]]),"",IF(ISBLANK(Games!B531),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1" s="24" t="str">
        <f>IF(ISBLANK(Table13[[#This Row],[Difference Result]]), "", (Table13[[#This Row],[Predicted Spread]]*-1-Table13[[#This Row],[Difference Result]]))</f>
        <v/>
      </c>
      <c r="N531" s="24" t="str">
        <f>IF(ISBLANK(Table13[[#This Row],[Difference Result]]), "",ABS(Table13[[#This Row],[Result Difference from Prediction]]))</f>
        <v/>
      </c>
      <c r="O531" s="17" t="str">
        <f>IF(OR(ISBLANK(Games!B531),ISBLANK(Table13[[#This Row],[Side Result]])), "",IF(OR(AND('Prediction Log'!D531&lt;0, 'Prediction Log'!H531='Prediction Log'!B531), AND('Prediction Log'!D531&gt;0, 'Prediction Log'!C531='Prediction Log'!H531)),"Y", IF(ISBLANK(Games!$B$2), "","N")))</f>
        <v/>
      </c>
      <c r="P531" s="17" t="str">
        <f>IF(OR(ISBLANK(Games!B531),ISBLANK(Table13[[#This Row],[Difference Result]])),"", IF(Table13[[#This Row],[Cover Result (Y/N)]]="Y", "Y", "N"))</f>
        <v/>
      </c>
    </row>
    <row r="532" spans="1:16" x14ac:dyDescent="0.45">
      <c r="A532" s="6" t="str">
        <f>IF(ISBLANK(Games!$B532), "",Games!A532)</f>
        <v/>
      </c>
      <c r="B532" s="6" t="str">
        <f>IF(ISBLANK(Games!$B532), "",Games!B532)</f>
        <v/>
      </c>
      <c r="C532" s="6" t="str">
        <f>IF(ISBLANK(Games!$B532), "",Games!C532)</f>
        <v/>
      </c>
      <c r="D532" s="2" t="str">
        <f>IF(ISBLANK(Games!$B532), "",Games!D532)</f>
        <v/>
      </c>
      <c r="E532" s="2" t="str">
        <f>IF(ISBLANK(Games!$B532), "",Games!E532)</f>
        <v/>
      </c>
      <c r="F532" s="6" t="str">
        <f>IF(ISBLANK(Games!$B532), "",Games!F532)</f>
        <v/>
      </c>
      <c r="G532" s="6" t="str">
        <f>IF(ISBLANK(Games!$B532), "",Games!G532)</f>
        <v/>
      </c>
      <c r="H532" s="26"/>
      <c r="I532" s="26"/>
      <c r="J532" s="25" t="str">
        <f>IF(ISBLANK(Table13[[#This Row],[Side Result]]), "",IF(Table13[[#This Row],[Difference Result]]&gt;(-1*Table13[[#This Row],[Predicted Spread]]), "Y", "N"))</f>
        <v/>
      </c>
      <c r="K532" s="12" t="str">
        <f>IF(ISBLANK(Games!B532),"",IF(Table13[[#This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2" s="16" t="str">
        <f>IF(ISBLANK(Table13[[#This Row],[Difference Result]]),"",IF(ISBLANK(Games!B532),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2" s="24" t="str">
        <f>IF(ISBLANK(Table13[[#This Row],[Difference Result]]), "", (Table13[[#This Row],[Predicted Spread]]*-1-Table13[[#This Row],[Difference Result]]))</f>
        <v/>
      </c>
      <c r="N532" s="24" t="str">
        <f>IF(ISBLANK(Table13[[#This Row],[Difference Result]]), "",ABS(Table13[[#This Row],[Result Difference from Prediction]]))</f>
        <v/>
      </c>
      <c r="O532" s="17" t="str">
        <f>IF(OR(ISBLANK(Games!B532),ISBLANK(Table13[[#This Row],[Side Result]])), "",IF(OR(AND('Prediction Log'!D532&lt;0, 'Prediction Log'!H532='Prediction Log'!B532), AND('Prediction Log'!D532&gt;0, 'Prediction Log'!C532='Prediction Log'!H532)),"Y", IF(ISBLANK(Games!$B$2), "","N")))</f>
        <v/>
      </c>
      <c r="P532" s="17" t="str">
        <f>IF(OR(ISBLANK(Games!B532),ISBLANK(Table13[[#This Row],[Difference Result]])),"", IF(Table13[[#This Row],[Cover Result (Y/N)]]="Y", "Y", "N"))</f>
        <v/>
      </c>
    </row>
    <row r="533" spans="1:16" x14ac:dyDescent="0.45">
      <c r="A533" s="6" t="str">
        <f>IF(ISBLANK(Games!$B533), "",Games!A533)</f>
        <v/>
      </c>
      <c r="B533" s="6" t="str">
        <f>IF(ISBLANK(Games!$B533), "",Games!B533)</f>
        <v/>
      </c>
      <c r="C533" s="6" t="str">
        <f>IF(ISBLANK(Games!$B533), "",Games!C533)</f>
        <v/>
      </c>
      <c r="D533" s="2" t="str">
        <f>IF(ISBLANK(Games!$B533), "",Games!D533)</f>
        <v/>
      </c>
      <c r="E533" s="2" t="str">
        <f>IF(ISBLANK(Games!$B533), "",Games!E533)</f>
        <v/>
      </c>
      <c r="F533" s="6" t="str">
        <f>IF(ISBLANK(Games!$B533), "",Games!F533)</f>
        <v/>
      </c>
      <c r="G533" s="6" t="str">
        <f>IF(ISBLANK(Games!$B533), "",Games!G533)</f>
        <v/>
      </c>
      <c r="H533" s="26"/>
      <c r="I533" s="26"/>
      <c r="J533" s="25" t="str">
        <f>IF(ISBLANK(Table13[[#This Row],[Side Result]]), "",IF(Table13[[#This Row],[Difference Result]]&gt;(-1*Table13[[#This Row],[Predicted Spread]]), "Y", "N"))</f>
        <v/>
      </c>
      <c r="K533" s="12" t="str">
        <f>IF(ISBLANK(Games!B533),"",IF(Table13[[#This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3" s="16" t="str">
        <f>IF(ISBLANK(Table13[[#This Row],[Difference Result]]),"",IF(ISBLANK(Games!B533),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3" s="24" t="str">
        <f>IF(ISBLANK(Table13[[#This Row],[Difference Result]]), "", (Table13[[#This Row],[Predicted Spread]]*-1-Table13[[#This Row],[Difference Result]]))</f>
        <v/>
      </c>
      <c r="N533" s="24" t="str">
        <f>IF(ISBLANK(Table13[[#This Row],[Difference Result]]), "",ABS(Table13[[#This Row],[Result Difference from Prediction]]))</f>
        <v/>
      </c>
      <c r="O533" s="17" t="str">
        <f>IF(OR(ISBLANK(Games!B533),ISBLANK(Table13[[#This Row],[Side Result]])), "",IF(OR(AND('Prediction Log'!D533&lt;0, 'Prediction Log'!H533='Prediction Log'!B533), AND('Prediction Log'!D533&gt;0, 'Prediction Log'!C533='Prediction Log'!H533)),"Y", IF(ISBLANK(Games!$B$2), "","N")))</f>
        <v/>
      </c>
      <c r="P533" s="17" t="str">
        <f>IF(OR(ISBLANK(Games!B533),ISBLANK(Table13[[#This Row],[Difference Result]])),"", IF(Table13[[#This Row],[Cover Result (Y/N)]]="Y", "Y", "N"))</f>
        <v/>
      </c>
    </row>
    <row r="534" spans="1:16" x14ac:dyDescent="0.45">
      <c r="A534" s="6" t="str">
        <f>IF(ISBLANK(Games!$B534), "",Games!A534)</f>
        <v/>
      </c>
      <c r="B534" s="6" t="str">
        <f>IF(ISBLANK(Games!$B534), "",Games!B534)</f>
        <v/>
      </c>
      <c r="C534" s="6" t="str">
        <f>IF(ISBLANK(Games!$B534), "",Games!C534)</f>
        <v/>
      </c>
      <c r="D534" s="2" t="str">
        <f>IF(ISBLANK(Games!$B534), "",Games!D534)</f>
        <v/>
      </c>
      <c r="E534" s="2" t="str">
        <f>IF(ISBLANK(Games!$B534), "",Games!E534)</f>
        <v/>
      </c>
      <c r="F534" s="6" t="str">
        <f>IF(ISBLANK(Games!$B534), "",Games!F534)</f>
        <v/>
      </c>
      <c r="G534" s="6" t="str">
        <f>IF(ISBLANK(Games!$B534), "",Games!G534)</f>
        <v/>
      </c>
      <c r="H534" s="26"/>
      <c r="I534" s="26"/>
      <c r="J534" s="25" t="str">
        <f>IF(ISBLANK(Table13[[#This Row],[Side Result]]), "",IF(Table13[[#This Row],[Difference Result]]&gt;(-1*Table13[[#This Row],[Predicted Spread]]), "Y", "N"))</f>
        <v/>
      </c>
      <c r="K534" s="12" t="str">
        <f>IF(ISBLANK(Games!B534),"",IF(Table13[[#This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4" s="16" t="str">
        <f>IF(ISBLANK(Table13[[#This Row],[Difference Result]]),"",IF(ISBLANK(Games!B534),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4" s="24" t="str">
        <f>IF(ISBLANK(Table13[[#This Row],[Difference Result]]), "", (Table13[[#This Row],[Predicted Spread]]*-1-Table13[[#This Row],[Difference Result]]))</f>
        <v/>
      </c>
      <c r="N534" s="24" t="str">
        <f>IF(ISBLANK(Table13[[#This Row],[Difference Result]]), "",ABS(Table13[[#This Row],[Result Difference from Prediction]]))</f>
        <v/>
      </c>
      <c r="O534" s="17" t="str">
        <f>IF(OR(ISBLANK(Games!B534),ISBLANK(Table13[[#This Row],[Side Result]])), "",IF(OR(AND('Prediction Log'!D534&lt;0, 'Prediction Log'!H534='Prediction Log'!B534), AND('Prediction Log'!D534&gt;0, 'Prediction Log'!C534='Prediction Log'!H534)),"Y", IF(ISBLANK(Games!$B$2), "","N")))</f>
        <v/>
      </c>
      <c r="P534" s="17" t="str">
        <f>IF(OR(ISBLANK(Games!B534),ISBLANK(Table13[[#This Row],[Difference Result]])),"", IF(Table13[[#This Row],[Cover Result (Y/N)]]="Y", "Y", "N"))</f>
        <v/>
      </c>
    </row>
    <row r="535" spans="1:16" x14ac:dyDescent="0.45">
      <c r="A535" s="6" t="str">
        <f>IF(ISBLANK(Games!$B535), "",Games!A535)</f>
        <v/>
      </c>
      <c r="B535" s="6" t="str">
        <f>IF(ISBLANK(Games!$B535), "",Games!B535)</f>
        <v/>
      </c>
      <c r="C535" s="6" t="str">
        <f>IF(ISBLANK(Games!$B535), "",Games!C535)</f>
        <v/>
      </c>
      <c r="D535" s="2" t="str">
        <f>IF(ISBLANK(Games!$B535), "",Games!D535)</f>
        <v/>
      </c>
      <c r="E535" s="2" t="str">
        <f>IF(ISBLANK(Games!$B535), "",Games!E535)</f>
        <v/>
      </c>
      <c r="F535" s="6" t="str">
        <f>IF(ISBLANK(Games!$B535), "",Games!F535)</f>
        <v/>
      </c>
      <c r="G535" s="6" t="str">
        <f>IF(ISBLANK(Games!$B535), "",Games!G535)</f>
        <v/>
      </c>
      <c r="H535" s="26"/>
      <c r="I535" s="26"/>
      <c r="J535" s="25" t="str">
        <f>IF(ISBLANK(Table13[[#This Row],[Side Result]]), "",IF(Table13[[#This Row],[Difference Result]]&gt;(-1*Table13[[#This Row],[Predicted Spread]]), "Y", "N"))</f>
        <v/>
      </c>
      <c r="K535" s="12" t="str">
        <f>IF(ISBLANK(Games!B535),"",IF(Table13[[#This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5" s="16" t="str">
        <f>IF(ISBLANK(Table13[[#This Row],[Difference Result]]),"",IF(ISBLANK(Games!B535),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5" s="24" t="str">
        <f>IF(ISBLANK(Table13[[#This Row],[Difference Result]]), "", (Table13[[#This Row],[Predicted Spread]]*-1-Table13[[#This Row],[Difference Result]]))</f>
        <v/>
      </c>
      <c r="N535" s="24" t="str">
        <f>IF(ISBLANK(Table13[[#This Row],[Difference Result]]), "",ABS(Table13[[#This Row],[Result Difference from Prediction]]))</f>
        <v/>
      </c>
      <c r="O535" s="17" t="str">
        <f>IF(OR(ISBLANK(Games!B535),ISBLANK(Table13[[#This Row],[Side Result]])), "",IF(OR(AND('Prediction Log'!D535&lt;0, 'Prediction Log'!H535='Prediction Log'!B535), AND('Prediction Log'!D535&gt;0, 'Prediction Log'!C535='Prediction Log'!H535)),"Y", IF(ISBLANK(Games!$B$2), "","N")))</f>
        <v/>
      </c>
      <c r="P535" s="17" t="str">
        <f>IF(OR(ISBLANK(Games!B535),ISBLANK(Table13[[#This Row],[Difference Result]])),"", IF(Table13[[#This Row],[Cover Result (Y/N)]]="Y", "Y", "N"))</f>
        <v/>
      </c>
    </row>
    <row r="536" spans="1:16" x14ac:dyDescent="0.45">
      <c r="A536" s="6" t="str">
        <f>IF(ISBLANK(Games!$B536), "",Games!A536)</f>
        <v/>
      </c>
      <c r="B536" s="6" t="str">
        <f>IF(ISBLANK(Games!$B536), "",Games!B536)</f>
        <v/>
      </c>
      <c r="C536" s="6" t="str">
        <f>IF(ISBLANK(Games!$B536), "",Games!C536)</f>
        <v/>
      </c>
      <c r="D536" s="2" t="str">
        <f>IF(ISBLANK(Games!$B536), "",Games!D536)</f>
        <v/>
      </c>
      <c r="E536" s="2" t="str">
        <f>IF(ISBLANK(Games!$B536), "",Games!E536)</f>
        <v/>
      </c>
      <c r="F536" s="6" t="str">
        <f>IF(ISBLANK(Games!$B536), "",Games!F536)</f>
        <v/>
      </c>
      <c r="G536" s="6" t="str">
        <f>IF(ISBLANK(Games!$B536), "",Games!G536)</f>
        <v/>
      </c>
      <c r="H536" s="26"/>
      <c r="I536" s="26"/>
      <c r="J536" s="25" t="str">
        <f>IF(ISBLANK(Table13[[#This Row],[Side Result]]), "",IF(Table13[[#This Row],[Difference Result]]&gt;(-1*Table13[[#This Row],[Predicted Spread]]), "Y", "N"))</f>
        <v/>
      </c>
      <c r="K536" s="12" t="str">
        <f>IF(ISBLANK(Games!B536),"",IF(Table13[[#This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6" s="16" t="str">
        <f>IF(ISBLANK(Table13[[#This Row],[Difference Result]]),"",IF(ISBLANK(Games!B536),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6" s="24" t="str">
        <f>IF(ISBLANK(Table13[[#This Row],[Difference Result]]), "", (Table13[[#This Row],[Predicted Spread]]*-1-Table13[[#This Row],[Difference Result]]))</f>
        <v/>
      </c>
      <c r="N536" s="24" t="str">
        <f>IF(ISBLANK(Table13[[#This Row],[Difference Result]]), "",ABS(Table13[[#This Row],[Result Difference from Prediction]]))</f>
        <v/>
      </c>
      <c r="O536" s="17" t="str">
        <f>IF(OR(ISBLANK(Games!B536),ISBLANK(Table13[[#This Row],[Side Result]])), "",IF(OR(AND('Prediction Log'!D536&lt;0, 'Prediction Log'!H536='Prediction Log'!B536), AND('Prediction Log'!D536&gt;0, 'Prediction Log'!C536='Prediction Log'!H536)),"Y", IF(ISBLANK(Games!$B$2), "","N")))</f>
        <v/>
      </c>
      <c r="P536" s="17" t="str">
        <f>IF(OR(ISBLANK(Games!B536),ISBLANK(Table13[[#This Row],[Difference Result]])),"", IF(Table13[[#This Row],[Cover Result (Y/N)]]="Y", "Y", "N"))</f>
        <v/>
      </c>
    </row>
    <row r="537" spans="1:16" x14ac:dyDescent="0.45">
      <c r="A537" s="6" t="str">
        <f>IF(ISBLANK(Games!$B537), "",Games!A537)</f>
        <v/>
      </c>
      <c r="B537" s="6" t="str">
        <f>IF(ISBLANK(Games!$B537), "",Games!B537)</f>
        <v/>
      </c>
      <c r="C537" s="6" t="str">
        <f>IF(ISBLANK(Games!$B537), "",Games!C537)</f>
        <v/>
      </c>
      <c r="D537" s="2" t="str">
        <f>IF(ISBLANK(Games!$B537), "",Games!D537)</f>
        <v/>
      </c>
      <c r="E537" s="2" t="str">
        <f>IF(ISBLANK(Games!$B537), "",Games!E537)</f>
        <v/>
      </c>
      <c r="F537" s="6" t="str">
        <f>IF(ISBLANK(Games!$B537), "",Games!F537)</f>
        <v/>
      </c>
      <c r="G537" s="6" t="str">
        <f>IF(ISBLANK(Games!$B537), "",Games!G537)</f>
        <v/>
      </c>
      <c r="H537" s="26"/>
      <c r="I537" s="26"/>
      <c r="J537" s="25" t="str">
        <f>IF(ISBLANK(Table13[[#This Row],[Side Result]]), "",IF(Table13[[#This Row],[Difference Result]]&gt;(-1*Table13[[#This Row],[Predicted Spread]]), "Y", "N"))</f>
        <v/>
      </c>
      <c r="K537" s="12" t="str">
        <f>IF(ISBLANK(Games!B537),"",IF(Table13[[#This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7" s="16" t="str">
        <f>IF(ISBLANK(Table13[[#This Row],[Difference Result]]),"",IF(ISBLANK(Games!B537),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7" s="24" t="str">
        <f>IF(ISBLANK(Table13[[#This Row],[Difference Result]]), "", (Table13[[#This Row],[Predicted Spread]]*-1-Table13[[#This Row],[Difference Result]]))</f>
        <v/>
      </c>
      <c r="N537" s="24" t="str">
        <f>IF(ISBLANK(Table13[[#This Row],[Difference Result]]), "",ABS(Table13[[#This Row],[Result Difference from Prediction]]))</f>
        <v/>
      </c>
      <c r="O537" s="17" t="str">
        <f>IF(OR(ISBLANK(Games!B537),ISBLANK(Table13[[#This Row],[Side Result]])), "",IF(OR(AND('Prediction Log'!D537&lt;0, 'Prediction Log'!H537='Prediction Log'!B537), AND('Prediction Log'!D537&gt;0, 'Prediction Log'!C537='Prediction Log'!H537)),"Y", IF(ISBLANK(Games!$B$2), "","N")))</f>
        <v/>
      </c>
      <c r="P537" s="17" t="str">
        <f>IF(OR(ISBLANK(Games!B537),ISBLANK(Table13[[#This Row],[Difference Result]])),"", IF(Table13[[#This Row],[Cover Result (Y/N)]]="Y", "Y", "N"))</f>
        <v/>
      </c>
    </row>
    <row r="538" spans="1:16" x14ac:dyDescent="0.45">
      <c r="A538" s="6" t="str">
        <f>IF(ISBLANK(Games!$B538), "",Games!A538)</f>
        <v/>
      </c>
      <c r="B538" s="6" t="str">
        <f>IF(ISBLANK(Games!$B538), "",Games!B538)</f>
        <v/>
      </c>
      <c r="C538" s="6" t="str">
        <f>IF(ISBLANK(Games!$B538), "",Games!C538)</f>
        <v/>
      </c>
      <c r="D538" s="2" t="str">
        <f>IF(ISBLANK(Games!$B538), "",Games!D538)</f>
        <v/>
      </c>
      <c r="E538" s="2" t="str">
        <f>IF(ISBLANK(Games!$B538), "",Games!E538)</f>
        <v/>
      </c>
      <c r="F538" s="6" t="str">
        <f>IF(ISBLANK(Games!$B538), "",Games!F538)</f>
        <v/>
      </c>
      <c r="G538" s="6" t="str">
        <f>IF(ISBLANK(Games!$B538), "",Games!G538)</f>
        <v/>
      </c>
      <c r="H538" s="26"/>
      <c r="I538" s="26"/>
      <c r="J538" s="25" t="str">
        <f>IF(ISBLANK(Table13[[#This Row],[Side Result]]), "",IF(Table13[[#This Row],[Difference Result]]&gt;(-1*Table13[[#This Row],[Predicted Spread]]), "Y", "N"))</f>
        <v/>
      </c>
      <c r="K538" s="12" t="str">
        <f>IF(ISBLANK(Games!B538),"",IF(Table13[[#This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8" s="16" t="str">
        <f>IF(ISBLANK(Table13[[#This Row],[Difference Result]]),"",IF(ISBLANK(Games!B538),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8" s="24" t="str">
        <f>IF(ISBLANK(Table13[[#This Row],[Difference Result]]), "", (Table13[[#This Row],[Predicted Spread]]*-1-Table13[[#This Row],[Difference Result]]))</f>
        <v/>
      </c>
      <c r="N538" s="24" t="str">
        <f>IF(ISBLANK(Table13[[#This Row],[Difference Result]]), "",ABS(Table13[[#This Row],[Result Difference from Prediction]]))</f>
        <v/>
      </c>
      <c r="O538" s="17" t="str">
        <f>IF(OR(ISBLANK(Games!B538),ISBLANK(Table13[[#This Row],[Side Result]])), "",IF(OR(AND('Prediction Log'!D538&lt;0, 'Prediction Log'!H538='Prediction Log'!B538), AND('Prediction Log'!D538&gt;0, 'Prediction Log'!C538='Prediction Log'!H538)),"Y", IF(ISBLANK(Games!$B$2), "","N")))</f>
        <v/>
      </c>
      <c r="P538" s="17" t="str">
        <f>IF(OR(ISBLANK(Games!B538),ISBLANK(Table13[[#This Row],[Difference Result]])),"", IF(Table13[[#This Row],[Cover Result (Y/N)]]="Y", "Y", "N"))</f>
        <v/>
      </c>
    </row>
    <row r="539" spans="1:16" x14ac:dyDescent="0.45">
      <c r="A539" s="6" t="str">
        <f>IF(ISBLANK(Games!$B539), "",Games!A539)</f>
        <v/>
      </c>
      <c r="B539" s="6" t="str">
        <f>IF(ISBLANK(Games!$B539), "",Games!B539)</f>
        <v/>
      </c>
      <c r="C539" s="6" t="str">
        <f>IF(ISBLANK(Games!$B539), "",Games!C539)</f>
        <v/>
      </c>
      <c r="D539" s="2" t="str">
        <f>IF(ISBLANK(Games!$B539), "",Games!D539)</f>
        <v/>
      </c>
      <c r="E539" s="2" t="str">
        <f>IF(ISBLANK(Games!$B539), "",Games!E539)</f>
        <v/>
      </c>
      <c r="F539" s="6" t="str">
        <f>IF(ISBLANK(Games!$B539), "",Games!F539)</f>
        <v/>
      </c>
      <c r="G539" s="6" t="str">
        <f>IF(ISBLANK(Games!$B539), "",Games!G539)</f>
        <v/>
      </c>
      <c r="H539" s="26"/>
      <c r="I539" s="26"/>
      <c r="J539" s="25" t="str">
        <f>IF(ISBLANK(Table13[[#This Row],[Side Result]]), "",IF(Table13[[#This Row],[Difference Result]]&gt;(-1*Table13[[#This Row],[Predicted Spread]]), "Y", "N"))</f>
        <v/>
      </c>
      <c r="K539" s="12" t="str">
        <f>IF(ISBLANK(Games!B539),"",IF(Table13[[#This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9" s="16" t="str">
        <f>IF(ISBLANK(Table13[[#This Row],[Difference Result]]),"",IF(ISBLANK(Games!B539),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9" s="24" t="str">
        <f>IF(ISBLANK(Table13[[#This Row],[Difference Result]]), "", (Table13[[#This Row],[Predicted Spread]]*-1-Table13[[#This Row],[Difference Result]]))</f>
        <v/>
      </c>
      <c r="N539" s="24" t="str">
        <f>IF(ISBLANK(Table13[[#This Row],[Difference Result]]), "",ABS(Table13[[#This Row],[Result Difference from Prediction]]))</f>
        <v/>
      </c>
      <c r="O539" s="17" t="str">
        <f>IF(OR(ISBLANK(Games!B539),ISBLANK(Table13[[#This Row],[Side Result]])), "",IF(OR(AND('Prediction Log'!D539&lt;0, 'Prediction Log'!H539='Prediction Log'!B539), AND('Prediction Log'!D539&gt;0, 'Prediction Log'!C539='Prediction Log'!H539)),"Y", IF(ISBLANK(Games!$B$2), "","N")))</f>
        <v/>
      </c>
      <c r="P539" s="17" t="str">
        <f>IF(OR(ISBLANK(Games!B539),ISBLANK(Table13[[#This Row],[Difference Result]])),"", IF(Table13[[#This Row],[Cover Result (Y/N)]]="Y", "Y", "N"))</f>
        <v/>
      </c>
    </row>
    <row r="540" spans="1:16" x14ac:dyDescent="0.45">
      <c r="A540" s="6" t="str">
        <f>IF(ISBLANK(Games!$B540), "",Games!A540)</f>
        <v/>
      </c>
      <c r="B540" s="6" t="str">
        <f>IF(ISBLANK(Games!$B540), "",Games!B540)</f>
        <v/>
      </c>
      <c r="C540" s="6" t="str">
        <f>IF(ISBLANK(Games!$B540), "",Games!C540)</f>
        <v/>
      </c>
      <c r="D540" s="2" t="str">
        <f>IF(ISBLANK(Games!$B540), "",Games!D540)</f>
        <v/>
      </c>
      <c r="E540" s="2" t="str">
        <f>IF(ISBLANK(Games!$B540), "",Games!E540)</f>
        <v/>
      </c>
      <c r="F540" s="6" t="str">
        <f>IF(ISBLANK(Games!$B540), "",Games!F540)</f>
        <v/>
      </c>
      <c r="G540" s="6" t="str">
        <f>IF(ISBLANK(Games!$B540), "",Games!G540)</f>
        <v/>
      </c>
      <c r="H540" s="26"/>
      <c r="I540" s="26"/>
      <c r="J540" s="25" t="str">
        <f>IF(ISBLANK(Table13[[#This Row],[Side Result]]), "",IF(Table13[[#This Row],[Difference Result]]&gt;(-1*Table13[[#This Row],[Predicted Spread]]), "Y", "N"))</f>
        <v/>
      </c>
      <c r="K540" s="12" t="str">
        <f>IF(ISBLANK(Games!B540),"",IF(Table13[[#This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0" s="16" t="str">
        <f>IF(ISBLANK(Table13[[#This Row],[Difference Result]]),"",IF(ISBLANK(Games!B540),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0" s="24" t="str">
        <f>IF(ISBLANK(Table13[[#This Row],[Difference Result]]), "", (Table13[[#This Row],[Predicted Spread]]*-1-Table13[[#This Row],[Difference Result]]))</f>
        <v/>
      </c>
      <c r="N540" s="24" t="str">
        <f>IF(ISBLANK(Table13[[#This Row],[Difference Result]]), "",ABS(Table13[[#This Row],[Result Difference from Prediction]]))</f>
        <v/>
      </c>
      <c r="O540" s="17" t="str">
        <f>IF(OR(ISBLANK(Games!B540),ISBLANK(Table13[[#This Row],[Side Result]])), "",IF(OR(AND('Prediction Log'!D540&lt;0, 'Prediction Log'!H540='Prediction Log'!B540), AND('Prediction Log'!D540&gt;0, 'Prediction Log'!C540='Prediction Log'!H540)),"Y", IF(ISBLANK(Games!$B$2), "","N")))</f>
        <v/>
      </c>
      <c r="P540" s="17" t="str">
        <f>IF(OR(ISBLANK(Games!B540),ISBLANK(Table13[[#This Row],[Difference Result]])),"", IF(Table13[[#This Row],[Cover Result (Y/N)]]="Y", "Y", "N"))</f>
        <v/>
      </c>
    </row>
    <row r="541" spans="1:16" x14ac:dyDescent="0.45">
      <c r="A541" s="6" t="str">
        <f>IF(ISBLANK(Games!$B541), "",Games!A541)</f>
        <v/>
      </c>
      <c r="B541" s="6" t="str">
        <f>IF(ISBLANK(Games!$B541), "",Games!B541)</f>
        <v/>
      </c>
      <c r="C541" s="6" t="str">
        <f>IF(ISBLANK(Games!$B541), "",Games!C541)</f>
        <v/>
      </c>
      <c r="D541" s="2" t="str">
        <f>IF(ISBLANK(Games!$B541), "",Games!D541)</f>
        <v/>
      </c>
      <c r="E541" s="2" t="str">
        <f>IF(ISBLANK(Games!$B541), "",Games!E541)</f>
        <v/>
      </c>
      <c r="F541" s="6" t="str">
        <f>IF(ISBLANK(Games!$B541), "",Games!F541)</f>
        <v/>
      </c>
      <c r="G541" s="6" t="str">
        <f>IF(ISBLANK(Games!$B541), "",Games!G541)</f>
        <v/>
      </c>
      <c r="H541" s="26"/>
      <c r="I541" s="26"/>
      <c r="J541" s="25" t="str">
        <f>IF(ISBLANK(Table13[[#This Row],[Side Result]]), "",IF(Table13[[#This Row],[Difference Result]]&gt;(-1*Table13[[#This Row],[Predicted Spread]]), "Y", "N"))</f>
        <v/>
      </c>
      <c r="K541" s="12" t="str">
        <f>IF(ISBLANK(Games!B541),"",IF(Table13[[#This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1" s="16" t="str">
        <f>IF(ISBLANK(Table13[[#This Row],[Difference Result]]),"",IF(ISBLANK(Games!B541),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1" s="24" t="str">
        <f>IF(ISBLANK(Table13[[#This Row],[Difference Result]]), "", (Table13[[#This Row],[Predicted Spread]]*-1-Table13[[#This Row],[Difference Result]]))</f>
        <v/>
      </c>
      <c r="N541" s="24" t="str">
        <f>IF(ISBLANK(Table13[[#This Row],[Difference Result]]), "",ABS(Table13[[#This Row],[Result Difference from Prediction]]))</f>
        <v/>
      </c>
      <c r="O541" s="17" t="str">
        <f>IF(OR(ISBLANK(Games!B541),ISBLANK(Table13[[#This Row],[Side Result]])), "",IF(OR(AND('Prediction Log'!D541&lt;0, 'Prediction Log'!H541='Prediction Log'!B541), AND('Prediction Log'!D541&gt;0, 'Prediction Log'!C541='Prediction Log'!H541)),"Y", IF(ISBLANK(Games!$B$2), "","N")))</f>
        <v/>
      </c>
      <c r="P541" s="17" t="str">
        <f>IF(OR(ISBLANK(Games!B541),ISBLANK(Table13[[#This Row],[Difference Result]])),"", IF(Table13[[#This Row],[Cover Result (Y/N)]]="Y", "Y", "N"))</f>
        <v/>
      </c>
    </row>
    <row r="542" spans="1:16" x14ac:dyDescent="0.45">
      <c r="A542" s="6" t="str">
        <f>IF(ISBLANK(Games!$B542), "",Games!A542)</f>
        <v/>
      </c>
      <c r="B542" s="6" t="str">
        <f>IF(ISBLANK(Games!$B542), "",Games!B542)</f>
        <v/>
      </c>
      <c r="C542" s="6" t="str">
        <f>IF(ISBLANK(Games!$B542), "",Games!C542)</f>
        <v/>
      </c>
      <c r="D542" s="2" t="str">
        <f>IF(ISBLANK(Games!$B542), "",Games!D542)</f>
        <v/>
      </c>
      <c r="E542" s="2" t="str">
        <f>IF(ISBLANK(Games!$B542), "",Games!E542)</f>
        <v/>
      </c>
      <c r="F542" s="6" t="str">
        <f>IF(ISBLANK(Games!$B542), "",Games!F542)</f>
        <v/>
      </c>
      <c r="G542" s="6" t="str">
        <f>IF(ISBLANK(Games!$B542), "",Games!G542)</f>
        <v/>
      </c>
      <c r="H542" s="26"/>
      <c r="I542" s="26"/>
      <c r="J542" s="25" t="str">
        <f>IF(ISBLANK(Table13[[#This Row],[Side Result]]), "",IF(Table13[[#This Row],[Difference Result]]&gt;(-1*Table13[[#This Row],[Predicted Spread]]), "Y", "N"))</f>
        <v/>
      </c>
      <c r="K542" s="12" t="str">
        <f>IF(ISBLANK(Games!B542),"",IF(Table13[[#This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2" s="16" t="str">
        <f>IF(ISBLANK(Table13[[#This Row],[Difference Result]]),"",IF(ISBLANK(Games!B542),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2" s="24" t="str">
        <f>IF(ISBLANK(Table13[[#This Row],[Difference Result]]), "", (Table13[[#This Row],[Predicted Spread]]*-1-Table13[[#This Row],[Difference Result]]))</f>
        <v/>
      </c>
      <c r="N542" s="24" t="str">
        <f>IF(ISBLANK(Table13[[#This Row],[Difference Result]]), "",ABS(Table13[[#This Row],[Result Difference from Prediction]]))</f>
        <v/>
      </c>
      <c r="O542" s="17" t="str">
        <f>IF(OR(ISBLANK(Games!B542),ISBLANK(Table13[[#This Row],[Side Result]])), "",IF(OR(AND('Prediction Log'!D542&lt;0, 'Prediction Log'!H542='Prediction Log'!B542), AND('Prediction Log'!D542&gt;0, 'Prediction Log'!C542='Prediction Log'!H542)),"Y", IF(ISBLANK(Games!$B$2), "","N")))</f>
        <v/>
      </c>
      <c r="P542" s="17" t="str">
        <f>IF(OR(ISBLANK(Games!B542),ISBLANK(Table13[[#This Row],[Difference Result]])),"", IF(Table13[[#This Row],[Cover Result (Y/N)]]="Y", "Y", "N"))</f>
        <v/>
      </c>
    </row>
    <row r="543" spans="1:16" x14ac:dyDescent="0.45">
      <c r="A543" s="6" t="str">
        <f>IF(ISBLANK(Games!$B543), "",Games!A543)</f>
        <v/>
      </c>
      <c r="B543" s="6" t="str">
        <f>IF(ISBLANK(Games!$B543), "",Games!B543)</f>
        <v/>
      </c>
      <c r="C543" s="6" t="str">
        <f>IF(ISBLANK(Games!$B543), "",Games!C543)</f>
        <v/>
      </c>
      <c r="D543" s="2" t="str">
        <f>IF(ISBLANK(Games!$B543), "",Games!D543)</f>
        <v/>
      </c>
      <c r="E543" s="2" t="str">
        <f>IF(ISBLANK(Games!$B543), "",Games!E543)</f>
        <v/>
      </c>
      <c r="F543" s="6" t="str">
        <f>IF(ISBLANK(Games!$B543), "",Games!F543)</f>
        <v/>
      </c>
      <c r="G543" s="6" t="str">
        <f>IF(ISBLANK(Games!$B543), "",Games!G543)</f>
        <v/>
      </c>
      <c r="H543" s="26"/>
      <c r="I543" s="26"/>
      <c r="J543" s="25" t="str">
        <f>IF(ISBLANK(Table13[[#This Row],[Side Result]]), "",IF(Table13[[#This Row],[Difference Result]]&gt;(-1*Table13[[#This Row],[Predicted Spread]]), "Y", "N"))</f>
        <v/>
      </c>
      <c r="K543" s="12" t="str">
        <f>IF(ISBLANK(Games!B543),"",IF(Table13[[#This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3" s="16" t="str">
        <f>IF(ISBLANK(Table13[[#This Row],[Difference Result]]),"",IF(ISBLANK(Games!B543),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3" s="24" t="str">
        <f>IF(ISBLANK(Table13[[#This Row],[Difference Result]]), "", (Table13[[#This Row],[Predicted Spread]]*-1-Table13[[#This Row],[Difference Result]]))</f>
        <v/>
      </c>
      <c r="N543" s="24" t="str">
        <f>IF(ISBLANK(Table13[[#This Row],[Difference Result]]), "",ABS(Table13[[#This Row],[Result Difference from Prediction]]))</f>
        <v/>
      </c>
      <c r="O543" s="17" t="str">
        <f>IF(OR(ISBLANK(Games!B543),ISBLANK(Table13[[#This Row],[Side Result]])), "",IF(OR(AND('Prediction Log'!D543&lt;0, 'Prediction Log'!H543='Prediction Log'!B543), AND('Prediction Log'!D543&gt;0, 'Prediction Log'!C543='Prediction Log'!H543)),"Y", IF(ISBLANK(Games!$B$2), "","N")))</f>
        <v/>
      </c>
      <c r="P543" s="17" t="str">
        <f>IF(OR(ISBLANK(Games!B543),ISBLANK(Table13[[#This Row],[Difference Result]])),"", IF(Table13[[#This Row],[Cover Result (Y/N)]]="Y", "Y", "N"))</f>
        <v/>
      </c>
    </row>
    <row r="544" spans="1:16" x14ac:dyDescent="0.45">
      <c r="A544" s="6" t="str">
        <f>IF(ISBLANK(Games!$B544), "",Games!A544)</f>
        <v/>
      </c>
      <c r="B544" s="6" t="str">
        <f>IF(ISBLANK(Games!$B544), "",Games!B544)</f>
        <v/>
      </c>
      <c r="C544" s="6" t="str">
        <f>IF(ISBLANK(Games!$B544), "",Games!C544)</f>
        <v/>
      </c>
      <c r="D544" s="2" t="str">
        <f>IF(ISBLANK(Games!$B544), "",Games!D544)</f>
        <v/>
      </c>
      <c r="E544" s="2" t="str">
        <f>IF(ISBLANK(Games!$B544), "",Games!E544)</f>
        <v/>
      </c>
      <c r="F544" s="6" t="str">
        <f>IF(ISBLANK(Games!$B544), "",Games!F544)</f>
        <v/>
      </c>
      <c r="G544" s="6" t="str">
        <f>IF(ISBLANK(Games!$B544), "",Games!G544)</f>
        <v/>
      </c>
      <c r="H544" s="26"/>
      <c r="I544" s="26"/>
      <c r="J544" s="25" t="str">
        <f>IF(ISBLANK(Table13[[#This Row],[Side Result]]), "",IF(Table13[[#This Row],[Difference Result]]&gt;(-1*Table13[[#This Row],[Predicted Spread]]), "Y", "N"))</f>
        <v/>
      </c>
      <c r="K544" s="12" t="str">
        <f>IF(ISBLANK(Games!B544),"",IF(Table13[[#This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4" s="16" t="str">
        <f>IF(ISBLANK(Table13[[#This Row],[Difference Result]]),"",IF(ISBLANK(Games!B544),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4" s="24" t="str">
        <f>IF(ISBLANK(Table13[[#This Row],[Difference Result]]), "", (Table13[[#This Row],[Predicted Spread]]*-1-Table13[[#This Row],[Difference Result]]))</f>
        <v/>
      </c>
      <c r="N544" s="24" t="str">
        <f>IF(ISBLANK(Table13[[#This Row],[Difference Result]]), "",ABS(Table13[[#This Row],[Result Difference from Prediction]]))</f>
        <v/>
      </c>
      <c r="O544" s="17" t="str">
        <f>IF(OR(ISBLANK(Games!B544),ISBLANK(Table13[[#This Row],[Side Result]])), "",IF(OR(AND('Prediction Log'!D544&lt;0, 'Prediction Log'!H544='Prediction Log'!B544), AND('Prediction Log'!D544&gt;0, 'Prediction Log'!C544='Prediction Log'!H544)),"Y", IF(ISBLANK(Games!$B$2), "","N")))</f>
        <v/>
      </c>
      <c r="P544" s="17" t="str">
        <f>IF(OR(ISBLANK(Games!B544),ISBLANK(Table13[[#This Row],[Difference Result]])),"", IF(Table13[[#This Row],[Cover Result (Y/N)]]="Y", "Y", "N"))</f>
        <v/>
      </c>
    </row>
    <row r="545" spans="1:16" x14ac:dyDescent="0.45">
      <c r="A545" s="6" t="str">
        <f>IF(ISBLANK(Games!$B545), "",Games!A545)</f>
        <v/>
      </c>
      <c r="B545" s="6" t="str">
        <f>IF(ISBLANK(Games!$B545), "",Games!B545)</f>
        <v/>
      </c>
      <c r="C545" s="6" t="str">
        <f>IF(ISBLANK(Games!$B545), "",Games!C545)</f>
        <v/>
      </c>
      <c r="D545" s="2" t="str">
        <f>IF(ISBLANK(Games!$B545), "",Games!D545)</f>
        <v/>
      </c>
      <c r="E545" s="2" t="str">
        <f>IF(ISBLANK(Games!$B545), "",Games!E545)</f>
        <v/>
      </c>
      <c r="F545" s="6" t="str">
        <f>IF(ISBLANK(Games!$B545), "",Games!F545)</f>
        <v/>
      </c>
      <c r="G545" s="6" t="str">
        <f>IF(ISBLANK(Games!$B545), "",Games!G545)</f>
        <v/>
      </c>
      <c r="H545" s="26"/>
      <c r="I545" s="26"/>
      <c r="J545" s="25" t="str">
        <f>IF(ISBLANK(Table13[[#This Row],[Side Result]]), "",IF(Table13[[#This Row],[Difference Result]]&gt;(-1*Table13[[#This Row],[Predicted Spread]]), "Y", "N"))</f>
        <v/>
      </c>
      <c r="K545" s="12" t="str">
        <f>IF(ISBLANK(Games!B545),"",IF(Table13[[#This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5" s="16" t="str">
        <f>IF(ISBLANK(Table13[[#This Row],[Difference Result]]),"",IF(ISBLANK(Games!B545),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5" s="24" t="str">
        <f>IF(ISBLANK(Table13[[#This Row],[Difference Result]]), "", (Table13[[#This Row],[Predicted Spread]]*-1-Table13[[#This Row],[Difference Result]]))</f>
        <v/>
      </c>
      <c r="N545" s="24" t="str">
        <f>IF(ISBLANK(Table13[[#This Row],[Difference Result]]), "",ABS(Table13[[#This Row],[Result Difference from Prediction]]))</f>
        <v/>
      </c>
      <c r="O545" s="17" t="str">
        <f>IF(OR(ISBLANK(Games!B545),ISBLANK(Table13[[#This Row],[Side Result]])), "",IF(OR(AND('Prediction Log'!D545&lt;0, 'Prediction Log'!H545='Prediction Log'!B545), AND('Prediction Log'!D545&gt;0, 'Prediction Log'!C545='Prediction Log'!H545)),"Y", IF(ISBLANK(Games!$B$2), "","N")))</f>
        <v/>
      </c>
      <c r="P545" s="17" t="str">
        <f>IF(OR(ISBLANK(Games!B545),ISBLANK(Table13[[#This Row],[Difference Result]])),"", IF(Table13[[#This Row],[Cover Result (Y/N)]]="Y", "Y", "N"))</f>
        <v/>
      </c>
    </row>
    <row r="546" spans="1:16" x14ac:dyDescent="0.45">
      <c r="A546" s="6" t="str">
        <f>IF(ISBLANK(Games!$B546), "",Games!A546)</f>
        <v/>
      </c>
      <c r="B546" s="6" t="str">
        <f>IF(ISBLANK(Games!$B546), "",Games!B546)</f>
        <v/>
      </c>
      <c r="C546" s="6" t="str">
        <f>IF(ISBLANK(Games!$B546), "",Games!C546)</f>
        <v/>
      </c>
      <c r="D546" s="2" t="str">
        <f>IF(ISBLANK(Games!$B546), "",Games!D546)</f>
        <v/>
      </c>
      <c r="E546" s="2" t="str">
        <f>IF(ISBLANK(Games!$B546), "",Games!E546)</f>
        <v/>
      </c>
      <c r="F546" s="6" t="str">
        <f>IF(ISBLANK(Games!$B546), "",Games!F546)</f>
        <v/>
      </c>
      <c r="G546" s="6" t="str">
        <f>IF(ISBLANK(Games!$B546), "",Games!G546)</f>
        <v/>
      </c>
      <c r="H546" s="26"/>
      <c r="I546" s="26"/>
      <c r="J546" s="25" t="str">
        <f>IF(ISBLANK(Table13[[#This Row],[Side Result]]), "",IF(Table13[[#This Row],[Difference Result]]&gt;(-1*Table13[[#This Row],[Predicted Spread]]), "Y", "N"))</f>
        <v/>
      </c>
      <c r="K546" s="12" t="str">
        <f>IF(ISBLANK(Games!B546),"",IF(Table13[[#This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6" s="16" t="str">
        <f>IF(ISBLANK(Table13[[#This Row],[Difference Result]]),"",IF(ISBLANK(Games!B546),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6" s="24" t="str">
        <f>IF(ISBLANK(Table13[[#This Row],[Difference Result]]), "", (Table13[[#This Row],[Predicted Spread]]*-1-Table13[[#This Row],[Difference Result]]))</f>
        <v/>
      </c>
      <c r="N546" s="24" t="str">
        <f>IF(ISBLANK(Table13[[#This Row],[Difference Result]]), "",ABS(Table13[[#This Row],[Result Difference from Prediction]]))</f>
        <v/>
      </c>
      <c r="O546" s="17" t="str">
        <f>IF(OR(ISBLANK(Games!B546),ISBLANK(Table13[[#This Row],[Side Result]])), "",IF(OR(AND('Prediction Log'!D546&lt;0, 'Prediction Log'!H546='Prediction Log'!B546), AND('Prediction Log'!D546&gt;0, 'Prediction Log'!C546='Prediction Log'!H546)),"Y", IF(ISBLANK(Games!$B$2), "","N")))</f>
        <v/>
      </c>
      <c r="P546" s="17" t="str">
        <f>IF(OR(ISBLANK(Games!B546),ISBLANK(Table13[[#This Row],[Difference Result]])),"", IF(Table13[[#This Row],[Cover Result (Y/N)]]="Y", "Y", "N"))</f>
        <v/>
      </c>
    </row>
    <row r="547" spans="1:16" x14ac:dyDescent="0.45">
      <c r="A547" s="6" t="str">
        <f>IF(ISBLANK(Games!$B547), "",Games!A547)</f>
        <v/>
      </c>
      <c r="B547" s="6" t="str">
        <f>IF(ISBLANK(Games!$B547), "",Games!B547)</f>
        <v/>
      </c>
      <c r="C547" s="6" t="str">
        <f>IF(ISBLANK(Games!$B547), "",Games!C547)</f>
        <v/>
      </c>
      <c r="D547" s="2" t="str">
        <f>IF(ISBLANK(Games!$B547), "",Games!D547)</f>
        <v/>
      </c>
      <c r="E547" s="2" t="str">
        <f>IF(ISBLANK(Games!$B547), "",Games!E547)</f>
        <v/>
      </c>
      <c r="F547" s="6" t="str">
        <f>IF(ISBLANK(Games!$B547), "",Games!F547)</f>
        <v/>
      </c>
      <c r="G547" s="6" t="str">
        <f>IF(ISBLANK(Games!$B547), "",Games!G547)</f>
        <v/>
      </c>
      <c r="H547" s="26"/>
      <c r="I547" s="26"/>
      <c r="J547" s="25" t="str">
        <f>IF(ISBLANK(Table13[[#This Row],[Side Result]]), "",IF(Table13[[#This Row],[Difference Result]]&gt;(-1*Table13[[#This Row],[Predicted Spread]]), "Y", "N"))</f>
        <v/>
      </c>
      <c r="K547" s="12" t="str">
        <f>IF(ISBLANK(Games!B547),"",IF(Table13[[#This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7" s="16" t="str">
        <f>IF(ISBLANK(Table13[[#This Row],[Difference Result]]),"",IF(ISBLANK(Games!B547),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7" s="24" t="str">
        <f>IF(ISBLANK(Table13[[#This Row],[Difference Result]]), "", (Table13[[#This Row],[Predicted Spread]]*-1-Table13[[#This Row],[Difference Result]]))</f>
        <v/>
      </c>
      <c r="N547" s="24" t="str">
        <f>IF(ISBLANK(Table13[[#This Row],[Difference Result]]), "",ABS(Table13[[#This Row],[Result Difference from Prediction]]))</f>
        <v/>
      </c>
      <c r="O547" s="17" t="str">
        <f>IF(OR(ISBLANK(Games!B547),ISBLANK(Table13[[#This Row],[Side Result]])), "",IF(OR(AND('Prediction Log'!D547&lt;0, 'Prediction Log'!H547='Prediction Log'!B547), AND('Prediction Log'!D547&gt;0, 'Prediction Log'!C547='Prediction Log'!H547)),"Y", IF(ISBLANK(Games!$B$2), "","N")))</f>
        <v/>
      </c>
      <c r="P547" s="17" t="str">
        <f>IF(OR(ISBLANK(Games!B547),ISBLANK(Table13[[#This Row],[Difference Result]])),"", IF(Table13[[#This Row],[Cover Result (Y/N)]]="Y", "Y", "N"))</f>
        <v/>
      </c>
    </row>
    <row r="548" spans="1:16" x14ac:dyDescent="0.45">
      <c r="A548" s="6" t="str">
        <f>IF(ISBLANK(Games!$B548), "",Games!A548)</f>
        <v/>
      </c>
      <c r="B548" s="6" t="str">
        <f>IF(ISBLANK(Games!$B548), "",Games!B548)</f>
        <v/>
      </c>
      <c r="C548" s="6" t="str">
        <f>IF(ISBLANK(Games!$B548), "",Games!C548)</f>
        <v/>
      </c>
      <c r="D548" s="2" t="str">
        <f>IF(ISBLANK(Games!$B548), "",Games!D548)</f>
        <v/>
      </c>
      <c r="E548" s="2" t="str">
        <f>IF(ISBLANK(Games!$B548), "",Games!E548)</f>
        <v/>
      </c>
      <c r="F548" s="6" t="str">
        <f>IF(ISBLANK(Games!$B548), "",Games!F548)</f>
        <v/>
      </c>
      <c r="G548" s="6" t="str">
        <f>IF(ISBLANK(Games!$B548), "",Games!G548)</f>
        <v/>
      </c>
      <c r="H548" s="26"/>
      <c r="I548" s="26"/>
      <c r="J548" s="25" t="str">
        <f>IF(ISBLANK(Table13[[#This Row],[Side Result]]), "",IF(Table13[[#This Row],[Difference Result]]&gt;(-1*Table13[[#This Row],[Predicted Spread]]), "Y", "N"))</f>
        <v/>
      </c>
      <c r="K548" s="12" t="str">
        <f>IF(ISBLANK(Games!B548),"",IF(Table13[[#This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8" s="16" t="str">
        <f>IF(ISBLANK(Table13[[#This Row],[Difference Result]]),"",IF(ISBLANK(Games!B548),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8" s="24" t="str">
        <f>IF(ISBLANK(Table13[[#This Row],[Difference Result]]), "", (Table13[[#This Row],[Predicted Spread]]*-1-Table13[[#This Row],[Difference Result]]))</f>
        <v/>
      </c>
      <c r="N548" s="24" t="str">
        <f>IF(ISBLANK(Table13[[#This Row],[Difference Result]]), "",ABS(Table13[[#This Row],[Result Difference from Prediction]]))</f>
        <v/>
      </c>
      <c r="O548" s="17" t="str">
        <f>IF(OR(ISBLANK(Games!B548),ISBLANK(Table13[[#This Row],[Side Result]])), "",IF(OR(AND('Prediction Log'!D548&lt;0, 'Prediction Log'!H548='Prediction Log'!B548), AND('Prediction Log'!D548&gt;0, 'Prediction Log'!C548='Prediction Log'!H548)),"Y", IF(ISBLANK(Games!$B$2), "","N")))</f>
        <v/>
      </c>
      <c r="P548" s="17" t="str">
        <f>IF(OR(ISBLANK(Games!B548),ISBLANK(Table13[[#This Row],[Difference Result]])),"", IF(Table13[[#This Row],[Cover Result (Y/N)]]="Y", "Y", "N"))</f>
        <v/>
      </c>
    </row>
    <row r="549" spans="1:16" x14ac:dyDescent="0.45">
      <c r="A549" s="6" t="str">
        <f>IF(ISBLANK(Games!$B549), "",Games!A549)</f>
        <v/>
      </c>
      <c r="B549" s="6" t="str">
        <f>IF(ISBLANK(Games!$B549), "",Games!B549)</f>
        <v/>
      </c>
      <c r="C549" s="6" t="str">
        <f>IF(ISBLANK(Games!$B549), "",Games!C549)</f>
        <v/>
      </c>
      <c r="D549" s="2" t="str">
        <f>IF(ISBLANK(Games!$B549), "",Games!D549)</f>
        <v/>
      </c>
      <c r="E549" s="2" t="str">
        <f>IF(ISBLANK(Games!$B549), "",Games!E549)</f>
        <v/>
      </c>
      <c r="F549" s="6" t="str">
        <f>IF(ISBLANK(Games!$B549), "",Games!F549)</f>
        <v/>
      </c>
      <c r="G549" s="6" t="str">
        <f>IF(ISBLANK(Games!$B549), "",Games!G549)</f>
        <v/>
      </c>
      <c r="H549" s="26"/>
      <c r="I549" s="26"/>
      <c r="J549" s="25" t="str">
        <f>IF(ISBLANK(Table13[[#This Row],[Side Result]]), "",IF(Table13[[#This Row],[Difference Result]]&gt;(-1*Table13[[#This Row],[Predicted Spread]]), "Y", "N"))</f>
        <v/>
      </c>
      <c r="K549" s="12" t="str">
        <f>IF(ISBLANK(Games!B549),"",IF(Table13[[#This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9" s="16" t="str">
        <f>IF(ISBLANK(Table13[[#This Row],[Difference Result]]),"",IF(ISBLANK(Games!B549),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9" s="24" t="str">
        <f>IF(ISBLANK(Table13[[#This Row],[Difference Result]]), "", (Table13[[#This Row],[Predicted Spread]]*-1-Table13[[#This Row],[Difference Result]]))</f>
        <v/>
      </c>
      <c r="N549" s="24" t="str">
        <f>IF(ISBLANK(Table13[[#This Row],[Difference Result]]), "",ABS(Table13[[#This Row],[Result Difference from Prediction]]))</f>
        <v/>
      </c>
      <c r="O549" s="17" t="str">
        <f>IF(OR(ISBLANK(Games!B549),ISBLANK(Table13[[#This Row],[Side Result]])), "",IF(OR(AND('Prediction Log'!D549&lt;0, 'Prediction Log'!H549='Prediction Log'!B549), AND('Prediction Log'!D549&gt;0, 'Prediction Log'!C549='Prediction Log'!H549)),"Y", IF(ISBLANK(Games!$B$2), "","N")))</f>
        <v/>
      </c>
      <c r="P549" s="17" t="str">
        <f>IF(OR(ISBLANK(Games!B549),ISBLANK(Table13[[#This Row],[Difference Result]])),"", IF(Table13[[#This Row],[Cover Result (Y/N)]]="Y", "Y", "N"))</f>
        <v/>
      </c>
    </row>
    <row r="550" spans="1:16" x14ac:dyDescent="0.45">
      <c r="A550" s="6" t="str">
        <f>IF(ISBLANK(Games!$B550), "",Games!A550)</f>
        <v/>
      </c>
      <c r="B550" s="6" t="str">
        <f>IF(ISBLANK(Games!$B550), "",Games!B550)</f>
        <v/>
      </c>
      <c r="C550" s="6" t="str">
        <f>IF(ISBLANK(Games!$B550), "",Games!C550)</f>
        <v/>
      </c>
      <c r="D550" s="2" t="str">
        <f>IF(ISBLANK(Games!$B550), "",Games!D550)</f>
        <v/>
      </c>
      <c r="E550" s="2" t="str">
        <f>IF(ISBLANK(Games!$B550), "",Games!E550)</f>
        <v/>
      </c>
      <c r="F550" s="6" t="str">
        <f>IF(ISBLANK(Games!$B550), "",Games!F550)</f>
        <v/>
      </c>
      <c r="G550" s="6" t="str">
        <f>IF(ISBLANK(Games!$B550), "",Games!G550)</f>
        <v/>
      </c>
      <c r="H550" s="26"/>
      <c r="I550" s="26"/>
      <c r="J550" s="25" t="str">
        <f>IF(ISBLANK(Table13[[#This Row],[Side Result]]), "",IF(Table13[[#This Row],[Difference Result]]&gt;(-1*Table13[[#This Row],[Predicted Spread]]), "Y", "N"))</f>
        <v/>
      </c>
      <c r="K550" s="12" t="str">
        <f>IF(ISBLANK(Games!B550),"",IF(Table13[[#This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0" s="16" t="str">
        <f>IF(ISBLANK(Table13[[#This Row],[Difference Result]]),"",IF(ISBLANK(Games!B550),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0" s="24" t="str">
        <f>IF(ISBLANK(Table13[[#This Row],[Difference Result]]), "", (Table13[[#This Row],[Predicted Spread]]*-1-Table13[[#This Row],[Difference Result]]))</f>
        <v/>
      </c>
      <c r="N550" s="24" t="str">
        <f>IF(ISBLANK(Table13[[#This Row],[Difference Result]]), "",ABS(Table13[[#This Row],[Result Difference from Prediction]]))</f>
        <v/>
      </c>
      <c r="O550" s="17" t="str">
        <f>IF(OR(ISBLANK(Games!B550),ISBLANK(Table13[[#This Row],[Side Result]])), "",IF(OR(AND('Prediction Log'!D550&lt;0, 'Prediction Log'!H550='Prediction Log'!B550), AND('Prediction Log'!D550&gt;0, 'Prediction Log'!C550='Prediction Log'!H550)),"Y", IF(ISBLANK(Games!$B$2), "","N")))</f>
        <v/>
      </c>
      <c r="P550" s="17" t="str">
        <f>IF(OR(ISBLANK(Games!B550),ISBLANK(Table13[[#This Row],[Difference Result]])),"", IF(Table13[[#This Row],[Cover Result (Y/N)]]="Y", "Y", "N"))</f>
        <v/>
      </c>
    </row>
    <row r="551" spans="1:16" x14ac:dyDescent="0.45">
      <c r="A551" s="6" t="str">
        <f>IF(ISBLANK(Games!$B551), "",Games!A551)</f>
        <v/>
      </c>
      <c r="B551" s="6" t="str">
        <f>IF(ISBLANK(Games!$B551), "",Games!B551)</f>
        <v/>
      </c>
      <c r="C551" s="6" t="str">
        <f>IF(ISBLANK(Games!$B551), "",Games!C551)</f>
        <v/>
      </c>
      <c r="D551" s="2" t="str">
        <f>IF(ISBLANK(Games!$B551), "",Games!D551)</f>
        <v/>
      </c>
      <c r="E551" s="2" t="str">
        <f>IF(ISBLANK(Games!$B551), "",Games!E551)</f>
        <v/>
      </c>
      <c r="F551" s="6" t="str">
        <f>IF(ISBLANK(Games!$B551), "",Games!F551)</f>
        <v/>
      </c>
      <c r="G551" s="6" t="str">
        <f>IF(ISBLANK(Games!$B551), "",Games!G551)</f>
        <v/>
      </c>
      <c r="H551" s="26"/>
      <c r="I551" s="26"/>
      <c r="J551" s="25" t="str">
        <f>IF(ISBLANK(Table13[[#This Row],[Side Result]]), "",IF(Table13[[#This Row],[Difference Result]]&gt;(-1*Table13[[#This Row],[Predicted Spread]]), "Y", "N"))</f>
        <v/>
      </c>
      <c r="K551" s="12" t="str">
        <f>IF(ISBLANK(Games!B551),"",IF(Table13[[#This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1" s="16" t="str">
        <f>IF(ISBLANK(Table13[[#This Row],[Difference Result]]),"",IF(ISBLANK(Games!B551),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1" s="24" t="str">
        <f>IF(ISBLANK(Table13[[#This Row],[Difference Result]]), "", (Table13[[#This Row],[Predicted Spread]]*-1-Table13[[#This Row],[Difference Result]]))</f>
        <v/>
      </c>
      <c r="N551" s="24" t="str">
        <f>IF(ISBLANK(Table13[[#This Row],[Difference Result]]), "",ABS(Table13[[#This Row],[Result Difference from Prediction]]))</f>
        <v/>
      </c>
      <c r="O551" s="17" t="str">
        <f>IF(OR(ISBLANK(Games!B551),ISBLANK(Table13[[#This Row],[Side Result]])), "",IF(OR(AND('Prediction Log'!D551&lt;0, 'Prediction Log'!H551='Prediction Log'!B551), AND('Prediction Log'!D551&gt;0, 'Prediction Log'!C551='Prediction Log'!H551)),"Y", IF(ISBLANK(Games!$B$2), "","N")))</f>
        <v/>
      </c>
      <c r="P551" s="17" t="str">
        <f>IF(OR(ISBLANK(Games!B551),ISBLANK(Table13[[#This Row],[Difference Result]])),"", IF(Table13[[#This Row],[Cover Result (Y/N)]]="Y", "Y", "N"))</f>
        <v/>
      </c>
    </row>
    <row r="552" spans="1:16" x14ac:dyDescent="0.45">
      <c r="A552" s="6" t="str">
        <f>IF(ISBLANK(Games!$B552), "",Games!A552)</f>
        <v/>
      </c>
      <c r="B552" s="6" t="str">
        <f>IF(ISBLANK(Games!$B552), "",Games!B552)</f>
        <v/>
      </c>
      <c r="C552" s="6" t="str">
        <f>IF(ISBLANK(Games!$B552), "",Games!C552)</f>
        <v/>
      </c>
      <c r="D552" s="2" t="str">
        <f>IF(ISBLANK(Games!$B552), "",Games!D552)</f>
        <v/>
      </c>
      <c r="E552" s="2" t="str">
        <f>IF(ISBLANK(Games!$B552), "",Games!E552)</f>
        <v/>
      </c>
      <c r="F552" s="6" t="str">
        <f>IF(ISBLANK(Games!$B552), "",Games!F552)</f>
        <v/>
      </c>
      <c r="G552" s="6" t="str">
        <f>IF(ISBLANK(Games!$B552), "",Games!G552)</f>
        <v/>
      </c>
      <c r="H552" s="26"/>
      <c r="I552" s="26"/>
      <c r="J552" s="25" t="str">
        <f>IF(ISBLANK(Table13[[#This Row],[Side Result]]), "",IF(Table13[[#This Row],[Difference Result]]&gt;(-1*Table13[[#This Row],[Predicted Spread]]), "Y", "N"))</f>
        <v/>
      </c>
      <c r="K552" s="12" t="str">
        <f>IF(ISBLANK(Games!B552),"",IF(Table13[[#This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2" s="16" t="str">
        <f>IF(ISBLANK(Table13[[#This Row],[Difference Result]]),"",IF(ISBLANK(Games!B552),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2" s="24" t="str">
        <f>IF(ISBLANK(Table13[[#This Row],[Difference Result]]), "", (Table13[[#This Row],[Predicted Spread]]*-1-Table13[[#This Row],[Difference Result]]))</f>
        <v/>
      </c>
      <c r="N552" s="24" t="str">
        <f>IF(ISBLANK(Table13[[#This Row],[Difference Result]]), "",ABS(Table13[[#This Row],[Result Difference from Prediction]]))</f>
        <v/>
      </c>
      <c r="O552" s="17" t="str">
        <f>IF(OR(ISBLANK(Games!B552),ISBLANK(Table13[[#This Row],[Side Result]])), "",IF(OR(AND('Prediction Log'!D552&lt;0, 'Prediction Log'!H552='Prediction Log'!B552), AND('Prediction Log'!D552&gt;0, 'Prediction Log'!C552='Prediction Log'!H552)),"Y", IF(ISBLANK(Games!$B$2), "","N")))</f>
        <v/>
      </c>
      <c r="P552" s="17" t="str">
        <f>IF(OR(ISBLANK(Games!B552),ISBLANK(Table13[[#This Row],[Difference Result]])),"", IF(Table13[[#This Row],[Cover Result (Y/N)]]="Y", "Y", "N"))</f>
        <v/>
      </c>
    </row>
    <row r="553" spans="1:16" x14ac:dyDescent="0.45">
      <c r="A553" s="6" t="str">
        <f>IF(ISBLANK(Games!$B553), "",Games!A553)</f>
        <v/>
      </c>
      <c r="B553" s="6" t="str">
        <f>IF(ISBLANK(Games!$B553), "",Games!B553)</f>
        <v/>
      </c>
      <c r="C553" s="6" t="str">
        <f>IF(ISBLANK(Games!$B553), "",Games!C553)</f>
        <v/>
      </c>
      <c r="D553" s="2" t="str">
        <f>IF(ISBLANK(Games!$B553), "",Games!D553)</f>
        <v/>
      </c>
      <c r="E553" s="2" t="str">
        <f>IF(ISBLANK(Games!$B553), "",Games!E553)</f>
        <v/>
      </c>
      <c r="F553" s="6" t="str">
        <f>IF(ISBLANK(Games!$B553), "",Games!F553)</f>
        <v/>
      </c>
      <c r="G553" s="6" t="str">
        <f>IF(ISBLANK(Games!$B553), "",Games!G553)</f>
        <v/>
      </c>
      <c r="H553" s="26"/>
      <c r="I553" s="26"/>
      <c r="J553" s="25" t="str">
        <f>IF(ISBLANK(Table13[[#This Row],[Side Result]]), "",IF(Table13[[#This Row],[Difference Result]]&gt;(-1*Table13[[#This Row],[Predicted Spread]]), "Y", "N"))</f>
        <v/>
      </c>
      <c r="K553" s="12" t="str">
        <f>IF(ISBLANK(Games!B553),"",IF(Table13[[#This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3" s="16" t="str">
        <f>IF(ISBLANK(Table13[[#This Row],[Difference Result]]),"",IF(ISBLANK(Games!B553),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3" s="24" t="str">
        <f>IF(ISBLANK(Table13[[#This Row],[Difference Result]]), "", (Table13[[#This Row],[Predicted Spread]]*-1-Table13[[#This Row],[Difference Result]]))</f>
        <v/>
      </c>
      <c r="N553" s="24" t="str">
        <f>IF(ISBLANK(Table13[[#This Row],[Difference Result]]), "",ABS(Table13[[#This Row],[Result Difference from Prediction]]))</f>
        <v/>
      </c>
      <c r="O553" s="17" t="str">
        <f>IF(OR(ISBLANK(Games!B553),ISBLANK(Table13[[#This Row],[Side Result]])), "",IF(OR(AND('Prediction Log'!D553&lt;0, 'Prediction Log'!H553='Prediction Log'!B553), AND('Prediction Log'!D553&gt;0, 'Prediction Log'!C553='Prediction Log'!H553)),"Y", IF(ISBLANK(Games!$B$2), "","N")))</f>
        <v/>
      </c>
      <c r="P553" s="17" t="str">
        <f>IF(OR(ISBLANK(Games!B553),ISBLANK(Table13[[#This Row],[Difference Result]])),"", IF(Table13[[#This Row],[Cover Result (Y/N)]]="Y", "Y", "N"))</f>
        <v/>
      </c>
    </row>
    <row r="554" spans="1:16" x14ac:dyDescent="0.45">
      <c r="A554" s="6" t="str">
        <f>IF(ISBLANK(Games!$B554), "",Games!A554)</f>
        <v/>
      </c>
      <c r="B554" s="6" t="str">
        <f>IF(ISBLANK(Games!$B554), "",Games!B554)</f>
        <v/>
      </c>
      <c r="C554" s="6" t="str">
        <f>IF(ISBLANK(Games!$B554), "",Games!C554)</f>
        <v/>
      </c>
      <c r="D554" s="2" t="str">
        <f>IF(ISBLANK(Games!$B554), "",Games!D554)</f>
        <v/>
      </c>
      <c r="E554" s="2" t="str">
        <f>IF(ISBLANK(Games!$B554), "",Games!E554)</f>
        <v/>
      </c>
      <c r="F554" s="6" t="str">
        <f>IF(ISBLANK(Games!$B554), "",Games!F554)</f>
        <v/>
      </c>
      <c r="G554" s="6" t="str">
        <f>IF(ISBLANK(Games!$B554), "",Games!G554)</f>
        <v/>
      </c>
      <c r="H554" s="26"/>
      <c r="I554" s="26"/>
      <c r="J554" s="25" t="str">
        <f>IF(ISBLANK(Table13[[#This Row],[Side Result]]), "",IF(Table13[[#This Row],[Difference Result]]&gt;(-1*Table13[[#This Row],[Predicted Spread]]), "Y", "N"))</f>
        <v/>
      </c>
      <c r="K554" s="12" t="str">
        <f>IF(ISBLANK(Games!B554),"",IF(Table13[[#This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4" s="16" t="str">
        <f>IF(ISBLANK(Table13[[#This Row],[Difference Result]]),"",IF(ISBLANK(Games!B554),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4" s="24" t="str">
        <f>IF(ISBLANK(Table13[[#This Row],[Difference Result]]), "", (Table13[[#This Row],[Predicted Spread]]*-1-Table13[[#This Row],[Difference Result]]))</f>
        <v/>
      </c>
      <c r="N554" s="24" t="str">
        <f>IF(ISBLANK(Table13[[#This Row],[Difference Result]]), "",ABS(Table13[[#This Row],[Result Difference from Prediction]]))</f>
        <v/>
      </c>
      <c r="O554" s="17" t="str">
        <f>IF(OR(ISBLANK(Games!B554),ISBLANK(Table13[[#This Row],[Side Result]])), "",IF(OR(AND('Prediction Log'!D554&lt;0, 'Prediction Log'!H554='Prediction Log'!B554), AND('Prediction Log'!D554&gt;0, 'Prediction Log'!C554='Prediction Log'!H554)),"Y", IF(ISBLANK(Games!$B$2), "","N")))</f>
        <v/>
      </c>
      <c r="P554" s="17" t="str">
        <f>IF(OR(ISBLANK(Games!B554),ISBLANK(Table13[[#This Row],[Difference Result]])),"", IF(Table13[[#This Row],[Cover Result (Y/N)]]="Y", "Y", "N"))</f>
        <v/>
      </c>
    </row>
    <row r="555" spans="1:16" x14ac:dyDescent="0.45">
      <c r="A555" s="6" t="str">
        <f>IF(ISBLANK(Games!$B555), "",Games!A555)</f>
        <v/>
      </c>
      <c r="B555" s="6" t="str">
        <f>IF(ISBLANK(Games!$B555), "",Games!B555)</f>
        <v/>
      </c>
      <c r="C555" s="6" t="str">
        <f>IF(ISBLANK(Games!$B555), "",Games!C555)</f>
        <v/>
      </c>
      <c r="D555" s="2" t="str">
        <f>IF(ISBLANK(Games!$B555), "",Games!D555)</f>
        <v/>
      </c>
      <c r="E555" s="2" t="str">
        <f>IF(ISBLANK(Games!$B555), "",Games!E555)</f>
        <v/>
      </c>
      <c r="F555" s="6" t="str">
        <f>IF(ISBLANK(Games!$B555), "",Games!F555)</f>
        <v/>
      </c>
      <c r="G555" s="6" t="str">
        <f>IF(ISBLANK(Games!$B555), "",Games!G555)</f>
        <v/>
      </c>
      <c r="H555" s="26"/>
      <c r="I555" s="26"/>
      <c r="J555" s="25" t="str">
        <f>IF(ISBLANK(Table13[[#This Row],[Side Result]]), "",IF(Table13[[#This Row],[Difference Result]]&gt;(-1*Table13[[#This Row],[Predicted Spread]]), "Y", "N"))</f>
        <v/>
      </c>
      <c r="K555" s="12" t="str">
        <f>IF(ISBLANK(Games!B555),"",IF(Table13[[#This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5" s="16" t="str">
        <f>IF(ISBLANK(Table13[[#This Row],[Difference Result]]),"",IF(ISBLANK(Games!B555),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5" s="24" t="str">
        <f>IF(ISBLANK(Table13[[#This Row],[Difference Result]]), "", (Table13[[#This Row],[Predicted Spread]]*-1-Table13[[#This Row],[Difference Result]]))</f>
        <v/>
      </c>
      <c r="N555" s="24" t="str">
        <f>IF(ISBLANK(Table13[[#This Row],[Difference Result]]), "",ABS(Table13[[#This Row],[Result Difference from Prediction]]))</f>
        <v/>
      </c>
      <c r="O555" s="17" t="str">
        <f>IF(OR(ISBLANK(Games!B555),ISBLANK(Table13[[#This Row],[Side Result]])), "",IF(OR(AND('Prediction Log'!D555&lt;0, 'Prediction Log'!H555='Prediction Log'!B555), AND('Prediction Log'!D555&gt;0, 'Prediction Log'!C555='Prediction Log'!H555)),"Y", IF(ISBLANK(Games!$B$2), "","N")))</f>
        <v/>
      </c>
      <c r="P555" s="17" t="str">
        <f>IF(OR(ISBLANK(Games!B555),ISBLANK(Table13[[#This Row],[Difference Result]])),"", IF(Table13[[#This Row],[Cover Result (Y/N)]]="Y", "Y", "N"))</f>
        <v/>
      </c>
    </row>
    <row r="556" spans="1:16" x14ac:dyDescent="0.45">
      <c r="A556" s="6" t="str">
        <f>IF(ISBLANK(Games!$B556), "",Games!A556)</f>
        <v/>
      </c>
      <c r="B556" s="6" t="str">
        <f>IF(ISBLANK(Games!$B556), "",Games!B556)</f>
        <v/>
      </c>
      <c r="C556" s="6" t="str">
        <f>IF(ISBLANK(Games!$B556), "",Games!C556)</f>
        <v/>
      </c>
      <c r="D556" s="2" t="str">
        <f>IF(ISBLANK(Games!$B556), "",Games!D556)</f>
        <v/>
      </c>
      <c r="E556" s="2" t="str">
        <f>IF(ISBLANK(Games!$B556), "",Games!E556)</f>
        <v/>
      </c>
      <c r="F556" s="6" t="str">
        <f>IF(ISBLANK(Games!$B556), "",Games!F556)</f>
        <v/>
      </c>
      <c r="G556" s="6" t="str">
        <f>IF(ISBLANK(Games!$B556), "",Games!G556)</f>
        <v/>
      </c>
      <c r="H556" s="26"/>
      <c r="I556" s="26"/>
      <c r="J556" s="25" t="str">
        <f>IF(ISBLANK(Table13[[#This Row],[Side Result]]), "",IF(Table13[[#This Row],[Difference Result]]&gt;(-1*Table13[[#This Row],[Predicted Spread]]), "Y", "N"))</f>
        <v/>
      </c>
      <c r="K556" s="12" t="str">
        <f>IF(ISBLANK(Games!B556),"",IF(Table13[[#This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6" s="16" t="str">
        <f>IF(ISBLANK(Table13[[#This Row],[Difference Result]]),"",IF(ISBLANK(Games!B556),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6" s="24" t="str">
        <f>IF(ISBLANK(Table13[[#This Row],[Difference Result]]), "", (Table13[[#This Row],[Predicted Spread]]*-1-Table13[[#This Row],[Difference Result]]))</f>
        <v/>
      </c>
      <c r="N556" s="24" t="str">
        <f>IF(ISBLANK(Table13[[#This Row],[Difference Result]]), "",ABS(Table13[[#This Row],[Result Difference from Prediction]]))</f>
        <v/>
      </c>
      <c r="O556" s="17" t="str">
        <f>IF(OR(ISBLANK(Games!B556),ISBLANK(Table13[[#This Row],[Side Result]])), "",IF(OR(AND('Prediction Log'!D556&lt;0, 'Prediction Log'!H556='Prediction Log'!B556), AND('Prediction Log'!D556&gt;0, 'Prediction Log'!C556='Prediction Log'!H556)),"Y", IF(ISBLANK(Games!$B$2), "","N")))</f>
        <v/>
      </c>
      <c r="P556" s="17" t="str">
        <f>IF(OR(ISBLANK(Games!B556),ISBLANK(Table13[[#This Row],[Difference Result]])),"", IF(Table13[[#This Row],[Cover Result (Y/N)]]="Y", "Y", "N"))</f>
        <v/>
      </c>
    </row>
    <row r="557" spans="1:16" x14ac:dyDescent="0.45">
      <c r="A557" s="6" t="str">
        <f>IF(ISBLANK(Games!$B557), "",Games!A557)</f>
        <v/>
      </c>
      <c r="B557" s="6" t="str">
        <f>IF(ISBLANK(Games!$B557), "",Games!B557)</f>
        <v/>
      </c>
      <c r="C557" s="6" t="str">
        <f>IF(ISBLANK(Games!$B557), "",Games!C557)</f>
        <v/>
      </c>
      <c r="D557" s="2" t="str">
        <f>IF(ISBLANK(Games!$B557), "",Games!D557)</f>
        <v/>
      </c>
      <c r="E557" s="2" t="str">
        <f>IF(ISBLANK(Games!$B557), "",Games!E557)</f>
        <v/>
      </c>
      <c r="F557" s="6" t="str">
        <f>IF(ISBLANK(Games!$B557), "",Games!F557)</f>
        <v/>
      </c>
      <c r="G557" s="6" t="str">
        <f>IF(ISBLANK(Games!$B557), "",Games!G557)</f>
        <v/>
      </c>
      <c r="H557" s="26"/>
      <c r="I557" s="26"/>
      <c r="J557" s="25" t="str">
        <f>IF(ISBLANK(Table13[[#This Row],[Side Result]]), "",IF(Table13[[#This Row],[Difference Result]]&gt;(-1*Table13[[#This Row],[Predicted Spread]]), "Y", "N"))</f>
        <v/>
      </c>
      <c r="K557" s="12" t="str">
        <f>IF(ISBLANK(Games!B557),"",IF(Table13[[#This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7" s="16" t="str">
        <f>IF(ISBLANK(Table13[[#This Row],[Difference Result]]),"",IF(ISBLANK(Games!B557),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7" s="24" t="str">
        <f>IF(ISBLANK(Table13[[#This Row],[Difference Result]]), "", (Table13[[#This Row],[Predicted Spread]]*-1-Table13[[#This Row],[Difference Result]]))</f>
        <v/>
      </c>
      <c r="N557" s="24" t="str">
        <f>IF(ISBLANK(Table13[[#This Row],[Difference Result]]), "",ABS(Table13[[#This Row],[Result Difference from Prediction]]))</f>
        <v/>
      </c>
      <c r="O557" s="17" t="str">
        <f>IF(OR(ISBLANK(Games!B557),ISBLANK(Table13[[#This Row],[Side Result]])), "",IF(OR(AND('Prediction Log'!D557&lt;0, 'Prediction Log'!H557='Prediction Log'!B557), AND('Prediction Log'!D557&gt;0, 'Prediction Log'!C557='Prediction Log'!H557)),"Y", IF(ISBLANK(Games!$B$2), "","N")))</f>
        <v/>
      </c>
      <c r="P557" s="17" t="str">
        <f>IF(OR(ISBLANK(Games!B557),ISBLANK(Table13[[#This Row],[Difference Result]])),"", IF(Table13[[#This Row],[Cover Result (Y/N)]]="Y", "Y", "N"))</f>
        <v/>
      </c>
    </row>
    <row r="558" spans="1:16" x14ac:dyDescent="0.45">
      <c r="A558" s="6" t="str">
        <f>IF(ISBLANK(Games!$B558), "",Games!A558)</f>
        <v/>
      </c>
      <c r="B558" s="6" t="str">
        <f>IF(ISBLANK(Games!$B558), "",Games!B558)</f>
        <v/>
      </c>
      <c r="C558" s="6" t="str">
        <f>IF(ISBLANK(Games!$B558), "",Games!C558)</f>
        <v/>
      </c>
      <c r="D558" s="2" t="str">
        <f>IF(ISBLANK(Games!$B558), "",Games!D558)</f>
        <v/>
      </c>
      <c r="E558" s="2" t="str">
        <f>IF(ISBLANK(Games!$B558), "",Games!E558)</f>
        <v/>
      </c>
      <c r="F558" s="6" t="str">
        <f>IF(ISBLANK(Games!$B558), "",Games!F558)</f>
        <v/>
      </c>
      <c r="G558" s="6" t="str">
        <f>IF(ISBLANK(Games!$B558), "",Games!G558)</f>
        <v/>
      </c>
      <c r="H558" s="26"/>
      <c r="I558" s="26"/>
      <c r="J558" s="25" t="str">
        <f>IF(ISBLANK(Table13[[#This Row],[Side Result]]), "",IF(Table13[[#This Row],[Difference Result]]&gt;(-1*Table13[[#This Row],[Predicted Spread]]), "Y", "N"))</f>
        <v/>
      </c>
      <c r="K558" s="12" t="str">
        <f>IF(ISBLANK(Games!B558),"",IF(Table13[[#This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8" s="16" t="str">
        <f>IF(ISBLANK(Table13[[#This Row],[Difference Result]]),"",IF(ISBLANK(Games!B558),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8" s="24" t="str">
        <f>IF(ISBLANK(Table13[[#This Row],[Difference Result]]), "", (Table13[[#This Row],[Predicted Spread]]*-1-Table13[[#This Row],[Difference Result]]))</f>
        <v/>
      </c>
      <c r="N558" s="24" t="str">
        <f>IF(ISBLANK(Table13[[#This Row],[Difference Result]]), "",ABS(Table13[[#This Row],[Result Difference from Prediction]]))</f>
        <v/>
      </c>
      <c r="O558" s="17" t="str">
        <f>IF(OR(ISBLANK(Games!B558),ISBLANK(Table13[[#This Row],[Side Result]])), "",IF(OR(AND('Prediction Log'!D558&lt;0, 'Prediction Log'!H558='Prediction Log'!B558), AND('Prediction Log'!D558&gt;0, 'Prediction Log'!C558='Prediction Log'!H558)),"Y", IF(ISBLANK(Games!$B$2), "","N")))</f>
        <v/>
      </c>
      <c r="P558" s="17" t="str">
        <f>IF(OR(ISBLANK(Games!B558),ISBLANK(Table13[[#This Row],[Difference Result]])),"", IF(Table13[[#This Row],[Cover Result (Y/N)]]="Y", "Y", "N"))</f>
        <v/>
      </c>
    </row>
    <row r="559" spans="1:16" x14ac:dyDescent="0.45">
      <c r="A559" s="6" t="str">
        <f>IF(ISBLANK(Games!$B559), "",Games!A559)</f>
        <v/>
      </c>
      <c r="B559" s="6" t="str">
        <f>IF(ISBLANK(Games!$B559), "",Games!B559)</f>
        <v/>
      </c>
      <c r="C559" s="6" t="str">
        <f>IF(ISBLANK(Games!$B559), "",Games!C559)</f>
        <v/>
      </c>
      <c r="D559" s="2" t="str">
        <f>IF(ISBLANK(Games!$B559), "",Games!D559)</f>
        <v/>
      </c>
      <c r="E559" s="2" t="str">
        <f>IF(ISBLANK(Games!$B559), "",Games!E559)</f>
        <v/>
      </c>
      <c r="F559" s="6" t="str">
        <f>IF(ISBLANK(Games!$B559), "",Games!F559)</f>
        <v/>
      </c>
      <c r="G559" s="6" t="str">
        <f>IF(ISBLANK(Games!$B559), "",Games!G559)</f>
        <v/>
      </c>
      <c r="H559" s="26"/>
      <c r="I559" s="26"/>
      <c r="J559" s="25" t="str">
        <f>IF(ISBLANK(Table13[[#This Row],[Side Result]]), "",IF(Table13[[#This Row],[Difference Result]]&gt;(-1*Table13[[#This Row],[Predicted Spread]]), "Y", "N"))</f>
        <v/>
      </c>
      <c r="K559" s="12" t="str">
        <f>IF(ISBLANK(Games!B559),"",IF(Table13[[#This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9" s="16" t="str">
        <f>IF(ISBLANK(Table13[[#This Row],[Difference Result]]),"",IF(ISBLANK(Games!B559),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9" s="24" t="str">
        <f>IF(ISBLANK(Table13[[#This Row],[Difference Result]]), "", (Table13[[#This Row],[Predicted Spread]]*-1-Table13[[#This Row],[Difference Result]]))</f>
        <v/>
      </c>
      <c r="N559" s="24" t="str">
        <f>IF(ISBLANK(Table13[[#This Row],[Difference Result]]), "",ABS(Table13[[#This Row],[Result Difference from Prediction]]))</f>
        <v/>
      </c>
      <c r="O559" s="17" t="str">
        <f>IF(OR(ISBLANK(Games!B559),ISBLANK(Table13[[#This Row],[Side Result]])), "",IF(OR(AND('Prediction Log'!D559&lt;0, 'Prediction Log'!H559='Prediction Log'!B559), AND('Prediction Log'!D559&gt;0, 'Prediction Log'!C559='Prediction Log'!H559)),"Y", IF(ISBLANK(Games!$B$2), "","N")))</f>
        <v/>
      </c>
      <c r="P559" s="17" t="str">
        <f>IF(OR(ISBLANK(Games!B559),ISBLANK(Table13[[#This Row],[Difference Result]])),"", IF(Table13[[#This Row],[Cover Result (Y/N)]]="Y", "Y", "N"))</f>
        <v/>
      </c>
    </row>
    <row r="560" spans="1:16" x14ac:dyDescent="0.45">
      <c r="A560" s="6" t="str">
        <f>IF(ISBLANK(Games!$B560), "",Games!A560)</f>
        <v/>
      </c>
      <c r="B560" s="6" t="str">
        <f>IF(ISBLANK(Games!$B560), "",Games!B560)</f>
        <v/>
      </c>
      <c r="C560" s="6" t="str">
        <f>IF(ISBLANK(Games!$B560), "",Games!C560)</f>
        <v/>
      </c>
      <c r="D560" s="2" t="str">
        <f>IF(ISBLANK(Games!$B560), "",Games!D560)</f>
        <v/>
      </c>
      <c r="E560" s="2" t="str">
        <f>IF(ISBLANK(Games!$B560), "",Games!E560)</f>
        <v/>
      </c>
      <c r="F560" s="6" t="str">
        <f>IF(ISBLANK(Games!$B560), "",Games!F560)</f>
        <v/>
      </c>
      <c r="G560" s="6" t="str">
        <f>IF(ISBLANK(Games!$B560), "",Games!G560)</f>
        <v/>
      </c>
      <c r="H560" s="26"/>
      <c r="I560" s="26"/>
      <c r="J560" s="25" t="str">
        <f>IF(ISBLANK(Table13[[#This Row],[Side Result]]), "",IF(Table13[[#This Row],[Difference Result]]&gt;(-1*Table13[[#This Row],[Predicted Spread]]), "Y", "N"))</f>
        <v/>
      </c>
      <c r="K560" s="12" t="str">
        <f>IF(ISBLANK(Games!B560),"",IF(Table13[[#This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0" s="16" t="str">
        <f>IF(ISBLANK(Table13[[#This Row],[Difference Result]]),"",IF(ISBLANK(Games!B560),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0" s="24" t="str">
        <f>IF(ISBLANK(Table13[[#This Row],[Difference Result]]), "", (Table13[[#This Row],[Predicted Spread]]*-1-Table13[[#This Row],[Difference Result]]))</f>
        <v/>
      </c>
      <c r="N560" s="24" t="str">
        <f>IF(ISBLANK(Table13[[#This Row],[Difference Result]]), "",ABS(Table13[[#This Row],[Result Difference from Prediction]]))</f>
        <v/>
      </c>
      <c r="O560" s="17" t="str">
        <f>IF(OR(ISBLANK(Games!B560),ISBLANK(Table13[[#This Row],[Side Result]])), "",IF(OR(AND('Prediction Log'!D560&lt;0, 'Prediction Log'!H560='Prediction Log'!B560), AND('Prediction Log'!D560&gt;0, 'Prediction Log'!C560='Prediction Log'!H560)),"Y", IF(ISBLANK(Games!$B$2), "","N")))</f>
        <v/>
      </c>
      <c r="P560" s="17" t="str">
        <f>IF(OR(ISBLANK(Games!B560),ISBLANK(Table13[[#This Row],[Difference Result]])),"", IF(Table13[[#This Row],[Cover Result (Y/N)]]="Y", "Y", "N"))</f>
        <v/>
      </c>
    </row>
    <row r="561" spans="1:16" x14ac:dyDescent="0.45">
      <c r="A561" s="6" t="str">
        <f>IF(ISBLANK(Games!$B561), "",Games!A561)</f>
        <v/>
      </c>
      <c r="B561" s="6" t="str">
        <f>IF(ISBLANK(Games!$B561), "",Games!B561)</f>
        <v/>
      </c>
      <c r="C561" s="6" t="str">
        <f>IF(ISBLANK(Games!$B561), "",Games!C561)</f>
        <v/>
      </c>
      <c r="D561" s="2" t="str">
        <f>IF(ISBLANK(Games!$B561), "",Games!D561)</f>
        <v/>
      </c>
      <c r="E561" s="2" t="str">
        <f>IF(ISBLANK(Games!$B561), "",Games!E561)</f>
        <v/>
      </c>
      <c r="F561" s="6" t="str">
        <f>IF(ISBLANK(Games!$B561), "",Games!F561)</f>
        <v/>
      </c>
      <c r="G561" s="6" t="str">
        <f>IF(ISBLANK(Games!$B561), "",Games!G561)</f>
        <v/>
      </c>
      <c r="H561" s="26"/>
      <c r="I561" s="26"/>
      <c r="J561" s="25" t="str">
        <f>IF(ISBLANK(Table13[[#This Row],[Side Result]]), "",IF(Table13[[#This Row],[Difference Result]]&gt;(-1*Table13[[#This Row],[Predicted Spread]]), "Y", "N"))</f>
        <v/>
      </c>
      <c r="K561" s="12" t="str">
        <f>IF(ISBLANK(Games!B561),"",IF(Table13[[#This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1" s="16" t="str">
        <f>IF(ISBLANK(Table13[[#This Row],[Difference Result]]),"",IF(ISBLANK(Games!B561),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1" s="24" t="str">
        <f>IF(ISBLANK(Table13[[#This Row],[Difference Result]]), "", (Table13[[#This Row],[Predicted Spread]]*-1-Table13[[#This Row],[Difference Result]]))</f>
        <v/>
      </c>
      <c r="N561" s="24" t="str">
        <f>IF(ISBLANK(Table13[[#This Row],[Difference Result]]), "",ABS(Table13[[#This Row],[Result Difference from Prediction]]))</f>
        <v/>
      </c>
      <c r="O561" s="17" t="str">
        <f>IF(OR(ISBLANK(Games!B561),ISBLANK(Table13[[#This Row],[Side Result]])), "",IF(OR(AND('Prediction Log'!D561&lt;0, 'Prediction Log'!H561='Prediction Log'!B561), AND('Prediction Log'!D561&gt;0, 'Prediction Log'!C561='Prediction Log'!H561)),"Y", IF(ISBLANK(Games!$B$2), "","N")))</f>
        <v/>
      </c>
      <c r="P561" s="17" t="str">
        <f>IF(OR(ISBLANK(Games!B561),ISBLANK(Table13[[#This Row],[Difference Result]])),"", IF(Table13[[#This Row],[Cover Result (Y/N)]]="Y", "Y", "N"))</f>
        <v/>
      </c>
    </row>
    <row r="562" spans="1:16" x14ac:dyDescent="0.45">
      <c r="A562" s="6" t="str">
        <f>IF(ISBLANK(Games!$B562), "",Games!A562)</f>
        <v/>
      </c>
      <c r="B562" s="6" t="str">
        <f>IF(ISBLANK(Games!$B562), "",Games!B562)</f>
        <v/>
      </c>
      <c r="C562" s="6" t="str">
        <f>IF(ISBLANK(Games!$B562), "",Games!C562)</f>
        <v/>
      </c>
      <c r="D562" s="2" t="str">
        <f>IF(ISBLANK(Games!$B562), "",Games!D562)</f>
        <v/>
      </c>
      <c r="E562" s="2" t="str">
        <f>IF(ISBLANK(Games!$B562), "",Games!E562)</f>
        <v/>
      </c>
      <c r="F562" s="6" t="str">
        <f>IF(ISBLANK(Games!$B562), "",Games!F562)</f>
        <v/>
      </c>
      <c r="G562" s="6" t="str">
        <f>IF(ISBLANK(Games!$B562), "",Games!G562)</f>
        <v/>
      </c>
      <c r="H562" s="26"/>
      <c r="I562" s="26"/>
      <c r="J562" s="25" t="str">
        <f>IF(ISBLANK(Table13[[#This Row],[Side Result]]), "",IF(Table13[[#This Row],[Difference Result]]&gt;(-1*Table13[[#This Row],[Predicted Spread]]), "Y", "N"))</f>
        <v/>
      </c>
      <c r="K562" s="12" t="str">
        <f>IF(ISBLANK(Games!B562),"",IF(Table13[[#This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2" s="16" t="str">
        <f>IF(ISBLANK(Table13[[#This Row],[Difference Result]]),"",IF(ISBLANK(Games!B562),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2" s="24" t="str">
        <f>IF(ISBLANK(Table13[[#This Row],[Difference Result]]), "", (Table13[[#This Row],[Predicted Spread]]*-1-Table13[[#This Row],[Difference Result]]))</f>
        <v/>
      </c>
      <c r="N562" s="24" t="str">
        <f>IF(ISBLANK(Table13[[#This Row],[Difference Result]]), "",ABS(Table13[[#This Row],[Result Difference from Prediction]]))</f>
        <v/>
      </c>
      <c r="O562" s="17" t="str">
        <f>IF(OR(ISBLANK(Games!B562),ISBLANK(Table13[[#This Row],[Side Result]])), "",IF(OR(AND('Prediction Log'!D562&lt;0, 'Prediction Log'!H562='Prediction Log'!B562), AND('Prediction Log'!D562&gt;0, 'Prediction Log'!C562='Prediction Log'!H562)),"Y", IF(ISBLANK(Games!$B$2), "","N")))</f>
        <v/>
      </c>
      <c r="P562" s="17" t="str">
        <f>IF(OR(ISBLANK(Games!B562),ISBLANK(Table13[[#This Row],[Difference Result]])),"", IF(Table13[[#This Row],[Cover Result (Y/N)]]="Y", "Y", "N"))</f>
        <v/>
      </c>
    </row>
    <row r="563" spans="1:16" x14ac:dyDescent="0.45">
      <c r="A563" s="6" t="str">
        <f>IF(ISBLANK(Games!$B563), "",Games!A563)</f>
        <v/>
      </c>
      <c r="B563" s="6" t="str">
        <f>IF(ISBLANK(Games!$B563), "",Games!B563)</f>
        <v/>
      </c>
      <c r="C563" s="6" t="str">
        <f>IF(ISBLANK(Games!$B563), "",Games!C563)</f>
        <v/>
      </c>
      <c r="D563" s="2" t="str">
        <f>IF(ISBLANK(Games!$B563), "",Games!D563)</f>
        <v/>
      </c>
      <c r="E563" s="2" t="str">
        <f>IF(ISBLANK(Games!$B563), "",Games!E563)</f>
        <v/>
      </c>
      <c r="F563" s="6" t="str">
        <f>IF(ISBLANK(Games!$B563), "",Games!F563)</f>
        <v/>
      </c>
      <c r="G563" s="6" t="str">
        <f>IF(ISBLANK(Games!$B563), "",Games!G563)</f>
        <v/>
      </c>
      <c r="H563" s="26"/>
      <c r="I563" s="26"/>
      <c r="J563" s="25" t="str">
        <f>IF(ISBLANK(Table13[[#This Row],[Side Result]]), "",IF(Table13[[#This Row],[Difference Result]]&gt;(-1*Table13[[#This Row],[Predicted Spread]]), "Y", "N"))</f>
        <v/>
      </c>
      <c r="K563" s="12" t="str">
        <f>IF(ISBLANK(Games!B563),"",IF(Table13[[#This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3" s="16" t="str">
        <f>IF(ISBLANK(Table13[[#This Row],[Difference Result]]),"",IF(ISBLANK(Games!B563),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3" s="24" t="str">
        <f>IF(ISBLANK(Table13[[#This Row],[Difference Result]]), "", (Table13[[#This Row],[Predicted Spread]]*-1-Table13[[#This Row],[Difference Result]]))</f>
        <v/>
      </c>
      <c r="N563" s="24" t="str">
        <f>IF(ISBLANK(Table13[[#This Row],[Difference Result]]), "",ABS(Table13[[#This Row],[Result Difference from Prediction]]))</f>
        <v/>
      </c>
      <c r="O563" s="17" t="str">
        <f>IF(OR(ISBLANK(Games!B563),ISBLANK(Table13[[#This Row],[Side Result]])), "",IF(OR(AND('Prediction Log'!D563&lt;0, 'Prediction Log'!H563='Prediction Log'!B563), AND('Prediction Log'!D563&gt;0, 'Prediction Log'!C563='Prediction Log'!H563)),"Y", IF(ISBLANK(Games!$B$2), "","N")))</f>
        <v/>
      </c>
      <c r="P563" s="17" t="str">
        <f>IF(OR(ISBLANK(Games!B563),ISBLANK(Table13[[#This Row],[Difference Result]])),"", IF(Table13[[#This Row],[Cover Result (Y/N)]]="Y", "Y", "N"))</f>
        <v/>
      </c>
    </row>
    <row r="564" spans="1:16" x14ac:dyDescent="0.45">
      <c r="A564" s="6" t="str">
        <f>IF(ISBLANK(Games!$B564), "",Games!A564)</f>
        <v/>
      </c>
      <c r="B564" s="6" t="str">
        <f>IF(ISBLANK(Games!$B564), "",Games!B564)</f>
        <v/>
      </c>
      <c r="C564" s="6" t="str">
        <f>IF(ISBLANK(Games!$B564), "",Games!C564)</f>
        <v/>
      </c>
      <c r="D564" s="2" t="str">
        <f>IF(ISBLANK(Games!$B564), "",Games!D564)</f>
        <v/>
      </c>
      <c r="E564" s="2" t="str">
        <f>IF(ISBLANK(Games!$B564), "",Games!E564)</f>
        <v/>
      </c>
      <c r="F564" s="6" t="str">
        <f>IF(ISBLANK(Games!$B564), "",Games!F564)</f>
        <v/>
      </c>
      <c r="G564" s="6" t="str">
        <f>IF(ISBLANK(Games!$B564), "",Games!G564)</f>
        <v/>
      </c>
      <c r="H564" s="26"/>
      <c r="I564" s="26"/>
      <c r="J564" s="25" t="str">
        <f>IF(ISBLANK(Table13[[#This Row],[Side Result]]), "",IF(Table13[[#This Row],[Difference Result]]&gt;(-1*Table13[[#This Row],[Predicted Spread]]), "Y", "N"))</f>
        <v/>
      </c>
      <c r="K564" s="12" t="str">
        <f>IF(ISBLANK(Games!B564),"",IF(Table13[[#This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4" s="16" t="str">
        <f>IF(ISBLANK(Table13[[#This Row],[Difference Result]]),"",IF(ISBLANK(Games!B564),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4" s="24" t="str">
        <f>IF(ISBLANK(Table13[[#This Row],[Difference Result]]), "", (Table13[[#This Row],[Predicted Spread]]*-1-Table13[[#This Row],[Difference Result]]))</f>
        <v/>
      </c>
      <c r="N564" s="24" t="str">
        <f>IF(ISBLANK(Table13[[#This Row],[Difference Result]]), "",ABS(Table13[[#This Row],[Result Difference from Prediction]]))</f>
        <v/>
      </c>
      <c r="O564" s="17" t="str">
        <f>IF(OR(ISBLANK(Games!B564),ISBLANK(Table13[[#This Row],[Side Result]])), "",IF(OR(AND('Prediction Log'!D564&lt;0, 'Prediction Log'!H564='Prediction Log'!B564), AND('Prediction Log'!D564&gt;0, 'Prediction Log'!C564='Prediction Log'!H564)),"Y", IF(ISBLANK(Games!$B$2), "","N")))</f>
        <v/>
      </c>
      <c r="P564" s="17" t="str">
        <f>IF(OR(ISBLANK(Games!B564),ISBLANK(Table13[[#This Row],[Difference Result]])),"", IF(Table13[[#This Row],[Cover Result (Y/N)]]="Y", "Y", "N"))</f>
        <v/>
      </c>
    </row>
    <row r="565" spans="1:16" x14ac:dyDescent="0.45">
      <c r="A565" s="6" t="str">
        <f>IF(ISBLANK(Games!$B565), "",Games!A565)</f>
        <v/>
      </c>
      <c r="B565" s="6" t="str">
        <f>IF(ISBLANK(Games!$B565), "",Games!B565)</f>
        <v/>
      </c>
      <c r="C565" s="6" t="str">
        <f>IF(ISBLANK(Games!$B565), "",Games!C565)</f>
        <v/>
      </c>
      <c r="D565" s="2" t="str">
        <f>IF(ISBLANK(Games!$B565), "",Games!D565)</f>
        <v/>
      </c>
      <c r="E565" s="2" t="str">
        <f>IF(ISBLANK(Games!$B565), "",Games!E565)</f>
        <v/>
      </c>
      <c r="F565" s="6" t="str">
        <f>IF(ISBLANK(Games!$B565), "",Games!F565)</f>
        <v/>
      </c>
      <c r="G565" s="6" t="str">
        <f>IF(ISBLANK(Games!$B565), "",Games!G565)</f>
        <v/>
      </c>
      <c r="H565" s="26"/>
      <c r="I565" s="26"/>
      <c r="J565" s="25" t="str">
        <f>IF(ISBLANK(Table13[[#This Row],[Side Result]]), "",IF(Table13[[#This Row],[Difference Result]]&gt;(-1*Table13[[#This Row],[Predicted Spread]]), "Y", "N"))</f>
        <v/>
      </c>
      <c r="K565" s="12" t="str">
        <f>IF(ISBLANK(Games!B565),"",IF(Table13[[#This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5" s="16" t="str">
        <f>IF(ISBLANK(Table13[[#This Row],[Difference Result]]),"",IF(ISBLANK(Games!B565),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5" s="24" t="str">
        <f>IF(ISBLANK(Table13[[#This Row],[Difference Result]]), "", (Table13[[#This Row],[Predicted Spread]]*-1-Table13[[#This Row],[Difference Result]]))</f>
        <v/>
      </c>
      <c r="N565" s="24" t="str">
        <f>IF(ISBLANK(Table13[[#This Row],[Difference Result]]), "",ABS(Table13[[#This Row],[Result Difference from Prediction]]))</f>
        <v/>
      </c>
      <c r="O565" s="17" t="str">
        <f>IF(OR(ISBLANK(Games!B565),ISBLANK(Table13[[#This Row],[Side Result]])), "",IF(OR(AND('Prediction Log'!D565&lt;0, 'Prediction Log'!H565='Prediction Log'!B565), AND('Prediction Log'!D565&gt;0, 'Prediction Log'!C565='Prediction Log'!H565)),"Y", IF(ISBLANK(Games!$B$2), "","N")))</f>
        <v/>
      </c>
      <c r="P565" s="17" t="str">
        <f>IF(OR(ISBLANK(Games!B565),ISBLANK(Table13[[#This Row],[Difference Result]])),"", IF(Table13[[#This Row],[Cover Result (Y/N)]]="Y", "Y", "N"))</f>
        <v/>
      </c>
    </row>
    <row r="566" spans="1:16" x14ac:dyDescent="0.45">
      <c r="A566" s="6" t="str">
        <f>IF(ISBLANK(Games!$B566), "",Games!A566)</f>
        <v/>
      </c>
      <c r="B566" s="6" t="str">
        <f>IF(ISBLANK(Games!$B566), "",Games!B566)</f>
        <v/>
      </c>
      <c r="C566" s="6" t="str">
        <f>IF(ISBLANK(Games!$B566), "",Games!C566)</f>
        <v/>
      </c>
      <c r="D566" s="2" t="str">
        <f>IF(ISBLANK(Games!$B566), "",Games!D566)</f>
        <v/>
      </c>
      <c r="E566" s="2" t="str">
        <f>IF(ISBLANK(Games!$B566), "",Games!E566)</f>
        <v/>
      </c>
      <c r="F566" s="6" t="str">
        <f>IF(ISBLANK(Games!$B566), "",Games!F566)</f>
        <v/>
      </c>
      <c r="G566" s="6" t="str">
        <f>IF(ISBLANK(Games!$B566), "",Games!G566)</f>
        <v/>
      </c>
      <c r="H566" s="26"/>
      <c r="I566" s="26"/>
      <c r="J566" s="25" t="str">
        <f>IF(ISBLANK(Table13[[#This Row],[Side Result]]), "",IF(Table13[[#This Row],[Difference Result]]&gt;(-1*Table13[[#This Row],[Predicted Spread]]), "Y", "N"))</f>
        <v/>
      </c>
      <c r="K566" s="12" t="str">
        <f>IF(ISBLANK(Games!B566),"",IF(Table13[[#This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6" s="16" t="str">
        <f>IF(ISBLANK(Table13[[#This Row],[Difference Result]]),"",IF(ISBLANK(Games!B566),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6" s="24" t="str">
        <f>IF(ISBLANK(Table13[[#This Row],[Difference Result]]), "", (Table13[[#This Row],[Predicted Spread]]*-1-Table13[[#This Row],[Difference Result]]))</f>
        <v/>
      </c>
      <c r="N566" s="24" t="str">
        <f>IF(ISBLANK(Table13[[#This Row],[Difference Result]]), "",ABS(Table13[[#This Row],[Result Difference from Prediction]]))</f>
        <v/>
      </c>
      <c r="O566" s="17" t="str">
        <f>IF(OR(ISBLANK(Games!B566),ISBLANK(Table13[[#This Row],[Side Result]])), "",IF(OR(AND('Prediction Log'!D566&lt;0, 'Prediction Log'!H566='Prediction Log'!B566), AND('Prediction Log'!D566&gt;0, 'Prediction Log'!C566='Prediction Log'!H566)),"Y", IF(ISBLANK(Games!$B$2), "","N")))</f>
        <v/>
      </c>
      <c r="P566" s="17" t="str">
        <f>IF(OR(ISBLANK(Games!B566),ISBLANK(Table13[[#This Row],[Difference Result]])),"", IF(Table13[[#This Row],[Cover Result (Y/N)]]="Y", "Y", "N"))</f>
        <v/>
      </c>
    </row>
    <row r="567" spans="1:16" x14ac:dyDescent="0.45">
      <c r="A567" s="6" t="str">
        <f>IF(ISBLANK(Games!$B567), "",Games!A567)</f>
        <v/>
      </c>
      <c r="B567" s="6" t="str">
        <f>IF(ISBLANK(Games!$B567), "",Games!B567)</f>
        <v/>
      </c>
      <c r="C567" s="6" t="str">
        <f>IF(ISBLANK(Games!$B567), "",Games!C567)</f>
        <v/>
      </c>
      <c r="D567" s="2" t="str">
        <f>IF(ISBLANK(Games!$B567), "",Games!D567)</f>
        <v/>
      </c>
      <c r="E567" s="2" t="str">
        <f>IF(ISBLANK(Games!$B567), "",Games!E567)</f>
        <v/>
      </c>
      <c r="F567" s="6" t="str">
        <f>IF(ISBLANK(Games!$B567), "",Games!F567)</f>
        <v/>
      </c>
      <c r="G567" s="6" t="str">
        <f>IF(ISBLANK(Games!$B567), "",Games!G567)</f>
        <v/>
      </c>
      <c r="H567" s="26"/>
      <c r="I567" s="26"/>
      <c r="J567" s="25" t="str">
        <f>IF(ISBLANK(Table13[[#This Row],[Side Result]]), "",IF(Table13[[#This Row],[Difference Result]]&gt;(-1*Table13[[#This Row],[Predicted Spread]]), "Y", "N"))</f>
        <v/>
      </c>
      <c r="K567" s="12" t="str">
        <f>IF(ISBLANK(Games!B567),"",IF(Table13[[#This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7" s="16" t="str">
        <f>IF(ISBLANK(Table13[[#This Row],[Difference Result]]),"",IF(ISBLANK(Games!B567),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7" s="24" t="str">
        <f>IF(ISBLANK(Table13[[#This Row],[Difference Result]]), "", (Table13[[#This Row],[Predicted Spread]]*-1-Table13[[#This Row],[Difference Result]]))</f>
        <v/>
      </c>
      <c r="N567" s="24" t="str">
        <f>IF(ISBLANK(Table13[[#This Row],[Difference Result]]), "",ABS(Table13[[#This Row],[Result Difference from Prediction]]))</f>
        <v/>
      </c>
      <c r="O567" s="17" t="str">
        <f>IF(OR(ISBLANK(Games!B567),ISBLANK(Table13[[#This Row],[Side Result]])), "",IF(OR(AND('Prediction Log'!D567&lt;0, 'Prediction Log'!H567='Prediction Log'!B567), AND('Prediction Log'!D567&gt;0, 'Prediction Log'!C567='Prediction Log'!H567)),"Y", IF(ISBLANK(Games!$B$2), "","N")))</f>
        <v/>
      </c>
      <c r="P567" s="17" t="str">
        <f>IF(OR(ISBLANK(Games!B567),ISBLANK(Table13[[#This Row],[Difference Result]])),"", IF(Table13[[#This Row],[Cover Result (Y/N)]]="Y", "Y", "N"))</f>
        <v/>
      </c>
    </row>
    <row r="568" spans="1:16" x14ac:dyDescent="0.45">
      <c r="A568" s="6" t="str">
        <f>IF(ISBLANK(Games!$B568), "",Games!A568)</f>
        <v/>
      </c>
      <c r="B568" s="6" t="str">
        <f>IF(ISBLANK(Games!$B568), "",Games!B568)</f>
        <v/>
      </c>
      <c r="C568" s="6" t="str">
        <f>IF(ISBLANK(Games!$B568), "",Games!C568)</f>
        <v/>
      </c>
      <c r="D568" s="2" t="str">
        <f>IF(ISBLANK(Games!$B568), "",Games!D568)</f>
        <v/>
      </c>
      <c r="E568" s="2" t="str">
        <f>IF(ISBLANK(Games!$B568), "",Games!E568)</f>
        <v/>
      </c>
      <c r="F568" s="6" t="str">
        <f>IF(ISBLANK(Games!$B568), "",Games!F568)</f>
        <v/>
      </c>
      <c r="G568" s="6" t="str">
        <f>IF(ISBLANK(Games!$B568), "",Games!G568)</f>
        <v/>
      </c>
      <c r="H568" s="26"/>
      <c r="I568" s="26"/>
      <c r="J568" s="25" t="str">
        <f>IF(ISBLANK(Table13[[#This Row],[Side Result]]), "",IF(Table13[[#This Row],[Difference Result]]&gt;(-1*Table13[[#This Row],[Predicted Spread]]), "Y", "N"))</f>
        <v/>
      </c>
      <c r="K568" s="12" t="str">
        <f>IF(ISBLANK(Games!B568),"",IF(Table13[[#This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8" s="16" t="str">
        <f>IF(ISBLANK(Table13[[#This Row],[Difference Result]]),"",IF(ISBLANK(Games!B568),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8" s="24" t="str">
        <f>IF(ISBLANK(Table13[[#This Row],[Difference Result]]), "", (Table13[[#This Row],[Predicted Spread]]*-1-Table13[[#This Row],[Difference Result]]))</f>
        <v/>
      </c>
      <c r="N568" s="24" t="str">
        <f>IF(ISBLANK(Table13[[#This Row],[Difference Result]]), "",ABS(Table13[[#This Row],[Result Difference from Prediction]]))</f>
        <v/>
      </c>
      <c r="O568" s="17" t="str">
        <f>IF(OR(ISBLANK(Games!B568),ISBLANK(Table13[[#This Row],[Side Result]])), "",IF(OR(AND('Prediction Log'!D568&lt;0, 'Prediction Log'!H568='Prediction Log'!B568), AND('Prediction Log'!D568&gt;0, 'Prediction Log'!C568='Prediction Log'!H568)),"Y", IF(ISBLANK(Games!$B$2), "","N")))</f>
        <v/>
      </c>
      <c r="P568" s="17" t="str">
        <f>IF(OR(ISBLANK(Games!B568),ISBLANK(Table13[[#This Row],[Difference Result]])),"", IF(Table13[[#This Row],[Cover Result (Y/N)]]="Y", "Y", "N"))</f>
        <v/>
      </c>
    </row>
    <row r="569" spans="1:16" x14ac:dyDescent="0.45">
      <c r="A569" s="6" t="str">
        <f>IF(ISBLANK(Games!$B569), "",Games!A569)</f>
        <v/>
      </c>
      <c r="B569" s="6" t="str">
        <f>IF(ISBLANK(Games!$B569), "",Games!B569)</f>
        <v/>
      </c>
      <c r="C569" s="6" t="str">
        <f>IF(ISBLANK(Games!$B569), "",Games!C569)</f>
        <v/>
      </c>
      <c r="D569" s="2" t="str">
        <f>IF(ISBLANK(Games!$B569), "",Games!D569)</f>
        <v/>
      </c>
      <c r="E569" s="2" t="str">
        <f>IF(ISBLANK(Games!$B569), "",Games!E569)</f>
        <v/>
      </c>
      <c r="F569" s="6" t="str">
        <f>IF(ISBLANK(Games!$B569), "",Games!F569)</f>
        <v/>
      </c>
      <c r="G569" s="6" t="str">
        <f>IF(ISBLANK(Games!$B569), "",Games!G569)</f>
        <v/>
      </c>
      <c r="H569" s="26"/>
      <c r="I569" s="26"/>
      <c r="J569" s="25" t="str">
        <f>IF(ISBLANK(Table13[[#This Row],[Side Result]]), "",IF(Table13[[#This Row],[Difference Result]]&gt;(-1*Table13[[#This Row],[Predicted Spread]]), "Y", "N"))</f>
        <v/>
      </c>
      <c r="K569" s="12" t="str">
        <f>IF(ISBLANK(Games!B569),"",IF(Table13[[#This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9" s="16" t="str">
        <f>IF(ISBLANK(Table13[[#This Row],[Difference Result]]),"",IF(ISBLANK(Games!B569),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9" s="24" t="str">
        <f>IF(ISBLANK(Table13[[#This Row],[Difference Result]]), "", (Table13[[#This Row],[Predicted Spread]]*-1-Table13[[#This Row],[Difference Result]]))</f>
        <v/>
      </c>
      <c r="N569" s="24" t="str">
        <f>IF(ISBLANK(Table13[[#This Row],[Difference Result]]), "",ABS(Table13[[#This Row],[Result Difference from Prediction]]))</f>
        <v/>
      </c>
      <c r="O569" s="17" t="str">
        <f>IF(OR(ISBLANK(Games!B569),ISBLANK(Table13[[#This Row],[Side Result]])), "",IF(OR(AND('Prediction Log'!D569&lt;0, 'Prediction Log'!H569='Prediction Log'!B569), AND('Prediction Log'!D569&gt;0, 'Prediction Log'!C569='Prediction Log'!H569)),"Y", IF(ISBLANK(Games!$B$2), "","N")))</f>
        <v/>
      </c>
      <c r="P569" s="17" t="str">
        <f>IF(OR(ISBLANK(Games!B569),ISBLANK(Table13[[#This Row],[Difference Result]])),"", IF(Table13[[#This Row],[Cover Result (Y/N)]]="Y", "Y", "N"))</f>
        <v/>
      </c>
    </row>
    <row r="570" spans="1:16" x14ac:dyDescent="0.45">
      <c r="A570" s="6" t="str">
        <f>IF(ISBLANK(Games!$B570), "",Games!A570)</f>
        <v/>
      </c>
      <c r="B570" s="6" t="str">
        <f>IF(ISBLANK(Games!$B570), "",Games!B570)</f>
        <v/>
      </c>
      <c r="C570" s="6" t="str">
        <f>IF(ISBLANK(Games!$B570), "",Games!C570)</f>
        <v/>
      </c>
      <c r="D570" s="2" t="str">
        <f>IF(ISBLANK(Games!$B570), "",Games!D570)</f>
        <v/>
      </c>
      <c r="E570" s="2" t="str">
        <f>IF(ISBLANK(Games!$B570), "",Games!E570)</f>
        <v/>
      </c>
      <c r="F570" s="6" t="str">
        <f>IF(ISBLANK(Games!$B570), "",Games!F570)</f>
        <v/>
      </c>
      <c r="G570" s="6" t="str">
        <f>IF(ISBLANK(Games!$B570), "",Games!G570)</f>
        <v/>
      </c>
      <c r="H570" s="26"/>
      <c r="I570" s="26"/>
      <c r="J570" s="25" t="str">
        <f>IF(ISBLANK(Table13[[#This Row],[Side Result]]), "",IF(Table13[[#This Row],[Difference Result]]&gt;(-1*Table13[[#This Row],[Predicted Spread]]), "Y", "N"))</f>
        <v/>
      </c>
      <c r="K570" s="12" t="str">
        <f>IF(ISBLANK(Games!B570),"",IF(Table13[[#This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0" s="16" t="str">
        <f>IF(ISBLANK(Table13[[#This Row],[Difference Result]]),"",IF(ISBLANK(Games!B570),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0" s="24" t="str">
        <f>IF(ISBLANK(Table13[[#This Row],[Difference Result]]), "", (Table13[[#This Row],[Predicted Spread]]*-1-Table13[[#This Row],[Difference Result]]))</f>
        <v/>
      </c>
      <c r="N570" s="24" t="str">
        <f>IF(ISBLANK(Table13[[#This Row],[Difference Result]]), "",ABS(Table13[[#This Row],[Result Difference from Prediction]]))</f>
        <v/>
      </c>
      <c r="O570" s="17" t="str">
        <f>IF(OR(ISBLANK(Games!B570),ISBLANK(Table13[[#This Row],[Side Result]])), "",IF(OR(AND('Prediction Log'!D570&lt;0, 'Prediction Log'!H570='Prediction Log'!B570), AND('Prediction Log'!D570&gt;0, 'Prediction Log'!C570='Prediction Log'!H570)),"Y", IF(ISBLANK(Games!$B$2), "","N")))</f>
        <v/>
      </c>
      <c r="P570" s="17" t="str">
        <f>IF(OR(ISBLANK(Games!B570),ISBLANK(Table13[[#This Row],[Difference Result]])),"", IF(Table13[[#This Row],[Cover Result (Y/N)]]="Y", "Y", "N"))</f>
        <v/>
      </c>
    </row>
    <row r="571" spans="1:16" x14ac:dyDescent="0.45">
      <c r="A571" s="6" t="str">
        <f>IF(ISBLANK(Games!$B571), "",Games!A571)</f>
        <v/>
      </c>
      <c r="B571" s="6" t="str">
        <f>IF(ISBLANK(Games!$B571), "",Games!B571)</f>
        <v/>
      </c>
      <c r="C571" s="6" t="str">
        <f>IF(ISBLANK(Games!$B571), "",Games!C571)</f>
        <v/>
      </c>
      <c r="D571" s="2" t="str">
        <f>IF(ISBLANK(Games!$B571), "",Games!D571)</f>
        <v/>
      </c>
      <c r="E571" s="2" t="str">
        <f>IF(ISBLANK(Games!$B571), "",Games!E571)</f>
        <v/>
      </c>
      <c r="F571" s="6" t="str">
        <f>IF(ISBLANK(Games!$B571), "",Games!F571)</f>
        <v/>
      </c>
      <c r="G571" s="6" t="str">
        <f>IF(ISBLANK(Games!$B571), "",Games!G571)</f>
        <v/>
      </c>
      <c r="H571" s="26"/>
      <c r="I571" s="26"/>
      <c r="J571" s="25" t="str">
        <f>IF(ISBLANK(Table13[[#This Row],[Side Result]]), "",IF(Table13[[#This Row],[Difference Result]]&gt;(-1*Table13[[#This Row],[Predicted Spread]]), "Y", "N"))</f>
        <v/>
      </c>
      <c r="K571" s="12" t="str">
        <f>IF(ISBLANK(Games!B571),"",IF(Table13[[#This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1" s="16" t="str">
        <f>IF(ISBLANK(Table13[[#This Row],[Difference Result]]),"",IF(ISBLANK(Games!B571),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1" s="24" t="str">
        <f>IF(ISBLANK(Table13[[#This Row],[Difference Result]]), "", (Table13[[#This Row],[Predicted Spread]]*-1-Table13[[#This Row],[Difference Result]]))</f>
        <v/>
      </c>
      <c r="N571" s="24" t="str">
        <f>IF(ISBLANK(Table13[[#This Row],[Difference Result]]), "",ABS(Table13[[#This Row],[Result Difference from Prediction]]))</f>
        <v/>
      </c>
      <c r="O571" s="17" t="str">
        <f>IF(OR(ISBLANK(Games!B571),ISBLANK(Table13[[#This Row],[Side Result]])), "",IF(OR(AND('Prediction Log'!D571&lt;0, 'Prediction Log'!H571='Prediction Log'!B571), AND('Prediction Log'!D571&gt;0, 'Prediction Log'!C571='Prediction Log'!H571)),"Y", IF(ISBLANK(Games!$B$2), "","N")))</f>
        <v/>
      </c>
      <c r="P571" s="17" t="str">
        <f>IF(OR(ISBLANK(Games!B571),ISBLANK(Table13[[#This Row],[Difference Result]])),"", IF(Table13[[#This Row],[Cover Result (Y/N)]]="Y", "Y", "N"))</f>
        <v/>
      </c>
    </row>
    <row r="572" spans="1:16" x14ac:dyDescent="0.45">
      <c r="A572" s="6" t="str">
        <f>IF(ISBLANK(Games!$B572), "",Games!A572)</f>
        <v/>
      </c>
      <c r="B572" s="6" t="str">
        <f>IF(ISBLANK(Games!$B572), "",Games!B572)</f>
        <v/>
      </c>
      <c r="C572" s="6" t="str">
        <f>IF(ISBLANK(Games!$B572), "",Games!C572)</f>
        <v/>
      </c>
      <c r="D572" s="2" t="str">
        <f>IF(ISBLANK(Games!$B572), "",Games!D572)</f>
        <v/>
      </c>
      <c r="E572" s="2" t="str">
        <f>IF(ISBLANK(Games!$B572), "",Games!E572)</f>
        <v/>
      </c>
      <c r="F572" s="6" t="str">
        <f>IF(ISBLANK(Games!$B572), "",Games!F572)</f>
        <v/>
      </c>
      <c r="G572" s="6" t="str">
        <f>IF(ISBLANK(Games!$B572), "",Games!G572)</f>
        <v/>
      </c>
      <c r="H572" s="26"/>
      <c r="I572" s="26"/>
      <c r="J572" s="25" t="str">
        <f>IF(ISBLANK(Table13[[#This Row],[Side Result]]), "",IF(Table13[[#This Row],[Difference Result]]&gt;(-1*Table13[[#This Row],[Predicted Spread]]), "Y", "N"))</f>
        <v/>
      </c>
      <c r="K572" s="12" t="str">
        <f>IF(ISBLANK(Games!B572),"",IF(Table13[[#This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2" s="16" t="str">
        <f>IF(ISBLANK(Table13[[#This Row],[Difference Result]]),"",IF(ISBLANK(Games!B572),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2" s="24" t="str">
        <f>IF(ISBLANK(Table13[[#This Row],[Difference Result]]), "", (Table13[[#This Row],[Predicted Spread]]*-1-Table13[[#This Row],[Difference Result]]))</f>
        <v/>
      </c>
      <c r="N572" s="24" t="str">
        <f>IF(ISBLANK(Table13[[#This Row],[Difference Result]]), "",ABS(Table13[[#This Row],[Result Difference from Prediction]]))</f>
        <v/>
      </c>
      <c r="O572" s="17" t="str">
        <f>IF(OR(ISBLANK(Games!B572),ISBLANK(Table13[[#This Row],[Side Result]])), "",IF(OR(AND('Prediction Log'!D572&lt;0, 'Prediction Log'!H572='Prediction Log'!B572), AND('Prediction Log'!D572&gt;0, 'Prediction Log'!C572='Prediction Log'!H572)),"Y", IF(ISBLANK(Games!$B$2), "","N")))</f>
        <v/>
      </c>
      <c r="P572" s="17" t="str">
        <f>IF(OR(ISBLANK(Games!B572),ISBLANK(Table13[[#This Row],[Difference Result]])),"", IF(Table13[[#This Row],[Cover Result (Y/N)]]="Y", "Y", "N"))</f>
        <v/>
      </c>
    </row>
    <row r="573" spans="1:16" x14ac:dyDescent="0.45">
      <c r="A573" s="6" t="str">
        <f>IF(ISBLANK(Games!$B573), "",Games!A573)</f>
        <v/>
      </c>
      <c r="B573" s="6" t="str">
        <f>IF(ISBLANK(Games!$B573), "",Games!B573)</f>
        <v/>
      </c>
      <c r="C573" s="6" t="str">
        <f>IF(ISBLANK(Games!$B573), "",Games!C573)</f>
        <v/>
      </c>
      <c r="D573" s="2" t="str">
        <f>IF(ISBLANK(Games!$B573), "",Games!D573)</f>
        <v/>
      </c>
      <c r="E573" s="2" t="str">
        <f>IF(ISBLANK(Games!$B573), "",Games!E573)</f>
        <v/>
      </c>
      <c r="F573" s="6" t="str">
        <f>IF(ISBLANK(Games!$B573), "",Games!F573)</f>
        <v/>
      </c>
      <c r="G573" s="6" t="str">
        <f>IF(ISBLANK(Games!$B573), "",Games!G573)</f>
        <v/>
      </c>
      <c r="H573" s="26"/>
      <c r="I573" s="26"/>
      <c r="J573" s="25" t="str">
        <f>IF(ISBLANK(Table13[[#This Row],[Side Result]]), "",IF(Table13[[#This Row],[Difference Result]]&gt;(-1*Table13[[#This Row],[Predicted Spread]]), "Y", "N"))</f>
        <v/>
      </c>
      <c r="K573" s="12" t="str">
        <f>IF(ISBLANK(Games!B573),"",IF(Table13[[#This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3" s="16" t="str">
        <f>IF(ISBLANK(Table13[[#This Row],[Difference Result]]),"",IF(ISBLANK(Games!B573),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3" s="24" t="str">
        <f>IF(ISBLANK(Table13[[#This Row],[Difference Result]]), "", (Table13[[#This Row],[Predicted Spread]]*-1-Table13[[#This Row],[Difference Result]]))</f>
        <v/>
      </c>
      <c r="N573" s="24" t="str">
        <f>IF(ISBLANK(Table13[[#This Row],[Difference Result]]), "",ABS(Table13[[#This Row],[Result Difference from Prediction]]))</f>
        <v/>
      </c>
      <c r="O573" s="17" t="str">
        <f>IF(OR(ISBLANK(Games!B573),ISBLANK(Table13[[#This Row],[Side Result]])), "",IF(OR(AND('Prediction Log'!D573&lt;0, 'Prediction Log'!H573='Prediction Log'!B573), AND('Prediction Log'!D573&gt;0, 'Prediction Log'!C573='Prediction Log'!H573)),"Y", IF(ISBLANK(Games!$B$2), "","N")))</f>
        <v/>
      </c>
      <c r="P573" s="17" t="str">
        <f>IF(OR(ISBLANK(Games!B573),ISBLANK(Table13[[#This Row],[Difference Result]])),"", IF(Table13[[#This Row],[Cover Result (Y/N)]]="Y", "Y", "N"))</f>
        <v/>
      </c>
    </row>
    <row r="574" spans="1:16" x14ac:dyDescent="0.45">
      <c r="A574" s="6" t="str">
        <f>IF(ISBLANK(Games!$B574), "",Games!A574)</f>
        <v/>
      </c>
      <c r="B574" s="6" t="str">
        <f>IF(ISBLANK(Games!$B574), "",Games!B574)</f>
        <v/>
      </c>
      <c r="C574" s="6" t="str">
        <f>IF(ISBLANK(Games!$B574), "",Games!C574)</f>
        <v/>
      </c>
      <c r="D574" s="2" t="str">
        <f>IF(ISBLANK(Games!$B574), "",Games!D574)</f>
        <v/>
      </c>
      <c r="E574" s="2" t="str">
        <f>IF(ISBLANK(Games!$B574), "",Games!E574)</f>
        <v/>
      </c>
      <c r="F574" s="6" t="str">
        <f>IF(ISBLANK(Games!$B574), "",Games!F574)</f>
        <v/>
      </c>
      <c r="G574" s="6" t="str">
        <f>IF(ISBLANK(Games!$B574), "",Games!G574)</f>
        <v/>
      </c>
      <c r="H574" s="26"/>
      <c r="I574" s="26"/>
      <c r="J574" s="25" t="str">
        <f>IF(ISBLANK(Table13[[#This Row],[Side Result]]), "",IF(Table13[[#This Row],[Difference Result]]&gt;(-1*Table13[[#This Row],[Predicted Spread]]), "Y", "N"))</f>
        <v/>
      </c>
      <c r="K574" s="12" t="str">
        <f>IF(ISBLANK(Games!B574),"",IF(Table13[[#This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4" s="16" t="str">
        <f>IF(ISBLANK(Table13[[#This Row],[Difference Result]]),"",IF(ISBLANK(Games!B574),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4" s="24" t="str">
        <f>IF(ISBLANK(Table13[[#This Row],[Difference Result]]), "", (Table13[[#This Row],[Predicted Spread]]*-1-Table13[[#This Row],[Difference Result]]))</f>
        <v/>
      </c>
      <c r="N574" s="24" t="str">
        <f>IF(ISBLANK(Table13[[#This Row],[Difference Result]]), "",ABS(Table13[[#This Row],[Result Difference from Prediction]]))</f>
        <v/>
      </c>
      <c r="O574" s="17" t="str">
        <f>IF(OR(ISBLANK(Games!B574),ISBLANK(Table13[[#This Row],[Side Result]])), "",IF(OR(AND('Prediction Log'!D574&lt;0, 'Prediction Log'!H574='Prediction Log'!B574), AND('Prediction Log'!D574&gt;0, 'Prediction Log'!C574='Prediction Log'!H574)),"Y", IF(ISBLANK(Games!$B$2), "","N")))</f>
        <v/>
      </c>
      <c r="P574" s="17" t="str">
        <f>IF(OR(ISBLANK(Games!B574),ISBLANK(Table13[[#This Row],[Difference Result]])),"", IF(Table13[[#This Row],[Cover Result (Y/N)]]="Y", "Y", "N"))</f>
        <v/>
      </c>
    </row>
    <row r="575" spans="1:16" x14ac:dyDescent="0.45">
      <c r="A575" s="6" t="str">
        <f>IF(ISBLANK(Games!$B575), "",Games!A575)</f>
        <v/>
      </c>
      <c r="B575" s="6" t="str">
        <f>IF(ISBLANK(Games!$B575), "",Games!B575)</f>
        <v/>
      </c>
      <c r="C575" s="6" t="str">
        <f>IF(ISBLANK(Games!$B575), "",Games!C575)</f>
        <v/>
      </c>
      <c r="D575" s="2" t="str">
        <f>IF(ISBLANK(Games!$B575), "",Games!D575)</f>
        <v/>
      </c>
      <c r="E575" s="2" t="str">
        <f>IF(ISBLANK(Games!$B575), "",Games!E575)</f>
        <v/>
      </c>
      <c r="F575" s="6" t="str">
        <f>IF(ISBLANK(Games!$B575), "",Games!F575)</f>
        <v/>
      </c>
      <c r="G575" s="6" t="str">
        <f>IF(ISBLANK(Games!$B575), "",Games!G575)</f>
        <v/>
      </c>
      <c r="H575" s="26"/>
      <c r="I575" s="26"/>
      <c r="J575" s="25" t="str">
        <f>IF(ISBLANK(Table13[[#This Row],[Side Result]]), "",IF(Table13[[#This Row],[Difference Result]]&gt;(-1*Table13[[#This Row],[Predicted Spread]]), "Y", "N"))</f>
        <v/>
      </c>
      <c r="K575" s="12" t="str">
        <f>IF(ISBLANK(Games!B575),"",IF(Table13[[#This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5" s="16" t="str">
        <f>IF(ISBLANK(Table13[[#This Row],[Difference Result]]),"",IF(ISBLANK(Games!B575),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5" s="24" t="str">
        <f>IF(ISBLANK(Table13[[#This Row],[Difference Result]]), "", (Table13[[#This Row],[Predicted Spread]]*-1-Table13[[#This Row],[Difference Result]]))</f>
        <v/>
      </c>
      <c r="N575" s="24" t="str">
        <f>IF(ISBLANK(Table13[[#This Row],[Difference Result]]), "",ABS(Table13[[#This Row],[Result Difference from Prediction]]))</f>
        <v/>
      </c>
      <c r="O575" s="17" t="str">
        <f>IF(OR(ISBLANK(Games!B575),ISBLANK(Table13[[#This Row],[Side Result]])), "",IF(OR(AND('Prediction Log'!D575&lt;0, 'Prediction Log'!H575='Prediction Log'!B575), AND('Prediction Log'!D575&gt;0, 'Prediction Log'!C575='Prediction Log'!H575)),"Y", IF(ISBLANK(Games!$B$2), "","N")))</f>
        <v/>
      </c>
      <c r="P575" s="17" t="str">
        <f>IF(OR(ISBLANK(Games!B575),ISBLANK(Table13[[#This Row],[Difference Result]])),"", IF(Table13[[#This Row],[Cover Result (Y/N)]]="Y", "Y", "N"))</f>
        <v/>
      </c>
    </row>
    <row r="576" spans="1:16" x14ac:dyDescent="0.45">
      <c r="A576" s="6" t="str">
        <f>IF(ISBLANK(Games!$B576), "",Games!A576)</f>
        <v/>
      </c>
      <c r="B576" s="6" t="str">
        <f>IF(ISBLANK(Games!$B576), "",Games!B576)</f>
        <v/>
      </c>
      <c r="C576" s="6" t="str">
        <f>IF(ISBLANK(Games!$B576), "",Games!C576)</f>
        <v/>
      </c>
      <c r="D576" s="2" t="str">
        <f>IF(ISBLANK(Games!$B576), "",Games!D576)</f>
        <v/>
      </c>
      <c r="E576" s="2" t="str">
        <f>IF(ISBLANK(Games!$B576), "",Games!E576)</f>
        <v/>
      </c>
      <c r="F576" s="6" t="str">
        <f>IF(ISBLANK(Games!$B576), "",Games!F576)</f>
        <v/>
      </c>
      <c r="G576" s="6" t="str">
        <f>IF(ISBLANK(Games!$B576), "",Games!G576)</f>
        <v/>
      </c>
      <c r="H576" s="26"/>
      <c r="I576" s="26"/>
      <c r="J576" s="25" t="str">
        <f>IF(ISBLANK(Table13[[#This Row],[Side Result]]), "",IF(Table13[[#This Row],[Difference Result]]&gt;(-1*Table13[[#This Row],[Predicted Spread]]), "Y", "N"))</f>
        <v/>
      </c>
      <c r="K576" s="12" t="str">
        <f>IF(ISBLANK(Games!B576),"",IF(Table13[[#This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6" s="16" t="str">
        <f>IF(ISBLANK(Table13[[#This Row],[Difference Result]]),"",IF(ISBLANK(Games!B576),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6" s="24" t="str">
        <f>IF(ISBLANK(Table13[[#This Row],[Difference Result]]), "", (Table13[[#This Row],[Predicted Spread]]*-1-Table13[[#This Row],[Difference Result]]))</f>
        <v/>
      </c>
      <c r="N576" s="24" t="str">
        <f>IF(ISBLANK(Table13[[#This Row],[Difference Result]]), "",ABS(Table13[[#This Row],[Result Difference from Prediction]]))</f>
        <v/>
      </c>
      <c r="O576" s="17" t="str">
        <f>IF(OR(ISBLANK(Games!B576),ISBLANK(Table13[[#This Row],[Side Result]])), "",IF(OR(AND('Prediction Log'!D576&lt;0, 'Prediction Log'!H576='Prediction Log'!B576), AND('Prediction Log'!D576&gt;0, 'Prediction Log'!C576='Prediction Log'!H576)),"Y", IF(ISBLANK(Games!$B$2), "","N")))</f>
        <v/>
      </c>
      <c r="P576" s="17" t="str">
        <f>IF(OR(ISBLANK(Games!B576),ISBLANK(Table13[[#This Row],[Difference Result]])),"", IF(Table13[[#This Row],[Cover Result (Y/N)]]="Y", "Y", "N"))</f>
        <v/>
      </c>
    </row>
    <row r="577" spans="1:16" x14ac:dyDescent="0.45">
      <c r="A577" s="6" t="str">
        <f>IF(ISBLANK(Games!$B577), "",Games!A577)</f>
        <v/>
      </c>
      <c r="B577" s="6" t="str">
        <f>IF(ISBLANK(Games!$B577), "",Games!B577)</f>
        <v/>
      </c>
      <c r="C577" s="6" t="str">
        <f>IF(ISBLANK(Games!$B577), "",Games!C577)</f>
        <v/>
      </c>
      <c r="D577" s="2" t="str">
        <f>IF(ISBLANK(Games!$B577), "",Games!D577)</f>
        <v/>
      </c>
      <c r="E577" s="2" t="str">
        <f>IF(ISBLANK(Games!$B577), "",Games!E577)</f>
        <v/>
      </c>
      <c r="F577" s="6" t="str">
        <f>IF(ISBLANK(Games!$B577), "",Games!F577)</f>
        <v/>
      </c>
      <c r="G577" s="6" t="str">
        <f>IF(ISBLANK(Games!$B577), "",Games!G577)</f>
        <v/>
      </c>
      <c r="H577" s="26"/>
      <c r="I577" s="26"/>
      <c r="J577" s="25" t="str">
        <f>IF(ISBLANK(Table13[[#This Row],[Side Result]]), "",IF(Table13[[#This Row],[Difference Result]]&gt;(-1*Table13[[#This Row],[Predicted Spread]]), "Y", "N"))</f>
        <v/>
      </c>
      <c r="K577" s="12" t="str">
        <f>IF(ISBLANK(Games!B577),"",IF(Table13[[#This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7" s="16" t="str">
        <f>IF(ISBLANK(Table13[[#This Row],[Difference Result]]),"",IF(ISBLANK(Games!B577),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7" s="24" t="str">
        <f>IF(ISBLANK(Table13[[#This Row],[Difference Result]]), "", (Table13[[#This Row],[Predicted Spread]]*-1-Table13[[#This Row],[Difference Result]]))</f>
        <v/>
      </c>
      <c r="N577" s="24" t="str">
        <f>IF(ISBLANK(Table13[[#This Row],[Difference Result]]), "",ABS(Table13[[#This Row],[Result Difference from Prediction]]))</f>
        <v/>
      </c>
      <c r="O577" s="17" t="str">
        <f>IF(OR(ISBLANK(Games!B577),ISBLANK(Table13[[#This Row],[Side Result]])), "",IF(OR(AND('Prediction Log'!D577&lt;0, 'Prediction Log'!H577='Prediction Log'!B577), AND('Prediction Log'!D577&gt;0, 'Prediction Log'!C577='Prediction Log'!H577)),"Y", IF(ISBLANK(Games!$B$2), "","N")))</f>
        <v/>
      </c>
      <c r="P577" s="17" t="str">
        <f>IF(OR(ISBLANK(Games!B577),ISBLANK(Table13[[#This Row],[Difference Result]])),"", IF(Table13[[#This Row],[Cover Result (Y/N)]]="Y", "Y", "N"))</f>
        <v/>
      </c>
    </row>
    <row r="578" spans="1:16" x14ac:dyDescent="0.45">
      <c r="A578" s="6" t="str">
        <f>IF(ISBLANK(Games!$B578), "",Games!A578)</f>
        <v/>
      </c>
      <c r="B578" s="6" t="str">
        <f>IF(ISBLANK(Games!$B578), "",Games!B578)</f>
        <v/>
      </c>
      <c r="C578" s="6" t="str">
        <f>IF(ISBLANK(Games!$B578), "",Games!C578)</f>
        <v/>
      </c>
      <c r="D578" s="2" t="str">
        <f>IF(ISBLANK(Games!$B578), "",Games!D578)</f>
        <v/>
      </c>
      <c r="E578" s="2" t="str">
        <f>IF(ISBLANK(Games!$B578), "",Games!E578)</f>
        <v/>
      </c>
      <c r="F578" s="6" t="str">
        <f>IF(ISBLANK(Games!$B578), "",Games!F578)</f>
        <v/>
      </c>
      <c r="G578" s="6" t="str">
        <f>IF(ISBLANK(Games!$B578), "",Games!G578)</f>
        <v/>
      </c>
      <c r="H578" s="26"/>
      <c r="I578" s="26"/>
      <c r="J578" s="25" t="str">
        <f>IF(ISBLANK(Table13[[#This Row],[Side Result]]), "",IF(Table13[[#This Row],[Difference Result]]&gt;(-1*Table13[[#This Row],[Predicted Spread]]), "Y", "N"))</f>
        <v/>
      </c>
      <c r="K578" s="12" t="str">
        <f>IF(ISBLANK(Games!B578),"",IF(Table13[[#This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8" s="16" t="str">
        <f>IF(ISBLANK(Table13[[#This Row],[Difference Result]]),"",IF(ISBLANK(Games!B578),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8" s="24" t="str">
        <f>IF(ISBLANK(Table13[[#This Row],[Difference Result]]), "", (Table13[[#This Row],[Predicted Spread]]*-1-Table13[[#This Row],[Difference Result]]))</f>
        <v/>
      </c>
      <c r="N578" s="24" t="str">
        <f>IF(ISBLANK(Table13[[#This Row],[Difference Result]]), "",ABS(Table13[[#This Row],[Result Difference from Prediction]]))</f>
        <v/>
      </c>
      <c r="O578" s="17" t="str">
        <f>IF(OR(ISBLANK(Games!B578),ISBLANK(Table13[[#This Row],[Side Result]])), "",IF(OR(AND('Prediction Log'!D578&lt;0, 'Prediction Log'!H578='Prediction Log'!B578), AND('Prediction Log'!D578&gt;0, 'Prediction Log'!C578='Prediction Log'!H578)),"Y", IF(ISBLANK(Games!$B$2), "","N")))</f>
        <v/>
      </c>
      <c r="P578" s="17" t="str">
        <f>IF(OR(ISBLANK(Games!B578),ISBLANK(Table13[[#This Row],[Difference Result]])),"", IF(Table13[[#This Row],[Cover Result (Y/N)]]="Y", "Y", "N"))</f>
        <v/>
      </c>
    </row>
    <row r="579" spans="1:16" x14ac:dyDescent="0.45">
      <c r="A579" s="6" t="str">
        <f>IF(ISBLANK(Games!$B579), "",Games!A579)</f>
        <v/>
      </c>
      <c r="B579" s="6" t="str">
        <f>IF(ISBLANK(Games!$B579), "",Games!B579)</f>
        <v/>
      </c>
      <c r="C579" s="6" t="str">
        <f>IF(ISBLANK(Games!$B579), "",Games!C579)</f>
        <v/>
      </c>
      <c r="D579" s="2" t="str">
        <f>IF(ISBLANK(Games!$B579), "",Games!D579)</f>
        <v/>
      </c>
      <c r="E579" s="2" t="str">
        <f>IF(ISBLANK(Games!$B579), "",Games!E579)</f>
        <v/>
      </c>
      <c r="F579" s="6" t="str">
        <f>IF(ISBLANK(Games!$B579), "",Games!F579)</f>
        <v/>
      </c>
      <c r="G579" s="6" t="str">
        <f>IF(ISBLANK(Games!$B579), "",Games!G579)</f>
        <v/>
      </c>
      <c r="H579" s="26"/>
      <c r="I579" s="26"/>
      <c r="J579" s="25" t="str">
        <f>IF(ISBLANK(Table13[[#This Row],[Side Result]]), "",IF(Table13[[#This Row],[Difference Result]]&gt;(-1*Table13[[#This Row],[Predicted Spread]]), "Y", "N"))</f>
        <v/>
      </c>
      <c r="K579" s="12" t="str">
        <f>IF(ISBLANK(Games!B579),"",IF(Table13[[#This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9" s="16" t="str">
        <f>IF(ISBLANK(Table13[[#This Row],[Difference Result]]),"",IF(ISBLANK(Games!B579),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9" s="24" t="str">
        <f>IF(ISBLANK(Table13[[#This Row],[Difference Result]]), "", (Table13[[#This Row],[Predicted Spread]]*-1-Table13[[#This Row],[Difference Result]]))</f>
        <v/>
      </c>
      <c r="N579" s="24" t="str">
        <f>IF(ISBLANK(Table13[[#This Row],[Difference Result]]), "",ABS(Table13[[#This Row],[Result Difference from Prediction]]))</f>
        <v/>
      </c>
      <c r="O579" s="17" t="str">
        <f>IF(OR(ISBLANK(Games!B579),ISBLANK(Table13[[#This Row],[Side Result]])), "",IF(OR(AND('Prediction Log'!D579&lt;0, 'Prediction Log'!H579='Prediction Log'!B579), AND('Prediction Log'!D579&gt;0, 'Prediction Log'!C579='Prediction Log'!H579)),"Y", IF(ISBLANK(Games!$B$2), "","N")))</f>
        <v/>
      </c>
      <c r="P579" s="17" t="str">
        <f>IF(OR(ISBLANK(Games!B579),ISBLANK(Table13[[#This Row],[Difference Result]])),"", IF(Table13[[#This Row],[Cover Result (Y/N)]]="Y", "Y", "N"))</f>
        <v/>
      </c>
    </row>
    <row r="580" spans="1:16" x14ac:dyDescent="0.45">
      <c r="A580" s="6" t="str">
        <f>IF(ISBLANK(Games!$B580), "",Games!A580)</f>
        <v/>
      </c>
      <c r="B580" s="6" t="str">
        <f>IF(ISBLANK(Games!$B580), "",Games!B580)</f>
        <v/>
      </c>
      <c r="C580" s="6" t="str">
        <f>IF(ISBLANK(Games!$B580), "",Games!C580)</f>
        <v/>
      </c>
      <c r="D580" s="2" t="str">
        <f>IF(ISBLANK(Games!$B580), "",Games!D580)</f>
        <v/>
      </c>
      <c r="E580" s="2" t="str">
        <f>IF(ISBLANK(Games!$B580), "",Games!E580)</f>
        <v/>
      </c>
      <c r="F580" s="6" t="str">
        <f>IF(ISBLANK(Games!$B580), "",Games!F580)</f>
        <v/>
      </c>
      <c r="G580" s="6" t="str">
        <f>IF(ISBLANK(Games!$B580), "",Games!G580)</f>
        <v/>
      </c>
      <c r="H580" s="26"/>
      <c r="I580" s="26"/>
      <c r="J580" s="25" t="str">
        <f>IF(ISBLANK(Table13[[#This Row],[Side Result]]), "",IF(Table13[[#This Row],[Difference Result]]&gt;(-1*Table13[[#This Row],[Predicted Spread]]), "Y", "N"))</f>
        <v/>
      </c>
      <c r="K580" s="12" t="str">
        <f>IF(ISBLANK(Games!B580),"",IF(Table13[[#This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0" s="16" t="str">
        <f>IF(ISBLANK(Table13[[#This Row],[Difference Result]]),"",IF(ISBLANK(Games!B580),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0" s="24" t="str">
        <f>IF(ISBLANK(Table13[[#This Row],[Difference Result]]), "", (Table13[[#This Row],[Predicted Spread]]*-1-Table13[[#This Row],[Difference Result]]))</f>
        <v/>
      </c>
      <c r="N580" s="24" t="str">
        <f>IF(ISBLANK(Table13[[#This Row],[Difference Result]]), "",ABS(Table13[[#This Row],[Result Difference from Prediction]]))</f>
        <v/>
      </c>
      <c r="O580" s="17" t="str">
        <f>IF(OR(ISBLANK(Games!B580),ISBLANK(Table13[[#This Row],[Side Result]])), "",IF(OR(AND('Prediction Log'!D580&lt;0, 'Prediction Log'!H580='Prediction Log'!B580), AND('Prediction Log'!D580&gt;0, 'Prediction Log'!C580='Prediction Log'!H580)),"Y", IF(ISBLANK(Games!$B$2), "","N")))</f>
        <v/>
      </c>
      <c r="P580" s="17" t="str">
        <f>IF(OR(ISBLANK(Games!B580),ISBLANK(Table13[[#This Row],[Difference Result]])),"", IF(Table13[[#This Row],[Cover Result (Y/N)]]="Y", "Y", "N"))</f>
        <v/>
      </c>
    </row>
    <row r="581" spans="1:16" x14ac:dyDescent="0.45">
      <c r="A581" s="6" t="str">
        <f>IF(ISBLANK(Games!$B581), "",Games!A581)</f>
        <v/>
      </c>
      <c r="B581" s="6" t="str">
        <f>IF(ISBLANK(Games!$B581), "",Games!B581)</f>
        <v/>
      </c>
      <c r="C581" s="6" t="str">
        <f>IF(ISBLANK(Games!$B581), "",Games!C581)</f>
        <v/>
      </c>
      <c r="D581" s="2" t="str">
        <f>IF(ISBLANK(Games!$B581), "",Games!D581)</f>
        <v/>
      </c>
      <c r="E581" s="2" t="str">
        <f>IF(ISBLANK(Games!$B581), "",Games!E581)</f>
        <v/>
      </c>
      <c r="F581" s="6" t="str">
        <f>IF(ISBLANK(Games!$B581), "",Games!F581)</f>
        <v/>
      </c>
      <c r="G581" s="6" t="str">
        <f>IF(ISBLANK(Games!$B581), "",Games!G581)</f>
        <v/>
      </c>
      <c r="H581" s="26"/>
      <c r="I581" s="26"/>
      <c r="J581" s="25" t="str">
        <f>IF(ISBLANK(Table13[[#This Row],[Side Result]]), "",IF(Table13[[#This Row],[Difference Result]]&gt;(-1*Table13[[#This Row],[Predicted Spread]]), "Y", "N"))</f>
        <v/>
      </c>
      <c r="K581" s="12" t="str">
        <f>IF(ISBLANK(Games!B581),"",IF(Table13[[#This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1" s="16" t="str">
        <f>IF(ISBLANK(Table13[[#This Row],[Difference Result]]),"",IF(ISBLANK(Games!B581),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1" s="24" t="str">
        <f>IF(ISBLANK(Table13[[#This Row],[Difference Result]]), "", (Table13[[#This Row],[Predicted Spread]]*-1-Table13[[#This Row],[Difference Result]]))</f>
        <v/>
      </c>
      <c r="N581" s="24" t="str">
        <f>IF(ISBLANK(Table13[[#This Row],[Difference Result]]), "",ABS(Table13[[#This Row],[Result Difference from Prediction]]))</f>
        <v/>
      </c>
      <c r="O581" s="17" t="str">
        <f>IF(OR(ISBLANK(Games!B581),ISBLANK(Table13[[#This Row],[Side Result]])), "",IF(OR(AND('Prediction Log'!D581&lt;0, 'Prediction Log'!H581='Prediction Log'!B581), AND('Prediction Log'!D581&gt;0, 'Prediction Log'!C581='Prediction Log'!H581)),"Y", IF(ISBLANK(Games!$B$2), "","N")))</f>
        <v/>
      </c>
      <c r="P581" s="17" t="str">
        <f>IF(OR(ISBLANK(Games!B581),ISBLANK(Table13[[#This Row],[Difference Result]])),"", IF(Table13[[#This Row],[Cover Result (Y/N)]]="Y", "Y", "N"))</f>
        <v/>
      </c>
    </row>
    <row r="582" spans="1:16" x14ac:dyDescent="0.45">
      <c r="A582" s="6" t="str">
        <f>IF(ISBLANK(Games!$B582), "",Games!A582)</f>
        <v/>
      </c>
      <c r="B582" s="6" t="str">
        <f>IF(ISBLANK(Games!$B582), "",Games!B582)</f>
        <v/>
      </c>
      <c r="C582" s="6" t="str">
        <f>IF(ISBLANK(Games!$B582), "",Games!C582)</f>
        <v/>
      </c>
      <c r="D582" s="2" t="str">
        <f>IF(ISBLANK(Games!$B582), "",Games!D582)</f>
        <v/>
      </c>
      <c r="E582" s="2" t="str">
        <f>IF(ISBLANK(Games!$B582), "",Games!E582)</f>
        <v/>
      </c>
      <c r="F582" s="6" t="str">
        <f>IF(ISBLANK(Games!$B582), "",Games!F582)</f>
        <v/>
      </c>
      <c r="G582" s="6" t="str">
        <f>IF(ISBLANK(Games!$B582), "",Games!G582)</f>
        <v/>
      </c>
      <c r="H582" s="26"/>
      <c r="I582" s="26"/>
      <c r="J582" s="25" t="str">
        <f>IF(ISBLANK(Table13[[#This Row],[Side Result]]), "",IF(Table13[[#This Row],[Difference Result]]&gt;(-1*Table13[[#This Row],[Predicted Spread]]), "Y", "N"))</f>
        <v/>
      </c>
      <c r="K582" s="12" t="str">
        <f>IF(ISBLANK(Games!B582),"",IF(Table13[[#This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2" s="16" t="str">
        <f>IF(ISBLANK(Table13[[#This Row],[Difference Result]]),"",IF(ISBLANK(Games!B582),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2" s="24" t="str">
        <f>IF(ISBLANK(Table13[[#This Row],[Difference Result]]), "", (Table13[[#This Row],[Predicted Spread]]*-1-Table13[[#This Row],[Difference Result]]))</f>
        <v/>
      </c>
      <c r="N582" s="24" t="str">
        <f>IF(ISBLANK(Table13[[#This Row],[Difference Result]]), "",ABS(Table13[[#This Row],[Result Difference from Prediction]]))</f>
        <v/>
      </c>
      <c r="O582" s="17" t="str">
        <f>IF(OR(ISBLANK(Games!B582),ISBLANK(Table13[[#This Row],[Side Result]])), "",IF(OR(AND('Prediction Log'!D582&lt;0, 'Prediction Log'!H582='Prediction Log'!B582), AND('Prediction Log'!D582&gt;0, 'Prediction Log'!C582='Prediction Log'!H582)),"Y", IF(ISBLANK(Games!$B$2), "","N")))</f>
        <v/>
      </c>
      <c r="P582" s="17" t="str">
        <f>IF(OR(ISBLANK(Games!B582),ISBLANK(Table13[[#This Row],[Difference Result]])),"", IF(Table13[[#This Row],[Cover Result (Y/N)]]="Y", "Y", "N"))</f>
        <v/>
      </c>
    </row>
    <row r="583" spans="1:16" x14ac:dyDescent="0.45">
      <c r="A583" s="6" t="str">
        <f>IF(ISBLANK(Games!$B583), "",Games!A583)</f>
        <v/>
      </c>
      <c r="B583" s="6" t="str">
        <f>IF(ISBLANK(Games!$B583), "",Games!B583)</f>
        <v/>
      </c>
      <c r="C583" s="6" t="str">
        <f>IF(ISBLANK(Games!$B583), "",Games!C583)</f>
        <v/>
      </c>
      <c r="D583" s="2" t="str">
        <f>IF(ISBLANK(Games!$B583), "",Games!D583)</f>
        <v/>
      </c>
      <c r="E583" s="2" t="str">
        <f>IF(ISBLANK(Games!$B583), "",Games!E583)</f>
        <v/>
      </c>
      <c r="F583" s="6" t="str">
        <f>IF(ISBLANK(Games!$B583), "",Games!F583)</f>
        <v/>
      </c>
      <c r="G583" s="6" t="str">
        <f>IF(ISBLANK(Games!$B583), "",Games!G583)</f>
        <v/>
      </c>
      <c r="H583" s="26"/>
      <c r="I583" s="26"/>
      <c r="J583" s="25" t="str">
        <f>IF(ISBLANK(Table13[[#This Row],[Side Result]]), "",IF(Table13[[#This Row],[Difference Result]]&gt;(-1*Table13[[#This Row],[Predicted Spread]]), "Y", "N"))</f>
        <v/>
      </c>
      <c r="K583" s="12" t="str">
        <f>IF(ISBLANK(Games!B583),"",IF(Table13[[#This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3" s="16" t="str">
        <f>IF(ISBLANK(Table13[[#This Row],[Difference Result]]),"",IF(ISBLANK(Games!B583),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3" s="24" t="str">
        <f>IF(ISBLANK(Table13[[#This Row],[Difference Result]]), "", (Table13[[#This Row],[Predicted Spread]]*-1-Table13[[#This Row],[Difference Result]]))</f>
        <v/>
      </c>
      <c r="N583" s="24" t="str">
        <f>IF(ISBLANK(Table13[[#This Row],[Difference Result]]), "",ABS(Table13[[#This Row],[Result Difference from Prediction]]))</f>
        <v/>
      </c>
      <c r="O583" s="17" t="str">
        <f>IF(OR(ISBLANK(Games!B583),ISBLANK(Table13[[#This Row],[Side Result]])), "",IF(OR(AND('Prediction Log'!D583&lt;0, 'Prediction Log'!H583='Prediction Log'!B583), AND('Prediction Log'!D583&gt;0, 'Prediction Log'!C583='Prediction Log'!H583)),"Y", IF(ISBLANK(Games!$B$2), "","N")))</f>
        <v/>
      </c>
      <c r="P583" s="17" t="str">
        <f>IF(OR(ISBLANK(Games!B583),ISBLANK(Table13[[#This Row],[Difference Result]])),"", IF(Table13[[#This Row],[Cover Result (Y/N)]]="Y", "Y", "N"))</f>
        <v/>
      </c>
    </row>
    <row r="584" spans="1:16" x14ac:dyDescent="0.45">
      <c r="A584" s="6" t="str">
        <f>IF(ISBLANK(Games!$B584), "",Games!A584)</f>
        <v/>
      </c>
      <c r="B584" s="6" t="str">
        <f>IF(ISBLANK(Games!$B584), "",Games!B584)</f>
        <v/>
      </c>
      <c r="C584" s="6" t="str">
        <f>IF(ISBLANK(Games!$B584), "",Games!C584)</f>
        <v/>
      </c>
      <c r="D584" s="2" t="str">
        <f>IF(ISBLANK(Games!$B584), "",Games!D584)</f>
        <v/>
      </c>
      <c r="E584" s="2" t="str">
        <f>IF(ISBLANK(Games!$B584), "",Games!E584)</f>
        <v/>
      </c>
      <c r="F584" s="6" t="str">
        <f>IF(ISBLANK(Games!$B584), "",Games!F584)</f>
        <v/>
      </c>
      <c r="G584" s="6" t="str">
        <f>IF(ISBLANK(Games!$B584), "",Games!G584)</f>
        <v/>
      </c>
      <c r="H584" s="26"/>
      <c r="I584" s="26"/>
      <c r="J584" s="25" t="str">
        <f>IF(ISBLANK(Table13[[#This Row],[Side Result]]), "",IF(Table13[[#This Row],[Difference Result]]&gt;(-1*Table13[[#This Row],[Predicted Spread]]), "Y", "N"))</f>
        <v/>
      </c>
      <c r="K584" s="12" t="str">
        <f>IF(ISBLANK(Games!B584),"",IF(Table13[[#This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4" s="16" t="str">
        <f>IF(ISBLANK(Table13[[#This Row],[Difference Result]]),"",IF(ISBLANK(Games!B584),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4" s="24" t="str">
        <f>IF(ISBLANK(Table13[[#This Row],[Difference Result]]), "", (Table13[[#This Row],[Predicted Spread]]*-1-Table13[[#This Row],[Difference Result]]))</f>
        <v/>
      </c>
      <c r="N584" s="24" t="str">
        <f>IF(ISBLANK(Table13[[#This Row],[Difference Result]]), "",ABS(Table13[[#This Row],[Result Difference from Prediction]]))</f>
        <v/>
      </c>
      <c r="O584" s="17" t="str">
        <f>IF(OR(ISBLANK(Games!B584),ISBLANK(Table13[[#This Row],[Side Result]])), "",IF(OR(AND('Prediction Log'!D584&lt;0, 'Prediction Log'!H584='Prediction Log'!B584), AND('Prediction Log'!D584&gt;0, 'Prediction Log'!C584='Prediction Log'!H584)),"Y", IF(ISBLANK(Games!$B$2), "","N")))</f>
        <v/>
      </c>
      <c r="P584" s="17" t="str">
        <f>IF(OR(ISBLANK(Games!B584),ISBLANK(Table13[[#This Row],[Difference Result]])),"", IF(Table13[[#This Row],[Cover Result (Y/N)]]="Y", "Y", "N"))</f>
        <v/>
      </c>
    </row>
    <row r="585" spans="1:16" x14ac:dyDescent="0.45">
      <c r="A585" s="6" t="str">
        <f>IF(ISBLANK(Games!$B585), "",Games!A585)</f>
        <v/>
      </c>
      <c r="B585" s="6" t="str">
        <f>IF(ISBLANK(Games!$B585), "",Games!B585)</f>
        <v/>
      </c>
      <c r="C585" s="6" t="str">
        <f>IF(ISBLANK(Games!$B585), "",Games!C585)</f>
        <v/>
      </c>
      <c r="D585" s="2" t="str">
        <f>IF(ISBLANK(Games!$B585), "",Games!D585)</f>
        <v/>
      </c>
      <c r="E585" s="2" t="str">
        <f>IF(ISBLANK(Games!$B585), "",Games!E585)</f>
        <v/>
      </c>
      <c r="F585" s="6" t="str">
        <f>IF(ISBLANK(Games!$B585), "",Games!F585)</f>
        <v/>
      </c>
      <c r="G585" s="6" t="str">
        <f>IF(ISBLANK(Games!$B585), "",Games!G585)</f>
        <v/>
      </c>
      <c r="H585" s="26"/>
      <c r="I585" s="26"/>
      <c r="J585" s="25" t="str">
        <f>IF(ISBLANK(Table13[[#This Row],[Side Result]]), "",IF(Table13[[#This Row],[Difference Result]]&gt;(-1*Table13[[#This Row],[Predicted Spread]]), "Y", "N"))</f>
        <v/>
      </c>
      <c r="K585" s="12" t="str">
        <f>IF(ISBLANK(Games!B585),"",IF(Table13[[#This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5" s="16" t="str">
        <f>IF(ISBLANK(Table13[[#This Row],[Difference Result]]),"",IF(ISBLANK(Games!B585),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5" s="24" t="str">
        <f>IF(ISBLANK(Table13[[#This Row],[Difference Result]]), "", (Table13[[#This Row],[Predicted Spread]]*-1-Table13[[#This Row],[Difference Result]]))</f>
        <v/>
      </c>
      <c r="N585" s="24" t="str">
        <f>IF(ISBLANK(Table13[[#This Row],[Difference Result]]), "",ABS(Table13[[#This Row],[Result Difference from Prediction]]))</f>
        <v/>
      </c>
      <c r="O585" s="17" t="str">
        <f>IF(OR(ISBLANK(Games!B585),ISBLANK(Table13[[#This Row],[Side Result]])), "",IF(OR(AND('Prediction Log'!D585&lt;0, 'Prediction Log'!H585='Prediction Log'!B585), AND('Prediction Log'!D585&gt;0, 'Prediction Log'!C585='Prediction Log'!H585)),"Y", IF(ISBLANK(Games!$B$2), "","N")))</f>
        <v/>
      </c>
      <c r="P585" s="17" t="str">
        <f>IF(OR(ISBLANK(Games!B585),ISBLANK(Table13[[#This Row],[Difference Result]])),"", IF(Table13[[#This Row],[Cover Result (Y/N)]]="Y", "Y", "N"))</f>
        <v/>
      </c>
    </row>
    <row r="586" spans="1:16" x14ac:dyDescent="0.45">
      <c r="A586" s="6" t="str">
        <f>IF(ISBLANK(Games!$B586), "",Games!A586)</f>
        <v/>
      </c>
      <c r="B586" s="6" t="str">
        <f>IF(ISBLANK(Games!$B586), "",Games!B586)</f>
        <v/>
      </c>
      <c r="C586" s="6" t="str">
        <f>IF(ISBLANK(Games!$B586), "",Games!C586)</f>
        <v/>
      </c>
      <c r="D586" s="2" t="str">
        <f>IF(ISBLANK(Games!$B586), "",Games!D586)</f>
        <v/>
      </c>
      <c r="E586" s="2" t="str">
        <f>IF(ISBLANK(Games!$B586), "",Games!E586)</f>
        <v/>
      </c>
      <c r="F586" s="6" t="str">
        <f>IF(ISBLANK(Games!$B586), "",Games!F586)</f>
        <v/>
      </c>
      <c r="G586" s="6" t="str">
        <f>IF(ISBLANK(Games!$B586), "",Games!G586)</f>
        <v/>
      </c>
      <c r="H586" s="26"/>
      <c r="I586" s="26"/>
      <c r="J586" s="25" t="str">
        <f>IF(ISBLANK(Table13[[#This Row],[Side Result]]), "",IF(Table13[[#This Row],[Difference Result]]&gt;(-1*Table13[[#This Row],[Predicted Spread]]), "Y", "N"))</f>
        <v/>
      </c>
      <c r="K586" s="12" t="str">
        <f>IF(ISBLANK(Games!B586),"",IF(Table13[[#This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6" s="16" t="str">
        <f>IF(ISBLANK(Table13[[#This Row],[Difference Result]]),"",IF(ISBLANK(Games!B586),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6" s="24" t="str">
        <f>IF(ISBLANK(Table13[[#This Row],[Difference Result]]), "", (Table13[[#This Row],[Predicted Spread]]*-1-Table13[[#This Row],[Difference Result]]))</f>
        <v/>
      </c>
      <c r="N586" s="24" t="str">
        <f>IF(ISBLANK(Table13[[#This Row],[Difference Result]]), "",ABS(Table13[[#This Row],[Result Difference from Prediction]]))</f>
        <v/>
      </c>
      <c r="O586" s="17" t="str">
        <f>IF(OR(ISBLANK(Games!B586),ISBLANK(Table13[[#This Row],[Side Result]])), "",IF(OR(AND('Prediction Log'!D586&lt;0, 'Prediction Log'!H586='Prediction Log'!B586), AND('Prediction Log'!D586&gt;0, 'Prediction Log'!C586='Prediction Log'!H586)),"Y", IF(ISBLANK(Games!$B$2), "","N")))</f>
        <v/>
      </c>
      <c r="P586" s="17" t="str">
        <f>IF(OR(ISBLANK(Games!B586),ISBLANK(Table13[[#This Row],[Difference Result]])),"", IF(Table13[[#This Row],[Cover Result (Y/N)]]="Y", "Y", "N"))</f>
        <v/>
      </c>
    </row>
    <row r="587" spans="1:16" x14ac:dyDescent="0.45">
      <c r="A587" s="6" t="str">
        <f>IF(ISBLANK(Games!$B587), "",Games!A587)</f>
        <v/>
      </c>
      <c r="B587" s="6" t="str">
        <f>IF(ISBLANK(Games!$B587), "",Games!B587)</f>
        <v/>
      </c>
      <c r="C587" s="6" t="str">
        <f>IF(ISBLANK(Games!$B587), "",Games!C587)</f>
        <v/>
      </c>
      <c r="D587" s="2" t="str">
        <f>IF(ISBLANK(Games!$B587), "",Games!D587)</f>
        <v/>
      </c>
      <c r="E587" s="2" t="str">
        <f>IF(ISBLANK(Games!$B587), "",Games!E587)</f>
        <v/>
      </c>
      <c r="F587" s="6" t="str">
        <f>IF(ISBLANK(Games!$B587), "",Games!F587)</f>
        <v/>
      </c>
      <c r="G587" s="6" t="str">
        <f>IF(ISBLANK(Games!$B587), "",Games!G587)</f>
        <v/>
      </c>
      <c r="H587" s="26"/>
      <c r="I587" s="26"/>
      <c r="J587" s="25" t="str">
        <f>IF(ISBLANK(Table13[[#This Row],[Side Result]]), "",IF(Table13[[#This Row],[Difference Result]]&gt;(-1*Table13[[#This Row],[Predicted Spread]]), "Y", "N"))</f>
        <v/>
      </c>
      <c r="K587" s="12" t="str">
        <f>IF(ISBLANK(Games!B587),"",IF(Table13[[#This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7" s="16" t="str">
        <f>IF(ISBLANK(Table13[[#This Row],[Difference Result]]),"",IF(ISBLANK(Games!B587),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7" s="24" t="str">
        <f>IF(ISBLANK(Table13[[#This Row],[Difference Result]]), "", (Table13[[#This Row],[Predicted Spread]]*-1-Table13[[#This Row],[Difference Result]]))</f>
        <v/>
      </c>
      <c r="N587" s="24" t="str">
        <f>IF(ISBLANK(Table13[[#This Row],[Difference Result]]), "",ABS(Table13[[#This Row],[Result Difference from Prediction]]))</f>
        <v/>
      </c>
      <c r="O587" s="17" t="str">
        <f>IF(OR(ISBLANK(Games!B587),ISBLANK(Table13[[#This Row],[Side Result]])), "",IF(OR(AND('Prediction Log'!D587&lt;0, 'Prediction Log'!H587='Prediction Log'!B587), AND('Prediction Log'!D587&gt;0, 'Prediction Log'!C587='Prediction Log'!H587)),"Y", IF(ISBLANK(Games!$B$2), "","N")))</f>
        <v/>
      </c>
      <c r="P587" s="17" t="str">
        <f>IF(OR(ISBLANK(Games!B587),ISBLANK(Table13[[#This Row],[Difference Result]])),"", IF(Table13[[#This Row],[Cover Result (Y/N)]]="Y", "Y", "N"))</f>
        <v/>
      </c>
    </row>
    <row r="588" spans="1:16" x14ac:dyDescent="0.45">
      <c r="A588" s="6" t="str">
        <f>IF(ISBLANK(Games!$B588), "",Games!A588)</f>
        <v/>
      </c>
      <c r="B588" s="6" t="str">
        <f>IF(ISBLANK(Games!$B588), "",Games!B588)</f>
        <v/>
      </c>
      <c r="C588" s="6" t="str">
        <f>IF(ISBLANK(Games!$B588), "",Games!C588)</f>
        <v/>
      </c>
      <c r="D588" s="2" t="str">
        <f>IF(ISBLANK(Games!$B588), "",Games!D588)</f>
        <v/>
      </c>
      <c r="E588" s="2" t="str">
        <f>IF(ISBLANK(Games!$B588), "",Games!E588)</f>
        <v/>
      </c>
      <c r="F588" s="6" t="str">
        <f>IF(ISBLANK(Games!$B588), "",Games!F588)</f>
        <v/>
      </c>
      <c r="G588" s="6" t="str">
        <f>IF(ISBLANK(Games!$B588), "",Games!G588)</f>
        <v/>
      </c>
      <c r="H588" s="26"/>
      <c r="I588" s="26"/>
      <c r="J588" s="25" t="str">
        <f>IF(ISBLANK(Table13[[#This Row],[Side Result]]), "",IF(Table13[[#This Row],[Difference Result]]&gt;(-1*Table13[[#This Row],[Predicted Spread]]), "Y", "N"))</f>
        <v/>
      </c>
      <c r="K588" s="12" t="str">
        <f>IF(ISBLANK(Games!B588),"",IF(Table13[[#This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8" s="16" t="str">
        <f>IF(ISBLANK(Table13[[#This Row],[Difference Result]]),"",IF(ISBLANK(Games!B588),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8" s="24" t="str">
        <f>IF(ISBLANK(Table13[[#This Row],[Difference Result]]), "", (Table13[[#This Row],[Predicted Spread]]*-1-Table13[[#This Row],[Difference Result]]))</f>
        <v/>
      </c>
      <c r="N588" s="24" t="str">
        <f>IF(ISBLANK(Table13[[#This Row],[Difference Result]]), "",ABS(Table13[[#This Row],[Result Difference from Prediction]]))</f>
        <v/>
      </c>
      <c r="O588" s="17" t="str">
        <f>IF(OR(ISBLANK(Games!B588),ISBLANK(Table13[[#This Row],[Side Result]])), "",IF(OR(AND('Prediction Log'!D588&lt;0, 'Prediction Log'!H588='Prediction Log'!B588), AND('Prediction Log'!D588&gt;0, 'Prediction Log'!C588='Prediction Log'!H588)),"Y", IF(ISBLANK(Games!$B$2), "","N")))</f>
        <v/>
      </c>
      <c r="P588" s="17" t="str">
        <f>IF(OR(ISBLANK(Games!B588),ISBLANK(Table13[[#This Row],[Difference Result]])),"", IF(Table13[[#This Row],[Cover Result (Y/N)]]="Y", "Y", "N"))</f>
        <v/>
      </c>
    </row>
    <row r="589" spans="1:16" x14ac:dyDescent="0.45">
      <c r="A589" s="6" t="str">
        <f>IF(ISBLANK(Games!$B589), "",Games!A589)</f>
        <v/>
      </c>
      <c r="B589" s="6" t="str">
        <f>IF(ISBLANK(Games!$B589), "",Games!B589)</f>
        <v/>
      </c>
      <c r="C589" s="6" t="str">
        <f>IF(ISBLANK(Games!$B589), "",Games!C589)</f>
        <v/>
      </c>
      <c r="D589" s="2" t="str">
        <f>IF(ISBLANK(Games!$B589), "",Games!D589)</f>
        <v/>
      </c>
      <c r="E589" s="2" t="str">
        <f>IF(ISBLANK(Games!$B589), "",Games!E589)</f>
        <v/>
      </c>
      <c r="F589" s="6" t="str">
        <f>IF(ISBLANK(Games!$B589), "",Games!F589)</f>
        <v/>
      </c>
      <c r="G589" s="6" t="str">
        <f>IF(ISBLANK(Games!$B589), "",Games!G589)</f>
        <v/>
      </c>
      <c r="H589" s="26"/>
      <c r="I589" s="26"/>
      <c r="J589" s="25" t="str">
        <f>IF(ISBLANK(Table13[[#This Row],[Side Result]]), "",IF(Table13[[#This Row],[Difference Result]]&gt;(-1*Table13[[#This Row],[Predicted Spread]]), "Y", "N"))</f>
        <v/>
      </c>
      <c r="K589" s="12" t="str">
        <f>IF(ISBLANK(Games!B589),"",IF(Table13[[#This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9" s="16" t="str">
        <f>IF(ISBLANK(Table13[[#This Row],[Difference Result]]),"",IF(ISBLANK(Games!B589),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9" s="24" t="str">
        <f>IF(ISBLANK(Table13[[#This Row],[Difference Result]]), "", (Table13[[#This Row],[Predicted Spread]]*-1-Table13[[#This Row],[Difference Result]]))</f>
        <v/>
      </c>
      <c r="N589" s="24" t="str">
        <f>IF(ISBLANK(Table13[[#This Row],[Difference Result]]), "",ABS(Table13[[#This Row],[Result Difference from Prediction]]))</f>
        <v/>
      </c>
      <c r="O589" s="17" t="str">
        <f>IF(OR(ISBLANK(Games!B589),ISBLANK(Table13[[#This Row],[Side Result]])), "",IF(OR(AND('Prediction Log'!D589&lt;0, 'Prediction Log'!H589='Prediction Log'!B589), AND('Prediction Log'!D589&gt;0, 'Prediction Log'!C589='Prediction Log'!H589)),"Y", IF(ISBLANK(Games!$B$2), "","N")))</f>
        <v/>
      </c>
      <c r="P589" s="17" t="str">
        <f>IF(OR(ISBLANK(Games!B589),ISBLANK(Table13[[#This Row],[Difference Result]])),"", IF(Table13[[#This Row],[Cover Result (Y/N)]]="Y", "Y", "N"))</f>
        <v/>
      </c>
    </row>
    <row r="590" spans="1:16" x14ac:dyDescent="0.45">
      <c r="A590" s="6" t="str">
        <f>IF(ISBLANK(Games!$B590), "",Games!A590)</f>
        <v/>
      </c>
      <c r="B590" s="6" t="str">
        <f>IF(ISBLANK(Games!$B590), "",Games!B590)</f>
        <v/>
      </c>
      <c r="C590" s="6" t="str">
        <f>IF(ISBLANK(Games!$B590), "",Games!C590)</f>
        <v/>
      </c>
      <c r="D590" s="2" t="str">
        <f>IF(ISBLANK(Games!$B590), "",Games!D590)</f>
        <v/>
      </c>
      <c r="E590" s="2" t="str">
        <f>IF(ISBLANK(Games!$B590), "",Games!E590)</f>
        <v/>
      </c>
      <c r="F590" s="6" t="str">
        <f>IF(ISBLANK(Games!$B590), "",Games!F590)</f>
        <v/>
      </c>
      <c r="G590" s="6" t="str">
        <f>IF(ISBLANK(Games!$B590), "",Games!G590)</f>
        <v/>
      </c>
      <c r="H590" s="26"/>
      <c r="I590" s="26"/>
      <c r="J590" s="25" t="str">
        <f>IF(ISBLANK(Table13[[#This Row],[Side Result]]), "",IF(Table13[[#This Row],[Difference Result]]&gt;(-1*Table13[[#This Row],[Predicted Spread]]), "Y", "N"))</f>
        <v/>
      </c>
      <c r="K590" s="12" t="str">
        <f>IF(ISBLANK(Games!B590),"",IF(Table13[[#This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0" s="16" t="str">
        <f>IF(ISBLANK(Table13[[#This Row],[Difference Result]]),"",IF(ISBLANK(Games!B590),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0" s="24" t="str">
        <f>IF(ISBLANK(Table13[[#This Row],[Difference Result]]), "", (Table13[[#This Row],[Predicted Spread]]*-1-Table13[[#This Row],[Difference Result]]))</f>
        <v/>
      </c>
      <c r="N590" s="24" t="str">
        <f>IF(ISBLANK(Table13[[#This Row],[Difference Result]]), "",ABS(Table13[[#This Row],[Result Difference from Prediction]]))</f>
        <v/>
      </c>
      <c r="O590" s="17" t="str">
        <f>IF(OR(ISBLANK(Games!B590),ISBLANK(Table13[[#This Row],[Side Result]])), "",IF(OR(AND('Prediction Log'!D590&lt;0, 'Prediction Log'!H590='Prediction Log'!B590), AND('Prediction Log'!D590&gt;0, 'Prediction Log'!C590='Prediction Log'!H590)),"Y", IF(ISBLANK(Games!$B$2), "","N")))</f>
        <v/>
      </c>
      <c r="P590" s="17" t="str">
        <f>IF(OR(ISBLANK(Games!B590),ISBLANK(Table13[[#This Row],[Difference Result]])),"", IF(Table13[[#This Row],[Cover Result (Y/N)]]="Y", "Y", "N"))</f>
        <v/>
      </c>
    </row>
    <row r="591" spans="1:16" x14ac:dyDescent="0.45">
      <c r="A591" s="6" t="str">
        <f>IF(ISBLANK(Games!$B591), "",Games!A591)</f>
        <v/>
      </c>
      <c r="B591" s="6" t="str">
        <f>IF(ISBLANK(Games!$B591), "",Games!B591)</f>
        <v/>
      </c>
      <c r="C591" s="6" t="str">
        <f>IF(ISBLANK(Games!$B591), "",Games!C591)</f>
        <v/>
      </c>
      <c r="D591" s="2" t="str">
        <f>IF(ISBLANK(Games!$B591), "",Games!D591)</f>
        <v/>
      </c>
      <c r="E591" s="2" t="str">
        <f>IF(ISBLANK(Games!$B591), "",Games!E591)</f>
        <v/>
      </c>
      <c r="F591" s="6" t="str">
        <f>IF(ISBLANK(Games!$B591), "",Games!F591)</f>
        <v/>
      </c>
      <c r="G591" s="6" t="str">
        <f>IF(ISBLANK(Games!$B591), "",Games!G591)</f>
        <v/>
      </c>
      <c r="H591" s="26"/>
      <c r="I591" s="26"/>
      <c r="J591" s="25" t="str">
        <f>IF(ISBLANK(Table13[[#This Row],[Side Result]]), "",IF(Table13[[#This Row],[Difference Result]]&gt;(-1*Table13[[#This Row],[Predicted Spread]]), "Y", "N"))</f>
        <v/>
      </c>
      <c r="K591" s="12" t="str">
        <f>IF(ISBLANK(Games!B591),"",IF(Table13[[#This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1" s="16" t="str">
        <f>IF(ISBLANK(Table13[[#This Row],[Difference Result]]),"",IF(ISBLANK(Games!B591),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1" s="24" t="str">
        <f>IF(ISBLANK(Table13[[#This Row],[Difference Result]]), "", (Table13[[#This Row],[Predicted Spread]]*-1-Table13[[#This Row],[Difference Result]]))</f>
        <v/>
      </c>
      <c r="N591" s="24" t="str">
        <f>IF(ISBLANK(Table13[[#This Row],[Difference Result]]), "",ABS(Table13[[#This Row],[Result Difference from Prediction]]))</f>
        <v/>
      </c>
      <c r="O591" s="17" t="str">
        <f>IF(OR(ISBLANK(Games!B591),ISBLANK(Table13[[#This Row],[Side Result]])), "",IF(OR(AND('Prediction Log'!D591&lt;0, 'Prediction Log'!H591='Prediction Log'!B591), AND('Prediction Log'!D591&gt;0, 'Prediction Log'!C591='Prediction Log'!H591)),"Y", IF(ISBLANK(Games!$B$2), "","N")))</f>
        <v/>
      </c>
      <c r="P591" s="17" t="str">
        <f>IF(OR(ISBLANK(Games!B591),ISBLANK(Table13[[#This Row],[Difference Result]])),"", IF(Table13[[#This Row],[Cover Result (Y/N)]]="Y", "Y", "N"))</f>
        <v/>
      </c>
    </row>
    <row r="592" spans="1:16" x14ac:dyDescent="0.45">
      <c r="A592" s="6" t="str">
        <f>IF(ISBLANK(Games!$B592), "",Games!A592)</f>
        <v/>
      </c>
      <c r="B592" s="6" t="str">
        <f>IF(ISBLANK(Games!$B592), "",Games!B592)</f>
        <v/>
      </c>
      <c r="C592" s="6" t="str">
        <f>IF(ISBLANK(Games!$B592), "",Games!C592)</f>
        <v/>
      </c>
      <c r="D592" s="2" t="str">
        <f>IF(ISBLANK(Games!$B592), "",Games!D592)</f>
        <v/>
      </c>
      <c r="E592" s="2" t="str">
        <f>IF(ISBLANK(Games!$B592), "",Games!E592)</f>
        <v/>
      </c>
      <c r="F592" s="6" t="str">
        <f>IF(ISBLANK(Games!$B592), "",Games!F592)</f>
        <v/>
      </c>
      <c r="G592" s="6" t="str">
        <f>IF(ISBLANK(Games!$B592), "",Games!G592)</f>
        <v/>
      </c>
      <c r="H592" s="26"/>
      <c r="I592" s="26"/>
      <c r="J592" s="25" t="str">
        <f>IF(ISBLANK(Table13[[#This Row],[Side Result]]), "",IF(Table13[[#This Row],[Difference Result]]&gt;(-1*Table13[[#This Row],[Predicted Spread]]), "Y", "N"))</f>
        <v/>
      </c>
      <c r="K592" s="12" t="str">
        <f>IF(ISBLANK(Games!B592),"",IF(Table13[[#This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2" s="16" t="str">
        <f>IF(ISBLANK(Table13[[#This Row],[Difference Result]]),"",IF(ISBLANK(Games!B592),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2" s="24" t="str">
        <f>IF(ISBLANK(Table13[[#This Row],[Difference Result]]), "", (Table13[[#This Row],[Predicted Spread]]*-1-Table13[[#This Row],[Difference Result]]))</f>
        <v/>
      </c>
      <c r="N592" s="24" t="str">
        <f>IF(ISBLANK(Table13[[#This Row],[Difference Result]]), "",ABS(Table13[[#This Row],[Result Difference from Prediction]]))</f>
        <v/>
      </c>
      <c r="O592" s="17" t="str">
        <f>IF(OR(ISBLANK(Games!B592),ISBLANK(Table13[[#This Row],[Side Result]])), "",IF(OR(AND('Prediction Log'!D592&lt;0, 'Prediction Log'!H592='Prediction Log'!B592), AND('Prediction Log'!D592&gt;0, 'Prediction Log'!C592='Prediction Log'!H592)),"Y", IF(ISBLANK(Games!$B$2), "","N")))</f>
        <v/>
      </c>
      <c r="P592" s="17" t="str">
        <f>IF(OR(ISBLANK(Games!B592),ISBLANK(Table13[[#This Row],[Difference Result]])),"", IF(Table13[[#This Row],[Cover Result (Y/N)]]="Y", "Y", "N"))</f>
        <v/>
      </c>
    </row>
    <row r="593" spans="1:16" x14ac:dyDescent="0.45">
      <c r="A593" s="6" t="str">
        <f>IF(ISBLANK(Games!$B593), "",Games!A593)</f>
        <v/>
      </c>
      <c r="B593" s="6" t="str">
        <f>IF(ISBLANK(Games!$B593), "",Games!B593)</f>
        <v/>
      </c>
      <c r="C593" s="6" t="str">
        <f>IF(ISBLANK(Games!$B593), "",Games!C593)</f>
        <v/>
      </c>
      <c r="D593" s="2" t="str">
        <f>IF(ISBLANK(Games!$B593), "",Games!D593)</f>
        <v/>
      </c>
      <c r="E593" s="2" t="str">
        <f>IF(ISBLANK(Games!$B593), "",Games!E593)</f>
        <v/>
      </c>
      <c r="F593" s="6" t="str">
        <f>IF(ISBLANK(Games!$B593), "",Games!F593)</f>
        <v/>
      </c>
      <c r="G593" s="6" t="str">
        <f>IF(ISBLANK(Games!$B593), "",Games!G593)</f>
        <v/>
      </c>
      <c r="H593" s="26"/>
      <c r="I593" s="26"/>
      <c r="J593" s="25" t="str">
        <f>IF(ISBLANK(Table13[[#This Row],[Side Result]]), "",IF(Table13[[#This Row],[Difference Result]]&gt;(-1*Table13[[#This Row],[Predicted Spread]]), "Y", "N"))</f>
        <v/>
      </c>
      <c r="K593" s="12" t="str">
        <f>IF(ISBLANK(Games!B593),"",IF(Table13[[#This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3" s="16" t="str">
        <f>IF(ISBLANK(Table13[[#This Row],[Difference Result]]),"",IF(ISBLANK(Games!B593),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3" s="24" t="str">
        <f>IF(ISBLANK(Table13[[#This Row],[Difference Result]]), "", (Table13[[#This Row],[Predicted Spread]]*-1-Table13[[#This Row],[Difference Result]]))</f>
        <v/>
      </c>
      <c r="N593" s="24" t="str">
        <f>IF(ISBLANK(Table13[[#This Row],[Difference Result]]), "",ABS(Table13[[#This Row],[Result Difference from Prediction]]))</f>
        <v/>
      </c>
      <c r="O593" s="17" t="str">
        <f>IF(OR(ISBLANK(Games!B593),ISBLANK(Table13[[#This Row],[Side Result]])), "",IF(OR(AND('Prediction Log'!D593&lt;0, 'Prediction Log'!H593='Prediction Log'!B593), AND('Prediction Log'!D593&gt;0, 'Prediction Log'!C593='Prediction Log'!H593)),"Y", IF(ISBLANK(Games!$B$2), "","N")))</f>
        <v/>
      </c>
      <c r="P593" s="17" t="str">
        <f>IF(OR(ISBLANK(Games!B593),ISBLANK(Table13[[#This Row],[Difference Result]])),"", IF(Table13[[#This Row],[Cover Result (Y/N)]]="Y", "Y", "N"))</f>
        <v/>
      </c>
    </row>
    <row r="594" spans="1:16" x14ac:dyDescent="0.45">
      <c r="A594" s="6" t="str">
        <f>IF(ISBLANK(Games!$B594), "",Games!A594)</f>
        <v/>
      </c>
      <c r="B594" s="6" t="str">
        <f>IF(ISBLANK(Games!$B594), "",Games!B594)</f>
        <v/>
      </c>
      <c r="C594" s="6" t="str">
        <f>IF(ISBLANK(Games!$B594), "",Games!C594)</f>
        <v/>
      </c>
      <c r="D594" s="2" t="str">
        <f>IF(ISBLANK(Games!$B594), "",Games!D594)</f>
        <v/>
      </c>
      <c r="E594" s="2" t="str">
        <f>IF(ISBLANK(Games!$B594), "",Games!E594)</f>
        <v/>
      </c>
      <c r="F594" s="6" t="str">
        <f>IF(ISBLANK(Games!$B594), "",Games!F594)</f>
        <v/>
      </c>
      <c r="G594" s="6" t="str">
        <f>IF(ISBLANK(Games!$B594), "",Games!G594)</f>
        <v/>
      </c>
      <c r="H594" s="26"/>
      <c r="I594" s="26"/>
      <c r="J594" s="25" t="str">
        <f>IF(ISBLANK(Table13[[#This Row],[Side Result]]), "",IF(Table13[[#This Row],[Difference Result]]&gt;(-1*Table13[[#This Row],[Predicted Spread]]), "Y", "N"))</f>
        <v/>
      </c>
      <c r="K594" s="12" t="str">
        <f>IF(ISBLANK(Games!B594),"",IF(Table13[[#This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4" s="16" t="str">
        <f>IF(ISBLANK(Table13[[#This Row],[Difference Result]]),"",IF(ISBLANK(Games!B594),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4" s="24" t="str">
        <f>IF(ISBLANK(Table13[[#This Row],[Difference Result]]), "", (Table13[[#This Row],[Predicted Spread]]*-1-Table13[[#This Row],[Difference Result]]))</f>
        <v/>
      </c>
      <c r="N594" s="24" t="str">
        <f>IF(ISBLANK(Table13[[#This Row],[Difference Result]]), "",ABS(Table13[[#This Row],[Result Difference from Prediction]]))</f>
        <v/>
      </c>
      <c r="O594" s="17" t="str">
        <f>IF(OR(ISBLANK(Games!B594),ISBLANK(Table13[[#This Row],[Side Result]])), "",IF(OR(AND('Prediction Log'!D594&lt;0, 'Prediction Log'!H594='Prediction Log'!B594), AND('Prediction Log'!D594&gt;0, 'Prediction Log'!C594='Prediction Log'!H594)),"Y", IF(ISBLANK(Games!$B$2), "","N")))</f>
        <v/>
      </c>
      <c r="P594" s="17" t="str">
        <f>IF(OR(ISBLANK(Games!B594),ISBLANK(Table13[[#This Row],[Difference Result]])),"", IF(Table13[[#This Row],[Cover Result (Y/N)]]="Y", "Y", "N"))</f>
        <v/>
      </c>
    </row>
    <row r="595" spans="1:16" x14ac:dyDescent="0.45">
      <c r="A595" s="6" t="str">
        <f>IF(ISBLANK(Games!$B595), "",Games!A595)</f>
        <v/>
      </c>
      <c r="B595" s="6" t="str">
        <f>IF(ISBLANK(Games!$B595), "",Games!B595)</f>
        <v/>
      </c>
      <c r="C595" s="6" t="str">
        <f>IF(ISBLANK(Games!$B595), "",Games!C595)</f>
        <v/>
      </c>
      <c r="D595" s="2" t="str">
        <f>IF(ISBLANK(Games!$B595), "",Games!D595)</f>
        <v/>
      </c>
      <c r="E595" s="2" t="str">
        <f>IF(ISBLANK(Games!$B595), "",Games!E595)</f>
        <v/>
      </c>
      <c r="F595" s="6" t="str">
        <f>IF(ISBLANK(Games!$B595), "",Games!F595)</f>
        <v/>
      </c>
      <c r="G595" s="6" t="str">
        <f>IF(ISBLANK(Games!$B595), "",Games!G595)</f>
        <v/>
      </c>
      <c r="H595" s="26"/>
      <c r="I595" s="26"/>
      <c r="J595" s="25" t="str">
        <f>IF(ISBLANK(Table13[[#This Row],[Side Result]]), "",IF(Table13[[#This Row],[Difference Result]]&gt;(-1*Table13[[#This Row],[Predicted Spread]]), "Y", "N"))</f>
        <v/>
      </c>
      <c r="K595" s="12" t="str">
        <f>IF(ISBLANK(Games!B595),"",IF(Table13[[#This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5" s="16" t="str">
        <f>IF(ISBLANK(Table13[[#This Row],[Difference Result]]),"",IF(ISBLANK(Games!B595),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5" s="24" t="str">
        <f>IF(ISBLANK(Table13[[#This Row],[Difference Result]]), "", (Table13[[#This Row],[Predicted Spread]]*-1-Table13[[#This Row],[Difference Result]]))</f>
        <v/>
      </c>
      <c r="N595" s="24" t="str">
        <f>IF(ISBLANK(Table13[[#This Row],[Difference Result]]), "",ABS(Table13[[#This Row],[Result Difference from Prediction]]))</f>
        <v/>
      </c>
      <c r="O595" s="17" t="str">
        <f>IF(OR(ISBLANK(Games!B595),ISBLANK(Table13[[#This Row],[Side Result]])), "",IF(OR(AND('Prediction Log'!D595&lt;0, 'Prediction Log'!H595='Prediction Log'!B595), AND('Prediction Log'!D595&gt;0, 'Prediction Log'!C595='Prediction Log'!H595)),"Y", IF(ISBLANK(Games!$B$2), "","N")))</f>
        <v/>
      </c>
      <c r="P595" s="17" t="str">
        <f>IF(OR(ISBLANK(Games!B595),ISBLANK(Table13[[#This Row],[Difference Result]])),"", IF(Table13[[#This Row],[Cover Result (Y/N)]]="Y", "Y", "N"))</f>
        <v/>
      </c>
    </row>
    <row r="596" spans="1:16" x14ac:dyDescent="0.45">
      <c r="A596" s="6" t="str">
        <f>IF(ISBLANK(Games!$B596), "",Games!A596)</f>
        <v/>
      </c>
      <c r="B596" s="6" t="str">
        <f>IF(ISBLANK(Games!$B596), "",Games!B596)</f>
        <v/>
      </c>
      <c r="C596" s="6" t="str">
        <f>IF(ISBLANK(Games!$B596), "",Games!C596)</f>
        <v/>
      </c>
      <c r="D596" s="2" t="str">
        <f>IF(ISBLANK(Games!$B596), "",Games!D596)</f>
        <v/>
      </c>
      <c r="E596" s="2" t="str">
        <f>IF(ISBLANK(Games!$B596), "",Games!E596)</f>
        <v/>
      </c>
      <c r="F596" s="6" t="str">
        <f>IF(ISBLANK(Games!$B596), "",Games!F596)</f>
        <v/>
      </c>
      <c r="G596" s="6" t="str">
        <f>IF(ISBLANK(Games!$B596), "",Games!G596)</f>
        <v/>
      </c>
      <c r="H596" s="26"/>
      <c r="I596" s="26"/>
      <c r="J596" s="25" t="str">
        <f>IF(ISBLANK(Table13[[#This Row],[Side Result]]), "",IF(Table13[[#This Row],[Difference Result]]&gt;(-1*Table13[[#This Row],[Predicted Spread]]), "Y", "N"))</f>
        <v/>
      </c>
      <c r="K596" s="12" t="str">
        <f>IF(ISBLANK(Games!B596),"",IF(Table13[[#This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6" s="16" t="str">
        <f>IF(ISBLANK(Table13[[#This Row],[Difference Result]]),"",IF(ISBLANK(Games!B596),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6" s="24" t="str">
        <f>IF(ISBLANK(Table13[[#This Row],[Difference Result]]), "", (Table13[[#This Row],[Predicted Spread]]*-1-Table13[[#This Row],[Difference Result]]))</f>
        <v/>
      </c>
      <c r="N596" s="24" t="str">
        <f>IF(ISBLANK(Table13[[#This Row],[Difference Result]]), "",ABS(Table13[[#This Row],[Result Difference from Prediction]]))</f>
        <v/>
      </c>
      <c r="O596" s="17" t="str">
        <f>IF(OR(ISBLANK(Games!B596),ISBLANK(Table13[[#This Row],[Side Result]])), "",IF(OR(AND('Prediction Log'!D596&lt;0, 'Prediction Log'!H596='Prediction Log'!B596), AND('Prediction Log'!D596&gt;0, 'Prediction Log'!C596='Prediction Log'!H596)),"Y", IF(ISBLANK(Games!$B$2), "","N")))</f>
        <v/>
      </c>
      <c r="P596" s="17" t="str">
        <f>IF(OR(ISBLANK(Games!B596),ISBLANK(Table13[[#This Row],[Difference Result]])),"", IF(Table13[[#This Row],[Cover Result (Y/N)]]="Y", "Y", "N"))</f>
        <v/>
      </c>
    </row>
    <row r="597" spans="1:16" x14ac:dyDescent="0.45">
      <c r="A597" s="6" t="str">
        <f>IF(ISBLANK(Games!$B597), "",Games!A597)</f>
        <v/>
      </c>
      <c r="B597" s="6" t="str">
        <f>IF(ISBLANK(Games!$B597), "",Games!B597)</f>
        <v/>
      </c>
      <c r="C597" s="6" t="str">
        <f>IF(ISBLANK(Games!$B597), "",Games!C597)</f>
        <v/>
      </c>
      <c r="D597" s="2" t="str">
        <f>IF(ISBLANK(Games!$B597), "",Games!D597)</f>
        <v/>
      </c>
      <c r="E597" s="2" t="str">
        <f>IF(ISBLANK(Games!$B597), "",Games!E597)</f>
        <v/>
      </c>
      <c r="F597" s="6" t="str">
        <f>IF(ISBLANK(Games!$B597), "",Games!F597)</f>
        <v/>
      </c>
      <c r="G597" s="6" t="str">
        <f>IF(ISBLANK(Games!$B597), "",Games!G597)</f>
        <v/>
      </c>
      <c r="H597" s="26"/>
      <c r="I597" s="26"/>
      <c r="J597" s="25" t="str">
        <f>IF(ISBLANK(Table13[[#This Row],[Side Result]]), "",IF(Table13[[#This Row],[Difference Result]]&gt;(-1*Table13[[#This Row],[Predicted Spread]]), "Y", "N"))</f>
        <v/>
      </c>
      <c r="K597" s="12" t="str">
        <f>IF(ISBLANK(Games!B597),"",IF(Table13[[#This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7" s="16" t="str">
        <f>IF(ISBLANK(Table13[[#This Row],[Difference Result]]),"",IF(ISBLANK(Games!B597),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7" s="24" t="str">
        <f>IF(ISBLANK(Table13[[#This Row],[Difference Result]]), "", (Table13[[#This Row],[Predicted Spread]]*-1-Table13[[#This Row],[Difference Result]]))</f>
        <v/>
      </c>
      <c r="N597" s="24" t="str">
        <f>IF(ISBLANK(Table13[[#This Row],[Difference Result]]), "",ABS(Table13[[#This Row],[Result Difference from Prediction]]))</f>
        <v/>
      </c>
      <c r="O597" s="17" t="str">
        <f>IF(OR(ISBLANK(Games!B597),ISBLANK(Table13[[#This Row],[Side Result]])), "",IF(OR(AND('Prediction Log'!D597&lt;0, 'Prediction Log'!H597='Prediction Log'!B597), AND('Prediction Log'!D597&gt;0, 'Prediction Log'!C597='Prediction Log'!H597)),"Y", IF(ISBLANK(Games!$B$2), "","N")))</f>
        <v/>
      </c>
      <c r="P597" s="17" t="str">
        <f>IF(OR(ISBLANK(Games!B597),ISBLANK(Table13[[#This Row],[Difference Result]])),"", IF(Table13[[#This Row],[Cover Result (Y/N)]]="Y", "Y", "N"))</f>
        <v/>
      </c>
    </row>
    <row r="598" spans="1:16" x14ac:dyDescent="0.45">
      <c r="A598" s="6" t="str">
        <f>IF(ISBLANK(Games!$B598), "",Games!A598)</f>
        <v/>
      </c>
      <c r="B598" s="6" t="str">
        <f>IF(ISBLANK(Games!$B598), "",Games!B598)</f>
        <v/>
      </c>
      <c r="C598" s="6" t="str">
        <f>IF(ISBLANK(Games!$B598), "",Games!C598)</f>
        <v/>
      </c>
      <c r="D598" s="2" t="str">
        <f>IF(ISBLANK(Games!$B598), "",Games!D598)</f>
        <v/>
      </c>
      <c r="E598" s="2" t="str">
        <f>IF(ISBLANK(Games!$B598), "",Games!E598)</f>
        <v/>
      </c>
      <c r="F598" s="6" t="str">
        <f>IF(ISBLANK(Games!$B598), "",Games!F598)</f>
        <v/>
      </c>
      <c r="G598" s="6" t="str">
        <f>IF(ISBLANK(Games!$B598), "",Games!G598)</f>
        <v/>
      </c>
      <c r="H598" s="26"/>
      <c r="I598" s="26"/>
      <c r="J598" s="25" t="str">
        <f>IF(ISBLANK(Table13[[#This Row],[Side Result]]), "",IF(Table13[[#This Row],[Difference Result]]&gt;(-1*Table13[[#This Row],[Predicted Spread]]), "Y", "N"))</f>
        <v/>
      </c>
      <c r="K598" s="12" t="str">
        <f>IF(ISBLANK(Games!B598),"",IF(Table13[[#This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8" s="16" t="str">
        <f>IF(ISBLANK(Table13[[#This Row],[Difference Result]]),"",IF(ISBLANK(Games!B598),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8" s="24" t="str">
        <f>IF(ISBLANK(Table13[[#This Row],[Difference Result]]), "", (Table13[[#This Row],[Predicted Spread]]*-1-Table13[[#This Row],[Difference Result]]))</f>
        <v/>
      </c>
      <c r="N598" s="24" t="str">
        <f>IF(ISBLANK(Table13[[#This Row],[Difference Result]]), "",ABS(Table13[[#This Row],[Result Difference from Prediction]]))</f>
        <v/>
      </c>
      <c r="O598" s="17" t="str">
        <f>IF(OR(ISBLANK(Games!B598),ISBLANK(Table13[[#This Row],[Side Result]])), "",IF(OR(AND('Prediction Log'!D598&lt;0, 'Prediction Log'!H598='Prediction Log'!B598), AND('Prediction Log'!D598&gt;0, 'Prediction Log'!C598='Prediction Log'!H598)),"Y", IF(ISBLANK(Games!$B$2), "","N")))</f>
        <v/>
      </c>
      <c r="P598" s="17" t="str">
        <f>IF(OR(ISBLANK(Games!B598),ISBLANK(Table13[[#This Row],[Difference Result]])),"", IF(Table13[[#This Row],[Cover Result (Y/N)]]="Y", "Y", "N"))</f>
        <v/>
      </c>
    </row>
    <row r="599" spans="1:16" x14ac:dyDescent="0.45">
      <c r="A599" s="6" t="str">
        <f>IF(ISBLANK(Games!$B599), "",Games!A599)</f>
        <v/>
      </c>
      <c r="B599" s="6" t="str">
        <f>IF(ISBLANK(Games!$B599), "",Games!B599)</f>
        <v/>
      </c>
      <c r="C599" s="6" t="str">
        <f>IF(ISBLANK(Games!$B599), "",Games!C599)</f>
        <v/>
      </c>
      <c r="D599" s="2" t="str">
        <f>IF(ISBLANK(Games!$B599), "",Games!D599)</f>
        <v/>
      </c>
      <c r="E599" s="2" t="str">
        <f>IF(ISBLANK(Games!$B599), "",Games!E599)</f>
        <v/>
      </c>
      <c r="F599" s="6" t="str">
        <f>IF(ISBLANK(Games!$B599), "",Games!F599)</f>
        <v/>
      </c>
      <c r="G599" s="6" t="str">
        <f>IF(ISBLANK(Games!$B599), "",Games!G599)</f>
        <v/>
      </c>
      <c r="H599" s="26"/>
      <c r="I599" s="26"/>
      <c r="J599" s="25" t="str">
        <f>IF(ISBLANK(Table13[[#This Row],[Side Result]]), "",IF(Table13[[#This Row],[Difference Result]]&gt;(-1*Table13[[#This Row],[Predicted Spread]]), "Y", "N"))</f>
        <v/>
      </c>
      <c r="K599" s="12" t="str">
        <f>IF(ISBLANK(Games!B599),"",IF(Table13[[#This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9" s="16" t="str">
        <f>IF(ISBLANK(Table13[[#This Row],[Difference Result]]),"",IF(ISBLANK(Games!B599),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9" s="24" t="str">
        <f>IF(ISBLANK(Table13[[#This Row],[Difference Result]]), "", (Table13[[#This Row],[Predicted Spread]]*-1-Table13[[#This Row],[Difference Result]]))</f>
        <v/>
      </c>
      <c r="N599" s="24" t="str">
        <f>IF(ISBLANK(Table13[[#This Row],[Difference Result]]), "",ABS(Table13[[#This Row],[Result Difference from Prediction]]))</f>
        <v/>
      </c>
      <c r="O599" s="17" t="str">
        <f>IF(OR(ISBLANK(Games!B599),ISBLANK(Table13[[#This Row],[Side Result]])), "",IF(OR(AND('Prediction Log'!D599&lt;0, 'Prediction Log'!H599='Prediction Log'!B599), AND('Prediction Log'!D599&gt;0, 'Prediction Log'!C599='Prediction Log'!H599)),"Y", IF(ISBLANK(Games!$B$2), "","N")))</f>
        <v/>
      </c>
      <c r="P599" s="17" t="str">
        <f>IF(OR(ISBLANK(Games!B599),ISBLANK(Table13[[#This Row],[Difference Result]])),"", IF(Table13[[#This Row],[Cover Result (Y/N)]]="Y", "Y", "N"))</f>
        <v/>
      </c>
    </row>
    <row r="600" spans="1:16" x14ac:dyDescent="0.45">
      <c r="A600" s="6" t="str">
        <f>IF(ISBLANK(Games!$B600), "",Games!A600)</f>
        <v/>
      </c>
      <c r="B600" s="6" t="str">
        <f>IF(ISBLANK(Games!$B600), "",Games!B600)</f>
        <v/>
      </c>
      <c r="C600" s="6" t="str">
        <f>IF(ISBLANK(Games!$B600), "",Games!C600)</f>
        <v/>
      </c>
      <c r="D600" s="2" t="str">
        <f>IF(ISBLANK(Games!$B600), "",Games!D600)</f>
        <v/>
      </c>
      <c r="E600" s="2" t="str">
        <f>IF(ISBLANK(Games!$B600), "",Games!E600)</f>
        <v/>
      </c>
      <c r="F600" s="6" t="str">
        <f>IF(ISBLANK(Games!$B600), "",Games!F600)</f>
        <v/>
      </c>
      <c r="G600" s="6" t="str">
        <f>IF(ISBLANK(Games!$B600), "",Games!G600)</f>
        <v/>
      </c>
      <c r="H600" s="26"/>
      <c r="I600" s="26"/>
      <c r="J600" s="25" t="str">
        <f>IF(ISBLANK(Table13[[#This Row],[Side Result]]), "",IF(Table13[[#This Row],[Difference Result]]&gt;(-1*Table13[[#This Row],[Predicted Spread]]), "Y", "N"))</f>
        <v/>
      </c>
      <c r="K600" s="12" t="str">
        <f>IF(ISBLANK(Games!B600),"",IF(Table13[[#This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0" s="16" t="str">
        <f>IF(ISBLANK(Table13[[#This Row],[Difference Result]]),"",IF(ISBLANK(Games!B600),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0" s="24" t="str">
        <f>IF(ISBLANK(Table13[[#This Row],[Difference Result]]), "", (Table13[[#This Row],[Predicted Spread]]*-1-Table13[[#This Row],[Difference Result]]))</f>
        <v/>
      </c>
      <c r="N600" s="24" t="str">
        <f>IF(ISBLANK(Table13[[#This Row],[Difference Result]]), "",ABS(Table13[[#This Row],[Result Difference from Prediction]]))</f>
        <v/>
      </c>
      <c r="O600" s="17" t="str">
        <f>IF(OR(ISBLANK(Games!B600),ISBLANK(Table13[[#This Row],[Side Result]])), "",IF(OR(AND('Prediction Log'!D600&lt;0, 'Prediction Log'!H600='Prediction Log'!B600), AND('Prediction Log'!D600&gt;0, 'Prediction Log'!C600='Prediction Log'!H600)),"Y", IF(ISBLANK(Games!$B$2), "","N")))</f>
        <v/>
      </c>
      <c r="P600" s="17" t="str">
        <f>IF(OR(ISBLANK(Games!B600),ISBLANK(Table13[[#This Row],[Difference Result]])),"", IF(Table13[[#This Row],[Cover Result (Y/N)]]="Y", "Y", "N"))</f>
        <v/>
      </c>
    </row>
    <row r="601" spans="1:16" x14ac:dyDescent="0.45">
      <c r="A601" s="6" t="str">
        <f>IF(ISBLANK(Games!$B601), "",Games!A601)</f>
        <v/>
      </c>
      <c r="B601" s="6" t="str">
        <f>IF(ISBLANK(Games!$B601), "",Games!B601)</f>
        <v/>
      </c>
      <c r="C601" s="6" t="str">
        <f>IF(ISBLANK(Games!$B601), "",Games!C601)</f>
        <v/>
      </c>
      <c r="D601" s="2" t="str">
        <f>IF(ISBLANK(Games!$B601), "",Games!D601)</f>
        <v/>
      </c>
      <c r="E601" s="2" t="str">
        <f>IF(ISBLANK(Games!$B601), "",Games!E601)</f>
        <v/>
      </c>
      <c r="F601" s="6" t="str">
        <f>IF(ISBLANK(Games!$B601), "",Games!F601)</f>
        <v/>
      </c>
      <c r="G601" s="6" t="str">
        <f>IF(ISBLANK(Games!$B601), "",Games!G601)</f>
        <v/>
      </c>
      <c r="H601" s="26"/>
      <c r="I601" s="26"/>
      <c r="J601" s="25" t="str">
        <f>IF(ISBLANK(Table13[[#This Row],[Side Result]]), "",IF(Table13[[#This Row],[Difference Result]]&gt;(-1*Table13[[#This Row],[Predicted Spread]]), "Y", "N"))</f>
        <v/>
      </c>
      <c r="K601" s="12" t="str">
        <f>IF(ISBLANK(Games!B601),"",IF(Table13[[#This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1" s="16" t="str">
        <f>IF(ISBLANK(Table13[[#This Row],[Difference Result]]),"",IF(ISBLANK(Games!B601),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1" s="24" t="str">
        <f>IF(ISBLANK(Table13[[#This Row],[Difference Result]]), "", (Table13[[#This Row],[Predicted Spread]]*-1-Table13[[#This Row],[Difference Result]]))</f>
        <v/>
      </c>
      <c r="N601" s="24" t="str">
        <f>IF(ISBLANK(Table13[[#This Row],[Difference Result]]), "",ABS(Table13[[#This Row],[Result Difference from Prediction]]))</f>
        <v/>
      </c>
      <c r="O601" s="17" t="str">
        <f>IF(OR(ISBLANK(Games!B601),ISBLANK(Table13[[#This Row],[Side Result]])), "",IF(OR(AND('Prediction Log'!D601&lt;0, 'Prediction Log'!H601='Prediction Log'!B601), AND('Prediction Log'!D601&gt;0, 'Prediction Log'!C601='Prediction Log'!H601)),"Y", IF(ISBLANK(Games!$B$2), "","N")))</f>
        <v/>
      </c>
      <c r="P601" s="17" t="str">
        <f>IF(OR(ISBLANK(Games!B601),ISBLANK(Table13[[#This Row],[Difference Result]])),"", IF(Table13[[#This Row],[Cover Result (Y/N)]]="Y", "Y", "N"))</f>
        <v/>
      </c>
    </row>
    <row r="602" spans="1:16" x14ac:dyDescent="0.45">
      <c r="A602" s="6" t="str">
        <f>IF(ISBLANK(Games!$B602), "",Games!A602)</f>
        <v/>
      </c>
      <c r="B602" s="6" t="str">
        <f>IF(ISBLANK(Games!$B602), "",Games!B602)</f>
        <v/>
      </c>
      <c r="C602" s="6" t="str">
        <f>IF(ISBLANK(Games!$B602), "",Games!C602)</f>
        <v/>
      </c>
      <c r="D602" s="2" t="str">
        <f>IF(ISBLANK(Games!$B602), "",Games!D602)</f>
        <v/>
      </c>
      <c r="E602" s="2" t="str">
        <f>IF(ISBLANK(Games!$B602), "",Games!E602)</f>
        <v/>
      </c>
      <c r="F602" s="6" t="str">
        <f>IF(ISBLANK(Games!$B602), "",Games!F602)</f>
        <v/>
      </c>
      <c r="G602" s="6" t="str">
        <f>IF(ISBLANK(Games!$B602), "",Games!G602)</f>
        <v/>
      </c>
      <c r="H602" s="26"/>
      <c r="I602" s="26"/>
      <c r="J602" s="25" t="str">
        <f>IF(ISBLANK(Table13[[#This Row],[Side Result]]), "",IF(Table13[[#This Row],[Difference Result]]&gt;(-1*Table13[[#This Row],[Predicted Spread]]), "Y", "N"))</f>
        <v/>
      </c>
      <c r="K602" s="12" t="str">
        <f>IF(ISBLANK(Games!B602),"",IF(Table13[[#This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2" s="16" t="str">
        <f>IF(ISBLANK(Table13[[#This Row],[Difference Result]]),"",IF(ISBLANK(Games!B602),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2" s="24" t="str">
        <f>IF(ISBLANK(Table13[[#This Row],[Difference Result]]), "", (Table13[[#This Row],[Predicted Spread]]*-1-Table13[[#This Row],[Difference Result]]))</f>
        <v/>
      </c>
      <c r="N602" s="24" t="str">
        <f>IF(ISBLANK(Table13[[#This Row],[Difference Result]]), "",ABS(Table13[[#This Row],[Result Difference from Prediction]]))</f>
        <v/>
      </c>
      <c r="O602" s="17" t="str">
        <f>IF(OR(ISBLANK(Games!B602),ISBLANK(Table13[[#This Row],[Side Result]])), "",IF(OR(AND('Prediction Log'!D602&lt;0, 'Prediction Log'!H602='Prediction Log'!B602), AND('Prediction Log'!D602&gt;0, 'Prediction Log'!C602='Prediction Log'!H602)),"Y", IF(ISBLANK(Games!$B$2), "","N")))</f>
        <v/>
      </c>
      <c r="P602" s="17" t="str">
        <f>IF(OR(ISBLANK(Games!B602),ISBLANK(Table13[[#This Row],[Difference Result]])),"", IF(Table13[[#This Row],[Cover Result (Y/N)]]="Y", "Y", "N"))</f>
        <v/>
      </c>
    </row>
    <row r="603" spans="1:16" x14ac:dyDescent="0.45">
      <c r="A603" s="6" t="str">
        <f>IF(ISBLANK(Games!$B603), "",Games!A603)</f>
        <v/>
      </c>
      <c r="B603" s="6" t="str">
        <f>IF(ISBLANK(Games!$B603), "",Games!B603)</f>
        <v/>
      </c>
      <c r="C603" s="6" t="str">
        <f>IF(ISBLANK(Games!$B603), "",Games!C603)</f>
        <v/>
      </c>
      <c r="D603" s="2" t="str">
        <f>IF(ISBLANK(Games!$B603), "",Games!D603)</f>
        <v/>
      </c>
      <c r="E603" s="2" t="str">
        <f>IF(ISBLANK(Games!$B603), "",Games!E603)</f>
        <v/>
      </c>
      <c r="F603" s="6" t="str">
        <f>IF(ISBLANK(Games!$B603), "",Games!F603)</f>
        <v/>
      </c>
      <c r="G603" s="6" t="str">
        <f>IF(ISBLANK(Games!$B603), "",Games!G603)</f>
        <v/>
      </c>
      <c r="H603" s="26"/>
      <c r="I603" s="26"/>
      <c r="J603" s="25" t="str">
        <f>IF(ISBLANK(Table13[[#This Row],[Side Result]]), "",IF(Table13[[#This Row],[Difference Result]]&gt;(-1*Table13[[#This Row],[Predicted Spread]]), "Y", "N"))</f>
        <v/>
      </c>
      <c r="K603" s="12" t="str">
        <f>IF(ISBLANK(Games!B603),"",IF(Table13[[#This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3" s="16" t="str">
        <f>IF(ISBLANK(Table13[[#This Row],[Difference Result]]),"",IF(ISBLANK(Games!B603),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3" s="24" t="str">
        <f>IF(ISBLANK(Table13[[#This Row],[Difference Result]]), "", (Table13[[#This Row],[Predicted Spread]]*-1-Table13[[#This Row],[Difference Result]]))</f>
        <v/>
      </c>
      <c r="N603" s="24" t="str">
        <f>IF(ISBLANK(Table13[[#This Row],[Difference Result]]), "",ABS(Table13[[#This Row],[Result Difference from Prediction]]))</f>
        <v/>
      </c>
      <c r="O603" s="17" t="str">
        <f>IF(OR(ISBLANK(Games!B603),ISBLANK(Table13[[#This Row],[Side Result]])), "",IF(OR(AND('Prediction Log'!D603&lt;0, 'Prediction Log'!H603='Prediction Log'!B603), AND('Prediction Log'!D603&gt;0, 'Prediction Log'!C603='Prediction Log'!H603)),"Y", IF(ISBLANK(Games!$B$2), "","N")))</f>
        <v/>
      </c>
      <c r="P603" s="17" t="str">
        <f>IF(OR(ISBLANK(Games!B603),ISBLANK(Table13[[#This Row],[Difference Result]])),"", IF(Table13[[#This Row],[Cover Result (Y/N)]]="Y", "Y", "N"))</f>
        <v/>
      </c>
    </row>
    <row r="604" spans="1:16" x14ac:dyDescent="0.45">
      <c r="A604" s="6" t="str">
        <f>IF(ISBLANK(Games!$B604), "",Games!A604)</f>
        <v/>
      </c>
      <c r="B604" s="6" t="str">
        <f>IF(ISBLANK(Games!$B604), "",Games!B604)</f>
        <v/>
      </c>
      <c r="C604" s="6" t="str">
        <f>IF(ISBLANK(Games!$B604), "",Games!C604)</f>
        <v/>
      </c>
      <c r="D604" s="2" t="str">
        <f>IF(ISBLANK(Games!$B604), "",Games!D604)</f>
        <v/>
      </c>
      <c r="E604" s="2" t="str">
        <f>IF(ISBLANK(Games!$B604), "",Games!E604)</f>
        <v/>
      </c>
      <c r="F604" s="6" t="str">
        <f>IF(ISBLANK(Games!$B604), "",Games!F604)</f>
        <v/>
      </c>
      <c r="G604" s="6" t="str">
        <f>IF(ISBLANK(Games!$B604), "",Games!G604)</f>
        <v/>
      </c>
      <c r="H604" s="26"/>
      <c r="I604" s="26"/>
      <c r="J604" s="25" t="str">
        <f>IF(ISBLANK(Table13[[#This Row],[Side Result]]), "",IF(Table13[[#This Row],[Difference Result]]&gt;(-1*Table13[[#This Row],[Predicted Spread]]), "Y", "N"))</f>
        <v/>
      </c>
      <c r="K604" s="12" t="str">
        <f>IF(ISBLANK(Games!B604),"",IF(Table13[[#This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4" s="16" t="str">
        <f>IF(ISBLANK(Table13[[#This Row],[Difference Result]]),"",IF(ISBLANK(Games!B604),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4" s="24" t="str">
        <f>IF(ISBLANK(Table13[[#This Row],[Difference Result]]), "", (Table13[[#This Row],[Predicted Spread]]*-1-Table13[[#This Row],[Difference Result]]))</f>
        <v/>
      </c>
      <c r="N604" s="24" t="str">
        <f>IF(ISBLANK(Table13[[#This Row],[Difference Result]]), "",ABS(Table13[[#This Row],[Result Difference from Prediction]]))</f>
        <v/>
      </c>
      <c r="O604" s="17" t="str">
        <f>IF(OR(ISBLANK(Games!B604),ISBLANK(Table13[[#This Row],[Side Result]])), "",IF(OR(AND('Prediction Log'!D604&lt;0, 'Prediction Log'!H604='Prediction Log'!B604), AND('Prediction Log'!D604&gt;0, 'Prediction Log'!C604='Prediction Log'!H604)),"Y", IF(ISBLANK(Games!$B$2), "","N")))</f>
        <v/>
      </c>
      <c r="P604" s="17" t="str">
        <f>IF(OR(ISBLANK(Games!B604),ISBLANK(Table13[[#This Row],[Difference Result]])),"", IF(Table13[[#This Row],[Cover Result (Y/N)]]="Y", "Y", "N"))</f>
        <v/>
      </c>
    </row>
    <row r="605" spans="1:16" x14ac:dyDescent="0.45">
      <c r="A605" s="6" t="str">
        <f>IF(ISBLANK(Games!$B605), "",Games!A605)</f>
        <v/>
      </c>
      <c r="B605" s="6" t="str">
        <f>IF(ISBLANK(Games!$B605), "",Games!B605)</f>
        <v/>
      </c>
      <c r="C605" s="6" t="str">
        <f>IF(ISBLANK(Games!$B605), "",Games!C605)</f>
        <v/>
      </c>
      <c r="D605" s="2" t="str">
        <f>IF(ISBLANK(Games!$B605), "",Games!D605)</f>
        <v/>
      </c>
      <c r="E605" s="2" t="str">
        <f>IF(ISBLANK(Games!$B605), "",Games!E605)</f>
        <v/>
      </c>
      <c r="F605" s="6" t="str">
        <f>IF(ISBLANK(Games!$B605), "",Games!F605)</f>
        <v/>
      </c>
      <c r="G605" s="6" t="str">
        <f>IF(ISBLANK(Games!$B605), "",Games!G605)</f>
        <v/>
      </c>
      <c r="H605" s="26"/>
      <c r="I605" s="26"/>
      <c r="J605" s="25" t="str">
        <f>IF(ISBLANK(Table13[[#This Row],[Side Result]]), "",IF(Table13[[#This Row],[Difference Result]]&gt;(-1*Table13[[#This Row],[Predicted Spread]]), "Y", "N"))</f>
        <v/>
      </c>
      <c r="K605" s="12" t="str">
        <f>IF(ISBLANK(Games!B605),"",IF(Table13[[#This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5" s="16" t="str">
        <f>IF(ISBLANK(Table13[[#This Row],[Difference Result]]),"",IF(ISBLANK(Games!B605),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5" s="24" t="str">
        <f>IF(ISBLANK(Table13[[#This Row],[Difference Result]]), "", (Table13[[#This Row],[Predicted Spread]]*-1-Table13[[#This Row],[Difference Result]]))</f>
        <v/>
      </c>
      <c r="N605" s="24" t="str">
        <f>IF(ISBLANK(Table13[[#This Row],[Difference Result]]), "",ABS(Table13[[#This Row],[Result Difference from Prediction]]))</f>
        <v/>
      </c>
      <c r="O605" s="17" t="str">
        <f>IF(OR(ISBLANK(Games!B605),ISBLANK(Table13[[#This Row],[Side Result]])), "",IF(OR(AND('Prediction Log'!D605&lt;0, 'Prediction Log'!H605='Prediction Log'!B605), AND('Prediction Log'!D605&gt;0, 'Prediction Log'!C605='Prediction Log'!H605)),"Y", IF(ISBLANK(Games!$B$2), "","N")))</f>
        <v/>
      </c>
      <c r="P605" s="17" t="str">
        <f>IF(OR(ISBLANK(Games!B605),ISBLANK(Table13[[#This Row],[Difference Result]])),"", IF(Table13[[#This Row],[Cover Result (Y/N)]]="Y", "Y", "N"))</f>
        <v/>
      </c>
    </row>
    <row r="606" spans="1:16" x14ac:dyDescent="0.45">
      <c r="A606" s="6" t="str">
        <f>IF(ISBLANK(Games!$B606), "",Games!A606)</f>
        <v/>
      </c>
      <c r="B606" s="6" t="str">
        <f>IF(ISBLANK(Games!$B606), "",Games!B606)</f>
        <v/>
      </c>
      <c r="C606" s="6" t="str">
        <f>IF(ISBLANK(Games!$B606), "",Games!C606)</f>
        <v/>
      </c>
      <c r="D606" s="2" t="str">
        <f>IF(ISBLANK(Games!$B606), "",Games!D606)</f>
        <v/>
      </c>
      <c r="E606" s="2" t="str">
        <f>IF(ISBLANK(Games!$B606), "",Games!E606)</f>
        <v/>
      </c>
      <c r="F606" s="6" t="str">
        <f>IF(ISBLANK(Games!$B606), "",Games!F606)</f>
        <v/>
      </c>
      <c r="G606" s="6" t="str">
        <f>IF(ISBLANK(Games!$B606), "",Games!G606)</f>
        <v/>
      </c>
      <c r="H606" s="26"/>
      <c r="I606" s="26"/>
      <c r="J606" s="25" t="str">
        <f>IF(ISBLANK(Table13[[#This Row],[Side Result]]), "",IF(Table13[[#This Row],[Difference Result]]&gt;(-1*Table13[[#This Row],[Predicted Spread]]), "Y", "N"))</f>
        <v/>
      </c>
      <c r="K606" s="12" t="str">
        <f>IF(ISBLANK(Games!B606),"",IF(Table13[[#This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6" s="16" t="str">
        <f>IF(ISBLANK(Table13[[#This Row],[Difference Result]]),"",IF(ISBLANK(Games!B606),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6" s="24" t="str">
        <f>IF(ISBLANK(Table13[[#This Row],[Difference Result]]), "", (Table13[[#This Row],[Predicted Spread]]*-1-Table13[[#This Row],[Difference Result]]))</f>
        <v/>
      </c>
      <c r="N606" s="24" t="str">
        <f>IF(ISBLANK(Table13[[#This Row],[Difference Result]]), "",ABS(Table13[[#This Row],[Result Difference from Prediction]]))</f>
        <v/>
      </c>
      <c r="O606" s="17" t="str">
        <f>IF(OR(ISBLANK(Games!B606),ISBLANK(Table13[[#This Row],[Side Result]])), "",IF(OR(AND('Prediction Log'!D606&lt;0, 'Prediction Log'!H606='Prediction Log'!B606), AND('Prediction Log'!D606&gt;0, 'Prediction Log'!C606='Prediction Log'!H606)),"Y", IF(ISBLANK(Games!$B$2), "","N")))</f>
        <v/>
      </c>
      <c r="P606" s="17" t="str">
        <f>IF(OR(ISBLANK(Games!B606),ISBLANK(Table13[[#This Row],[Difference Result]])),"", IF(Table13[[#This Row],[Cover Result (Y/N)]]="Y", "Y", "N"))</f>
        <v/>
      </c>
    </row>
    <row r="607" spans="1:16" x14ac:dyDescent="0.45">
      <c r="A607" s="6" t="str">
        <f>IF(ISBLANK(Games!$B607), "",Games!A607)</f>
        <v/>
      </c>
      <c r="B607" s="6" t="str">
        <f>IF(ISBLANK(Games!$B607), "",Games!B607)</f>
        <v/>
      </c>
      <c r="C607" s="6" t="str">
        <f>IF(ISBLANK(Games!$B607), "",Games!C607)</f>
        <v/>
      </c>
      <c r="D607" s="2" t="str">
        <f>IF(ISBLANK(Games!$B607), "",Games!D607)</f>
        <v/>
      </c>
      <c r="E607" s="2" t="str">
        <f>IF(ISBLANK(Games!$B607), "",Games!E607)</f>
        <v/>
      </c>
      <c r="F607" s="6" t="str">
        <f>IF(ISBLANK(Games!$B607), "",Games!F607)</f>
        <v/>
      </c>
      <c r="G607" s="6" t="str">
        <f>IF(ISBLANK(Games!$B607), "",Games!G607)</f>
        <v/>
      </c>
      <c r="H607" s="26"/>
      <c r="I607" s="26"/>
      <c r="J607" s="25" t="str">
        <f>IF(ISBLANK(Table13[[#This Row],[Side Result]]), "",IF(Table13[[#This Row],[Difference Result]]&gt;(-1*Table13[[#This Row],[Predicted Spread]]), "Y", "N"))</f>
        <v/>
      </c>
      <c r="K607" s="12" t="str">
        <f>IF(ISBLANK(Games!B607),"",IF(Table13[[#This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7" s="16" t="str">
        <f>IF(ISBLANK(Table13[[#This Row],[Difference Result]]),"",IF(ISBLANK(Games!B607),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7" s="24" t="str">
        <f>IF(ISBLANK(Table13[[#This Row],[Difference Result]]), "", (Table13[[#This Row],[Predicted Spread]]*-1-Table13[[#This Row],[Difference Result]]))</f>
        <v/>
      </c>
      <c r="N607" s="24" t="str">
        <f>IF(ISBLANK(Table13[[#This Row],[Difference Result]]), "",ABS(Table13[[#This Row],[Result Difference from Prediction]]))</f>
        <v/>
      </c>
      <c r="O607" s="17" t="str">
        <f>IF(OR(ISBLANK(Games!B607),ISBLANK(Table13[[#This Row],[Side Result]])), "",IF(OR(AND('Prediction Log'!D607&lt;0, 'Prediction Log'!H607='Prediction Log'!B607), AND('Prediction Log'!D607&gt;0, 'Prediction Log'!C607='Prediction Log'!H607)),"Y", IF(ISBLANK(Games!$B$2), "","N")))</f>
        <v/>
      </c>
      <c r="P607" s="17" t="str">
        <f>IF(OR(ISBLANK(Games!B607),ISBLANK(Table13[[#This Row],[Difference Result]])),"", IF(Table13[[#This Row],[Cover Result (Y/N)]]="Y", "Y", "N"))</f>
        <v/>
      </c>
    </row>
    <row r="608" spans="1:16" x14ac:dyDescent="0.45">
      <c r="A608" s="6" t="str">
        <f>IF(ISBLANK(Games!$B608), "",Games!A608)</f>
        <v/>
      </c>
      <c r="B608" s="6" t="str">
        <f>IF(ISBLANK(Games!$B608), "",Games!B608)</f>
        <v/>
      </c>
      <c r="C608" s="6" t="str">
        <f>IF(ISBLANK(Games!$B608), "",Games!C608)</f>
        <v/>
      </c>
      <c r="D608" s="2" t="str">
        <f>IF(ISBLANK(Games!$B608), "",Games!D608)</f>
        <v/>
      </c>
      <c r="E608" s="2" t="str">
        <f>IF(ISBLANK(Games!$B608), "",Games!E608)</f>
        <v/>
      </c>
      <c r="F608" s="6" t="str">
        <f>IF(ISBLANK(Games!$B608), "",Games!F608)</f>
        <v/>
      </c>
      <c r="G608" s="6" t="str">
        <f>IF(ISBLANK(Games!$B608), "",Games!G608)</f>
        <v/>
      </c>
      <c r="H608" s="26"/>
      <c r="I608" s="26"/>
      <c r="J608" s="25" t="str">
        <f>IF(ISBLANK(Table13[[#This Row],[Side Result]]), "",IF(Table13[[#This Row],[Difference Result]]&gt;(-1*Table13[[#This Row],[Predicted Spread]]), "Y", "N"))</f>
        <v/>
      </c>
      <c r="K608" s="12" t="str">
        <f>IF(ISBLANK(Games!B608),"",IF(Table13[[#This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8" s="16" t="str">
        <f>IF(ISBLANK(Table13[[#This Row],[Difference Result]]),"",IF(ISBLANK(Games!B608),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8" s="24" t="str">
        <f>IF(ISBLANK(Table13[[#This Row],[Difference Result]]), "", (Table13[[#This Row],[Predicted Spread]]*-1-Table13[[#This Row],[Difference Result]]))</f>
        <v/>
      </c>
      <c r="N608" s="24" t="str">
        <f>IF(ISBLANK(Table13[[#This Row],[Difference Result]]), "",ABS(Table13[[#This Row],[Result Difference from Prediction]]))</f>
        <v/>
      </c>
      <c r="O608" s="17" t="str">
        <f>IF(OR(ISBLANK(Games!B608),ISBLANK(Table13[[#This Row],[Side Result]])), "",IF(OR(AND('Prediction Log'!D608&lt;0, 'Prediction Log'!H608='Prediction Log'!B608), AND('Prediction Log'!D608&gt;0, 'Prediction Log'!C608='Prediction Log'!H608)),"Y", IF(ISBLANK(Games!$B$2), "","N")))</f>
        <v/>
      </c>
      <c r="P608" s="17" t="str">
        <f>IF(OR(ISBLANK(Games!B608),ISBLANK(Table13[[#This Row],[Difference Result]])),"", IF(Table13[[#This Row],[Cover Result (Y/N)]]="Y", "Y", "N"))</f>
        <v/>
      </c>
    </row>
    <row r="609" spans="1:16" x14ac:dyDescent="0.45">
      <c r="A609" s="6" t="str">
        <f>IF(ISBLANK(Games!$B609), "",Games!A609)</f>
        <v/>
      </c>
      <c r="B609" s="6" t="str">
        <f>IF(ISBLANK(Games!$B609), "",Games!B609)</f>
        <v/>
      </c>
      <c r="C609" s="6" t="str">
        <f>IF(ISBLANK(Games!$B609), "",Games!C609)</f>
        <v/>
      </c>
      <c r="D609" s="2" t="str">
        <f>IF(ISBLANK(Games!$B609), "",Games!D609)</f>
        <v/>
      </c>
      <c r="E609" s="2" t="str">
        <f>IF(ISBLANK(Games!$B609), "",Games!E609)</f>
        <v/>
      </c>
      <c r="F609" s="6" t="str">
        <f>IF(ISBLANK(Games!$B609), "",Games!F609)</f>
        <v/>
      </c>
      <c r="G609" s="6" t="str">
        <f>IF(ISBLANK(Games!$B609), "",Games!G609)</f>
        <v/>
      </c>
      <c r="H609" s="26"/>
      <c r="I609" s="26"/>
      <c r="J609" s="25" t="str">
        <f>IF(ISBLANK(Table13[[#This Row],[Side Result]]), "",IF(Table13[[#This Row],[Difference Result]]&gt;(-1*Table13[[#This Row],[Predicted Spread]]), "Y", "N"))</f>
        <v/>
      </c>
      <c r="K609" s="12" t="str">
        <f>IF(ISBLANK(Games!B609),"",IF(Table13[[#This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9" s="16" t="str">
        <f>IF(ISBLANK(Table13[[#This Row],[Difference Result]]),"",IF(ISBLANK(Games!B609),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9" s="24" t="str">
        <f>IF(ISBLANK(Table13[[#This Row],[Difference Result]]), "", (Table13[[#This Row],[Predicted Spread]]*-1-Table13[[#This Row],[Difference Result]]))</f>
        <v/>
      </c>
      <c r="N609" s="24" t="str">
        <f>IF(ISBLANK(Table13[[#This Row],[Difference Result]]), "",ABS(Table13[[#This Row],[Result Difference from Prediction]]))</f>
        <v/>
      </c>
      <c r="O609" s="17" t="str">
        <f>IF(OR(ISBLANK(Games!B609),ISBLANK(Table13[[#This Row],[Side Result]])), "",IF(OR(AND('Prediction Log'!D609&lt;0, 'Prediction Log'!H609='Prediction Log'!B609), AND('Prediction Log'!D609&gt;0, 'Prediction Log'!C609='Prediction Log'!H609)),"Y", IF(ISBLANK(Games!$B$2), "","N")))</f>
        <v/>
      </c>
      <c r="P609" s="17" t="str">
        <f>IF(OR(ISBLANK(Games!B609),ISBLANK(Table13[[#This Row],[Difference Result]])),"", IF(Table13[[#This Row],[Cover Result (Y/N)]]="Y", "Y", "N"))</f>
        <v/>
      </c>
    </row>
    <row r="610" spans="1:16" x14ac:dyDescent="0.45">
      <c r="A610" s="6" t="str">
        <f>IF(ISBLANK(Games!$B610), "",Games!A610)</f>
        <v/>
      </c>
      <c r="B610" s="6" t="str">
        <f>IF(ISBLANK(Games!$B610), "",Games!B610)</f>
        <v/>
      </c>
      <c r="C610" s="6" t="str">
        <f>IF(ISBLANK(Games!$B610), "",Games!C610)</f>
        <v/>
      </c>
      <c r="D610" s="2" t="str">
        <f>IF(ISBLANK(Games!$B610), "",Games!D610)</f>
        <v/>
      </c>
      <c r="E610" s="2" t="str">
        <f>IF(ISBLANK(Games!$B610), "",Games!E610)</f>
        <v/>
      </c>
      <c r="F610" s="6" t="str">
        <f>IF(ISBLANK(Games!$B610), "",Games!F610)</f>
        <v/>
      </c>
      <c r="G610" s="6" t="str">
        <f>IF(ISBLANK(Games!$B610), "",Games!G610)</f>
        <v/>
      </c>
      <c r="H610" s="26"/>
      <c r="I610" s="26"/>
      <c r="J610" s="25" t="str">
        <f>IF(ISBLANK(Table13[[#This Row],[Side Result]]), "",IF(Table13[[#This Row],[Difference Result]]&gt;(-1*Table13[[#This Row],[Predicted Spread]]), "Y", "N"))</f>
        <v/>
      </c>
      <c r="K610" s="12" t="str">
        <f>IF(ISBLANK(Games!B610),"",IF(Table13[[#This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0" s="16" t="str">
        <f>IF(ISBLANK(Table13[[#This Row],[Difference Result]]),"",IF(ISBLANK(Games!B610),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0" s="24" t="str">
        <f>IF(ISBLANK(Table13[[#This Row],[Difference Result]]), "", (Table13[[#This Row],[Predicted Spread]]*-1-Table13[[#This Row],[Difference Result]]))</f>
        <v/>
      </c>
      <c r="N610" s="24" t="str">
        <f>IF(ISBLANK(Table13[[#This Row],[Difference Result]]), "",ABS(Table13[[#This Row],[Result Difference from Prediction]]))</f>
        <v/>
      </c>
      <c r="O610" s="17" t="str">
        <f>IF(OR(ISBLANK(Games!B610),ISBLANK(Table13[[#This Row],[Side Result]])), "",IF(OR(AND('Prediction Log'!D610&lt;0, 'Prediction Log'!H610='Prediction Log'!B610), AND('Prediction Log'!D610&gt;0, 'Prediction Log'!C610='Prediction Log'!H610)),"Y", IF(ISBLANK(Games!$B$2), "","N")))</f>
        <v/>
      </c>
      <c r="P610" s="17" t="str">
        <f>IF(OR(ISBLANK(Games!B610),ISBLANK(Table13[[#This Row],[Difference Result]])),"", IF(Table13[[#This Row],[Cover Result (Y/N)]]="Y", "Y", "N"))</f>
        <v/>
      </c>
    </row>
    <row r="611" spans="1:16" x14ac:dyDescent="0.45">
      <c r="A611" s="6" t="str">
        <f>IF(ISBLANK(Games!$B611), "",Games!A611)</f>
        <v/>
      </c>
      <c r="B611" s="6" t="str">
        <f>IF(ISBLANK(Games!$B611), "",Games!B611)</f>
        <v/>
      </c>
      <c r="C611" s="6" t="str">
        <f>IF(ISBLANK(Games!$B611), "",Games!C611)</f>
        <v/>
      </c>
      <c r="D611" s="2" t="str">
        <f>IF(ISBLANK(Games!$B611), "",Games!D611)</f>
        <v/>
      </c>
      <c r="E611" s="2" t="str">
        <f>IF(ISBLANK(Games!$B611), "",Games!E611)</f>
        <v/>
      </c>
      <c r="F611" s="6" t="str">
        <f>IF(ISBLANK(Games!$B611), "",Games!F611)</f>
        <v/>
      </c>
      <c r="G611" s="6" t="str">
        <f>IF(ISBLANK(Games!$B611), "",Games!G611)</f>
        <v/>
      </c>
      <c r="H611" s="26"/>
      <c r="I611" s="26"/>
      <c r="J611" s="25" t="str">
        <f>IF(ISBLANK(Table13[[#This Row],[Side Result]]), "",IF(Table13[[#This Row],[Difference Result]]&gt;(-1*Table13[[#This Row],[Predicted Spread]]), "Y", "N"))</f>
        <v/>
      </c>
      <c r="K611" s="12" t="str">
        <f>IF(ISBLANK(Games!B611),"",IF(Table13[[#This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1" s="16" t="str">
        <f>IF(ISBLANK(Table13[[#This Row],[Difference Result]]),"",IF(ISBLANK(Games!B611),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1" s="24" t="str">
        <f>IF(ISBLANK(Table13[[#This Row],[Difference Result]]), "", (Table13[[#This Row],[Predicted Spread]]*-1-Table13[[#This Row],[Difference Result]]))</f>
        <v/>
      </c>
      <c r="N611" s="24" t="str">
        <f>IF(ISBLANK(Table13[[#This Row],[Difference Result]]), "",ABS(Table13[[#This Row],[Result Difference from Prediction]]))</f>
        <v/>
      </c>
      <c r="O611" s="17" t="str">
        <f>IF(OR(ISBLANK(Games!B611),ISBLANK(Table13[[#This Row],[Side Result]])), "",IF(OR(AND('Prediction Log'!D611&lt;0, 'Prediction Log'!H611='Prediction Log'!B611), AND('Prediction Log'!D611&gt;0, 'Prediction Log'!C611='Prediction Log'!H611)),"Y", IF(ISBLANK(Games!$B$2), "","N")))</f>
        <v/>
      </c>
      <c r="P611" s="17" t="str">
        <f>IF(OR(ISBLANK(Games!B611),ISBLANK(Table13[[#This Row],[Difference Result]])),"", IF(Table13[[#This Row],[Cover Result (Y/N)]]="Y", "Y", "N"))</f>
        <v/>
      </c>
    </row>
    <row r="612" spans="1:16" x14ac:dyDescent="0.45">
      <c r="A612" s="6" t="str">
        <f>IF(ISBLANK(Games!$B612), "",Games!A612)</f>
        <v/>
      </c>
      <c r="B612" s="6" t="str">
        <f>IF(ISBLANK(Games!$B612), "",Games!B612)</f>
        <v/>
      </c>
      <c r="C612" s="6" t="str">
        <f>IF(ISBLANK(Games!$B612), "",Games!C612)</f>
        <v/>
      </c>
      <c r="D612" s="2" t="str">
        <f>IF(ISBLANK(Games!$B612), "",Games!D612)</f>
        <v/>
      </c>
      <c r="E612" s="2" t="str">
        <f>IF(ISBLANK(Games!$B612), "",Games!E612)</f>
        <v/>
      </c>
      <c r="F612" s="6" t="str">
        <f>IF(ISBLANK(Games!$B612), "",Games!F612)</f>
        <v/>
      </c>
      <c r="G612" s="6" t="str">
        <f>IF(ISBLANK(Games!$B612), "",Games!G612)</f>
        <v/>
      </c>
      <c r="H612" s="26"/>
      <c r="I612" s="26"/>
      <c r="J612" s="25" t="str">
        <f>IF(ISBLANK(Table13[[#This Row],[Side Result]]), "",IF(Table13[[#This Row],[Difference Result]]&gt;(-1*Table13[[#This Row],[Predicted Spread]]), "Y", "N"))</f>
        <v/>
      </c>
      <c r="K612" s="12" t="str">
        <f>IF(ISBLANK(Games!B612),"",IF(Table13[[#This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2" s="16" t="str">
        <f>IF(ISBLANK(Table13[[#This Row],[Difference Result]]),"",IF(ISBLANK(Games!B612),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2" s="24" t="str">
        <f>IF(ISBLANK(Table13[[#This Row],[Difference Result]]), "", (Table13[[#This Row],[Predicted Spread]]*-1-Table13[[#This Row],[Difference Result]]))</f>
        <v/>
      </c>
      <c r="N612" s="24" t="str">
        <f>IF(ISBLANK(Table13[[#This Row],[Difference Result]]), "",ABS(Table13[[#This Row],[Result Difference from Prediction]]))</f>
        <v/>
      </c>
      <c r="O612" s="17" t="str">
        <f>IF(OR(ISBLANK(Games!B612),ISBLANK(Table13[[#This Row],[Side Result]])), "",IF(OR(AND('Prediction Log'!D612&lt;0, 'Prediction Log'!H612='Prediction Log'!B612), AND('Prediction Log'!D612&gt;0, 'Prediction Log'!C612='Prediction Log'!H612)),"Y", IF(ISBLANK(Games!$B$2), "","N")))</f>
        <v/>
      </c>
      <c r="P612" s="17" t="str">
        <f>IF(OR(ISBLANK(Games!B612),ISBLANK(Table13[[#This Row],[Difference Result]])),"", IF(Table13[[#This Row],[Cover Result (Y/N)]]="Y", "Y", "N"))</f>
        <v/>
      </c>
    </row>
    <row r="613" spans="1:16" x14ac:dyDescent="0.45">
      <c r="A613" s="6" t="str">
        <f>IF(ISBLANK(Games!$B613), "",Games!A613)</f>
        <v/>
      </c>
      <c r="B613" s="6" t="str">
        <f>IF(ISBLANK(Games!$B613), "",Games!B613)</f>
        <v/>
      </c>
      <c r="C613" s="6" t="str">
        <f>IF(ISBLANK(Games!$B613), "",Games!C613)</f>
        <v/>
      </c>
      <c r="D613" s="2" t="str">
        <f>IF(ISBLANK(Games!$B613), "",Games!D613)</f>
        <v/>
      </c>
      <c r="E613" s="2" t="str">
        <f>IF(ISBLANK(Games!$B613), "",Games!E613)</f>
        <v/>
      </c>
      <c r="F613" s="6" t="str">
        <f>IF(ISBLANK(Games!$B613), "",Games!F613)</f>
        <v/>
      </c>
      <c r="G613" s="6" t="str">
        <f>IF(ISBLANK(Games!$B613), "",Games!G613)</f>
        <v/>
      </c>
      <c r="H613" s="26"/>
      <c r="I613" s="26"/>
      <c r="J613" s="25" t="str">
        <f>IF(ISBLANK(Table13[[#This Row],[Side Result]]), "",IF(Table13[[#This Row],[Difference Result]]&gt;(-1*Table13[[#This Row],[Predicted Spread]]), "Y", "N"))</f>
        <v/>
      </c>
      <c r="K613" s="12" t="str">
        <f>IF(ISBLANK(Games!B613),"",IF(Table13[[#This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3" s="16" t="str">
        <f>IF(ISBLANK(Table13[[#This Row],[Difference Result]]),"",IF(ISBLANK(Games!B613),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3" s="24" t="str">
        <f>IF(ISBLANK(Table13[[#This Row],[Difference Result]]), "", (Table13[[#This Row],[Predicted Spread]]*-1-Table13[[#This Row],[Difference Result]]))</f>
        <v/>
      </c>
      <c r="N613" s="24" t="str">
        <f>IF(ISBLANK(Table13[[#This Row],[Difference Result]]), "",ABS(Table13[[#This Row],[Result Difference from Prediction]]))</f>
        <v/>
      </c>
      <c r="O613" s="17" t="str">
        <f>IF(OR(ISBLANK(Games!B613),ISBLANK(Table13[[#This Row],[Side Result]])), "",IF(OR(AND('Prediction Log'!D613&lt;0, 'Prediction Log'!H613='Prediction Log'!B613), AND('Prediction Log'!D613&gt;0, 'Prediction Log'!C613='Prediction Log'!H613)),"Y", IF(ISBLANK(Games!$B$2), "","N")))</f>
        <v/>
      </c>
      <c r="P613" s="17" t="str">
        <f>IF(OR(ISBLANK(Games!B613),ISBLANK(Table13[[#This Row],[Difference Result]])),"", IF(Table13[[#This Row],[Cover Result (Y/N)]]="Y", "Y", "N"))</f>
        <v/>
      </c>
    </row>
    <row r="614" spans="1:16" x14ac:dyDescent="0.45">
      <c r="A614" s="6" t="str">
        <f>IF(ISBLANK(Games!$B614), "",Games!A614)</f>
        <v/>
      </c>
      <c r="B614" s="6" t="str">
        <f>IF(ISBLANK(Games!$B614), "",Games!B614)</f>
        <v/>
      </c>
      <c r="C614" s="6" t="str">
        <f>IF(ISBLANK(Games!$B614), "",Games!C614)</f>
        <v/>
      </c>
      <c r="D614" s="2" t="str">
        <f>IF(ISBLANK(Games!$B614), "",Games!D614)</f>
        <v/>
      </c>
      <c r="E614" s="2" t="str">
        <f>IF(ISBLANK(Games!$B614), "",Games!E614)</f>
        <v/>
      </c>
      <c r="F614" s="6" t="str">
        <f>IF(ISBLANK(Games!$B614), "",Games!F614)</f>
        <v/>
      </c>
      <c r="G614" s="6" t="str">
        <f>IF(ISBLANK(Games!$B614), "",Games!G614)</f>
        <v/>
      </c>
      <c r="H614" s="26"/>
      <c r="I614" s="26"/>
      <c r="J614" s="25" t="str">
        <f>IF(ISBLANK(Table13[[#This Row],[Side Result]]), "",IF(Table13[[#This Row],[Difference Result]]&gt;(-1*Table13[[#This Row],[Predicted Spread]]), "Y", "N"))</f>
        <v/>
      </c>
      <c r="K614" s="12" t="str">
        <f>IF(ISBLANK(Games!B614),"",IF(Table13[[#This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4" s="16" t="str">
        <f>IF(ISBLANK(Table13[[#This Row],[Difference Result]]),"",IF(ISBLANK(Games!B614),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4" s="24" t="str">
        <f>IF(ISBLANK(Table13[[#This Row],[Difference Result]]), "", (Table13[[#This Row],[Predicted Spread]]*-1-Table13[[#This Row],[Difference Result]]))</f>
        <v/>
      </c>
      <c r="N614" s="24" t="str">
        <f>IF(ISBLANK(Table13[[#This Row],[Difference Result]]), "",ABS(Table13[[#This Row],[Result Difference from Prediction]]))</f>
        <v/>
      </c>
      <c r="O614" s="17" t="str">
        <f>IF(OR(ISBLANK(Games!B614),ISBLANK(Table13[[#This Row],[Side Result]])), "",IF(OR(AND('Prediction Log'!D614&lt;0, 'Prediction Log'!H614='Prediction Log'!B614), AND('Prediction Log'!D614&gt;0, 'Prediction Log'!C614='Prediction Log'!H614)),"Y", IF(ISBLANK(Games!$B$2), "","N")))</f>
        <v/>
      </c>
      <c r="P614" s="17" t="str">
        <f>IF(OR(ISBLANK(Games!B614),ISBLANK(Table13[[#This Row],[Difference Result]])),"", IF(Table13[[#This Row],[Cover Result (Y/N)]]="Y", "Y", "N"))</f>
        <v/>
      </c>
    </row>
    <row r="615" spans="1:16" x14ac:dyDescent="0.45">
      <c r="A615" s="6" t="str">
        <f>IF(ISBLANK(Games!$B615), "",Games!A615)</f>
        <v/>
      </c>
      <c r="B615" s="6" t="str">
        <f>IF(ISBLANK(Games!$B615), "",Games!B615)</f>
        <v/>
      </c>
      <c r="C615" s="6" t="str">
        <f>IF(ISBLANK(Games!$B615), "",Games!C615)</f>
        <v/>
      </c>
      <c r="D615" s="2" t="str">
        <f>IF(ISBLANK(Games!$B615), "",Games!D615)</f>
        <v/>
      </c>
      <c r="E615" s="2" t="str">
        <f>IF(ISBLANK(Games!$B615), "",Games!E615)</f>
        <v/>
      </c>
      <c r="F615" s="6" t="str">
        <f>IF(ISBLANK(Games!$B615), "",Games!F615)</f>
        <v/>
      </c>
      <c r="G615" s="6" t="str">
        <f>IF(ISBLANK(Games!$B615), "",Games!G615)</f>
        <v/>
      </c>
      <c r="H615" s="26"/>
      <c r="I615" s="26"/>
      <c r="J615" s="25" t="str">
        <f>IF(ISBLANK(Table13[[#This Row],[Side Result]]), "",IF(Table13[[#This Row],[Difference Result]]&gt;(-1*Table13[[#This Row],[Predicted Spread]]), "Y", "N"))</f>
        <v/>
      </c>
      <c r="K615" s="12" t="str">
        <f>IF(ISBLANK(Games!B615),"",IF(Table13[[#This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5" s="16" t="str">
        <f>IF(ISBLANK(Table13[[#This Row],[Difference Result]]),"",IF(ISBLANK(Games!B615),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5" s="24" t="str">
        <f>IF(ISBLANK(Table13[[#This Row],[Difference Result]]), "", (Table13[[#This Row],[Predicted Spread]]*-1-Table13[[#This Row],[Difference Result]]))</f>
        <v/>
      </c>
      <c r="N615" s="24" t="str">
        <f>IF(ISBLANK(Table13[[#This Row],[Difference Result]]), "",ABS(Table13[[#This Row],[Result Difference from Prediction]]))</f>
        <v/>
      </c>
      <c r="O615" s="17" t="str">
        <f>IF(OR(ISBLANK(Games!B615),ISBLANK(Table13[[#This Row],[Side Result]])), "",IF(OR(AND('Prediction Log'!D615&lt;0, 'Prediction Log'!H615='Prediction Log'!B615), AND('Prediction Log'!D615&gt;0, 'Prediction Log'!C615='Prediction Log'!H615)),"Y", IF(ISBLANK(Games!$B$2), "","N")))</f>
        <v/>
      </c>
      <c r="P615" s="17" t="str">
        <f>IF(OR(ISBLANK(Games!B615),ISBLANK(Table13[[#This Row],[Difference Result]])),"", IF(Table13[[#This Row],[Cover Result (Y/N)]]="Y", "Y", "N"))</f>
        <v/>
      </c>
    </row>
    <row r="616" spans="1:16" x14ac:dyDescent="0.45">
      <c r="A616" s="6" t="str">
        <f>IF(ISBLANK(Games!$B616), "",Games!A616)</f>
        <v/>
      </c>
      <c r="B616" s="6" t="str">
        <f>IF(ISBLANK(Games!$B616), "",Games!B616)</f>
        <v/>
      </c>
      <c r="C616" s="6" t="str">
        <f>IF(ISBLANK(Games!$B616), "",Games!C616)</f>
        <v/>
      </c>
      <c r="D616" s="2" t="str">
        <f>IF(ISBLANK(Games!$B616), "",Games!D616)</f>
        <v/>
      </c>
      <c r="E616" s="2" t="str">
        <f>IF(ISBLANK(Games!$B616), "",Games!E616)</f>
        <v/>
      </c>
      <c r="F616" s="6" t="str">
        <f>IF(ISBLANK(Games!$B616), "",Games!F616)</f>
        <v/>
      </c>
      <c r="G616" s="6" t="str">
        <f>IF(ISBLANK(Games!$B616), "",Games!G616)</f>
        <v/>
      </c>
      <c r="H616" s="26"/>
      <c r="I616" s="26"/>
      <c r="J616" s="25" t="str">
        <f>IF(ISBLANK(Table13[[#This Row],[Side Result]]), "",IF(Table13[[#This Row],[Difference Result]]&gt;(-1*Table13[[#This Row],[Predicted Spread]]), "Y", "N"))</f>
        <v/>
      </c>
      <c r="K616" s="12" t="str">
        <f>IF(ISBLANK(Games!B616),"",IF(Table13[[#This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6" s="16" t="str">
        <f>IF(ISBLANK(Table13[[#This Row],[Difference Result]]),"",IF(ISBLANK(Games!B616),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6" s="24" t="str">
        <f>IF(ISBLANK(Table13[[#This Row],[Difference Result]]), "", (Table13[[#This Row],[Predicted Spread]]*-1-Table13[[#This Row],[Difference Result]]))</f>
        <v/>
      </c>
      <c r="N616" s="24" t="str">
        <f>IF(ISBLANK(Table13[[#This Row],[Difference Result]]), "",ABS(Table13[[#This Row],[Result Difference from Prediction]]))</f>
        <v/>
      </c>
      <c r="O616" s="17" t="str">
        <f>IF(OR(ISBLANK(Games!B616),ISBLANK(Table13[[#This Row],[Side Result]])), "",IF(OR(AND('Prediction Log'!D616&lt;0, 'Prediction Log'!H616='Prediction Log'!B616), AND('Prediction Log'!D616&gt;0, 'Prediction Log'!C616='Prediction Log'!H616)),"Y", IF(ISBLANK(Games!$B$2), "","N")))</f>
        <v/>
      </c>
      <c r="P616" s="17" t="str">
        <f>IF(OR(ISBLANK(Games!B616),ISBLANK(Table13[[#This Row],[Difference Result]])),"", IF(Table13[[#This Row],[Cover Result (Y/N)]]="Y", "Y", "N"))</f>
        <v/>
      </c>
    </row>
    <row r="617" spans="1:16" x14ac:dyDescent="0.45">
      <c r="A617" s="6" t="str">
        <f>IF(ISBLANK(Games!$B617), "",Games!A617)</f>
        <v/>
      </c>
      <c r="B617" s="6" t="str">
        <f>IF(ISBLANK(Games!$B617), "",Games!B617)</f>
        <v/>
      </c>
      <c r="C617" s="6" t="str">
        <f>IF(ISBLANK(Games!$B617), "",Games!C617)</f>
        <v/>
      </c>
      <c r="D617" s="2" t="str">
        <f>IF(ISBLANK(Games!$B617), "",Games!D617)</f>
        <v/>
      </c>
      <c r="E617" s="2" t="str">
        <f>IF(ISBLANK(Games!$B617), "",Games!E617)</f>
        <v/>
      </c>
      <c r="F617" s="6" t="str">
        <f>IF(ISBLANK(Games!$B617), "",Games!F617)</f>
        <v/>
      </c>
      <c r="G617" s="6" t="str">
        <f>IF(ISBLANK(Games!$B617), "",Games!G617)</f>
        <v/>
      </c>
      <c r="H617" s="26"/>
      <c r="I617" s="26"/>
      <c r="J617" s="25" t="str">
        <f>IF(ISBLANK(Table13[[#This Row],[Side Result]]), "",IF(Table13[[#This Row],[Difference Result]]&gt;(-1*Table13[[#This Row],[Predicted Spread]]), "Y", "N"))</f>
        <v/>
      </c>
      <c r="K617" s="12" t="str">
        <f>IF(ISBLANK(Games!B617),"",IF(Table13[[#This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7" s="16" t="str">
        <f>IF(ISBLANK(Table13[[#This Row],[Difference Result]]),"",IF(ISBLANK(Games!B617),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7" s="24" t="str">
        <f>IF(ISBLANK(Table13[[#This Row],[Difference Result]]), "", (Table13[[#This Row],[Predicted Spread]]*-1-Table13[[#This Row],[Difference Result]]))</f>
        <v/>
      </c>
      <c r="N617" s="24" t="str">
        <f>IF(ISBLANK(Table13[[#This Row],[Difference Result]]), "",ABS(Table13[[#This Row],[Result Difference from Prediction]]))</f>
        <v/>
      </c>
      <c r="O617" s="17" t="str">
        <f>IF(OR(ISBLANK(Games!B617),ISBLANK(Table13[[#This Row],[Side Result]])), "",IF(OR(AND('Prediction Log'!D617&lt;0, 'Prediction Log'!H617='Prediction Log'!B617), AND('Prediction Log'!D617&gt;0, 'Prediction Log'!C617='Prediction Log'!H617)),"Y", IF(ISBLANK(Games!$B$2), "","N")))</f>
        <v/>
      </c>
      <c r="P617" s="17" t="str">
        <f>IF(OR(ISBLANK(Games!B617),ISBLANK(Table13[[#This Row],[Difference Result]])),"", IF(Table13[[#This Row],[Cover Result (Y/N)]]="Y", "Y", "N"))</f>
        <v/>
      </c>
    </row>
    <row r="618" spans="1:16" x14ac:dyDescent="0.45">
      <c r="A618" s="6" t="str">
        <f>IF(ISBLANK(Games!$B618), "",Games!A618)</f>
        <v/>
      </c>
      <c r="B618" s="6" t="str">
        <f>IF(ISBLANK(Games!$B618), "",Games!B618)</f>
        <v/>
      </c>
      <c r="C618" s="6" t="str">
        <f>IF(ISBLANK(Games!$B618), "",Games!C618)</f>
        <v/>
      </c>
      <c r="D618" s="2" t="str">
        <f>IF(ISBLANK(Games!$B618), "",Games!D618)</f>
        <v/>
      </c>
      <c r="E618" s="2" t="str">
        <f>IF(ISBLANK(Games!$B618), "",Games!E618)</f>
        <v/>
      </c>
      <c r="F618" s="6" t="str">
        <f>IF(ISBLANK(Games!$B618), "",Games!F618)</f>
        <v/>
      </c>
      <c r="G618" s="6" t="str">
        <f>IF(ISBLANK(Games!$B618), "",Games!G618)</f>
        <v/>
      </c>
      <c r="H618" s="26"/>
      <c r="I618" s="26"/>
      <c r="J618" s="25" t="str">
        <f>IF(ISBLANK(Table13[[#This Row],[Side Result]]), "",IF(Table13[[#This Row],[Difference Result]]&gt;(-1*Table13[[#This Row],[Predicted Spread]]), "Y", "N"))</f>
        <v/>
      </c>
      <c r="K618" s="12" t="str">
        <f>IF(ISBLANK(Games!B618),"",IF(Table13[[#This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8" s="16" t="str">
        <f>IF(ISBLANK(Table13[[#This Row],[Difference Result]]),"",IF(ISBLANK(Games!B618),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8" s="24" t="str">
        <f>IF(ISBLANK(Table13[[#This Row],[Difference Result]]), "", (Table13[[#This Row],[Predicted Spread]]*-1-Table13[[#This Row],[Difference Result]]))</f>
        <v/>
      </c>
      <c r="N618" s="24" t="str">
        <f>IF(ISBLANK(Table13[[#This Row],[Difference Result]]), "",ABS(Table13[[#This Row],[Result Difference from Prediction]]))</f>
        <v/>
      </c>
      <c r="O618" s="17" t="str">
        <f>IF(OR(ISBLANK(Games!B618),ISBLANK(Table13[[#This Row],[Side Result]])), "",IF(OR(AND('Prediction Log'!D618&lt;0, 'Prediction Log'!H618='Prediction Log'!B618), AND('Prediction Log'!D618&gt;0, 'Prediction Log'!C618='Prediction Log'!H618)),"Y", IF(ISBLANK(Games!$B$2), "","N")))</f>
        <v/>
      </c>
      <c r="P618" s="17" t="str">
        <f>IF(OR(ISBLANK(Games!B618),ISBLANK(Table13[[#This Row],[Difference Result]])),"", IF(Table13[[#This Row],[Cover Result (Y/N)]]="Y", "Y", "N"))</f>
        <v/>
      </c>
    </row>
    <row r="619" spans="1:16" x14ac:dyDescent="0.45">
      <c r="A619" s="6" t="str">
        <f>IF(ISBLANK(Games!$B619), "",Games!A619)</f>
        <v/>
      </c>
      <c r="B619" s="6" t="str">
        <f>IF(ISBLANK(Games!$B619), "",Games!B619)</f>
        <v/>
      </c>
      <c r="C619" s="6" t="str">
        <f>IF(ISBLANK(Games!$B619), "",Games!C619)</f>
        <v/>
      </c>
      <c r="D619" s="2" t="str">
        <f>IF(ISBLANK(Games!$B619), "",Games!D619)</f>
        <v/>
      </c>
      <c r="E619" s="2" t="str">
        <f>IF(ISBLANK(Games!$B619), "",Games!E619)</f>
        <v/>
      </c>
      <c r="F619" s="6" t="str">
        <f>IF(ISBLANK(Games!$B619), "",Games!F619)</f>
        <v/>
      </c>
      <c r="G619" s="6" t="str">
        <f>IF(ISBLANK(Games!$B619), "",Games!G619)</f>
        <v/>
      </c>
      <c r="H619" s="26"/>
      <c r="I619" s="26"/>
      <c r="J619" s="25" t="str">
        <f>IF(ISBLANK(Table13[[#This Row],[Side Result]]), "",IF(Table13[[#This Row],[Difference Result]]&gt;(-1*Table13[[#This Row],[Predicted Spread]]), "Y", "N"))</f>
        <v/>
      </c>
      <c r="K619" s="12" t="str">
        <f>IF(ISBLANK(Games!B619),"",IF(Table13[[#This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9" s="16" t="str">
        <f>IF(ISBLANK(Table13[[#This Row],[Difference Result]]),"",IF(ISBLANK(Games!B619),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9" s="24" t="str">
        <f>IF(ISBLANK(Table13[[#This Row],[Difference Result]]), "", (Table13[[#This Row],[Predicted Spread]]*-1-Table13[[#This Row],[Difference Result]]))</f>
        <v/>
      </c>
      <c r="N619" s="24" t="str">
        <f>IF(ISBLANK(Table13[[#This Row],[Difference Result]]), "",ABS(Table13[[#This Row],[Result Difference from Prediction]]))</f>
        <v/>
      </c>
      <c r="O619" s="17" t="str">
        <f>IF(OR(ISBLANK(Games!B619),ISBLANK(Table13[[#This Row],[Side Result]])), "",IF(OR(AND('Prediction Log'!D619&lt;0, 'Prediction Log'!H619='Prediction Log'!B619), AND('Prediction Log'!D619&gt;0, 'Prediction Log'!C619='Prediction Log'!H619)),"Y", IF(ISBLANK(Games!$B$2), "","N")))</f>
        <v/>
      </c>
      <c r="P619" s="17" t="str">
        <f>IF(OR(ISBLANK(Games!B619),ISBLANK(Table13[[#This Row],[Difference Result]])),"", IF(Table13[[#This Row],[Cover Result (Y/N)]]="Y", "Y", "N"))</f>
        <v/>
      </c>
    </row>
    <row r="620" spans="1:16" x14ac:dyDescent="0.45">
      <c r="A620" s="6" t="str">
        <f>IF(ISBLANK(Games!$B620), "",Games!A620)</f>
        <v/>
      </c>
      <c r="B620" s="6" t="str">
        <f>IF(ISBLANK(Games!$B620), "",Games!B620)</f>
        <v/>
      </c>
      <c r="C620" s="6" t="str">
        <f>IF(ISBLANK(Games!$B620), "",Games!C620)</f>
        <v/>
      </c>
      <c r="D620" s="2" t="str">
        <f>IF(ISBLANK(Games!$B620), "",Games!D620)</f>
        <v/>
      </c>
      <c r="E620" s="2" t="str">
        <f>IF(ISBLANK(Games!$B620), "",Games!E620)</f>
        <v/>
      </c>
      <c r="F620" s="6" t="str">
        <f>IF(ISBLANK(Games!$B620), "",Games!F620)</f>
        <v/>
      </c>
      <c r="G620" s="6" t="str">
        <f>IF(ISBLANK(Games!$B620), "",Games!G620)</f>
        <v/>
      </c>
      <c r="H620" s="26"/>
      <c r="I620" s="26"/>
      <c r="J620" s="25" t="str">
        <f>IF(ISBLANK(Table13[[#This Row],[Side Result]]), "",IF(Table13[[#This Row],[Difference Result]]&gt;(-1*Table13[[#This Row],[Predicted Spread]]), "Y", "N"))</f>
        <v/>
      </c>
      <c r="K620" s="12" t="str">
        <f>IF(ISBLANK(Games!B620),"",IF(Table13[[#This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0" s="16" t="str">
        <f>IF(ISBLANK(Table13[[#This Row],[Difference Result]]),"",IF(ISBLANK(Games!B620),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0" s="24" t="str">
        <f>IF(ISBLANK(Table13[[#This Row],[Difference Result]]), "", (Table13[[#This Row],[Predicted Spread]]*-1-Table13[[#This Row],[Difference Result]]))</f>
        <v/>
      </c>
      <c r="N620" s="24" t="str">
        <f>IF(ISBLANK(Table13[[#This Row],[Difference Result]]), "",ABS(Table13[[#This Row],[Result Difference from Prediction]]))</f>
        <v/>
      </c>
      <c r="O620" s="17" t="str">
        <f>IF(OR(ISBLANK(Games!B620),ISBLANK(Table13[[#This Row],[Side Result]])), "",IF(OR(AND('Prediction Log'!D620&lt;0, 'Prediction Log'!H620='Prediction Log'!B620), AND('Prediction Log'!D620&gt;0, 'Prediction Log'!C620='Prediction Log'!H620)),"Y", IF(ISBLANK(Games!$B$2), "","N")))</f>
        <v/>
      </c>
      <c r="P620" s="17" t="str">
        <f>IF(OR(ISBLANK(Games!B620),ISBLANK(Table13[[#This Row],[Difference Result]])),"", IF(Table13[[#This Row],[Cover Result (Y/N)]]="Y", "Y", "N"))</f>
        <v/>
      </c>
    </row>
    <row r="621" spans="1:16" x14ac:dyDescent="0.45">
      <c r="A621" s="6" t="str">
        <f>IF(ISBLANK(Games!$B621), "",Games!A621)</f>
        <v/>
      </c>
      <c r="B621" s="6" t="str">
        <f>IF(ISBLANK(Games!$B621), "",Games!B621)</f>
        <v/>
      </c>
      <c r="C621" s="6" t="str">
        <f>IF(ISBLANK(Games!$B621), "",Games!C621)</f>
        <v/>
      </c>
      <c r="D621" s="2" t="str">
        <f>IF(ISBLANK(Games!$B621), "",Games!D621)</f>
        <v/>
      </c>
      <c r="E621" s="2" t="str">
        <f>IF(ISBLANK(Games!$B621), "",Games!E621)</f>
        <v/>
      </c>
      <c r="F621" s="6" t="str">
        <f>IF(ISBLANK(Games!$B621), "",Games!F621)</f>
        <v/>
      </c>
      <c r="G621" s="6" t="str">
        <f>IF(ISBLANK(Games!$B621), "",Games!G621)</f>
        <v/>
      </c>
      <c r="H621" s="26"/>
      <c r="I621" s="26"/>
      <c r="J621" s="25" t="str">
        <f>IF(ISBLANK(Table13[[#This Row],[Side Result]]), "",IF(Table13[[#This Row],[Difference Result]]&gt;(-1*Table13[[#This Row],[Predicted Spread]]), "Y", "N"))</f>
        <v/>
      </c>
      <c r="K621" s="12" t="str">
        <f>IF(ISBLANK(Games!B621),"",IF(Table13[[#This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1" s="16" t="str">
        <f>IF(ISBLANK(Table13[[#This Row],[Difference Result]]),"",IF(ISBLANK(Games!B621),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1" s="24" t="str">
        <f>IF(ISBLANK(Table13[[#This Row],[Difference Result]]), "", (Table13[[#This Row],[Predicted Spread]]*-1-Table13[[#This Row],[Difference Result]]))</f>
        <v/>
      </c>
      <c r="N621" s="24" t="str">
        <f>IF(ISBLANK(Table13[[#This Row],[Difference Result]]), "",ABS(Table13[[#This Row],[Result Difference from Prediction]]))</f>
        <v/>
      </c>
      <c r="O621" s="17" t="str">
        <f>IF(OR(ISBLANK(Games!B621),ISBLANK(Table13[[#This Row],[Side Result]])), "",IF(OR(AND('Prediction Log'!D621&lt;0, 'Prediction Log'!H621='Prediction Log'!B621), AND('Prediction Log'!D621&gt;0, 'Prediction Log'!C621='Prediction Log'!H621)),"Y", IF(ISBLANK(Games!$B$2), "","N")))</f>
        <v/>
      </c>
      <c r="P621" s="17" t="str">
        <f>IF(OR(ISBLANK(Games!B621),ISBLANK(Table13[[#This Row],[Difference Result]])),"", IF(Table13[[#This Row],[Cover Result (Y/N)]]="Y", "Y", "N"))</f>
        <v/>
      </c>
    </row>
    <row r="622" spans="1:16" x14ac:dyDescent="0.45">
      <c r="A622" s="6" t="str">
        <f>IF(ISBLANK(Games!$B622), "",Games!A622)</f>
        <v/>
      </c>
      <c r="B622" s="6" t="str">
        <f>IF(ISBLANK(Games!$B622), "",Games!B622)</f>
        <v/>
      </c>
      <c r="C622" s="6" t="str">
        <f>IF(ISBLANK(Games!$B622), "",Games!C622)</f>
        <v/>
      </c>
      <c r="D622" s="2" t="str">
        <f>IF(ISBLANK(Games!$B622), "",Games!D622)</f>
        <v/>
      </c>
      <c r="E622" s="2" t="str">
        <f>IF(ISBLANK(Games!$B622), "",Games!E622)</f>
        <v/>
      </c>
      <c r="F622" s="6" t="str">
        <f>IF(ISBLANK(Games!$B622), "",Games!F622)</f>
        <v/>
      </c>
      <c r="G622" s="6" t="str">
        <f>IF(ISBLANK(Games!$B622), "",Games!G622)</f>
        <v/>
      </c>
      <c r="H622" s="26"/>
      <c r="I622" s="26"/>
      <c r="J622" s="25" t="str">
        <f>IF(ISBLANK(Table13[[#This Row],[Side Result]]), "",IF(Table13[[#This Row],[Difference Result]]&gt;(-1*Table13[[#This Row],[Predicted Spread]]), "Y", "N"))</f>
        <v/>
      </c>
      <c r="K622" s="12" t="str">
        <f>IF(ISBLANK(Games!B622),"",IF(Table13[[#This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2" s="16" t="str">
        <f>IF(ISBLANK(Table13[[#This Row],[Difference Result]]),"",IF(ISBLANK(Games!B622),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2" s="24" t="str">
        <f>IF(ISBLANK(Table13[[#This Row],[Difference Result]]), "", (Table13[[#This Row],[Predicted Spread]]*-1-Table13[[#This Row],[Difference Result]]))</f>
        <v/>
      </c>
      <c r="N622" s="24" t="str">
        <f>IF(ISBLANK(Table13[[#This Row],[Difference Result]]), "",ABS(Table13[[#This Row],[Result Difference from Prediction]]))</f>
        <v/>
      </c>
      <c r="O622" s="17" t="str">
        <f>IF(OR(ISBLANK(Games!B622),ISBLANK(Table13[[#This Row],[Side Result]])), "",IF(OR(AND('Prediction Log'!D622&lt;0, 'Prediction Log'!H622='Prediction Log'!B622), AND('Prediction Log'!D622&gt;0, 'Prediction Log'!C622='Prediction Log'!H622)),"Y", IF(ISBLANK(Games!$B$2), "","N")))</f>
        <v/>
      </c>
      <c r="P622" s="17" t="str">
        <f>IF(OR(ISBLANK(Games!B622),ISBLANK(Table13[[#This Row],[Difference Result]])),"", IF(Table13[[#This Row],[Cover Result (Y/N)]]="Y", "Y", "N"))</f>
        <v/>
      </c>
    </row>
    <row r="623" spans="1:16" x14ac:dyDescent="0.45">
      <c r="A623" s="6" t="str">
        <f>IF(ISBLANK(Games!$B623), "",Games!A623)</f>
        <v/>
      </c>
      <c r="B623" s="6" t="str">
        <f>IF(ISBLANK(Games!$B623), "",Games!B623)</f>
        <v/>
      </c>
      <c r="C623" s="6" t="str">
        <f>IF(ISBLANK(Games!$B623), "",Games!C623)</f>
        <v/>
      </c>
      <c r="D623" s="2" t="str">
        <f>IF(ISBLANK(Games!$B623), "",Games!D623)</f>
        <v/>
      </c>
      <c r="E623" s="2" t="str">
        <f>IF(ISBLANK(Games!$B623), "",Games!E623)</f>
        <v/>
      </c>
      <c r="F623" s="6" t="str">
        <f>IF(ISBLANK(Games!$B623), "",Games!F623)</f>
        <v/>
      </c>
      <c r="G623" s="6" t="str">
        <f>IF(ISBLANK(Games!$B623), "",Games!G623)</f>
        <v/>
      </c>
      <c r="H623" s="26"/>
      <c r="I623" s="26"/>
      <c r="J623" s="25" t="str">
        <f>IF(ISBLANK(Table13[[#This Row],[Side Result]]), "",IF(Table13[[#This Row],[Difference Result]]&gt;(-1*Table13[[#This Row],[Predicted Spread]]), "Y", "N"))</f>
        <v/>
      </c>
      <c r="K623" s="12" t="str">
        <f>IF(ISBLANK(Games!B623),"",IF(Table13[[#This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3" s="16" t="str">
        <f>IF(ISBLANK(Table13[[#This Row],[Difference Result]]),"",IF(ISBLANK(Games!B623),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3" s="24" t="str">
        <f>IF(ISBLANK(Table13[[#This Row],[Difference Result]]), "", (Table13[[#This Row],[Predicted Spread]]*-1-Table13[[#This Row],[Difference Result]]))</f>
        <v/>
      </c>
      <c r="N623" s="24" t="str">
        <f>IF(ISBLANK(Table13[[#This Row],[Difference Result]]), "",ABS(Table13[[#This Row],[Result Difference from Prediction]]))</f>
        <v/>
      </c>
      <c r="O623" s="17" t="str">
        <f>IF(OR(ISBLANK(Games!B623),ISBLANK(Table13[[#This Row],[Side Result]])), "",IF(OR(AND('Prediction Log'!D623&lt;0, 'Prediction Log'!H623='Prediction Log'!B623), AND('Prediction Log'!D623&gt;0, 'Prediction Log'!C623='Prediction Log'!H623)),"Y", IF(ISBLANK(Games!$B$2), "","N")))</f>
        <v/>
      </c>
      <c r="P623" s="17" t="str">
        <f>IF(OR(ISBLANK(Games!B623),ISBLANK(Table13[[#This Row],[Difference Result]])),"", IF(Table13[[#This Row],[Cover Result (Y/N)]]="Y", "Y", "N"))</f>
        <v/>
      </c>
    </row>
    <row r="624" spans="1:16" x14ac:dyDescent="0.45">
      <c r="A624" s="6" t="str">
        <f>IF(ISBLANK(Games!$B624), "",Games!A624)</f>
        <v/>
      </c>
      <c r="B624" s="6" t="str">
        <f>IF(ISBLANK(Games!$B624), "",Games!B624)</f>
        <v/>
      </c>
      <c r="C624" s="6" t="str">
        <f>IF(ISBLANK(Games!$B624), "",Games!C624)</f>
        <v/>
      </c>
      <c r="D624" s="2" t="str">
        <f>IF(ISBLANK(Games!$B624), "",Games!D624)</f>
        <v/>
      </c>
      <c r="E624" s="2" t="str">
        <f>IF(ISBLANK(Games!$B624), "",Games!E624)</f>
        <v/>
      </c>
      <c r="F624" s="6" t="str">
        <f>IF(ISBLANK(Games!$B624), "",Games!F624)</f>
        <v/>
      </c>
      <c r="G624" s="6" t="str">
        <f>IF(ISBLANK(Games!$B624), "",Games!G624)</f>
        <v/>
      </c>
      <c r="H624" s="26"/>
      <c r="I624" s="26"/>
      <c r="J624" s="25" t="str">
        <f>IF(ISBLANK(Table13[[#This Row],[Side Result]]), "",IF(Table13[[#This Row],[Difference Result]]&gt;(-1*Table13[[#This Row],[Predicted Spread]]), "Y", "N"))</f>
        <v/>
      </c>
      <c r="K624" s="12" t="str">
        <f>IF(ISBLANK(Games!B624),"",IF(Table13[[#This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4" s="16" t="str">
        <f>IF(ISBLANK(Table13[[#This Row],[Difference Result]]),"",IF(ISBLANK(Games!B624),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4" s="24" t="str">
        <f>IF(ISBLANK(Table13[[#This Row],[Difference Result]]), "", (Table13[[#This Row],[Predicted Spread]]*-1-Table13[[#This Row],[Difference Result]]))</f>
        <v/>
      </c>
      <c r="N624" s="24" t="str">
        <f>IF(ISBLANK(Table13[[#This Row],[Difference Result]]), "",ABS(Table13[[#This Row],[Result Difference from Prediction]]))</f>
        <v/>
      </c>
      <c r="O624" s="17" t="str">
        <f>IF(OR(ISBLANK(Games!B624),ISBLANK(Table13[[#This Row],[Side Result]])), "",IF(OR(AND('Prediction Log'!D624&lt;0, 'Prediction Log'!H624='Prediction Log'!B624), AND('Prediction Log'!D624&gt;0, 'Prediction Log'!C624='Prediction Log'!H624)),"Y", IF(ISBLANK(Games!$B$2), "","N")))</f>
        <v/>
      </c>
      <c r="P624" s="17" t="str">
        <f>IF(OR(ISBLANK(Games!B624),ISBLANK(Table13[[#This Row],[Difference Result]])),"", IF(Table13[[#This Row],[Cover Result (Y/N)]]="Y", "Y", "N"))</f>
        <v/>
      </c>
    </row>
    <row r="625" spans="1:16" x14ac:dyDescent="0.45">
      <c r="A625" s="6" t="str">
        <f>IF(ISBLANK(Games!$B625), "",Games!A625)</f>
        <v/>
      </c>
      <c r="B625" s="6" t="str">
        <f>IF(ISBLANK(Games!$B625), "",Games!B625)</f>
        <v/>
      </c>
      <c r="C625" s="6" t="str">
        <f>IF(ISBLANK(Games!$B625), "",Games!C625)</f>
        <v/>
      </c>
      <c r="D625" s="2" t="str">
        <f>IF(ISBLANK(Games!$B625), "",Games!D625)</f>
        <v/>
      </c>
      <c r="E625" s="2" t="str">
        <f>IF(ISBLANK(Games!$B625), "",Games!E625)</f>
        <v/>
      </c>
      <c r="F625" s="6" t="str">
        <f>IF(ISBLANK(Games!$B625), "",Games!F625)</f>
        <v/>
      </c>
      <c r="G625" s="6" t="str">
        <f>IF(ISBLANK(Games!$B625), "",Games!G625)</f>
        <v/>
      </c>
      <c r="H625" s="26"/>
      <c r="I625" s="26"/>
      <c r="J625" s="25" t="str">
        <f>IF(ISBLANK(Table13[[#This Row],[Side Result]]), "",IF(Table13[[#This Row],[Difference Result]]&gt;(-1*Table13[[#This Row],[Predicted Spread]]), "Y", "N"))</f>
        <v/>
      </c>
      <c r="K625" s="12" t="str">
        <f>IF(ISBLANK(Games!B625),"",IF(Table13[[#This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5" s="16" t="str">
        <f>IF(ISBLANK(Table13[[#This Row],[Difference Result]]),"",IF(ISBLANK(Games!B625),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5" s="24" t="str">
        <f>IF(ISBLANK(Table13[[#This Row],[Difference Result]]), "", (Table13[[#This Row],[Predicted Spread]]*-1-Table13[[#This Row],[Difference Result]]))</f>
        <v/>
      </c>
      <c r="N625" s="24" t="str">
        <f>IF(ISBLANK(Table13[[#This Row],[Difference Result]]), "",ABS(Table13[[#This Row],[Result Difference from Prediction]]))</f>
        <v/>
      </c>
      <c r="O625" s="17" t="str">
        <f>IF(OR(ISBLANK(Games!B625),ISBLANK(Table13[[#This Row],[Side Result]])), "",IF(OR(AND('Prediction Log'!D625&lt;0, 'Prediction Log'!H625='Prediction Log'!B625), AND('Prediction Log'!D625&gt;0, 'Prediction Log'!C625='Prediction Log'!H625)),"Y", IF(ISBLANK(Games!$B$2), "","N")))</f>
        <v/>
      </c>
      <c r="P625" s="17" t="str">
        <f>IF(OR(ISBLANK(Games!B625),ISBLANK(Table13[[#This Row],[Difference Result]])),"", IF(Table13[[#This Row],[Cover Result (Y/N)]]="Y", "Y", "N"))</f>
        <v/>
      </c>
    </row>
    <row r="626" spans="1:16" x14ac:dyDescent="0.45">
      <c r="A626" s="6" t="str">
        <f>IF(ISBLANK(Games!$B626), "",Games!A626)</f>
        <v/>
      </c>
      <c r="B626" s="6" t="str">
        <f>IF(ISBLANK(Games!$B626), "",Games!B626)</f>
        <v/>
      </c>
      <c r="C626" s="6" t="str">
        <f>IF(ISBLANK(Games!$B626), "",Games!C626)</f>
        <v/>
      </c>
      <c r="D626" s="2" t="str">
        <f>IF(ISBLANK(Games!$B626), "",Games!D626)</f>
        <v/>
      </c>
      <c r="E626" s="2" t="str">
        <f>IF(ISBLANK(Games!$B626), "",Games!E626)</f>
        <v/>
      </c>
      <c r="F626" s="6" t="str">
        <f>IF(ISBLANK(Games!$B626), "",Games!F626)</f>
        <v/>
      </c>
      <c r="G626" s="6" t="str">
        <f>IF(ISBLANK(Games!$B626), "",Games!G626)</f>
        <v/>
      </c>
      <c r="H626" s="26"/>
      <c r="I626" s="26"/>
      <c r="J626" s="25" t="str">
        <f>IF(ISBLANK(Table13[[#This Row],[Side Result]]), "",IF(Table13[[#This Row],[Difference Result]]&gt;(-1*Table13[[#This Row],[Predicted Spread]]), "Y", "N"))</f>
        <v/>
      </c>
      <c r="K626" s="12" t="str">
        <f>IF(ISBLANK(Games!B626),"",IF(Table13[[#This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6" s="16" t="str">
        <f>IF(ISBLANK(Table13[[#This Row],[Difference Result]]),"",IF(ISBLANK(Games!B626),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6" s="24" t="str">
        <f>IF(ISBLANK(Table13[[#This Row],[Difference Result]]), "", (Table13[[#This Row],[Predicted Spread]]*-1-Table13[[#This Row],[Difference Result]]))</f>
        <v/>
      </c>
      <c r="N626" s="24" t="str">
        <f>IF(ISBLANK(Table13[[#This Row],[Difference Result]]), "",ABS(Table13[[#This Row],[Result Difference from Prediction]]))</f>
        <v/>
      </c>
      <c r="O626" s="17" t="str">
        <f>IF(OR(ISBLANK(Games!B626),ISBLANK(Table13[[#This Row],[Side Result]])), "",IF(OR(AND('Prediction Log'!D626&lt;0, 'Prediction Log'!H626='Prediction Log'!B626), AND('Prediction Log'!D626&gt;0, 'Prediction Log'!C626='Prediction Log'!H626)),"Y", IF(ISBLANK(Games!$B$2), "","N")))</f>
        <v/>
      </c>
      <c r="P626" s="17" t="str">
        <f>IF(OR(ISBLANK(Games!B626),ISBLANK(Table13[[#This Row],[Difference Result]])),"", IF(Table13[[#This Row],[Cover Result (Y/N)]]="Y", "Y", "N"))</f>
        <v/>
      </c>
    </row>
    <row r="627" spans="1:16" x14ac:dyDescent="0.45">
      <c r="A627" s="6" t="str">
        <f>IF(ISBLANK(Games!$B627), "",Games!A627)</f>
        <v/>
      </c>
      <c r="B627" s="6" t="str">
        <f>IF(ISBLANK(Games!$B627), "",Games!B627)</f>
        <v/>
      </c>
      <c r="C627" s="6" t="str">
        <f>IF(ISBLANK(Games!$B627), "",Games!C627)</f>
        <v/>
      </c>
      <c r="D627" s="2" t="str">
        <f>IF(ISBLANK(Games!$B627), "",Games!D627)</f>
        <v/>
      </c>
      <c r="E627" s="2" t="str">
        <f>IF(ISBLANK(Games!$B627), "",Games!E627)</f>
        <v/>
      </c>
      <c r="F627" s="6" t="str">
        <f>IF(ISBLANK(Games!$B627), "",Games!F627)</f>
        <v/>
      </c>
      <c r="G627" s="6" t="str">
        <f>IF(ISBLANK(Games!$B627), "",Games!G627)</f>
        <v/>
      </c>
      <c r="H627" s="26"/>
      <c r="I627" s="26"/>
      <c r="J627" s="25" t="str">
        <f>IF(ISBLANK(Table13[[#This Row],[Side Result]]), "",IF(Table13[[#This Row],[Difference Result]]&gt;(-1*Table13[[#This Row],[Predicted Spread]]), "Y", "N"))</f>
        <v/>
      </c>
      <c r="K627" s="12" t="str">
        <f>IF(ISBLANK(Games!B627),"",IF(Table13[[#This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7" s="16" t="str">
        <f>IF(ISBLANK(Table13[[#This Row],[Difference Result]]),"",IF(ISBLANK(Games!B627),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7" s="24" t="str">
        <f>IF(ISBLANK(Table13[[#This Row],[Difference Result]]), "", (Table13[[#This Row],[Predicted Spread]]*-1-Table13[[#This Row],[Difference Result]]))</f>
        <v/>
      </c>
      <c r="N627" s="24" t="str">
        <f>IF(ISBLANK(Table13[[#This Row],[Difference Result]]), "",ABS(Table13[[#This Row],[Result Difference from Prediction]]))</f>
        <v/>
      </c>
      <c r="O627" s="17" t="str">
        <f>IF(OR(ISBLANK(Games!B627),ISBLANK(Table13[[#This Row],[Side Result]])), "",IF(OR(AND('Prediction Log'!D627&lt;0, 'Prediction Log'!H627='Prediction Log'!B627), AND('Prediction Log'!D627&gt;0, 'Prediction Log'!C627='Prediction Log'!H627)),"Y", IF(ISBLANK(Games!$B$2), "","N")))</f>
        <v/>
      </c>
      <c r="P627" s="17" t="str">
        <f>IF(OR(ISBLANK(Games!B627),ISBLANK(Table13[[#This Row],[Difference Result]])),"", IF(Table13[[#This Row],[Cover Result (Y/N)]]="Y", "Y", "N"))</f>
        <v/>
      </c>
    </row>
    <row r="628" spans="1:16" x14ac:dyDescent="0.45">
      <c r="A628" s="6" t="str">
        <f>IF(ISBLANK(Games!$B628), "",Games!A628)</f>
        <v/>
      </c>
      <c r="B628" s="6" t="str">
        <f>IF(ISBLANK(Games!$B628), "",Games!B628)</f>
        <v/>
      </c>
      <c r="C628" s="6" t="str">
        <f>IF(ISBLANK(Games!$B628), "",Games!C628)</f>
        <v/>
      </c>
      <c r="D628" s="2" t="str">
        <f>IF(ISBLANK(Games!$B628), "",Games!D628)</f>
        <v/>
      </c>
      <c r="E628" s="2" t="str">
        <f>IF(ISBLANK(Games!$B628), "",Games!E628)</f>
        <v/>
      </c>
      <c r="F628" s="6" t="str">
        <f>IF(ISBLANK(Games!$B628), "",Games!F628)</f>
        <v/>
      </c>
      <c r="G628" s="6" t="str">
        <f>IF(ISBLANK(Games!$B628), "",Games!G628)</f>
        <v/>
      </c>
      <c r="H628" s="26"/>
      <c r="I628" s="26"/>
      <c r="J628" s="25" t="str">
        <f>IF(ISBLANK(Table13[[#This Row],[Side Result]]), "",IF(Table13[[#This Row],[Difference Result]]&gt;(-1*Table13[[#This Row],[Predicted Spread]]), "Y", "N"))</f>
        <v/>
      </c>
      <c r="K628" s="12" t="str">
        <f>IF(ISBLANK(Games!B628),"",IF(Table13[[#This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8" s="16" t="str">
        <f>IF(ISBLANK(Table13[[#This Row],[Difference Result]]),"",IF(ISBLANK(Games!B628),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8" s="24" t="str">
        <f>IF(ISBLANK(Table13[[#This Row],[Difference Result]]), "", (Table13[[#This Row],[Predicted Spread]]*-1-Table13[[#This Row],[Difference Result]]))</f>
        <v/>
      </c>
      <c r="N628" s="24" t="str">
        <f>IF(ISBLANK(Table13[[#This Row],[Difference Result]]), "",ABS(Table13[[#This Row],[Result Difference from Prediction]]))</f>
        <v/>
      </c>
      <c r="O628" s="17" t="str">
        <f>IF(OR(ISBLANK(Games!B628),ISBLANK(Table13[[#This Row],[Side Result]])), "",IF(OR(AND('Prediction Log'!D628&lt;0, 'Prediction Log'!H628='Prediction Log'!B628), AND('Prediction Log'!D628&gt;0, 'Prediction Log'!C628='Prediction Log'!H628)),"Y", IF(ISBLANK(Games!$B$2), "","N")))</f>
        <v/>
      </c>
      <c r="P628" s="17" t="str">
        <f>IF(OR(ISBLANK(Games!B628),ISBLANK(Table13[[#This Row],[Difference Result]])),"", IF(Table13[[#This Row],[Cover Result (Y/N)]]="Y", "Y", "N"))</f>
        <v/>
      </c>
    </row>
    <row r="629" spans="1:16" x14ac:dyDescent="0.45">
      <c r="A629" s="6" t="str">
        <f>IF(ISBLANK(Games!$B629), "",Games!A629)</f>
        <v/>
      </c>
      <c r="B629" s="6" t="str">
        <f>IF(ISBLANK(Games!$B629), "",Games!B629)</f>
        <v/>
      </c>
      <c r="C629" s="6" t="str">
        <f>IF(ISBLANK(Games!$B629), "",Games!C629)</f>
        <v/>
      </c>
      <c r="D629" s="2" t="str">
        <f>IF(ISBLANK(Games!$B629), "",Games!D629)</f>
        <v/>
      </c>
      <c r="E629" s="2" t="str">
        <f>IF(ISBLANK(Games!$B629), "",Games!E629)</f>
        <v/>
      </c>
      <c r="F629" s="6" t="str">
        <f>IF(ISBLANK(Games!$B629), "",Games!F629)</f>
        <v/>
      </c>
      <c r="G629" s="6" t="str">
        <f>IF(ISBLANK(Games!$B629), "",Games!G629)</f>
        <v/>
      </c>
      <c r="H629" s="26"/>
      <c r="I629" s="26"/>
      <c r="J629" s="25" t="str">
        <f>IF(ISBLANK(Table13[[#This Row],[Side Result]]), "",IF(Table13[[#This Row],[Difference Result]]&gt;(-1*Table13[[#This Row],[Predicted Spread]]), "Y", "N"))</f>
        <v/>
      </c>
      <c r="K629" s="12" t="str">
        <f>IF(ISBLANK(Games!B629),"",IF(Table13[[#This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9" s="16" t="str">
        <f>IF(ISBLANK(Table13[[#This Row],[Difference Result]]),"",IF(ISBLANK(Games!B629),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9" s="24" t="str">
        <f>IF(ISBLANK(Table13[[#This Row],[Difference Result]]), "", (Table13[[#This Row],[Predicted Spread]]*-1-Table13[[#This Row],[Difference Result]]))</f>
        <v/>
      </c>
      <c r="N629" s="24" t="str">
        <f>IF(ISBLANK(Table13[[#This Row],[Difference Result]]), "",ABS(Table13[[#This Row],[Result Difference from Prediction]]))</f>
        <v/>
      </c>
      <c r="O629" s="17" t="str">
        <f>IF(OR(ISBLANK(Games!B629),ISBLANK(Table13[[#This Row],[Side Result]])), "",IF(OR(AND('Prediction Log'!D629&lt;0, 'Prediction Log'!H629='Prediction Log'!B629), AND('Prediction Log'!D629&gt;0, 'Prediction Log'!C629='Prediction Log'!H629)),"Y", IF(ISBLANK(Games!$B$2), "","N")))</f>
        <v/>
      </c>
      <c r="P629" s="17" t="str">
        <f>IF(OR(ISBLANK(Games!B629),ISBLANK(Table13[[#This Row],[Difference Result]])),"", IF(Table13[[#This Row],[Cover Result (Y/N)]]="Y", "Y", "N"))</f>
        <v/>
      </c>
    </row>
    <row r="630" spans="1:16" x14ac:dyDescent="0.45">
      <c r="A630" s="6" t="str">
        <f>IF(ISBLANK(Games!$B630), "",Games!A630)</f>
        <v/>
      </c>
      <c r="B630" s="6" t="str">
        <f>IF(ISBLANK(Games!$B630), "",Games!B630)</f>
        <v/>
      </c>
      <c r="C630" s="6" t="str">
        <f>IF(ISBLANK(Games!$B630), "",Games!C630)</f>
        <v/>
      </c>
      <c r="D630" s="2" t="str">
        <f>IF(ISBLANK(Games!$B630), "",Games!D630)</f>
        <v/>
      </c>
      <c r="E630" s="2" t="str">
        <f>IF(ISBLANK(Games!$B630), "",Games!E630)</f>
        <v/>
      </c>
      <c r="F630" s="6" t="str">
        <f>IF(ISBLANK(Games!$B630), "",Games!F630)</f>
        <v/>
      </c>
      <c r="G630" s="6" t="str">
        <f>IF(ISBLANK(Games!$B630), "",Games!G630)</f>
        <v/>
      </c>
      <c r="H630" s="26"/>
      <c r="I630" s="26"/>
      <c r="J630" s="25" t="str">
        <f>IF(ISBLANK(Table13[[#This Row],[Side Result]]), "",IF(Table13[[#This Row],[Difference Result]]&gt;(-1*Table13[[#This Row],[Predicted Spread]]), "Y", "N"))</f>
        <v/>
      </c>
      <c r="K630" s="12" t="str">
        <f>IF(ISBLANK(Games!B630),"",IF(Table13[[#This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0" s="16" t="str">
        <f>IF(ISBLANK(Table13[[#This Row],[Difference Result]]),"",IF(ISBLANK(Games!B630),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0" s="24" t="str">
        <f>IF(ISBLANK(Table13[[#This Row],[Difference Result]]), "", (Table13[[#This Row],[Predicted Spread]]*-1-Table13[[#This Row],[Difference Result]]))</f>
        <v/>
      </c>
      <c r="N630" s="24" t="str">
        <f>IF(ISBLANK(Table13[[#This Row],[Difference Result]]), "",ABS(Table13[[#This Row],[Result Difference from Prediction]]))</f>
        <v/>
      </c>
      <c r="O630" s="17" t="str">
        <f>IF(OR(ISBLANK(Games!B630),ISBLANK(Table13[[#This Row],[Side Result]])), "",IF(OR(AND('Prediction Log'!D630&lt;0, 'Prediction Log'!H630='Prediction Log'!B630), AND('Prediction Log'!D630&gt;0, 'Prediction Log'!C630='Prediction Log'!H630)),"Y", IF(ISBLANK(Games!$B$2), "","N")))</f>
        <v/>
      </c>
      <c r="P630" s="17" t="str">
        <f>IF(OR(ISBLANK(Games!B630),ISBLANK(Table13[[#This Row],[Difference Result]])),"", IF(Table13[[#This Row],[Cover Result (Y/N)]]="Y", "Y", "N"))</f>
        <v/>
      </c>
    </row>
    <row r="631" spans="1:16" x14ac:dyDescent="0.45">
      <c r="A631" s="6" t="str">
        <f>IF(ISBLANK(Games!$B631), "",Games!A631)</f>
        <v/>
      </c>
      <c r="B631" s="6" t="str">
        <f>IF(ISBLANK(Games!$B631), "",Games!B631)</f>
        <v/>
      </c>
      <c r="C631" s="6" t="str">
        <f>IF(ISBLANK(Games!$B631), "",Games!C631)</f>
        <v/>
      </c>
      <c r="D631" s="2" t="str">
        <f>IF(ISBLANK(Games!$B631), "",Games!D631)</f>
        <v/>
      </c>
      <c r="E631" s="2" t="str">
        <f>IF(ISBLANK(Games!$B631), "",Games!E631)</f>
        <v/>
      </c>
      <c r="F631" s="6" t="str">
        <f>IF(ISBLANK(Games!$B631), "",Games!F631)</f>
        <v/>
      </c>
      <c r="G631" s="6" t="str">
        <f>IF(ISBLANK(Games!$B631), "",Games!G631)</f>
        <v/>
      </c>
      <c r="H631" s="26"/>
      <c r="I631" s="26"/>
      <c r="J631" s="25" t="str">
        <f>IF(ISBLANK(Table13[[#This Row],[Side Result]]), "",IF(Table13[[#This Row],[Difference Result]]&gt;(-1*Table13[[#This Row],[Predicted Spread]]), "Y", "N"))</f>
        <v/>
      </c>
      <c r="K631" s="12" t="str">
        <f>IF(ISBLANK(Games!B631),"",IF(Table13[[#This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1" s="16" t="str">
        <f>IF(ISBLANK(Table13[[#This Row],[Difference Result]]),"",IF(ISBLANK(Games!B631),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1" s="24" t="str">
        <f>IF(ISBLANK(Table13[[#This Row],[Difference Result]]), "", (Table13[[#This Row],[Predicted Spread]]*-1-Table13[[#This Row],[Difference Result]]))</f>
        <v/>
      </c>
      <c r="N631" s="24" t="str">
        <f>IF(ISBLANK(Table13[[#This Row],[Difference Result]]), "",ABS(Table13[[#This Row],[Result Difference from Prediction]]))</f>
        <v/>
      </c>
      <c r="O631" s="17" t="str">
        <f>IF(OR(ISBLANK(Games!B631),ISBLANK(Table13[[#This Row],[Side Result]])), "",IF(OR(AND('Prediction Log'!D631&lt;0, 'Prediction Log'!H631='Prediction Log'!B631), AND('Prediction Log'!D631&gt;0, 'Prediction Log'!C631='Prediction Log'!H631)),"Y", IF(ISBLANK(Games!$B$2), "","N")))</f>
        <v/>
      </c>
      <c r="P631" s="17" t="str">
        <f>IF(OR(ISBLANK(Games!B631),ISBLANK(Table13[[#This Row],[Difference Result]])),"", IF(Table13[[#This Row],[Cover Result (Y/N)]]="Y", "Y", "N"))</f>
        <v/>
      </c>
    </row>
    <row r="632" spans="1:16" x14ac:dyDescent="0.45">
      <c r="A632" s="6" t="str">
        <f>IF(ISBLANK(Games!$B632), "",Games!A632)</f>
        <v/>
      </c>
      <c r="B632" s="6" t="str">
        <f>IF(ISBLANK(Games!$B632), "",Games!B632)</f>
        <v/>
      </c>
      <c r="C632" s="6" t="str">
        <f>IF(ISBLANK(Games!$B632), "",Games!C632)</f>
        <v/>
      </c>
      <c r="D632" s="2" t="str">
        <f>IF(ISBLANK(Games!$B632), "",Games!D632)</f>
        <v/>
      </c>
      <c r="E632" s="2" t="str">
        <f>IF(ISBLANK(Games!$B632), "",Games!E632)</f>
        <v/>
      </c>
      <c r="F632" s="6" t="str">
        <f>IF(ISBLANK(Games!$B632), "",Games!F632)</f>
        <v/>
      </c>
      <c r="G632" s="6" t="str">
        <f>IF(ISBLANK(Games!$B632), "",Games!G632)</f>
        <v/>
      </c>
      <c r="H632" s="26"/>
      <c r="I632" s="26"/>
      <c r="J632" s="25" t="str">
        <f>IF(ISBLANK(Table13[[#This Row],[Side Result]]), "",IF(Table13[[#This Row],[Difference Result]]&gt;(-1*Table13[[#This Row],[Predicted Spread]]), "Y", "N"))</f>
        <v/>
      </c>
      <c r="K632" s="12" t="str">
        <f>IF(ISBLANK(Games!B632),"",IF(Table13[[#This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2" s="16" t="str">
        <f>IF(ISBLANK(Table13[[#This Row],[Difference Result]]),"",IF(ISBLANK(Games!B632),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2" s="24" t="str">
        <f>IF(ISBLANK(Table13[[#This Row],[Difference Result]]), "", (Table13[[#This Row],[Predicted Spread]]*-1-Table13[[#This Row],[Difference Result]]))</f>
        <v/>
      </c>
      <c r="N632" s="24" t="str">
        <f>IF(ISBLANK(Table13[[#This Row],[Difference Result]]), "",ABS(Table13[[#This Row],[Result Difference from Prediction]]))</f>
        <v/>
      </c>
      <c r="O632" s="17" t="str">
        <f>IF(OR(ISBLANK(Games!B632),ISBLANK(Table13[[#This Row],[Side Result]])), "",IF(OR(AND('Prediction Log'!D632&lt;0, 'Prediction Log'!H632='Prediction Log'!B632), AND('Prediction Log'!D632&gt;0, 'Prediction Log'!C632='Prediction Log'!H632)),"Y", IF(ISBLANK(Games!$B$2), "","N")))</f>
        <v/>
      </c>
      <c r="P632" s="17" t="str">
        <f>IF(OR(ISBLANK(Games!B632),ISBLANK(Table13[[#This Row],[Difference Result]])),"", IF(Table13[[#This Row],[Cover Result (Y/N)]]="Y", "Y", "N"))</f>
        <v/>
      </c>
    </row>
    <row r="633" spans="1:16" x14ac:dyDescent="0.45">
      <c r="A633" s="6" t="str">
        <f>IF(ISBLANK(Games!$B633), "",Games!A633)</f>
        <v/>
      </c>
      <c r="B633" s="6" t="str">
        <f>IF(ISBLANK(Games!$B633), "",Games!B633)</f>
        <v/>
      </c>
      <c r="C633" s="6" t="str">
        <f>IF(ISBLANK(Games!$B633), "",Games!C633)</f>
        <v/>
      </c>
      <c r="D633" s="2" t="str">
        <f>IF(ISBLANK(Games!$B633), "",Games!D633)</f>
        <v/>
      </c>
      <c r="E633" s="2" t="str">
        <f>IF(ISBLANK(Games!$B633), "",Games!E633)</f>
        <v/>
      </c>
      <c r="F633" s="6" t="str">
        <f>IF(ISBLANK(Games!$B633), "",Games!F633)</f>
        <v/>
      </c>
      <c r="G633" s="6" t="str">
        <f>IF(ISBLANK(Games!$B633), "",Games!G633)</f>
        <v/>
      </c>
      <c r="H633" s="26"/>
      <c r="I633" s="26"/>
      <c r="J633" s="25" t="str">
        <f>IF(ISBLANK(Table13[[#This Row],[Side Result]]), "",IF(Table13[[#This Row],[Difference Result]]&gt;(-1*Table13[[#This Row],[Predicted Spread]]), "Y", "N"))</f>
        <v/>
      </c>
      <c r="K633" s="12" t="str">
        <f>IF(ISBLANK(Games!B633),"",IF(Table13[[#This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3" s="16" t="str">
        <f>IF(ISBLANK(Table13[[#This Row],[Difference Result]]),"",IF(ISBLANK(Games!B633),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3" s="24" t="str">
        <f>IF(ISBLANK(Table13[[#This Row],[Difference Result]]), "", (Table13[[#This Row],[Predicted Spread]]*-1-Table13[[#This Row],[Difference Result]]))</f>
        <v/>
      </c>
      <c r="N633" s="24" t="str">
        <f>IF(ISBLANK(Table13[[#This Row],[Difference Result]]), "",ABS(Table13[[#This Row],[Result Difference from Prediction]]))</f>
        <v/>
      </c>
      <c r="O633" s="17" t="str">
        <f>IF(OR(ISBLANK(Games!B633),ISBLANK(Table13[[#This Row],[Side Result]])), "",IF(OR(AND('Prediction Log'!D633&lt;0, 'Prediction Log'!H633='Prediction Log'!B633), AND('Prediction Log'!D633&gt;0, 'Prediction Log'!C633='Prediction Log'!H633)),"Y", IF(ISBLANK(Games!$B$2), "","N")))</f>
        <v/>
      </c>
      <c r="P633" s="17" t="str">
        <f>IF(OR(ISBLANK(Games!B633),ISBLANK(Table13[[#This Row],[Difference Result]])),"", IF(Table13[[#This Row],[Cover Result (Y/N)]]="Y", "Y", "N"))</f>
        <v/>
      </c>
    </row>
    <row r="634" spans="1:16" x14ac:dyDescent="0.45">
      <c r="A634" s="6" t="str">
        <f>IF(ISBLANK(Games!$B634), "",Games!A634)</f>
        <v/>
      </c>
      <c r="B634" s="6" t="str">
        <f>IF(ISBLANK(Games!$B634), "",Games!B634)</f>
        <v/>
      </c>
      <c r="C634" s="6" t="str">
        <f>IF(ISBLANK(Games!$B634), "",Games!C634)</f>
        <v/>
      </c>
      <c r="D634" s="2" t="str">
        <f>IF(ISBLANK(Games!$B634), "",Games!D634)</f>
        <v/>
      </c>
      <c r="E634" s="2" t="str">
        <f>IF(ISBLANK(Games!$B634), "",Games!E634)</f>
        <v/>
      </c>
      <c r="F634" s="6" t="str">
        <f>IF(ISBLANK(Games!$B634), "",Games!F634)</f>
        <v/>
      </c>
      <c r="G634" s="6" t="str">
        <f>IF(ISBLANK(Games!$B634), "",Games!G634)</f>
        <v/>
      </c>
      <c r="H634" s="26"/>
      <c r="I634" s="26"/>
      <c r="J634" s="25" t="str">
        <f>IF(ISBLANK(Table13[[#This Row],[Side Result]]), "",IF(Table13[[#This Row],[Difference Result]]&gt;(-1*Table13[[#This Row],[Predicted Spread]]), "Y", "N"))</f>
        <v/>
      </c>
      <c r="K634" s="12" t="str">
        <f>IF(ISBLANK(Games!B634),"",IF(Table13[[#This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4" s="16" t="str">
        <f>IF(ISBLANK(Table13[[#This Row],[Difference Result]]),"",IF(ISBLANK(Games!B634),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4" s="24" t="str">
        <f>IF(ISBLANK(Table13[[#This Row],[Difference Result]]), "", (Table13[[#This Row],[Predicted Spread]]*-1-Table13[[#This Row],[Difference Result]]))</f>
        <v/>
      </c>
      <c r="N634" s="24" t="str">
        <f>IF(ISBLANK(Table13[[#This Row],[Difference Result]]), "",ABS(Table13[[#This Row],[Result Difference from Prediction]]))</f>
        <v/>
      </c>
      <c r="O634" s="17" t="str">
        <f>IF(OR(ISBLANK(Games!B634),ISBLANK(Table13[[#This Row],[Side Result]])), "",IF(OR(AND('Prediction Log'!D634&lt;0, 'Prediction Log'!H634='Prediction Log'!B634), AND('Prediction Log'!D634&gt;0, 'Prediction Log'!C634='Prediction Log'!H634)),"Y", IF(ISBLANK(Games!$B$2), "","N")))</f>
        <v/>
      </c>
      <c r="P634" s="17" t="str">
        <f>IF(OR(ISBLANK(Games!B634),ISBLANK(Table13[[#This Row],[Difference Result]])),"", IF(Table13[[#This Row],[Cover Result (Y/N)]]="Y", "Y", "N"))</f>
        <v/>
      </c>
    </row>
    <row r="635" spans="1:16" x14ac:dyDescent="0.45">
      <c r="A635" s="6" t="str">
        <f>IF(ISBLANK(Games!$B635), "",Games!A635)</f>
        <v/>
      </c>
      <c r="B635" s="6" t="str">
        <f>IF(ISBLANK(Games!$B635), "",Games!B635)</f>
        <v/>
      </c>
      <c r="C635" s="6" t="str">
        <f>IF(ISBLANK(Games!$B635), "",Games!C635)</f>
        <v/>
      </c>
      <c r="D635" s="2" t="str">
        <f>IF(ISBLANK(Games!$B635), "",Games!D635)</f>
        <v/>
      </c>
      <c r="E635" s="2" t="str">
        <f>IF(ISBLANK(Games!$B635), "",Games!E635)</f>
        <v/>
      </c>
      <c r="F635" s="6" t="str">
        <f>IF(ISBLANK(Games!$B635), "",Games!F635)</f>
        <v/>
      </c>
      <c r="G635" s="6" t="str">
        <f>IF(ISBLANK(Games!$B635), "",Games!G635)</f>
        <v/>
      </c>
      <c r="H635" s="26"/>
      <c r="I635" s="26"/>
      <c r="J635" s="25" t="str">
        <f>IF(ISBLANK(Table13[[#This Row],[Side Result]]), "",IF(Table13[[#This Row],[Difference Result]]&gt;(-1*Table13[[#This Row],[Predicted Spread]]), "Y", "N"))</f>
        <v/>
      </c>
      <c r="K635" s="12" t="str">
        <f>IF(ISBLANK(Games!B635),"",IF(Table13[[#This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5" s="16" t="str">
        <f>IF(ISBLANK(Table13[[#This Row],[Difference Result]]),"",IF(ISBLANK(Games!B635),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5" s="24" t="str">
        <f>IF(ISBLANK(Table13[[#This Row],[Difference Result]]), "", (Table13[[#This Row],[Predicted Spread]]*-1-Table13[[#This Row],[Difference Result]]))</f>
        <v/>
      </c>
      <c r="N635" s="24" t="str">
        <f>IF(ISBLANK(Table13[[#This Row],[Difference Result]]), "",ABS(Table13[[#This Row],[Result Difference from Prediction]]))</f>
        <v/>
      </c>
      <c r="O635" s="17" t="str">
        <f>IF(OR(ISBLANK(Games!B635),ISBLANK(Table13[[#This Row],[Side Result]])), "",IF(OR(AND('Prediction Log'!D635&lt;0, 'Prediction Log'!H635='Prediction Log'!B635), AND('Prediction Log'!D635&gt;0, 'Prediction Log'!C635='Prediction Log'!H635)),"Y", IF(ISBLANK(Games!$B$2), "","N")))</f>
        <v/>
      </c>
      <c r="P635" s="17" t="str">
        <f>IF(OR(ISBLANK(Games!B635),ISBLANK(Table13[[#This Row],[Difference Result]])),"", IF(Table13[[#This Row],[Cover Result (Y/N)]]="Y", "Y", "N"))</f>
        <v/>
      </c>
    </row>
    <row r="636" spans="1:16" x14ac:dyDescent="0.45">
      <c r="A636" s="6" t="str">
        <f>IF(ISBLANK(Games!$B636), "",Games!A636)</f>
        <v/>
      </c>
      <c r="B636" s="6" t="str">
        <f>IF(ISBLANK(Games!$B636), "",Games!B636)</f>
        <v/>
      </c>
      <c r="C636" s="6" t="str">
        <f>IF(ISBLANK(Games!$B636), "",Games!C636)</f>
        <v/>
      </c>
      <c r="D636" s="2" t="str">
        <f>IF(ISBLANK(Games!$B636), "",Games!D636)</f>
        <v/>
      </c>
      <c r="E636" s="2" t="str">
        <f>IF(ISBLANK(Games!$B636), "",Games!E636)</f>
        <v/>
      </c>
      <c r="F636" s="6" t="str">
        <f>IF(ISBLANK(Games!$B636), "",Games!F636)</f>
        <v/>
      </c>
      <c r="G636" s="6" t="str">
        <f>IF(ISBLANK(Games!$B636), "",Games!G636)</f>
        <v/>
      </c>
      <c r="H636" s="26"/>
      <c r="I636" s="26"/>
      <c r="J636" s="25" t="str">
        <f>IF(ISBLANK(Table13[[#This Row],[Side Result]]), "",IF(Table13[[#This Row],[Difference Result]]&gt;(-1*Table13[[#This Row],[Predicted Spread]]), "Y", "N"))</f>
        <v/>
      </c>
      <c r="K636" s="12" t="str">
        <f>IF(ISBLANK(Games!B636),"",IF(Table13[[#This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6" s="16" t="str">
        <f>IF(ISBLANK(Table13[[#This Row],[Difference Result]]),"",IF(ISBLANK(Games!B636),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6" s="24" t="str">
        <f>IF(ISBLANK(Table13[[#This Row],[Difference Result]]), "", (Table13[[#This Row],[Predicted Spread]]*-1-Table13[[#This Row],[Difference Result]]))</f>
        <v/>
      </c>
      <c r="N636" s="24" t="str">
        <f>IF(ISBLANK(Table13[[#This Row],[Difference Result]]), "",ABS(Table13[[#This Row],[Result Difference from Prediction]]))</f>
        <v/>
      </c>
      <c r="O636" s="17" t="str">
        <f>IF(OR(ISBLANK(Games!B636),ISBLANK(Table13[[#This Row],[Side Result]])), "",IF(OR(AND('Prediction Log'!D636&lt;0, 'Prediction Log'!H636='Prediction Log'!B636), AND('Prediction Log'!D636&gt;0, 'Prediction Log'!C636='Prediction Log'!H636)),"Y", IF(ISBLANK(Games!$B$2), "","N")))</f>
        <v/>
      </c>
      <c r="P636" s="17" t="str">
        <f>IF(OR(ISBLANK(Games!B636),ISBLANK(Table13[[#This Row],[Difference Result]])),"", IF(Table13[[#This Row],[Cover Result (Y/N)]]="Y", "Y", "N"))</f>
        <v/>
      </c>
    </row>
    <row r="637" spans="1:16" x14ac:dyDescent="0.45">
      <c r="A637" s="6" t="str">
        <f>IF(ISBLANK(Games!$B637), "",Games!A637)</f>
        <v/>
      </c>
      <c r="B637" s="6" t="str">
        <f>IF(ISBLANK(Games!$B637), "",Games!B637)</f>
        <v/>
      </c>
      <c r="C637" s="6" t="str">
        <f>IF(ISBLANK(Games!$B637), "",Games!C637)</f>
        <v/>
      </c>
      <c r="D637" s="2" t="str">
        <f>IF(ISBLANK(Games!$B637), "",Games!D637)</f>
        <v/>
      </c>
      <c r="E637" s="2" t="str">
        <f>IF(ISBLANK(Games!$B637), "",Games!E637)</f>
        <v/>
      </c>
      <c r="F637" s="6" t="str">
        <f>IF(ISBLANK(Games!$B637), "",Games!F637)</f>
        <v/>
      </c>
      <c r="G637" s="6" t="str">
        <f>IF(ISBLANK(Games!$B637), "",Games!G637)</f>
        <v/>
      </c>
      <c r="H637" s="26"/>
      <c r="I637" s="26"/>
      <c r="J637" s="25" t="str">
        <f>IF(ISBLANK(Table13[[#This Row],[Side Result]]), "",IF(Table13[[#This Row],[Difference Result]]&gt;(-1*Table13[[#This Row],[Predicted Spread]]), "Y", "N"))</f>
        <v/>
      </c>
      <c r="K637" s="12" t="str">
        <f>IF(ISBLANK(Games!B637),"",IF(Table13[[#This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7" s="16" t="str">
        <f>IF(ISBLANK(Table13[[#This Row],[Difference Result]]),"",IF(ISBLANK(Games!B637),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7" s="24" t="str">
        <f>IF(ISBLANK(Table13[[#This Row],[Difference Result]]), "", (Table13[[#This Row],[Predicted Spread]]*-1-Table13[[#This Row],[Difference Result]]))</f>
        <v/>
      </c>
      <c r="N637" s="24" t="str">
        <f>IF(ISBLANK(Table13[[#This Row],[Difference Result]]), "",ABS(Table13[[#This Row],[Result Difference from Prediction]]))</f>
        <v/>
      </c>
      <c r="O637" s="17" t="str">
        <f>IF(OR(ISBLANK(Games!B637),ISBLANK(Table13[[#This Row],[Side Result]])), "",IF(OR(AND('Prediction Log'!D637&lt;0, 'Prediction Log'!H637='Prediction Log'!B637), AND('Prediction Log'!D637&gt;0, 'Prediction Log'!C637='Prediction Log'!H637)),"Y", IF(ISBLANK(Games!$B$2), "","N")))</f>
        <v/>
      </c>
      <c r="P637" s="17" t="str">
        <f>IF(OR(ISBLANK(Games!B637),ISBLANK(Table13[[#This Row],[Difference Result]])),"", IF(Table13[[#This Row],[Cover Result (Y/N)]]="Y", "Y", "N"))</f>
        <v/>
      </c>
    </row>
    <row r="638" spans="1:16" x14ac:dyDescent="0.45">
      <c r="A638" s="6" t="str">
        <f>IF(ISBLANK(Games!$B638), "",Games!A638)</f>
        <v/>
      </c>
      <c r="B638" s="6" t="str">
        <f>IF(ISBLANK(Games!$B638), "",Games!B638)</f>
        <v/>
      </c>
      <c r="C638" s="6" t="str">
        <f>IF(ISBLANK(Games!$B638), "",Games!C638)</f>
        <v/>
      </c>
      <c r="D638" s="2" t="str">
        <f>IF(ISBLANK(Games!$B638), "",Games!D638)</f>
        <v/>
      </c>
      <c r="E638" s="2" t="str">
        <f>IF(ISBLANK(Games!$B638), "",Games!E638)</f>
        <v/>
      </c>
      <c r="F638" s="6" t="str">
        <f>IF(ISBLANK(Games!$B638), "",Games!F638)</f>
        <v/>
      </c>
      <c r="G638" s="6" t="str">
        <f>IF(ISBLANK(Games!$B638), "",Games!G638)</f>
        <v/>
      </c>
      <c r="H638" s="26"/>
      <c r="I638" s="26"/>
      <c r="J638" s="25" t="str">
        <f>IF(ISBLANK(Table13[[#This Row],[Side Result]]), "",IF(Table13[[#This Row],[Difference Result]]&gt;(-1*Table13[[#This Row],[Predicted Spread]]), "Y", "N"))</f>
        <v/>
      </c>
      <c r="K638" s="12" t="str">
        <f>IF(ISBLANK(Games!B638),"",IF(Table13[[#This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8" s="16" t="str">
        <f>IF(ISBLANK(Table13[[#This Row],[Difference Result]]),"",IF(ISBLANK(Games!B638),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8" s="24" t="str">
        <f>IF(ISBLANK(Table13[[#This Row],[Difference Result]]), "", (Table13[[#This Row],[Predicted Spread]]*-1-Table13[[#This Row],[Difference Result]]))</f>
        <v/>
      </c>
      <c r="N638" s="24" t="str">
        <f>IF(ISBLANK(Table13[[#This Row],[Difference Result]]), "",ABS(Table13[[#This Row],[Result Difference from Prediction]]))</f>
        <v/>
      </c>
      <c r="O638" s="17" t="str">
        <f>IF(OR(ISBLANK(Games!B638),ISBLANK(Table13[[#This Row],[Side Result]])), "",IF(OR(AND('Prediction Log'!D638&lt;0, 'Prediction Log'!H638='Prediction Log'!B638), AND('Prediction Log'!D638&gt;0, 'Prediction Log'!C638='Prediction Log'!H638)),"Y", IF(ISBLANK(Games!$B$2), "","N")))</f>
        <v/>
      </c>
      <c r="P638" s="17" t="str">
        <f>IF(OR(ISBLANK(Games!B638),ISBLANK(Table13[[#This Row],[Difference Result]])),"", IF(Table13[[#This Row],[Cover Result (Y/N)]]="Y", "Y", "N"))</f>
        <v/>
      </c>
    </row>
    <row r="639" spans="1:16" x14ac:dyDescent="0.45">
      <c r="A639" s="6" t="str">
        <f>IF(ISBLANK(Games!$B639), "",Games!A639)</f>
        <v/>
      </c>
      <c r="B639" s="6" t="str">
        <f>IF(ISBLANK(Games!$B639), "",Games!B639)</f>
        <v/>
      </c>
      <c r="C639" s="6" t="str">
        <f>IF(ISBLANK(Games!$B639), "",Games!C639)</f>
        <v/>
      </c>
      <c r="D639" s="2" t="str">
        <f>IF(ISBLANK(Games!$B639), "",Games!D639)</f>
        <v/>
      </c>
      <c r="E639" s="2" t="str">
        <f>IF(ISBLANK(Games!$B639), "",Games!E639)</f>
        <v/>
      </c>
      <c r="F639" s="6" t="str">
        <f>IF(ISBLANK(Games!$B639), "",Games!F639)</f>
        <v/>
      </c>
      <c r="G639" s="6" t="str">
        <f>IF(ISBLANK(Games!$B639), "",Games!G639)</f>
        <v/>
      </c>
      <c r="H639" s="26"/>
      <c r="I639" s="26"/>
      <c r="J639" s="25" t="str">
        <f>IF(ISBLANK(Table13[[#This Row],[Side Result]]), "",IF(Table13[[#This Row],[Difference Result]]&gt;(-1*Table13[[#This Row],[Predicted Spread]]), "Y", "N"))</f>
        <v/>
      </c>
      <c r="K639" s="12" t="str">
        <f>IF(ISBLANK(Games!B639),"",IF(Table13[[#This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9" s="16" t="str">
        <f>IF(ISBLANK(Table13[[#This Row],[Difference Result]]),"",IF(ISBLANK(Games!B639),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9" s="24" t="str">
        <f>IF(ISBLANK(Table13[[#This Row],[Difference Result]]), "", (Table13[[#This Row],[Predicted Spread]]*-1-Table13[[#This Row],[Difference Result]]))</f>
        <v/>
      </c>
      <c r="N639" s="24" t="str">
        <f>IF(ISBLANK(Table13[[#This Row],[Difference Result]]), "",ABS(Table13[[#This Row],[Result Difference from Prediction]]))</f>
        <v/>
      </c>
      <c r="O639" s="17" t="str">
        <f>IF(OR(ISBLANK(Games!B639),ISBLANK(Table13[[#This Row],[Side Result]])), "",IF(OR(AND('Prediction Log'!D639&lt;0, 'Prediction Log'!H639='Prediction Log'!B639), AND('Prediction Log'!D639&gt;0, 'Prediction Log'!C639='Prediction Log'!H639)),"Y", IF(ISBLANK(Games!$B$2), "","N")))</f>
        <v/>
      </c>
      <c r="P639" s="17" t="str">
        <f>IF(OR(ISBLANK(Games!B639),ISBLANK(Table13[[#This Row],[Difference Result]])),"", IF(Table13[[#This Row],[Cover Result (Y/N)]]="Y", "Y", "N"))</f>
        <v/>
      </c>
    </row>
    <row r="640" spans="1:16" x14ac:dyDescent="0.45">
      <c r="A640" s="6" t="str">
        <f>IF(ISBLANK(Games!$B640), "",Games!A640)</f>
        <v/>
      </c>
      <c r="B640" s="6" t="str">
        <f>IF(ISBLANK(Games!$B640), "",Games!B640)</f>
        <v/>
      </c>
      <c r="C640" s="6" t="str">
        <f>IF(ISBLANK(Games!$B640), "",Games!C640)</f>
        <v/>
      </c>
      <c r="D640" s="2" t="str">
        <f>IF(ISBLANK(Games!$B640), "",Games!D640)</f>
        <v/>
      </c>
      <c r="E640" s="2" t="str">
        <f>IF(ISBLANK(Games!$B640), "",Games!E640)</f>
        <v/>
      </c>
      <c r="F640" s="6" t="str">
        <f>IF(ISBLANK(Games!$B640), "",Games!F640)</f>
        <v/>
      </c>
      <c r="G640" s="6" t="str">
        <f>IF(ISBLANK(Games!$B640), "",Games!G640)</f>
        <v/>
      </c>
      <c r="H640" s="26"/>
      <c r="I640" s="26"/>
      <c r="J640" s="25" t="str">
        <f>IF(ISBLANK(Table13[[#This Row],[Side Result]]), "",IF(Table13[[#This Row],[Difference Result]]&gt;(-1*Table13[[#This Row],[Predicted Spread]]), "Y", "N"))</f>
        <v/>
      </c>
      <c r="K640" s="12" t="str">
        <f>IF(ISBLANK(Games!B640),"",IF(Table13[[#This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0" s="16" t="str">
        <f>IF(ISBLANK(Table13[[#This Row],[Difference Result]]),"",IF(ISBLANK(Games!B640),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0" s="24" t="str">
        <f>IF(ISBLANK(Table13[[#This Row],[Difference Result]]), "", (Table13[[#This Row],[Predicted Spread]]*-1-Table13[[#This Row],[Difference Result]]))</f>
        <v/>
      </c>
      <c r="N640" s="24" t="str">
        <f>IF(ISBLANK(Table13[[#This Row],[Difference Result]]), "",ABS(Table13[[#This Row],[Result Difference from Prediction]]))</f>
        <v/>
      </c>
      <c r="O640" s="17" t="str">
        <f>IF(OR(ISBLANK(Games!B640),ISBLANK(Table13[[#This Row],[Side Result]])), "",IF(OR(AND('Prediction Log'!D640&lt;0, 'Prediction Log'!H640='Prediction Log'!B640), AND('Prediction Log'!D640&gt;0, 'Prediction Log'!C640='Prediction Log'!H640)),"Y", IF(ISBLANK(Games!$B$2), "","N")))</f>
        <v/>
      </c>
      <c r="P640" s="17" t="str">
        <f>IF(OR(ISBLANK(Games!B640),ISBLANK(Table13[[#This Row],[Difference Result]])),"", IF(Table13[[#This Row],[Cover Result (Y/N)]]="Y", "Y", "N"))</f>
        <v/>
      </c>
    </row>
    <row r="641" spans="1:16" x14ac:dyDescent="0.45">
      <c r="A641" s="6" t="str">
        <f>IF(ISBLANK(Games!$B641), "",Games!A641)</f>
        <v/>
      </c>
      <c r="B641" s="6" t="str">
        <f>IF(ISBLANK(Games!$B641), "",Games!B641)</f>
        <v/>
      </c>
      <c r="C641" s="6" t="str">
        <f>IF(ISBLANK(Games!$B641), "",Games!C641)</f>
        <v/>
      </c>
      <c r="D641" s="2" t="str">
        <f>IF(ISBLANK(Games!$B641), "",Games!D641)</f>
        <v/>
      </c>
      <c r="E641" s="2" t="str">
        <f>IF(ISBLANK(Games!$B641), "",Games!E641)</f>
        <v/>
      </c>
      <c r="F641" s="6" t="str">
        <f>IF(ISBLANK(Games!$B641), "",Games!F641)</f>
        <v/>
      </c>
      <c r="G641" s="6" t="str">
        <f>IF(ISBLANK(Games!$B641), "",Games!G641)</f>
        <v/>
      </c>
      <c r="H641" s="26"/>
      <c r="I641" s="26"/>
      <c r="J641" s="25" t="str">
        <f>IF(ISBLANK(Table13[[#This Row],[Side Result]]), "",IF(Table13[[#This Row],[Difference Result]]&gt;(-1*Table13[[#This Row],[Predicted Spread]]), "Y", "N"))</f>
        <v/>
      </c>
      <c r="K641" s="12" t="str">
        <f>IF(ISBLANK(Games!B641),"",IF(Table13[[#This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1" s="16" t="str">
        <f>IF(ISBLANK(Table13[[#This Row],[Difference Result]]),"",IF(ISBLANK(Games!B641),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1" s="24" t="str">
        <f>IF(ISBLANK(Table13[[#This Row],[Difference Result]]), "", (Table13[[#This Row],[Predicted Spread]]*-1-Table13[[#This Row],[Difference Result]]))</f>
        <v/>
      </c>
      <c r="N641" s="24" t="str">
        <f>IF(ISBLANK(Table13[[#This Row],[Difference Result]]), "",ABS(Table13[[#This Row],[Result Difference from Prediction]]))</f>
        <v/>
      </c>
      <c r="O641" s="17" t="str">
        <f>IF(OR(ISBLANK(Games!B641),ISBLANK(Table13[[#This Row],[Side Result]])), "",IF(OR(AND('Prediction Log'!D641&lt;0, 'Prediction Log'!H641='Prediction Log'!B641), AND('Prediction Log'!D641&gt;0, 'Prediction Log'!C641='Prediction Log'!H641)),"Y", IF(ISBLANK(Games!$B$2), "","N")))</f>
        <v/>
      </c>
      <c r="P641" s="17" t="str">
        <f>IF(OR(ISBLANK(Games!B641),ISBLANK(Table13[[#This Row],[Difference Result]])),"", IF(Table13[[#This Row],[Cover Result (Y/N)]]="Y", "Y", "N"))</f>
        <v/>
      </c>
    </row>
    <row r="642" spans="1:16" x14ac:dyDescent="0.45">
      <c r="A642" s="6" t="str">
        <f>IF(ISBLANK(Games!$B642), "",Games!A642)</f>
        <v/>
      </c>
      <c r="B642" s="6" t="str">
        <f>IF(ISBLANK(Games!$B642), "",Games!B642)</f>
        <v/>
      </c>
      <c r="C642" s="6" t="str">
        <f>IF(ISBLANK(Games!$B642), "",Games!C642)</f>
        <v/>
      </c>
      <c r="D642" s="2" t="str">
        <f>IF(ISBLANK(Games!$B642), "",Games!D642)</f>
        <v/>
      </c>
      <c r="E642" s="2" t="str">
        <f>IF(ISBLANK(Games!$B642), "",Games!E642)</f>
        <v/>
      </c>
      <c r="F642" s="6" t="str">
        <f>IF(ISBLANK(Games!$B642), "",Games!F642)</f>
        <v/>
      </c>
      <c r="G642" s="6" t="str">
        <f>IF(ISBLANK(Games!$B642), "",Games!G642)</f>
        <v/>
      </c>
      <c r="H642" s="26"/>
      <c r="I642" s="26"/>
      <c r="J642" s="25" t="str">
        <f>IF(ISBLANK(Table13[[#This Row],[Side Result]]), "",IF(Table13[[#This Row],[Difference Result]]&gt;(-1*Table13[[#This Row],[Predicted Spread]]), "Y", "N"))</f>
        <v/>
      </c>
      <c r="K642" s="12" t="str">
        <f>IF(ISBLANK(Games!B642),"",IF(Table13[[#This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2" s="16" t="str">
        <f>IF(ISBLANK(Table13[[#This Row],[Difference Result]]),"",IF(ISBLANK(Games!B642),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2" s="24" t="str">
        <f>IF(ISBLANK(Table13[[#This Row],[Difference Result]]), "", (Table13[[#This Row],[Predicted Spread]]*-1-Table13[[#This Row],[Difference Result]]))</f>
        <v/>
      </c>
      <c r="N642" s="24" t="str">
        <f>IF(ISBLANK(Table13[[#This Row],[Difference Result]]), "",ABS(Table13[[#This Row],[Result Difference from Prediction]]))</f>
        <v/>
      </c>
      <c r="O642" s="17" t="str">
        <f>IF(OR(ISBLANK(Games!B642),ISBLANK(Table13[[#This Row],[Side Result]])), "",IF(OR(AND('Prediction Log'!D642&lt;0, 'Prediction Log'!H642='Prediction Log'!B642), AND('Prediction Log'!D642&gt;0, 'Prediction Log'!C642='Prediction Log'!H642)),"Y", IF(ISBLANK(Games!$B$2), "","N")))</f>
        <v/>
      </c>
      <c r="P642" s="17" t="str">
        <f>IF(OR(ISBLANK(Games!B642),ISBLANK(Table13[[#This Row],[Difference Result]])),"", IF(Table13[[#This Row],[Cover Result (Y/N)]]="Y", "Y", "N"))</f>
        <v/>
      </c>
    </row>
    <row r="643" spans="1:16" x14ac:dyDescent="0.45">
      <c r="A643" s="6" t="str">
        <f>IF(ISBLANK(Games!$B643), "",Games!A643)</f>
        <v/>
      </c>
      <c r="B643" s="6" t="str">
        <f>IF(ISBLANK(Games!$B643), "",Games!B643)</f>
        <v/>
      </c>
      <c r="C643" s="6" t="str">
        <f>IF(ISBLANK(Games!$B643), "",Games!C643)</f>
        <v/>
      </c>
      <c r="D643" s="2" t="str">
        <f>IF(ISBLANK(Games!$B643), "",Games!D643)</f>
        <v/>
      </c>
      <c r="E643" s="2" t="str">
        <f>IF(ISBLANK(Games!$B643), "",Games!E643)</f>
        <v/>
      </c>
      <c r="F643" s="6" t="str">
        <f>IF(ISBLANK(Games!$B643), "",Games!F643)</f>
        <v/>
      </c>
      <c r="G643" s="6" t="str">
        <f>IF(ISBLANK(Games!$B643), "",Games!G643)</f>
        <v/>
      </c>
      <c r="H643" s="26"/>
      <c r="I643" s="26"/>
      <c r="J643" s="25" t="str">
        <f>IF(ISBLANK(Table13[[#This Row],[Side Result]]), "",IF(Table13[[#This Row],[Difference Result]]&gt;(-1*Table13[[#This Row],[Predicted Spread]]), "Y", "N"))</f>
        <v/>
      </c>
      <c r="K643" s="12" t="str">
        <f>IF(ISBLANK(Games!B643),"",IF(Table13[[#This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3" s="16" t="str">
        <f>IF(ISBLANK(Table13[[#This Row],[Difference Result]]),"",IF(ISBLANK(Games!B643),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3" s="24" t="str">
        <f>IF(ISBLANK(Table13[[#This Row],[Difference Result]]), "", (Table13[[#This Row],[Predicted Spread]]*-1-Table13[[#This Row],[Difference Result]]))</f>
        <v/>
      </c>
      <c r="N643" s="24" t="str">
        <f>IF(ISBLANK(Table13[[#This Row],[Difference Result]]), "",ABS(Table13[[#This Row],[Result Difference from Prediction]]))</f>
        <v/>
      </c>
      <c r="O643" s="17" t="str">
        <f>IF(OR(ISBLANK(Games!B643),ISBLANK(Table13[[#This Row],[Side Result]])), "",IF(OR(AND('Prediction Log'!D643&lt;0, 'Prediction Log'!H643='Prediction Log'!B643), AND('Prediction Log'!D643&gt;0, 'Prediction Log'!C643='Prediction Log'!H643)),"Y", IF(ISBLANK(Games!$B$2), "","N")))</f>
        <v/>
      </c>
      <c r="P643" s="17" t="str">
        <f>IF(OR(ISBLANK(Games!B643),ISBLANK(Table13[[#This Row],[Difference Result]])),"", IF(Table13[[#This Row],[Cover Result (Y/N)]]="Y", "Y", "N"))</f>
        <v/>
      </c>
    </row>
    <row r="644" spans="1:16" x14ac:dyDescent="0.45">
      <c r="A644" s="6" t="str">
        <f>IF(ISBLANK(Games!$B644), "",Games!A644)</f>
        <v/>
      </c>
      <c r="B644" s="6" t="str">
        <f>IF(ISBLANK(Games!$B644), "",Games!B644)</f>
        <v/>
      </c>
      <c r="C644" s="6" t="str">
        <f>IF(ISBLANK(Games!$B644), "",Games!C644)</f>
        <v/>
      </c>
      <c r="D644" s="2" t="str">
        <f>IF(ISBLANK(Games!$B644), "",Games!D644)</f>
        <v/>
      </c>
      <c r="E644" s="2" t="str">
        <f>IF(ISBLANK(Games!$B644), "",Games!E644)</f>
        <v/>
      </c>
      <c r="F644" s="6" t="str">
        <f>IF(ISBLANK(Games!$B644), "",Games!F644)</f>
        <v/>
      </c>
      <c r="G644" s="6" t="str">
        <f>IF(ISBLANK(Games!$B644), "",Games!G644)</f>
        <v/>
      </c>
      <c r="H644" s="26"/>
      <c r="I644" s="26"/>
      <c r="J644" s="25" t="str">
        <f>IF(ISBLANK(Table13[[#This Row],[Side Result]]), "",IF(Table13[[#This Row],[Difference Result]]&gt;(-1*Table13[[#This Row],[Predicted Spread]]), "Y", "N"))</f>
        <v/>
      </c>
      <c r="K644" s="12" t="str">
        <f>IF(ISBLANK(Games!B644),"",IF(Table13[[#This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4" s="16" t="str">
        <f>IF(ISBLANK(Table13[[#This Row],[Difference Result]]),"",IF(ISBLANK(Games!B644),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4" s="24" t="str">
        <f>IF(ISBLANK(Table13[[#This Row],[Difference Result]]), "", (Table13[[#This Row],[Predicted Spread]]*-1-Table13[[#This Row],[Difference Result]]))</f>
        <v/>
      </c>
      <c r="N644" s="24" t="str">
        <f>IF(ISBLANK(Table13[[#This Row],[Difference Result]]), "",ABS(Table13[[#This Row],[Result Difference from Prediction]]))</f>
        <v/>
      </c>
      <c r="O644" s="17" t="str">
        <f>IF(OR(ISBLANK(Games!B644),ISBLANK(Table13[[#This Row],[Side Result]])), "",IF(OR(AND('Prediction Log'!D644&lt;0, 'Prediction Log'!H644='Prediction Log'!B644), AND('Prediction Log'!D644&gt;0, 'Prediction Log'!C644='Prediction Log'!H644)),"Y", IF(ISBLANK(Games!$B$2), "","N")))</f>
        <v/>
      </c>
      <c r="P644" s="17" t="str">
        <f>IF(OR(ISBLANK(Games!B644),ISBLANK(Table13[[#This Row],[Difference Result]])),"", IF(Table13[[#This Row],[Cover Result (Y/N)]]="Y", "Y", "N"))</f>
        <v/>
      </c>
    </row>
    <row r="645" spans="1:16" x14ac:dyDescent="0.45">
      <c r="A645" s="6" t="str">
        <f>IF(ISBLANK(Games!$B645), "",Games!A645)</f>
        <v/>
      </c>
      <c r="B645" s="6" t="str">
        <f>IF(ISBLANK(Games!$B645), "",Games!B645)</f>
        <v/>
      </c>
      <c r="C645" s="6" t="str">
        <f>IF(ISBLANK(Games!$B645), "",Games!C645)</f>
        <v/>
      </c>
      <c r="D645" s="2" t="str">
        <f>IF(ISBLANK(Games!$B645), "",Games!D645)</f>
        <v/>
      </c>
      <c r="E645" s="2" t="str">
        <f>IF(ISBLANK(Games!$B645), "",Games!E645)</f>
        <v/>
      </c>
      <c r="F645" s="6" t="str">
        <f>IF(ISBLANK(Games!$B645), "",Games!F645)</f>
        <v/>
      </c>
      <c r="G645" s="6" t="str">
        <f>IF(ISBLANK(Games!$B645), "",Games!G645)</f>
        <v/>
      </c>
      <c r="H645" s="26"/>
      <c r="I645" s="26"/>
      <c r="J645" s="25" t="str">
        <f>IF(ISBLANK(Table13[[#This Row],[Side Result]]), "",IF(Table13[[#This Row],[Difference Result]]&gt;(-1*Table13[[#This Row],[Predicted Spread]]), "Y", "N"))</f>
        <v/>
      </c>
      <c r="K645" s="12" t="str">
        <f>IF(ISBLANK(Games!B645),"",IF(Table13[[#This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5" s="16" t="str">
        <f>IF(ISBLANK(Table13[[#This Row],[Difference Result]]),"",IF(ISBLANK(Games!B645),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5" s="24" t="str">
        <f>IF(ISBLANK(Table13[[#This Row],[Difference Result]]), "", (Table13[[#This Row],[Predicted Spread]]*-1-Table13[[#This Row],[Difference Result]]))</f>
        <v/>
      </c>
      <c r="N645" s="24" t="str">
        <f>IF(ISBLANK(Table13[[#This Row],[Difference Result]]), "",ABS(Table13[[#This Row],[Result Difference from Prediction]]))</f>
        <v/>
      </c>
      <c r="O645" s="17" t="str">
        <f>IF(OR(ISBLANK(Games!B645),ISBLANK(Table13[[#This Row],[Side Result]])), "",IF(OR(AND('Prediction Log'!D645&lt;0, 'Prediction Log'!H645='Prediction Log'!B645), AND('Prediction Log'!D645&gt;0, 'Prediction Log'!C645='Prediction Log'!H645)),"Y", IF(ISBLANK(Games!$B$2), "","N")))</f>
        <v/>
      </c>
      <c r="P645" s="17" t="str">
        <f>IF(OR(ISBLANK(Games!B645),ISBLANK(Table13[[#This Row],[Difference Result]])),"", IF(Table13[[#This Row],[Cover Result (Y/N)]]="Y", "Y", "N"))</f>
        <v/>
      </c>
    </row>
    <row r="646" spans="1:16" x14ac:dyDescent="0.45">
      <c r="A646" s="6" t="str">
        <f>IF(ISBLANK(Games!$B646), "",Games!A646)</f>
        <v/>
      </c>
      <c r="B646" s="6" t="str">
        <f>IF(ISBLANK(Games!$B646), "",Games!B646)</f>
        <v/>
      </c>
      <c r="C646" s="6" t="str">
        <f>IF(ISBLANK(Games!$B646), "",Games!C646)</f>
        <v/>
      </c>
      <c r="D646" s="2" t="str">
        <f>IF(ISBLANK(Games!$B646), "",Games!D646)</f>
        <v/>
      </c>
      <c r="E646" s="2" t="str">
        <f>IF(ISBLANK(Games!$B646), "",Games!E646)</f>
        <v/>
      </c>
      <c r="F646" s="6" t="str">
        <f>IF(ISBLANK(Games!$B646), "",Games!F646)</f>
        <v/>
      </c>
      <c r="G646" s="6" t="str">
        <f>IF(ISBLANK(Games!$B646), "",Games!G646)</f>
        <v/>
      </c>
      <c r="H646" s="26"/>
      <c r="I646" s="26"/>
      <c r="J646" s="25" t="str">
        <f>IF(ISBLANK(Table13[[#This Row],[Side Result]]), "",IF(Table13[[#This Row],[Difference Result]]&gt;(-1*Table13[[#This Row],[Predicted Spread]]), "Y", "N"))</f>
        <v/>
      </c>
      <c r="K646" s="12" t="str">
        <f>IF(ISBLANK(Games!B646),"",IF(Table13[[#This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6" s="16" t="str">
        <f>IF(ISBLANK(Table13[[#This Row],[Difference Result]]),"",IF(ISBLANK(Games!B646),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6" s="24" t="str">
        <f>IF(ISBLANK(Table13[[#This Row],[Difference Result]]), "", (Table13[[#This Row],[Predicted Spread]]*-1-Table13[[#This Row],[Difference Result]]))</f>
        <v/>
      </c>
      <c r="N646" s="24" t="str">
        <f>IF(ISBLANK(Table13[[#This Row],[Difference Result]]), "",ABS(Table13[[#This Row],[Result Difference from Prediction]]))</f>
        <v/>
      </c>
      <c r="O646" s="17" t="str">
        <f>IF(OR(ISBLANK(Games!B646),ISBLANK(Table13[[#This Row],[Side Result]])), "",IF(OR(AND('Prediction Log'!D646&lt;0, 'Prediction Log'!H646='Prediction Log'!B646), AND('Prediction Log'!D646&gt;0, 'Prediction Log'!C646='Prediction Log'!H646)),"Y", IF(ISBLANK(Games!$B$2), "","N")))</f>
        <v/>
      </c>
      <c r="P646" s="17" t="str">
        <f>IF(OR(ISBLANK(Games!B646),ISBLANK(Table13[[#This Row],[Difference Result]])),"", IF(Table13[[#This Row],[Cover Result (Y/N)]]="Y", "Y", "N"))</f>
        <v/>
      </c>
    </row>
    <row r="647" spans="1:16" x14ac:dyDescent="0.45">
      <c r="A647" s="6" t="str">
        <f>IF(ISBLANK(Games!$B647), "",Games!A647)</f>
        <v/>
      </c>
      <c r="B647" s="6" t="str">
        <f>IF(ISBLANK(Games!$B647), "",Games!B647)</f>
        <v/>
      </c>
      <c r="C647" s="6" t="str">
        <f>IF(ISBLANK(Games!$B647), "",Games!C647)</f>
        <v/>
      </c>
      <c r="D647" s="2" t="str">
        <f>IF(ISBLANK(Games!$B647), "",Games!D647)</f>
        <v/>
      </c>
      <c r="E647" s="2" t="str">
        <f>IF(ISBLANK(Games!$B647), "",Games!E647)</f>
        <v/>
      </c>
      <c r="F647" s="6" t="str">
        <f>IF(ISBLANK(Games!$B647), "",Games!F647)</f>
        <v/>
      </c>
      <c r="G647" s="6" t="str">
        <f>IF(ISBLANK(Games!$B647), "",Games!G647)</f>
        <v/>
      </c>
      <c r="H647" s="26"/>
      <c r="I647" s="26"/>
      <c r="J647" s="25" t="str">
        <f>IF(ISBLANK(Table13[[#This Row],[Side Result]]), "",IF(Table13[[#This Row],[Difference Result]]&gt;(-1*Table13[[#This Row],[Predicted Spread]]), "Y", "N"))</f>
        <v/>
      </c>
      <c r="K647" s="12" t="str">
        <f>IF(ISBLANK(Games!B647),"",IF(Table13[[#This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7" s="16" t="str">
        <f>IF(ISBLANK(Table13[[#This Row],[Difference Result]]),"",IF(ISBLANK(Games!B647),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7" s="24" t="str">
        <f>IF(ISBLANK(Table13[[#This Row],[Difference Result]]), "", (Table13[[#This Row],[Predicted Spread]]*-1-Table13[[#This Row],[Difference Result]]))</f>
        <v/>
      </c>
      <c r="N647" s="24" t="str">
        <f>IF(ISBLANK(Table13[[#This Row],[Difference Result]]), "",ABS(Table13[[#This Row],[Result Difference from Prediction]]))</f>
        <v/>
      </c>
      <c r="O647" s="17" t="str">
        <f>IF(OR(ISBLANK(Games!B647),ISBLANK(Table13[[#This Row],[Side Result]])), "",IF(OR(AND('Prediction Log'!D647&lt;0, 'Prediction Log'!H647='Prediction Log'!B647), AND('Prediction Log'!D647&gt;0, 'Prediction Log'!C647='Prediction Log'!H647)),"Y", IF(ISBLANK(Games!$B$2), "","N")))</f>
        <v/>
      </c>
      <c r="P647" s="17" t="str">
        <f>IF(OR(ISBLANK(Games!B647),ISBLANK(Table13[[#This Row],[Difference Result]])),"", IF(Table13[[#This Row],[Cover Result (Y/N)]]="Y", "Y", "N"))</f>
        <v/>
      </c>
    </row>
    <row r="648" spans="1:16" x14ac:dyDescent="0.45">
      <c r="A648" s="6" t="str">
        <f>IF(ISBLANK(Games!$B648), "",Games!A648)</f>
        <v/>
      </c>
      <c r="B648" s="6" t="str">
        <f>IF(ISBLANK(Games!$B648), "",Games!B648)</f>
        <v/>
      </c>
      <c r="C648" s="6" t="str">
        <f>IF(ISBLANK(Games!$B648), "",Games!C648)</f>
        <v/>
      </c>
      <c r="D648" s="2" t="str">
        <f>IF(ISBLANK(Games!$B648), "",Games!D648)</f>
        <v/>
      </c>
      <c r="E648" s="2" t="str">
        <f>IF(ISBLANK(Games!$B648), "",Games!E648)</f>
        <v/>
      </c>
      <c r="F648" s="6" t="str">
        <f>IF(ISBLANK(Games!$B648), "",Games!F648)</f>
        <v/>
      </c>
      <c r="G648" s="6" t="str">
        <f>IF(ISBLANK(Games!$B648), "",Games!G648)</f>
        <v/>
      </c>
      <c r="H648" s="26"/>
      <c r="I648" s="26"/>
      <c r="J648" s="25" t="str">
        <f>IF(ISBLANK(Table13[[#This Row],[Side Result]]), "",IF(Table13[[#This Row],[Difference Result]]&gt;(-1*Table13[[#This Row],[Predicted Spread]]), "Y", "N"))</f>
        <v/>
      </c>
      <c r="K648" s="12" t="str">
        <f>IF(ISBLANK(Games!B648),"",IF(Table13[[#This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8" s="16" t="str">
        <f>IF(ISBLANK(Table13[[#This Row],[Difference Result]]),"",IF(ISBLANK(Games!B648),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8" s="24" t="str">
        <f>IF(ISBLANK(Table13[[#This Row],[Difference Result]]), "", (Table13[[#This Row],[Predicted Spread]]*-1-Table13[[#This Row],[Difference Result]]))</f>
        <v/>
      </c>
      <c r="N648" s="24" t="str">
        <f>IF(ISBLANK(Table13[[#This Row],[Difference Result]]), "",ABS(Table13[[#This Row],[Result Difference from Prediction]]))</f>
        <v/>
      </c>
      <c r="O648" s="17" t="str">
        <f>IF(OR(ISBLANK(Games!B648),ISBLANK(Table13[[#This Row],[Side Result]])), "",IF(OR(AND('Prediction Log'!D648&lt;0, 'Prediction Log'!H648='Prediction Log'!B648), AND('Prediction Log'!D648&gt;0, 'Prediction Log'!C648='Prediction Log'!H648)),"Y", IF(ISBLANK(Games!$B$2), "","N")))</f>
        <v/>
      </c>
      <c r="P648" s="17" t="str">
        <f>IF(OR(ISBLANK(Games!B648),ISBLANK(Table13[[#This Row],[Difference Result]])),"", IF(Table13[[#This Row],[Cover Result (Y/N)]]="Y", "Y", "N"))</f>
        <v/>
      </c>
    </row>
    <row r="649" spans="1:16" x14ac:dyDescent="0.45">
      <c r="A649" s="6" t="str">
        <f>IF(ISBLANK(Games!$B649), "",Games!A649)</f>
        <v/>
      </c>
      <c r="B649" s="6" t="str">
        <f>IF(ISBLANK(Games!$B649), "",Games!B649)</f>
        <v/>
      </c>
      <c r="C649" s="6" t="str">
        <f>IF(ISBLANK(Games!$B649), "",Games!C649)</f>
        <v/>
      </c>
      <c r="D649" s="2" t="str">
        <f>IF(ISBLANK(Games!$B649), "",Games!D649)</f>
        <v/>
      </c>
      <c r="E649" s="2" t="str">
        <f>IF(ISBLANK(Games!$B649), "",Games!E649)</f>
        <v/>
      </c>
      <c r="F649" s="6" t="str">
        <f>IF(ISBLANK(Games!$B649), "",Games!F649)</f>
        <v/>
      </c>
      <c r="G649" s="6" t="str">
        <f>IF(ISBLANK(Games!$B649), "",Games!G649)</f>
        <v/>
      </c>
      <c r="H649" s="26"/>
      <c r="I649" s="26"/>
      <c r="J649" s="25" t="str">
        <f>IF(ISBLANK(Table13[[#This Row],[Side Result]]), "",IF(Table13[[#This Row],[Difference Result]]&gt;(-1*Table13[[#This Row],[Predicted Spread]]), "Y", "N"))</f>
        <v/>
      </c>
      <c r="K649" s="12" t="str">
        <f>IF(ISBLANK(Games!B649),"",IF(Table13[[#This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9" s="16" t="str">
        <f>IF(ISBLANK(Table13[[#This Row],[Difference Result]]),"",IF(ISBLANK(Games!B649),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9" s="24" t="str">
        <f>IF(ISBLANK(Table13[[#This Row],[Difference Result]]), "", (Table13[[#This Row],[Predicted Spread]]*-1-Table13[[#This Row],[Difference Result]]))</f>
        <v/>
      </c>
      <c r="N649" s="24" t="str">
        <f>IF(ISBLANK(Table13[[#This Row],[Difference Result]]), "",ABS(Table13[[#This Row],[Result Difference from Prediction]]))</f>
        <v/>
      </c>
      <c r="O649" s="17" t="str">
        <f>IF(OR(ISBLANK(Games!B649),ISBLANK(Table13[[#This Row],[Side Result]])), "",IF(OR(AND('Prediction Log'!D649&lt;0, 'Prediction Log'!H649='Prediction Log'!B649), AND('Prediction Log'!D649&gt;0, 'Prediction Log'!C649='Prediction Log'!H649)),"Y", IF(ISBLANK(Games!$B$2), "","N")))</f>
        <v/>
      </c>
      <c r="P649" s="17" t="str">
        <f>IF(OR(ISBLANK(Games!B649),ISBLANK(Table13[[#This Row],[Difference Result]])),"", IF(Table13[[#This Row],[Cover Result (Y/N)]]="Y", "Y", "N"))</f>
        <v/>
      </c>
    </row>
    <row r="650" spans="1:16" x14ac:dyDescent="0.45">
      <c r="A650" s="6" t="str">
        <f>IF(ISBLANK(Games!$B650), "",Games!A650)</f>
        <v/>
      </c>
      <c r="B650" s="6" t="str">
        <f>IF(ISBLANK(Games!$B650), "",Games!B650)</f>
        <v/>
      </c>
      <c r="C650" s="6" t="str">
        <f>IF(ISBLANK(Games!$B650), "",Games!C650)</f>
        <v/>
      </c>
      <c r="D650" s="2" t="str">
        <f>IF(ISBLANK(Games!$B650), "",Games!D650)</f>
        <v/>
      </c>
      <c r="E650" s="2" t="str">
        <f>IF(ISBLANK(Games!$B650), "",Games!E650)</f>
        <v/>
      </c>
      <c r="F650" s="6" t="str">
        <f>IF(ISBLANK(Games!$B650), "",Games!F650)</f>
        <v/>
      </c>
      <c r="G650" s="6" t="str">
        <f>IF(ISBLANK(Games!$B650), "",Games!G650)</f>
        <v/>
      </c>
      <c r="H650" s="26"/>
      <c r="I650" s="26"/>
      <c r="J650" s="25" t="str">
        <f>IF(ISBLANK(Table13[[#This Row],[Side Result]]), "",IF(Table13[[#This Row],[Difference Result]]&gt;(-1*Table13[[#This Row],[Predicted Spread]]), "Y", "N"))</f>
        <v/>
      </c>
      <c r="K650" s="12" t="str">
        <f>IF(ISBLANK(Games!B650),"",IF(Table13[[#This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0" s="16" t="str">
        <f>IF(ISBLANK(Table13[[#This Row],[Difference Result]]),"",IF(ISBLANK(Games!B650),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0" s="24" t="str">
        <f>IF(ISBLANK(Table13[[#This Row],[Difference Result]]), "", (Table13[[#This Row],[Predicted Spread]]*-1-Table13[[#This Row],[Difference Result]]))</f>
        <v/>
      </c>
      <c r="N650" s="24" t="str">
        <f>IF(ISBLANK(Table13[[#This Row],[Difference Result]]), "",ABS(Table13[[#This Row],[Result Difference from Prediction]]))</f>
        <v/>
      </c>
      <c r="O650" s="17" t="str">
        <f>IF(OR(ISBLANK(Games!B650),ISBLANK(Table13[[#This Row],[Side Result]])), "",IF(OR(AND('Prediction Log'!D650&lt;0, 'Prediction Log'!H650='Prediction Log'!B650), AND('Prediction Log'!D650&gt;0, 'Prediction Log'!C650='Prediction Log'!H650)),"Y", IF(ISBLANK(Games!$B$2), "","N")))</f>
        <v/>
      </c>
      <c r="P650" s="17" t="str">
        <f>IF(OR(ISBLANK(Games!B650),ISBLANK(Table13[[#This Row],[Difference Result]])),"", IF(Table13[[#This Row],[Cover Result (Y/N)]]="Y", "Y", "N"))</f>
        <v/>
      </c>
    </row>
    <row r="651" spans="1:16" x14ac:dyDescent="0.45">
      <c r="A651" s="6" t="str">
        <f>IF(ISBLANK(Games!$B651), "",Games!A651)</f>
        <v/>
      </c>
      <c r="B651" s="6" t="str">
        <f>IF(ISBLANK(Games!$B651), "",Games!B651)</f>
        <v/>
      </c>
      <c r="C651" s="6" t="str">
        <f>IF(ISBLANK(Games!$B651), "",Games!C651)</f>
        <v/>
      </c>
      <c r="D651" s="2" t="str">
        <f>IF(ISBLANK(Games!$B651), "",Games!D651)</f>
        <v/>
      </c>
      <c r="E651" s="2" t="str">
        <f>IF(ISBLANK(Games!$B651), "",Games!E651)</f>
        <v/>
      </c>
      <c r="F651" s="6" t="str">
        <f>IF(ISBLANK(Games!$B651), "",Games!F651)</f>
        <v/>
      </c>
      <c r="G651" s="6" t="str">
        <f>IF(ISBLANK(Games!$B651), "",Games!G651)</f>
        <v/>
      </c>
      <c r="H651" s="26"/>
      <c r="I651" s="26"/>
      <c r="J651" s="25" t="str">
        <f>IF(ISBLANK(Table13[[#This Row],[Side Result]]), "",IF(Table13[[#This Row],[Difference Result]]&gt;(-1*Table13[[#This Row],[Predicted Spread]]), "Y", "N"))</f>
        <v/>
      </c>
      <c r="K651" s="12" t="str">
        <f>IF(ISBLANK(Games!B651),"",IF(Table13[[#This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1" s="16" t="str">
        <f>IF(ISBLANK(Table13[[#This Row],[Difference Result]]),"",IF(ISBLANK(Games!B651),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1" s="24" t="str">
        <f>IF(ISBLANK(Table13[[#This Row],[Difference Result]]), "", (Table13[[#This Row],[Predicted Spread]]*-1-Table13[[#This Row],[Difference Result]]))</f>
        <v/>
      </c>
      <c r="N651" s="24" t="str">
        <f>IF(ISBLANK(Table13[[#This Row],[Difference Result]]), "",ABS(Table13[[#This Row],[Result Difference from Prediction]]))</f>
        <v/>
      </c>
      <c r="O651" s="17" t="str">
        <f>IF(OR(ISBLANK(Games!B651),ISBLANK(Table13[[#This Row],[Side Result]])), "",IF(OR(AND('Prediction Log'!D651&lt;0, 'Prediction Log'!H651='Prediction Log'!B651), AND('Prediction Log'!D651&gt;0, 'Prediction Log'!C651='Prediction Log'!H651)),"Y", IF(ISBLANK(Games!$B$2), "","N")))</f>
        <v/>
      </c>
      <c r="P651" s="17" t="str">
        <f>IF(OR(ISBLANK(Games!B651),ISBLANK(Table13[[#This Row],[Difference Result]])),"", IF(Table13[[#This Row],[Cover Result (Y/N)]]="Y", "Y", "N"))</f>
        <v/>
      </c>
    </row>
    <row r="652" spans="1:16" x14ac:dyDescent="0.45">
      <c r="A652" s="6" t="str">
        <f>IF(ISBLANK(Games!$B652), "",Games!A652)</f>
        <v/>
      </c>
      <c r="B652" s="6" t="str">
        <f>IF(ISBLANK(Games!$B652), "",Games!B652)</f>
        <v/>
      </c>
      <c r="C652" s="6" t="str">
        <f>IF(ISBLANK(Games!$B652), "",Games!C652)</f>
        <v/>
      </c>
      <c r="D652" s="2" t="str">
        <f>IF(ISBLANK(Games!$B652), "",Games!D652)</f>
        <v/>
      </c>
      <c r="E652" s="2" t="str">
        <f>IF(ISBLANK(Games!$B652), "",Games!E652)</f>
        <v/>
      </c>
      <c r="F652" s="6" t="str">
        <f>IF(ISBLANK(Games!$B652), "",Games!F652)</f>
        <v/>
      </c>
      <c r="G652" s="6" t="str">
        <f>IF(ISBLANK(Games!$B652), "",Games!G652)</f>
        <v/>
      </c>
      <c r="H652" s="26"/>
      <c r="I652" s="26"/>
      <c r="J652" s="25" t="str">
        <f>IF(ISBLANK(Table13[[#This Row],[Side Result]]), "",IF(Table13[[#This Row],[Difference Result]]&gt;(-1*Table13[[#This Row],[Predicted Spread]]), "Y", "N"))</f>
        <v/>
      </c>
      <c r="K652" s="12" t="str">
        <f>IF(ISBLANK(Games!B652),"",IF(Table13[[#This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2" s="16" t="str">
        <f>IF(ISBLANK(Table13[[#This Row],[Difference Result]]),"",IF(ISBLANK(Games!B652),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2" s="24" t="str">
        <f>IF(ISBLANK(Table13[[#This Row],[Difference Result]]), "", (Table13[[#This Row],[Predicted Spread]]*-1-Table13[[#This Row],[Difference Result]]))</f>
        <v/>
      </c>
      <c r="N652" s="24" t="str">
        <f>IF(ISBLANK(Table13[[#This Row],[Difference Result]]), "",ABS(Table13[[#This Row],[Result Difference from Prediction]]))</f>
        <v/>
      </c>
      <c r="O652" s="17" t="str">
        <f>IF(OR(ISBLANK(Games!B652),ISBLANK(Table13[[#This Row],[Side Result]])), "",IF(OR(AND('Prediction Log'!D652&lt;0, 'Prediction Log'!H652='Prediction Log'!B652), AND('Prediction Log'!D652&gt;0, 'Prediction Log'!C652='Prediction Log'!H652)),"Y", IF(ISBLANK(Games!$B$2), "","N")))</f>
        <v/>
      </c>
      <c r="P652" s="17" t="str">
        <f>IF(OR(ISBLANK(Games!B652),ISBLANK(Table13[[#This Row],[Difference Result]])),"", IF(Table13[[#This Row],[Cover Result (Y/N)]]="Y", "Y", "N"))</f>
        <v/>
      </c>
    </row>
    <row r="653" spans="1:16" x14ac:dyDescent="0.45">
      <c r="A653" s="6" t="str">
        <f>IF(ISBLANK(Games!$B653), "",Games!A653)</f>
        <v/>
      </c>
      <c r="B653" s="6" t="str">
        <f>IF(ISBLANK(Games!$B653), "",Games!B653)</f>
        <v/>
      </c>
      <c r="C653" s="6" t="str">
        <f>IF(ISBLANK(Games!$B653), "",Games!C653)</f>
        <v/>
      </c>
      <c r="D653" s="2" t="str">
        <f>IF(ISBLANK(Games!$B653), "",Games!D653)</f>
        <v/>
      </c>
      <c r="E653" s="2" t="str">
        <f>IF(ISBLANK(Games!$B653), "",Games!E653)</f>
        <v/>
      </c>
      <c r="F653" s="6" t="str">
        <f>IF(ISBLANK(Games!$B653), "",Games!F653)</f>
        <v/>
      </c>
      <c r="G653" s="6" t="str">
        <f>IF(ISBLANK(Games!$B653), "",Games!G653)</f>
        <v/>
      </c>
      <c r="H653" s="26"/>
      <c r="I653" s="26"/>
      <c r="J653" s="25" t="str">
        <f>IF(ISBLANK(Table13[[#This Row],[Side Result]]), "",IF(Table13[[#This Row],[Difference Result]]&gt;(-1*Table13[[#This Row],[Predicted Spread]]), "Y", "N"))</f>
        <v/>
      </c>
      <c r="K653" s="12" t="str">
        <f>IF(ISBLANK(Games!B653),"",IF(Table13[[#This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3" s="16" t="str">
        <f>IF(ISBLANK(Table13[[#This Row],[Difference Result]]),"",IF(ISBLANK(Games!B653),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3" s="24" t="str">
        <f>IF(ISBLANK(Table13[[#This Row],[Difference Result]]), "", (Table13[[#This Row],[Predicted Spread]]*-1-Table13[[#This Row],[Difference Result]]))</f>
        <v/>
      </c>
      <c r="N653" s="24" t="str">
        <f>IF(ISBLANK(Table13[[#This Row],[Difference Result]]), "",ABS(Table13[[#This Row],[Result Difference from Prediction]]))</f>
        <v/>
      </c>
      <c r="O653" s="17" t="str">
        <f>IF(OR(ISBLANK(Games!B653),ISBLANK(Table13[[#This Row],[Side Result]])), "",IF(OR(AND('Prediction Log'!D653&lt;0, 'Prediction Log'!H653='Prediction Log'!B653), AND('Prediction Log'!D653&gt;0, 'Prediction Log'!C653='Prediction Log'!H653)),"Y", IF(ISBLANK(Games!$B$2), "","N")))</f>
        <v/>
      </c>
      <c r="P653" s="17" t="str">
        <f>IF(OR(ISBLANK(Games!B653),ISBLANK(Table13[[#This Row],[Difference Result]])),"", IF(Table13[[#This Row],[Cover Result (Y/N)]]="Y", "Y", "N"))</f>
        <v/>
      </c>
    </row>
    <row r="654" spans="1:16" x14ac:dyDescent="0.45">
      <c r="A654" s="6" t="str">
        <f>IF(ISBLANK(Games!$B654), "",Games!A654)</f>
        <v/>
      </c>
      <c r="B654" s="6" t="str">
        <f>IF(ISBLANK(Games!$B654), "",Games!B654)</f>
        <v/>
      </c>
      <c r="C654" s="6" t="str">
        <f>IF(ISBLANK(Games!$B654), "",Games!C654)</f>
        <v/>
      </c>
      <c r="D654" s="2" t="str">
        <f>IF(ISBLANK(Games!$B654), "",Games!D654)</f>
        <v/>
      </c>
      <c r="E654" s="2" t="str">
        <f>IF(ISBLANK(Games!$B654), "",Games!E654)</f>
        <v/>
      </c>
      <c r="F654" s="6" t="str">
        <f>IF(ISBLANK(Games!$B654), "",Games!F654)</f>
        <v/>
      </c>
      <c r="G654" s="6" t="str">
        <f>IF(ISBLANK(Games!$B654), "",Games!G654)</f>
        <v/>
      </c>
      <c r="H654" s="26"/>
      <c r="I654" s="26"/>
      <c r="J654" s="25" t="str">
        <f>IF(ISBLANK(Table13[[#This Row],[Side Result]]), "",IF(Table13[[#This Row],[Difference Result]]&gt;(-1*Table13[[#This Row],[Predicted Spread]]), "Y", "N"))</f>
        <v/>
      </c>
      <c r="K654" s="12" t="str">
        <f>IF(ISBLANK(Games!B654),"",IF(Table13[[#This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4" s="16" t="str">
        <f>IF(ISBLANK(Table13[[#This Row],[Difference Result]]),"",IF(ISBLANK(Games!B654),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4" s="24" t="str">
        <f>IF(ISBLANK(Table13[[#This Row],[Difference Result]]), "", (Table13[[#This Row],[Predicted Spread]]*-1-Table13[[#This Row],[Difference Result]]))</f>
        <v/>
      </c>
      <c r="N654" s="24" t="str">
        <f>IF(ISBLANK(Table13[[#This Row],[Difference Result]]), "",ABS(Table13[[#This Row],[Result Difference from Prediction]]))</f>
        <v/>
      </c>
      <c r="O654" s="17" t="str">
        <f>IF(OR(ISBLANK(Games!B654),ISBLANK(Table13[[#This Row],[Side Result]])), "",IF(OR(AND('Prediction Log'!D654&lt;0, 'Prediction Log'!H654='Prediction Log'!B654), AND('Prediction Log'!D654&gt;0, 'Prediction Log'!C654='Prediction Log'!H654)),"Y", IF(ISBLANK(Games!$B$2), "","N")))</f>
        <v/>
      </c>
      <c r="P654" s="17" t="str">
        <f>IF(OR(ISBLANK(Games!B654),ISBLANK(Table13[[#This Row],[Difference Result]])),"", IF(Table13[[#This Row],[Cover Result (Y/N)]]="Y", "Y", "N"))</f>
        <v/>
      </c>
    </row>
    <row r="655" spans="1:16" x14ac:dyDescent="0.45">
      <c r="A655" s="6" t="str">
        <f>IF(ISBLANK(Games!$B655), "",Games!A655)</f>
        <v/>
      </c>
      <c r="B655" s="6" t="str">
        <f>IF(ISBLANK(Games!$B655), "",Games!B655)</f>
        <v/>
      </c>
      <c r="C655" s="6" t="str">
        <f>IF(ISBLANK(Games!$B655), "",Games!C655)</f>
        <v/>
      </c>
      <c r="D655" s="2" t="str">
        <f>IF(ISBLANK(Games!$B655), "",Games!D655)</f>
        <v/>
      </c>
      <c r="E655" s="2" t="str">
        <f>IF(ISBLANK(Games!$B655), "",Games!E655)</f>
        <v/>
      </c>
      <c r="F655" s="6" t="str">
        <f>IF(ISBLANK(Games!$B655), "",Games!F655)</f>
        <v/>
      </c>
      <c r="G655" s="6" t="str">
        <f>IF(ISBLANK(Games!$B655), "",Games!G655)</f>
        <v/>
      </c>
      <c r="H655" s="26"/>
      <c r="I655" s="26"/>
      <c r="J655" s="25" t="str">
        <f>IF(ISBLANK(Table13[[#This Row],[Side Result]]), "",IF(Table13[[#This Row],[Difference Result]]&gt;(-1*Table13[[#This Row],[Predicted Spread]]), "Y", "N"))</f>
        <v/>
      </c>
      <c r="K655" s="12" t="str">
        <f>IF(ISBLANK(Games!B655),"",IF(Table13[[#This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5" s="16" t="str">
        <f>IF(ISBLANK(Table13[[#This Row],[Difference Result]]),"",IF(ISBLANK(Games!B655),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5" s="24" t="str">
        <f>IF(ISBLANK(Table13[[#This Row],[Difference Result]]), "", (Table13[[#This Row],[Predicted Spread]]*-1-Table13[[#This Row],[Difference Result]]))</f>
        <v/>
      </c>
      <c r="N655" s="24" t="str">
        <f>IF(ISBLANK(Table13[[#This Row],[Difference Result]]), "",ABS(Table13[[#This Row],[Result Difference from Prediction]]))</f>
        <v/>
      </c>
      <c r="O655" s="17" t="str">
        <f>IF(OR(ISBLANK(Games!B655),ISBLANK(Table13[[#This Row],[Side Result]])), "",IF(OR(AND('Prediction Log'!D655&lt;0, 'Prediction Log'!H655='Prediction Log'!B655), AND('Prediction Log'!D655&gt;0, 'Prediction Log'!C655='Prediction Log'!H655)),"Y", IF(ISBLANK(Games!$B$2), "","N")))</f>
        <v/>
      </c>
      <c r="P655" s="17" t="str">
        <f>IF(OR(ISBLANK(Games!B655),ISBLANK(Table13[[#This Row],[Difference Result]])),"", IF(Table13[[#This Row],[Cover Result (Y/N)]]="Y", "Y", "N"))</f>
        <v/>
      </c>
    </row>
    <row r="656" spans="1:16" x14ac:dyDescent="0.45">
      <c r="A656" s="6" t="str">
        <f>IF(ISBLANK(Games!$B656), "",Games!A656)</f>
        <v/>
      </c>
      <c r="B656" s="6" t="str">
        <f>IF(ISBLANK(Games!$B656), "",Games!B656)</f>
        <v/>
      </c>
      <c r="C656" s="6" t="str">
        <f>IF(ISBLANK(Games!$B656), "",Games!C656)</f>
        <v/>
      </c>
      <c r="D656" s="2" t="str">
        <f>IF(ISBLANK(Games!$B656), "",Games!D656)</f>
        <v/>
      </c>
      <c r="E656" s="2" t="str">
        <f>IF(ISBLANK(Games!$B656), "",Games!E656)</f>
        <v/>
      </c>
      <c r="F656" s="6" t="str">
        <f>IF(ISBLANK(Games!$B656), "",Games!F656)</f>
        <v/>
      </c>
      <c r="G656" s="6" t="str">
        <f>IF(ISBLANK(Games!$B656), "",Games!G656)</f>
        <v/>
      </c>
      <c r="H656" s="26"/>
      <c r="I656" s="26"/>
      <c r="J656" s="25" t="str">
        <f>IF(ISBLANK(Table13[[#This Row],[Side Result]]), "",IF(Table13[[#This Row],[Difference Result]]&gt;(-1*Table13[[#This Row],[Predicted Spread]]), "Y", "N"))</f>
        <v/>
      </c>
      <c r="K656" s="12" t="str">
        <f>IF(ISBLANK(Games!B656),"",IF(Table13[[#This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6" s="16" t="str">
        <f>IF(ISBLANK(Table13[[#This Row],[Difference Result]]),"",IF(ISBLANK(Games!B656),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6" s="24" t="str">
        <f>IF(ISBLANK(Table13[[#This Row],[Difference Result]]), "", (Table13[[#This Row],[Predicted Spread]]*-1-Table13[[#This Row],[Difference Result]]))</f>
        <v/>
      </c>
      <c r="N656" s="24" t="str">
        <f>IF(ISBLANK(Table13[[#This Row],[Difference Result]]), "",ABS(Table13[[#This Row],[Result Difference from Prediction]]))</f>
        <v/>
      </c>
      <c r="O656" s="17" t="str">
        <f>IF(OR(ISBLANK(Games!B656),ISBLANK(Table13[[#This Row],[Side Result]])), "",IF(OR(AND('Prediction Log'!D656&lt;0, 'Prediction Log'!H656='Prediction Log'!B656), AND('Prediction Log'!D656&gt;0, 'Prediction Log'!C656='Prediction Log'!H656)),"Y", IF(ISBLANK(Games!$B$2), "","N")))</f>
        <v/>
      </c>
      <c r="P656" s="17" t="str">
        <f>IF(OR(ISBLANK(Games!B656),ISBLANK(Table13[[#This Row],[Difference Result]])),"", IF(Table13[[#This Row],[Cover Result (Y/N)]]="Y", "Y", "N"))</f>
        <v/>
      </c>
    </row>
    <row r="657" spans="1:16" x14ac:dyDescent="0.45">
      <c r="A657" s="6" t="str">
        <f>IF(ISBLANK(Games!$B657), "",Games!A657)</f>
        <v/>
      </c>
      <c r="B657" s="6" t="str">
        <f>IF(ISBLANK(Games!$B657), "",Games!B657)</f>
        <v/>
      </c>
      <c r="C657" s="6" t="str">
        <f>IF(ISBLANK(Games!$B657), "",Games!C657)</f>
        <v/>
      </c>
      <c r="D657" s="2" t="str">
        <f>IF(ISBLANK(Games!$B657), "",Games!D657)</f>
        <v/>
      </c>
      <c r="E657" s="2" t="str">
        <f>IF(ISBLANK(Games!$B657), "",Games!E657)</f>
        <v/>
      </c>
      <c r="F657" s="6" t="str">
        <f>IF(ISBLANK(Games!$B657), "",Games!F657)</f>
        <v/>
      </c>
      <c r="G657" s="6" t="str">
        <f>IF(ISBLANK(Games!$B657), "",Games!G657)</f>
        <v/>
      </c>
      <c r="H657" s="26"/>
      <c r="I657" s="26"/>
      <c r="J657" s="25" t="str">
        <f>IF(ISBLANK(Table13[[#This Row],[Side Result]]), "",IF(Table13[[#This Row],[Difference Result]]&gt;(-1*Table13[[#This Row],[Predicted Spread]]), "Y", "N"))</f>
        <v/>
      </c>
      <c r="K657" s="12" t="str">
        <f>IF(ISBLANK(Games!B657),"",IF(Table13[[#This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7" s="16" t="str">
        <f>IF(ISBLANK(Table13[[#This Row],[Difference Result]]),"",IF(ISBLANK(Games!B657),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7" s="24" t="str">
        <f>IF(ISBLANK(Table13[[#This Row],[Difference Result]]), "", (Table13[[#This Row],[Predicted Spread]]*-1-Table13[[#This Row],[Difference Result]]))</f>
        <v/>
      </c>
      <c r="N657" s="24" t="str">
        <f>IF(ISBLANK(Table13[[#This Row],[Difference Result]]), "",ABS(Table13[[#This Row],[Result Difference from Prediction]]))</f>
        <v/>
      </c>
      <c r="O657" s="17" t="str">
        <f>IF(OR(ISBLANK(Games!B657),ISBLANK(Table13[[#This Row],[Side Result]])), "",IF(OR(AND('Prediction Log'!D657&lt;0, 'Prediction Log'!H657='Prediction Log'!B657), AND('Prediction Log'!D657&gt;0, 'Prediction Log'!C657='Prediction Log'!H657)),"Y", IF(ISBLANK(Games!$B$2), "","N")))</f>
        <v/>
      </c>
      <c r="P657" s="17" t="str">
        <f>IF(OR(ISBLANK(Games!B657),ISBLANK(Table13[[#This Row],[Difference Result]])),"", IF(Table13[[#This Row],[Cover Result (Y/N)]]="Y", "Y", "N"))</f>
        <v/>
      </c>
    </row>
    <row r="658" spans="1:16" x14ac:dyDescent="0.45">
      <c r="A658" s="6" t="str">
        <f>IF(ISBLANK(Games!$B658), "",Games!A658)</f>
        <v/>
      </c>
      <c r="B658" s="6" t="str">
        <f>IF(ISBLANK(Games!$B658), "",Games!B658)</f>
        <v/>
      </c>
      <c r="C658" s="6" t="str">
        <f>IF(ISBLANK(Games!$B658), "",Games!C658)</f>
        <v/>
      </c>
      <c r="D658" s="2" t="str">
        <f>IF(ISBLANK(Games!$B658), "",Games!D658)</f>
        <v/>
      </c>
      <c r="E658" s="2" t="str">
        <f>IF(ISBLANK(Games!$B658), "",Games!E658)</f>
        <v/>
      </c>
      <c r="F658" s="6" t="str">
        <f>IF(ISBLANK(Games!$B658), "",Games!F658)</f>
        <v/>
      </c>
      <c r="G658" s="6" t="str">
        <f>IF(ISBLANK(Games!$B658), "",Games!G658)</f>
        <v/>
      </c>
      <c r="H658" s="26"/>
      <c r="I658" s="26"/>
      <c r="J658" s="25" t="str">
        <f>IF(ISBLANK(Table13[[#This Row],[Side Result]]), "",IF(Table13[[#This Row],[Difference Result]]&gt;(-1*Table13[[#This Row],[Predicted Spread]]), "Y", "N"))</f>
        <v/>
      </c>
      <c r="K658" s="12" t="str">
        <f>IF(ISBLANK(Games!B658),"",IF(Table13[[#This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8" s="16" t="str">
        <f>IF(ISBLANK(Table13[[#This Row],[Difference Result]]),"",IF(ISBLANK(Games!B658),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8" s="24" t="str">
        <f>IF(ISBLANK(Table13[[#This Row],[Difference Result]]), "", (Table13[[#This Row],[Predicted Spread]]*-1-Table13[[#This Row],[Difference Result]]))</f>
        <v/>
      </c>
      <c r="N658" s="24" t="str">
        <f>IF(ISBLANK(Table13[[#This Row],[Difference Result]]), "",ABS(Table13[[#This Row],[Result Difference from Prediction]]))</f>
        <v/>
      </c>
      <c r="O658" s="17" t="str">
        <f>IF(OR(ISBLANK(Games!B658),ISBLANK(Table13[[#This Row],[Side Result]])), "",IF(OR(AND('Prediction Log'!D658&lt;0, 'Prediction Log'!H658='Prediction Log'!B658), AND('Prediction Log'!D658&gt;0, 'Prediction Log'!C658='Prediction Log'!H658)),"Y", IF(ISBLANK(Games!$B$2), "","N")))</f>
        <v/>
      </c>
      <c r="P658" s="17" t="str">
        <f>IF(OR(ISBLANK(Games!B658),ISBLANK(Table13[[#This Row],[Difference Result]])),"", IF(Table13[[#This Row],[Cover Result (Y/N)]]="Y", "Y", "N"))</f>
        <v/>
      </c>
    </row>
    <row r="659" spans="1:16" x14ac:dyDescent="0.45">
      <c r="A659" s="6" t="str">
        <f>IF(ISBLANK(Games!$B659), "",Games!A659)</f>
        <v/>
      </c>
      <c r="B659" s="6" t="str">
        <f>IF(ISBLANK(Games!$B659), "",Games!B659)</f>
        <v/>
      </c>
      <c r="C659" s="6" t="str">
        <f>IF(ISBLANK(Games!$B659), "",Games!C659)</f>
        <v/>
      </c>
      <c r="D659" s="2" t="str">
        <f>IF(ISBLANK(Games!$B659), "",Games!D659)</f>
        <v/>
      </c>
      <c r="E659" s="2" t="str">
        <f>IF(ISBLANK(Games!$B659), "",Games!E659)</f>
        <v/>
      </c>
      <c r="F659" s="6" t="str">
        <f>IF(ISBLANK(Games!$B659), "",Games!F659)</f>
        <v/>
      </c>
      <c r="G659" s="6" t="str">
        <f>IF(ISBLANK(Games!$B659), "",Games!G659)</f>
        <v/>
      </c>
      <c r="H659" s="26"/>
      <c r="I659" s="26"/>
      <c r="J659" s="25" t="str">
        <f>IF(ISBLANK(Table13[[#This Row],[Side Result]]), "",IF(Table13[[#This Row],[Difference Result]]&gt;(-1*Table13[[#This Row],[Predicted Spread]]), "Y", "N"))</f>
        <v/>
      </c>
      <c r="K659" s="12" t="str">
        <f>IF(ISBLANK(Games!B659),"",IF(Table13[[#This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9" s="16" t="str">
        <f>IF(ISBLANK(Table13[[#This Row],[Difference Result]]),"",IF(ISBLANK(Games!B659),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9" s="24" t="str">
        <f>IF(ISBLANK(Table13[[#This Row],[Difference Result]]), "", (Table13[[#This Row],[Predicted Spread]]*-1-Table13[[#This Row],[Difference Result]]))</f>
        <v/>
      </c>
      <c r="N659" s="24" t="str">
        <f>IF(ISBLANK(Table13[[#This Row],[Difference Result]]), "",ABS(Table13[[#This Row],[Result Difference from Prediction]]))</f>
        <v/>
      </c>
      <c r="O659" s="17" t="str">
        <f>IF(OR(ISBLANK(Games!B659),ISBLANK(Table13[[#This Row],[Side Result]])), "",IF(OR(AND('Prediction Log'!D659&lt;0, 'Prediction Log'!H659='Prediction Log'!B659), AND('Prediction Log'!D659&gt;0, 'Prediction Log'!C659='Prediction Log'!H659)),"Y", IF(ISBLANK(Games!$B$2), "","N")))</f>
        <v/>
      </c>
      <c r="P659" s="17" t="str">
        <f>IF(OR(ISBLANK(Games!B659),ISBLANK(Table13[[#This Row],[Difference Result]])),"", IF(Table13[[#This Row],[Cover Result (Y/N)]]="Y", "Y", "N"))</f>
        <v/>
      </c>
    </row>
    <row r="660" spans="1:16" x14ac:dyDescent="0.45">
      <c r="A660" s="6" t="str">
        <f>IF(ISBLANK(Games!$B660), "",Games!A660)</f>
        <v/>
      </c>
      <c r="B660" s="6" t="str">
        <f>IF(ISBLANK(Games!$B660), "",Games!B660)</f>
        <v/>
      </c>
      <c r="C660" s="6" t="str">
        <f>IF(ISBLANK(Games!$B660), "",Games!C660)</f>
        <v/>
      </c>
      <c r="D660" s="2" t="str">
        <f>IF(ISBLANK(Games!$B660), "",Games!D660)</f>
        <v/>
      </c>
      <c r="E660" s="2" t="str">
        <f>IF(ISBLANK(Games!$B660), "",Games!E660)</f>
        <v/>
      </c>
      <c r="F660" s="6" t="str">
        <f>IF(ISBLANK(Games!$B660), "",Games!F660)</f>
        <v/>
      </c>
      <c r="G660" s="6" t="str">
        <f>IF(ISBLANK(Games!$B660), "",Games!G660)</f>
        <v/>
      </c>
      <c r="H660" s="26"/>
      <c r="I660" s="26"/>
      <c r="J660" s="25" t="str">
        <f>IF(ISBLANK(Table13[[#This Row],[Side Result]]), "",IF(Table13[[#This Row],[Difference Result]]&gt;(-1*Table13[[#This Row],[Predicted Spread]]), "Y", "N"))</f>
        <v/>
      </c>
      <c r="K660" s="12" t="str">
        <f>IF(ISBLANK(Games!B660),"",IF(Table13[[#This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0" s="16" t="str">
        <f>IF(ISBLANK(Table13[[#This Row],[Difference Result]]),"",IF(ISBLANK(Games!B660),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0" s="24" t="str">
        <f>IF(ISBLANK(Table13[[#This Row],[Difference Result]]), "", (Table13[[#This Row],[Predicted Spread]]*-1-Table13[[#This Row],[Difference Result]]))</f>
        <v/>
      </c>
      <c r="N660" s="24" t="str">
        <f>IF(ISBLANK(Table13[[#This Row],[Difference Result]]), "",ABS(Table13[[#This Row],[Result Difference from Prediction]]))</f>
        <v/>
      </c>
      <c r="O660" s="17" t="str">
        <f>IF(OR(ISBLANK(Games!B660),ISBLANK(Table13[[#This Row],[Side Result]])), "",IF(OR(AND('Prediction Log'!D660&lt;0, 'Prediction Log'!H660='Prediction Log'!B660), AND('Prediction Log'!D660&gt;0, 'Prediction Log'!C660='Prediction Log'!H660)),"Y", IF(ISBLANK(Games!$B$2), "","N")))</f>
        <v/>
      </c>
      <c r="P660" s="17" t="str">
        <f>IF(OR(ISBLANK(Games!B660),ISBLANK(Table13[[#This Row],[Difference Result]])),"", IF(Table13[[#This Row],[Cover Result (Y/N)]]="Y", "Y", "N"))</f>
        <v/>
      </c>
    </row>
    <row r="661" spans="1:16" x14ac:dyDescent="0.45">
      <c r="A661" s="6" t="str">
        <f>IF(ISBLANK(Games!$B661), "",Games!A661)</f>
        <v/>
      </c>
      <c r="B661" s="6" t="str">
        <f>IF(ISBLANK(Games!$B661), "",Games!B661)</f>
        <v/>
      </c>
      <c r="C661" s="6" t="str">
        <f>IF(ISBLANK(Games!$B661), "",Games!C661)</f>
        <v/>
      </c>
      <c r="D661" s="2" t="str">
        <f>IF(ISBLANK(Games!$B661), "",Games!D661)</f>
        <v/>
      </c>
      <c r="E661" s="2" t="str">
        <f>IF(ISBLANK(Games!$B661), "",Games!E661)</f>
        <v/>
      </c>
      <c r="F661" s="6" t="str">
        <f>IF(ISBLANK(Games!$B661), "",Games!F661)</f>
        <v/>
      </c>
      <c r="G661" s="6" t="str">
        <f>IF(ISBLANK(Games!$B661), "",Games!G661)</f>
        <v/>
      </c>
      <c r="H661" s="26"/>
      <c r="I661" s="26"/>
      <c r="J661" s="25" t="str">
        <f>IF(ISBLANK(Table13[[#This Row],[Side Result]]), "",IF(Table13[[#This Row],[Difference Result]]&gt;(-1*Table13[[#This Row],[Predicted Spread]]), "Y", "N"))</f>
        <v/>
      </c>
      <c r="K661" s="12" t="str">
        <f>IF(ISBLANK(Games!B661),"",IF(Table13[[#This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1" s="16" t="str">
        <f>IF(ISBLANK(Table13[[#This Row],[Difference Result]]),"",IF(ISBLANK(Games!B661),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1" s="24" t="str">
        <f>IF(ISBLANK(Table13[[#This Row],[Difference Result]]), "", (Table13[[#This Row],[Predicted Spread]]*-1-Table13[[#This Row],[Difference Result]]))</f>
        <v/>
      </c>
      <c r="N661" s="24" t="str">
        <f>IF(ISBLANK(Table13[[#This Row],[Difference Result]]), "",ABS(Table13[[#This Row],[Result Difference from Prediction]]))</f>
        <v/>
      </c>
      <c r="O661" s="17" t="str">
        <f>IF(OR(ISBLANK(Games!B661),ISBLANK(Table13[[#This Row],[Side Result]])), "",IF(OR(AND('Prediction Log'!D661&lt;0, 'Prediction Log'!H661='Prediction Log'!B661), AND('Prediction Log'!D661&gt;0, 'Prediction Log'!C661='Prediction Log'!H661)),"Y", IF(ISBLANK(Games!$B$2), "","N")))</f>
        <v/>
      </c>
      <c r="P661" s="17" t="str">
        <f>IF(OR(ISBLANK(Games!B661),ISBLANK(Table13[[#This Row],[Difference Result]])),"", IF(Table13[[#This Row],[Cover Result (Y/N)]]="Y", "Y", "N"))</f>
        <v/>
      </c>
    </row>
    <row r="662" spans="1:16" x14ac:dyDescent="0.45">
      <c r="A662" s="6" t="str">
        <f>IF(ISBLANK(Games!$B662), "",Games!A662)</f>
        <v/>
      </c>
      <c r="B662" s="6" t="str">
        <f>IF(ISBLANK(Games!$B662), "",Games!B662)</f>
        <v/>
      </c>
      <c r="C662" s="6" t="str">
        <f>IF(ISBLANK(Games!$B662), "",Games!C662)</f>
        <v/>
      </c>
      <c r="D662" s="2" t="str">
        <f>IF(ISBLANK(Games!$B662), "",Games!D662)</f>
        <v/>
      </c>
      <c r="E662" s="2" t="str">
        <f>IF(ISBLANK(Games!$B662), "",Games!E662)</f>
        <v/>
      </c>
      <c r="F662" s="6" t="str">
        <f>IF(ISBLANK(Games!$B662), "",Games!F662)</f>
        <v/>
      </c>
      <c r="G662" s="6" t="str">
        <f>IF(ISBLANK(Games!$B662), "",Games!G662)</f>
        <v/>
      </c>
      <c r="H662" s="26"/>
      <c r="I662" s="26"/>
      <c r="J662" s="25" t="str">
        <f>IF(ISBLANK(Table13[[#This Row],[Side Result]]), "",IF(Table13[[#This Row],[Difference Result]]&gt;(-1*Table13[[#This Row],[Predicted Spread]]), "Y", "N"))</f>
        <v/>
      </c>
      <c r="K662" s="12" t="str">
        <f>IF(ISBLANK(Games!B662),"",IF(Table13[[#This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2" s="16" t="str">
        <f>IF(ISBLANK(Table13[[#This Row],[Difference Result]]),"",IF(ISBLANK(Games!B662),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2" s="24" t="str">
        <f>IF(ISBLANK(Table13[[#This Row],[Difference Result]]), "", (Table13[[#This Row],[Predicted Spread]]*-1-Table13[[#This Row],[Difference Result]]))</f>
        <v/>
      </c>
      <c r="N662" s="24" t="str">
        <f>IF(ISBLANK(Table13[[#This Row],[Difference Result]]), "",ABS(Table13[[#This Row],[Result Difference from Prediction]]))</f>
        <v/>
      </c>
      <c r="O662" s="17" t="str">
        <f>IF(OR(ISBLANK(Games!B662),ISBLANK(Table13[[#This Row],[Side Result]])), "",IF(OR(AND('Prediction Log'!D662&lt;0, 'Prediction Log'!H662='Prediction Log'!B662), AND('Prediction Log'!D662&gt;0, 'Prediction Log'!C662='Prediction Log'!H662)),"Y", IF(ISBLANK(Games!$B$2), "","N")))</f>
        <v/>
      </c>
      <c r="P662" s="17" t="str">
        <f>IF(OR(ISBLANK(Games!B662),ISBLANK(Table13[[#This Row],[Difference Result]])),"", IF(Table13[[#This Row],[Cover Result (Y/N)]]="Y", "Y", "N"))</f>
        <v/>
      </c>
    </row>
    <row r="663" spans="1:16" x14ac:dyDescent="0.45">
      <c r="A663" s="6" t="str">
        <f>IF(ISBLANK(Games!$B663), "",Games!A663)</f>
        <v/>
      </c>
      <c r="B663" s="6" t="str">
        <f>IF(ISBLANK(Games!$B663), "",Games!B663)</f>
        <v/>
      </c>
      <c r="C663" s="6" t="str">
        <f>IF(ISBLANK(Games!$B663), "",Games!C663)</f>
        <v/>
      </c>
      <c r="D663" s="2" t="str">
        <f>IF(ISBLANK(Games!$B663), "",Games!D663)</f>
        <v/>
      </c>
      <c r="E663" s="2" t="str">
        <f>IF(ISBLANK(Games!$B663), "",Games!E663)</f>
        <v/>
      </c>
      <c r="F663" s="6" t="str">
        <f>IF(ISBLANK(Games!$B663), "",Games!F663)</f>
        <v/>
      </c>
      <c r="G663" s="6" t="str">
        <f>IF(ISBLANK(Games!$B663), "",Games!G663)</f>
        <v/>
      </c>
      <c r="H663" s="26"/>
      <c r="I663" s="26"/>
      <c r="J663" s="25" t="str">
        <f>IF(ISBLANK(Table13[[#This Row],[Side Result]]), "",IF(Table13[[#This Row],[Difference Result]]&gt;(-1*Table13[[#This Row],[Predicted Spread]]), "Y", "N"))</f>
        <v/>
      </c>
      <c r="K663" s="12" t="str">
        <f>IF(ISBLANK(Games!B663),"",IF(Table13[[#This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3" s="16" t="str">
        <f>IF(ISBLANK(Table13[[#This Row],[Difference Result]]),"",IF(ISBLANK(Games!B663),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3" s="24" t="str">
        <f>IF(ISBLANK(Table13[[#This Row],[Difference Result]]), "", (Table13[[#This Row],[Predicted Spread]]*-1-Table13[[#This Row],[Difference Result]]))</f>
        <v/>
      </c>
      <c r="N663" s="24" t="str">
        <f>IF(ISBLANK(Table13[[#This Row],[Difference Result]]), "",ABS(Table13[[#This Row],[Result Difference from Prediction]]))</f>
        <v/>
      </c>
      <c r="O663" s="17" t="str">
        <f>IF(OR(ISBLANK(Games!B663),ISBLANK(Table13[[#This Row],[Side Result]])), "",IF(OR(AND('Prediction Log'!D663&lt;0, 'Prediction Log'!H663='Prediction Log'!B663), AND('Prediction Log'!D663&gt;0, 'Prediction Log'!C663='Prediction Log'!H663)),"Y", IF(ISBLANK(Games!$B$2), "","N")))</f>
        <v/>
      </c>
      <c r="P663" s="17" t="str">
        <f>IF(OR(ISBLANK(Games!B663),ISBLANK(Table13[[#This Row],[Difference Result]])),"", IF(Table13[[#This Row],[Cover Result (Y/N)]]="Y", "Y", "N"))</f>
        <v/>
      </c>
    </row>
    <row r="664" spans="1:16" x14ac:dyDescent="0.45">
      <c r="A664" s="6" t="str">
        <f>IF(ISBLANK(Games!$B664), "",Games!A664)</f>
        <v/>
      </c>
      <c r="B664" s="6" t="str">
        <f>IF(ISBLANK(Games!$B664), "",Games!B664)</f>
        <v/>
      </c>
      <c r="C664" s="6" t="str">
        <f>IF(ISBLANK(Games!$B664), "",Games!C664)</f>
        <v/>
      </c>
      <c r="D664" s="2" t="str">
        <f>IF(ISBLANK(Games!$B664), "",Games!D664)</f>
        <v/>
      </c>
      <c r="E664" s="2" t="str">
        <f>IF(ISBLANK(Games!$B664), "",Games!E664)</f>
        <v/>
      </c>
      <c r="F664" s="6" t="str">
        <f>IF(ISBLANK(Games!$B664), "",Games!F664)</f>
        <v/>
      </c>
      <c r="G664" s="6" t="str">
        <f>IF(ISBLANK(Games!$B664), "",Games!G664)</f>
        <v/>
      </c>
      <c r="H664" s="26"/>
      <c r="I664" s="26"/>
      <c r="J664" s="25" t="str">
        <f>IF(ISBLANK(Table13[[#This Row],[Side Result]]), "",IF(Table13[[#This Row],[Difference Result]]&gt;(-1*Table13[[#This Row],[Predicted Spread]]), "Y", "N"))</f>
        <v/>
      </c>
      <c r="K664" s="12" t="str">
        <f>IF(ISBLANK(Games!B664),"",IF(Table13[[#This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4" s="16" t="str">
        <f>IF(ISBLANK(Table13[[#This Row],[Difference Result]]),"",IF(ISBLANK(Games!B664),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4" s="24" t="str">
        <f>IF(ISBLANK(Table13[[#This Row],[Difference Result]]), "", (Table13[[#This Row],[Predicted Spread]]*-1-Table13[[#This Row],[Difference Result]]))</f>
        <v/>
      </c>
      <c r="N664" s="24" t="str">
        <f>IF(ISBLANK(Table13[[#This Row],[Difference Result]]), "",ABS(Table13[[#This Row],[Result Difference from Prediction]]))</f>
        <v/>
      </c>
      <c r="O664" s="17" t="str">
        <f>IF(OR(ISBLANK(Games!B664),ISBLANK(Table13[[#This Row],[Side Result]])), "",IF(OR(AND('Prediction Log'!D664&lt;0, 'Prediction Log'!H664='Prediction Log'!B664), AND('Prediction Log'!D664&gt;0, 'Prediction Log'!C664='Prediction Log'!H664)),"Y", IF(ISBLANK(Games!$B$2), "","N")))</f>
        <v/>
      </c>
      <c r="P664" s="17" t="str">
        <f>IF(OR(ISBLANK(Games!B664),ISBLANK(Table13[[#This Row],[Difference Result]])),"", IF(Table13[[#This Row],[Cover Result (Y/N)]]="Y", "Y", "N"))</f>
        <v/>
      </c>
    </row>
    <row r="665" spans="1:16" x14ac:dyDescent="0.45">
      <c r="A665" s="6" t="str">
        <f>IF(ISBLANK(Games!$B665), "",Games!A665)</f>
        <v/>
      </c>
      <c r="B665" s="6" t="str">
        <f>IF(ISBLANK(Games!$B665), "",Games!B665)</f>
        <v/>
      </c>
      <c r="C665" s="6" t="str">
        <f>IF(ISBLANK(Games!$B665), "",Games!C665)</f>
        <v/>
      </c>
      <c r="D665" s="2" t="str">
        <f>IF(ISBLANK(Games!$B665), "",Games!D665)</f>
        <v/>
      </c>
      <c r="E665" s="2" t="str">
        <f>IF(ISBLANK(Games!$B665), "",Games!E665)</f>
        <v/>
      </c>
      <c r="F665" s="6" t="str">
        <f>IF(ISBLANK(Games!$B665), "",Games!F665)</f>
        <v/>
      </c>
      <c r="G665" s="6" t="str">
        <f>IF(ISBLANK(Games!$B665), "",Games!G665)</f>
        <v/>
      </c>
      <c r="H665" s="26"/>
      <c r="I665" s="26"/>
      <c r="J665" s="25" t="str">
        <f>IF(ISBLANK(Table13[[#This Row],[Side Result]]), "",IF(Table13[[#This Row],[Difference Result]]&gt;(-1*Table13[[#This Row],[Predicted Spread]]), "Y", "N"))</f>
        <v/>
      </c>
      <c r="K665" s="12" t="str">
        <f>IF(ISBLANK(Games!B665),"",IF(Table13[[#This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5" s="16" t="str">
        <f>IF(ISBLANK(Table13[[#This Row],[Difference Result]]),"",IF(ISBLANK(Games!B665),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5" s="24" t="str">
        <f>IF(ISBLANK(Table13[[#This Row],[Difference Result]]), "", (Table13[[#This Row],[Predicted Spread]]*-1-Table13[[#This Row],[Difference Result]]))</f>
        <v/>
      </c>
      <c r="N665" s="24" t="str">
        <f>IF(ISBLANK(Table13[[#This Row],[Difference Result]]), "",ABS(Table13[[#This Row],[Result Difference from Prediction]]))</f>
        <v/>
      </c>
      <c r="O665" s="17" t="str">
        <f>IF(OR(ISBLANK(Games!B665),ISBLANK(Table13[[#This Row],[Side Result]])), "",IF(OR(AND('Prediction Log'!D665&lt;0, 'Prediction Log'!H665='Prediction Log'!B665), AND('Prediction Log'!D665&gt;0, 'Prediction Log'!C665='Prediction Log'!H665)),"Y", IF(ISBLANK(Games!$B$2), "","N")))</f>
        <v/>
      </c>
      <c r="P665" s="17" t="str">
        <f>IF(OR(ISBLANK(Games!B665),ISBLANK(Table13[[#This Row],[Difference Result]])),"", IF(Table13[[#This Row],[Cover Result (Y/N)]]="Y", "Y", "N"))</f>
        <v/>
      </c>
    </row>
    <row r="666" spans="1:16" x14ac:dyDescent="0.45">
      <c r="A666" s="6" t="str">
        <f>IF(ISBLANK(Games!$B666), "",Games!A666)</f>
        <v/>
      </c>
      <c r="B666" s="6" t="str">
        <f>IF(ISBLANK(Games!$B666), "",Games!B666)</f>
        <v/>
      </c>
      <c r="C666" s="6" t="str">
        <f>IF(ISBLANK(Games!$B666), "",Games!C666)</f>
        <v/>
      </c>
      <c r="D666" s="2" t="str">
        <f>IF(ISBLANK(Games!$B666), "",Games!D666)</f>
        <v/>
      </c>
      <c r="E666" s="2" t="str">
        <f>IF(ISBLANK(Games!$B666), "",Games!E666)</f>
        <v/>
      </c>
      <c r="F666" s="6" t="str">
        <f>IF(ISBLANK(Games!$B666), "",Games!F666)</f>
        <v/>
      </c>
      <c r="G666" s="6" t="str">
        <f>IF(ISBLANK(Games!$B666), "",Games!G666)</f>
        <v/>
      </c>
      <c r="H666" s="26"/>
      <c r="I666" s="26"/>
      <c r="J666" s="25" t="str">
        <f>IF(ISBLANK(Table13[[#This Row],[Side Result]]), "",IF(Table13[[#This Row],[Difference Result]]&gt;(-1*Table13[[#This Row],[Predicted Spread]]), "Y", "N"))</f>
        <v/>
      </c>
      <c r="K666" s="12" t="str">
        <f>IF(ISBLANK(Games!B666),"",IF(Table13[[#This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6" s="16" t="str">
        <f>IF(ISBLANK(Table13[[#This Row],[Difference Result]]),"",IF(ISBLANK(Games!B666),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6" s="24" t="str">
        <f>IF(ISBLANK(Table13[[#This Row],[Difference Result]]), "", (Table13[[#This Row],[Predicted Spread]]*-1-Table13[[#This Row],[Difference Result]]))</f>
        <v/>
      </c>
      <c r="N666" s="24" t="str">
        <f>IF(ISBLANK(Table13[[#This Row],[Difference Result]]), "",ABS(Table13[[#This Row],[Result Difference from Prediction]]))</f>
        <v/>
      </c>
      <c r="O666" s="17" t="str">
        <f>IF(OR(ISBLANK(Games!B666),ISBLANK(Table13[[#This Row],[Side Result]])), "",IF(OR(AND('Prediction Log'!D666&lt;0, 'Prediction Log'!H666='Prediction Log'!B666), AND('Prediction Log'!D666&gt;0, 'Prediction Log'!C666='Prediction Log'!H666)),"Y", IF(ISBLANK(Games!$B$2), "","N")))</f>
        <v/>
      </c>
      <c r="P666" s="17" t="str">
        <f>IF(OR(ISBLANK(Games!B666),ISBLANK(Table13[[#This Row],[Difference Result]])),"", IF(Table13[[#This Row],[Cover Result (Y/N)]]="Y", "Y", "N"))</f>
        <v/>
      </c>
    </row>
    <row r="667" spans="1:16" x14ac:dyDescent="0.45">
      <c r="A667" s="6" t="str">
        <f>IF(ISBLANK(Games!$B667), "",Games!A667)</f>
        <v/>
      </c>
      <c r="B667" s="6" t="str">
        <f>IF(ISBLANK(Games!$B667), "",Games!B667)</f>
        <v/>
      </c>
      <c r="C667" s="6" t="str">
        <f>IF(ISBLANK(Games!$B667), "",Games!C667)</f>
        <v/>
      </c>
      <c r="D667" s="2" t="str">
        <f>IF(ISBLANK(Games!$B667), "",Games!D667)</f>
        <v/>
      </c>
      <c r="E667" s="2" t="str">
        <f>IF(ISBLANK(Games!$B667), "",Games!E667)</f>
        <v/>
      </c>
      <c r="F667" s="6" t="str">
        <f>IF(ISBLANK(Games!$B667), "",Games!F667)</f>
        <v/>
      </c>
      <c r="G667" s="6" t="str">
        <f>IF(ISBLANK(Games!$B667), "",Games!G667)</f>
        <v/>
      </c>
      <c r="H667" s="26"/>
      <c r="I667" s="26"/>
      <c r="J667" s="25" t="str">
        <f>IF(ISBLANK(Table13[[#This Row],[Side Result]]), "",IF(Table13[[#This Row],[Difference Result]]&gt;(-1*Table13[[#This Row],[Predicted Spread]]), "Y", "N"))</f>
        <v/>
      </c>
      <c r="K667" s="12" t="str">
        <f>IF(ISBLANK(Games!B667),"",IF(Table13[[#This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7" s="16" t="str">
        <f>IF(ISBLANK(Table13[[#This Row],[Difference Result]]),"",IF(ISBLANK(Games!B667),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7" s="24" t="str">
        <f>IF(ISBLANK(Table13[[#This Row],[Difference Result]]), "", (Table13[[#This Row],[Predicted Spread]]*-1-Table13[[#This Row],[Difference Result]]))</f>
        <v/>
      </c>
      <c r="N667" s="24" t="str">
        <f>IF(ISBLANK(Table13[[#This Row],[Difference Result]]), "",ABS(Table13[[#This Row],[Result Difference from Prediction]]))</f>
        <v/>
      </c>
      <c r="O667" s="17" t="str">
        <f>IF(OR(ISBLANK(Games!B667),ISBLANK(Table13[[#This Row],[Side Result]])), "",IF(OR(AND('Prediction Log'!D667&lt;0, 'Prediction Log'!H667='Prediction Log'!B667), AND('Prediction Log'!D667&gt;0, 'Prediction Log'!C667='Prediction Log'!H667)),"Y", IF(ISBLANK(Games!$B$2), "","N")))</f>
        <v/>
      </c>
      <c r="P667" s="17" t="str">
        <f>IF(OR(ISBLANK(Games!B667),ISBLANK(Table13[[#This Row],[Difference Result]])),"", IF(Table13[[#This Row],[Cover Result (Y/N)]]="Y", "Y", "N"))</f>
        <v/>
      </c>
    </row>
    <row r="668" spans="1:16" x14ac:dyDescent="0.45">
      <c r="A668" s="6" t="str">
        <f>IF(ISBLANK(Games!$B668), "",Games!A668)</f>
        <v/>
      </c>
      <c r="B668" s="6" t="str">
        <f>IF(ISBLANK(Games!$B668), "",Games!B668)</f>
        <v/>
      </c>
      <c r="C668" s="6" t="str">
        <f>IF(ISBLANK(Games!$B668), "",Games!C668)</f>
        <v/>
      </c>
      <c r="D668" s="2" t="str">
        <f>IF(ISBLANK(Games!$B668), "",Games!D668)</f>
        <v/>
      </c>
      <c r="E668" s="2" t="str">
        <f>IF(ISBLANK(Games!$B668), "",Games!E668)</f>
        <v/>
      </c>
      <c r="F668" s="6" t="str">
        <f>IF(ISBLANK(Games!$B668), "",Games!F668)</f>
        <v/>
      </c>
      <c r="G668" s="6" t="str">
        <f>IF(ISBLANK(Games!$B668), "",Games!G668)</f>
        <v/>
      </c>
      <c r="H668" s="26"/>
      <c r="I668" s="26"/>
      <c r="J668" s="25" t="str">
        <f>IF(ISBLANK(Table13[[#This Row],[Side Result]]), "",IF(Table13[[#This Row],[Difference Result]]&gt;(-1*Table13[[#This Row],[Predicted Spread]]), "Y", "N"))</f>
        <v/>
      </c>
      <c r="K668" s="12" t="str">
        <f>IF(ISBLANK(Games!B668),"",IF(Table13[[#This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8" s="16" t="str">
        <f>IF(ISBLANK(Table13[[#This Row],[Difference Result]]),"",IF(ISBLANK(Games!B668),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8" s="24" t="str">
        <f>IF(ISBLANK(Table13[[#This Row],[Difference Result]]), "", (Table13[[#This Row],[Predicted Spread]]*-1-Table13[[#This Row],[Difference Result]]))</f>
        <v/>
      </c>
      <c r="N668" s="24" t="str">
        <f>IF(ISBLANK(Table13[[#This Row],[Difference Result]]), "",ABS(Table13[[#This Row],[Result Difference from Prediction]]))</f>
        <v/>
      </c>
      <c r="O668" s="17" t="str">
        <f>IF(OR(ISBLANK(Games!B668),ISBLANK(Table13[[#This Row],[Side Result]])), "",IF(OR(AND('Prediction Log'!D668&lt;0, 'Prediction Log'!H668='Prediction Log'!B668), AND('Prediction Log'!D668&gt;0, 'Prediction Log'!C668='Prediction Log'!H668)),"Y", IF(ISBLANK(Games!$B$2), "","N")))</f>
        <v/>
      </c>
      <c r="P668" s="17" t="str">
        <f>IF(OR(ISBLANK(Games!B668),ISBLANK(Table13[[#This Row],[Difference Result]])),"", IF(Table13[[#This Row],[Cover Result (Y/N)]]="Y", "Y", "N"))</f>
        <v/>
      </c>
    </row>
    <row r="669" spans="1:16" x14ac:dyDescent="0.45">
      <c r="A669" s="6" t="str">
        <f>IF(ISBLANK(Games!$B669), "",Games!A669)</f>
        <v/>
      </c>
      <c r="B669" s="6" t="str">
        <f>IF(ISBLANK(Games!$B669), "",Games!B669)</f>
        <v/>
      </c>
      <c r="C669" s="6" t="str">
        <f>IF(ISBLANK(Games!$B669), "",Games!C669)</f>
        <v/>
      </c>
      <c r="D669" s="2" t="str">
        <f>IF(ISBLANK(Games!$B669), "",Games!D669)</f>
        <v/>
      </c>
      <c r="E669" s="2" t="str">
        <f>IF(ISBLANK(Games!$B669), "",Games!E669)</f>
        <v/>
      </c>
      <c r="F669" s="6" t="str">
        <f>IF(ISBLANK(Games!$B669), "",Games!F669)</f>
        <v/>
      </c>
      <c r="G669" s="6" t="str">
        <f>IF(ISBLANK(Games!$B669), "",Games!G669)</f>
        <v/>
      </c>
      <c r="H669" s="26"/>
      <c r="I669" s="26"/>
      <c r="J669" s="25" t="str">
        <f>IF(ISBLANK(Table13[[#This Row],[Side Result]]), "",IF(Table13[[#This Row],[Difference Result]]&gt;(-1*Table13[[#This Row],[Predicted Spread]]), "Y", "N"))</f>
        <v/>
      </c>
      <c r="K669" s="12" t="str">
        <f>IF(ISBLANK(Games!B669),"",IF(Table13[[#This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9" s="16" t="str">
        <f>IF(ISBLANK(Table13[[#This Row],[Difference Result]]),"",IF(ISBLANK(Games!B669),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9" s="24" t="str">
        <f>IF(ISBLANK(Table13[[#This Row],[Difference Result]]), "", (Table13[[#This Row],[Predicted Spread]]*-1-Table13[[#This Row],[Difference Result]]))</f>
        <v/>
      </c>
      <c r="N669" s="24" t="str">
        <f>IF(ISBLANK(Table13[[#This Row],[Difference Result]]), "",ABS(Table13[[#This Row],[Result Difference from Prediction]]))</f>
        <v/>
      </c>
      <c r="O669" s="17" t="str">
        <f>IF(OR(ISBLANK(Games!B669),ISBLANK(Table13[[#This Row],[Side Result]])), "",IF(OR(AND('Prediction Log'!D669&lt;0, 'Prediction Log'!H669='Prediction Log'!B669), AND('Prediction Log'!D669&gt;0, 'Prediction Log'!C669='Prediction Log'!H669)),"Y", IF(ISBLANK(Games!$B$2), "","N")))</f>
        <v/>
      </c>
      <c r="P669" s="17" t="str">
        <f>IF(OR(ISBLANK(Games!B669),ISBLANK(Table13[[#This Row],[Difference Result]])),"", IF(Table13[[#This Row],[Cover Result (Y/N)]]="Y", "Y", "N"))</f>
        <v/>
      </c>
    </row>
    <row r="670" spans="1:16" x14ac:dyDescent="0.45">
      <c r="A670" s="6" t="str">
        <f>IF(ISBLANK(Games!$B670), "",Games!A670)</f>
        <v/>
      </c>
      <c r="B670" s="6" t="str">
        <f>IF(ISBLANK(Games!$B670), "",Games!B670)</f>
        <v/>
      </c>
      <c r="C670" s="6" t="str">
        <f>IF(ISBLANK(Games!$B670), "",Games!C670)</f>
        <v/>
      </c>
      <c r="D670" s="2" t="str">
        <f>IF(ISBLANK(Games!$B670), "",Games!D670)</f>
        <v/>
      </c>
      <c r="E670" s="2" t="str">
        <f>IF(ISBLANK(Games!$B670), "",Games!E670)</f>
        <v/>
      </c>
      <c r="F670" s="6" t="str">
        <f>IF(ISBLANK(Games!$B670), "",Games!F670)</f>
        <v/>
      </c>
      <c r="G670" s="6" t="str">
        <f>IF(ISBLANK(Games!$B670), "",Games!G670)</f>
        <v/>
      </c>
      <c r="H670" s="26"/>
      <c r="I670" s="26"/>
      <c r="J670" s="25" t="str">
        <f>IF(ISBLANK(Table13[[#This Row],[Side Result]]), "",IF(Table13[[#This Row],[Difference Result]]&gt;(-1*Table13[[#This Row],[Predicted Spread]]), "Y", "N"))</f>
        <v/>
      </c>
      <c r="K670" s="12" t="str">
        <f>IF(ISBLANK(Games!B670),"",IF(Table13[[#This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0" s="16" t="str">
        <f>IF(ISBLANK(Table13[[#This Row],[Difference Result]]),"",IF(ISBLANK(Games!B670),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0" s="24" t="str">
        <f>IF(ISBLANK(Table13[[#This Row],[Difference Result]]), "", (Table13[[#This Row],[Predicted Spread]]*-1-Table13[[#This Row],[Difference Result]]))</f>
        <v/>
      </c>
      <c r="N670" s="24" t="str">
        <f>IF(ISBLANK(Table13[[#This Row],[Difference Result]]), "",ABS(Table13[[#This Row],[Result Difference from Prediction]]))</f>
        <v/>
      </c>
      <c r="O670" s="17" t="str">
        <f>IF(OR(ISBLANK(Games!B670),ISBLANK(Table13[[#This Row],[Side Result]])), "",IF(OR(AND('Prediction Log'!D670&lt;0, 'Prediction Log'!H670='Prediction Log'!B670), AND('Prediction Log'!D670&gt;0, 'Prediction Log'!C670='Prediction Log'!H670)),"Y", IF(ISBLANK(Games!$B$2), "","N")))</f>
        <v/>
      </c>
      <c r="P670" s="17" t="str">
        <f>IF(OR(ISBLANK(Games!B670),ISBLANK(Table13[[#This Row],[Difference Result]])),"", IF(Table13[[#This Row],[Cover Result (Y/N)]]="Y", "Y", "N"))</f>
        <v/>
      </c>
    </row>
    <row r="671" spans="1:16" x14ac:dyDescent="0.45">
      <c r="A671" s="6" t="str">
        <f>IF(ISBLANK(Games!$B671), "",Games!A671)</f>
        <v/>
      </c>
      <c r="B671" s="6" t="str">
        <f>IF(ISBLANK(Games!$B671), "",Games!B671)</f>
        <v/>
      </c>
      <c r="C671" s="6" t="str">
        <f>IF(ISBLANK(Games!$B671), "",Games!C671)</f>
        <v/>
      </c>
      <c r="D671" s="2" t="str">
        <f>IF(ISBLANK(Games!$B671), "",Games!D671)</f>
        <v/>
      </c>
      <c r="E671" s="2" t="str">
        <f>IF(ISBLANK(Games!$B671), "",Games!E671)</f>
        <v/>
      </c>
      <c r="F671" s="6" t="str">
        <f>IF(ISBLANK(Games!$B671), "",Games!F671)</f>
        <v/>
      </c>
      <c r="G671" s="6" t="str">
        <f>IF(ISBLANK(Games!$B671), "",Games!G671)</f>
        <v/>
      </c>
      <c r="H671" s="26"/>
      <c r="I671" s="26"/>
      <c r="J671" s="25" t="str">
        <f>IF(ISBLANK(Table13[[#This Row],[Side Result]]), "",IF(Table13[[#This Row],[Difference Result]]&gt;(-1*Table13[[#This Row],[Predicted Spread]]), "Y", "N"))</f>
        <v/>
      </c>
      <c r="K671" s="12" t="str">
        <f>IF(ISBLANK(Games!B671),"",IF(Table13[[#This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1" s="16" t="str">
        <f>IF(ISBLANK(Table13[[#This Row],[Difference Result]]),"",IF(ISBLANK(Games!B671),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1" s="24" t="str">
        <f>IF(ISBLANK(Table13[[#This Row],[Difference Result]]), "", (Table13[[#This Row],[Predicted Spread]]*-1-Table13[[#This Row],[Difference Result]]))</f>
        <v/>
      </c>
      <c r="N671" s="24" t="str">
        <f>IF(ISBLANK(Table13[[#This Row],[Difference Result]]), "",ABS(Table13[[#This Row],[Result Difference from Prediction]]))</f>
        <v/>
      </c>
      <c r="O671" s="17" t="str">
        <f>IF(OR(ISBLANK(Games!B671),ISBLANK(Table13[[#This Row],[Side Result]])), "",IF(OR(AND('Prediction Log'!D671&lt;0, 'Prediction Log'!H671='Prediction Log'!B671), AND('Prediction Log'!D671&gt;0, 'Prediction Log'!C671='Prediction Log'!H671)),"Y", IF(ISBLANK(Games!$B$2), "","N")))</f>
        <v/>
      </c>
      <c r="P671" s="17" t="str">
        <f>IF(OR(ISBLANK(Games!B671),ISBLANK(Table13[[#This Row],[Difference Result]])),"", IF(Table13[[#This Row],[Cover Result (Y/N)]]="Y", "Y", "N"))</f>
        <v/>
      </c>
    </row>
    <row r="672" spans="1:16" x14ac:dyDescent="0.45">
      <c r="A672" s="6" t="str">
        <f>IF(ISBLANK(Games!$B672), "",Games!A672)</f>
        <v/>
      </c>
      <c r="B672" s="6" t="str">
        <f>IF(ISBLANK(Games!$B672), "",Games!B672)</f>
        <v/>
      </c>
      <c r="C672" s="6" t="str">
        <f>IF(ISBLANK(Games!$B672), "",Games!C672)</f>
        <v/>
      </c>
      <c r="D672" s="2" t="str">
        <f>IF(ISBLANK(Games!$B672), "",Games!D672)</f>
        <v/>
      </c>
      <c r="E672" s="2" t="str">
        <f>IF(ISBLANK(Games!$B672), "",Games!E672)</f>
        <v/>
      </c>
      <c r="F672" s="6" t="str">
        <f>IF(ISBLANK(Games!$B672), "",Games!F672)</f>
        <v/>
      </c>
      <c r="G672" s="6" t="str">
        <f>IF(ISBLANK(Games!$B672), "",Games!G672)</f>
        <v/>
      </c>
      <c r="H672" s="26"/>
      <c r="I672" s="26"/>
      <c r="J672" s="25" t="str">
        <f>IF(ISBLANK(Table13[[#This Row],[Side Result]]), "",IF(Table13[[#This Row],[Difference Result]]&gt;(-1*Table13[[#This Row],[Predicted Spread]]), "Y", "N"))</f>
        <v/>
      </c>
      <c r="K672" s="12" t="str">
        <f>IF(ISBLANK(Games!B672),"",IF(Table13[[#This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2" s="16" t="str">
        <f>IF(ISBLANK(Table13[[#This Row],[Difference Result]]),"",IF(ISBLANK(Games!B672),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2" s="24" t="str">
        <f>IF(ISBLANK(Table13[[#This Row],[Difference Result]]), "", (Table13[[#This Row],[Predicted Spread]]*-1-Table13[[#This Row],[Difference Result]]))</f>
        <v/>
      </c>
      <c r="N672" s="24" t="str">
        <f>IF(ISBLANK(Table13[[#This Row],[Difference Result]]), "",ABS(Table13[[#This Row],[Result Difference from Prediction]]))</f>
        <v/>
      </c>
      <c r="O672" s="17" t="str">
        <f>IF(OR(ISBLANK(Games!B672),ISBLANK(Table13[[#This Row],[Side Result]])), "",IF(OR(AND('Prediction Log'!D672&lt;0, 'Prediction Log'!H672='Prediction Log'!B672), AND('Prediction Log'!D672&gt;0, 'Prediction Log'!C672='Prediction Log'!H672)),"Y", IF(ISBLANK(Games!$B$2), "","N")))</f>
        <v/>
      </c>
      <c r="P672" s="17" t="str">
        <f>IF(OR(ISBLANK(Games!B672),ISBLANK(Table13[[#This Row],[Difference Result]])),"", IF(Table13[[#This Row],[Cover Result (Y/N)]]="Y", "Y", "N"))</f>
        <v/>
      </c>
    </row>
    <row r="673" spans="1:16" x14ac:dyDescent="0.45">
      <c r="A673" s="6" t="str">
        <f>IF(ISBLANK(Games!$B673), "",Games!A673)</f>
        <v/>
      </c>
      <c r="B673" s="6" t="str">
        <f>IF(ISBLANK(Games!$B673), "",Games!B673)</f>
        <v/>
      </c>
      <c r="C673" s="6" t="str">
        <f>IF(ISBLANK(Games!$B673), "",Games!C673)</f>
        <v/>
      </c>
      <c r="D673" s="2" t="str">
        <f>IF(ISBLANK(Games!$B673), "",Games!D673)</f>
        <v/>
      </c>
      <c r="E673" s="2" t="str">
        <f>IF(ISBLANK(Games!$B673), "",Games!E673)</f>
        <v/>
      </c>
      <c r="F673" s="6" t="str">
        <f>IF(ISBLANK(Games!$B673), "",Games!F673)</f>
        <v/>
      </c>
      <c r="G673" s="6" t="str">
        <f>IF(ISBLANK(Games!$B673), "",Games!G673)</f>
        <v/>
      </c>
      <c r="H673" s="26"/>
      <c r="I673" s="26"/>
      <c r="J673" s="25" t="str">
        <f>IF(ISBLANK(Table13[[#This Row],[Side Result]]), "",IF(Table13[[#This Row],[Difference Result]]&gt;(-1*Table13[[#This Row],[Predicted Spread]]), "Y", "N"))</f>
        <v/>
      </c>
      <c r="K673" s="12" t="str">
        <f>IF(ISBLANK(Games!B673),"",IF(Table13[[#This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3" s="16" t="str">
        <f>IF(ISBLANK(Table13[[#This Row],[Difference Result]]),"",IF(ISBLANK(Games!B673),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3" s="24" t="str">
        <f>IF(ISBLANK(Table13[[#This Row],[Difference Result]]), "", (Table13[[#This Row],[Predicted Spread]]*-1-Table13[[#This Row],[Difference Result]]))</f>
        <v/>
      </c>
      <c r="N673" s="24" t="str">
        <f>IF(ISBLANK(Table13[[#This Row],[Difference Result]]), "",ABS(Table13[[#This Row],[Result Difference from Prediction]]))</f>
        <v/>
      </c>
      <c r="O673" s="17" t="str">
        <f>IF(OR(ISBLANK(Games!B673),ISBLANK(Table13[[#This Row],[Side Result]])), "",IF(OR(AND('Prediction Log'!D673&lt;0, 'Prediction Log'!H673='Prediction Log'!B673), AND('Prediction Log'!D673&gt;0, 'Prediction Log'!C673='Prediction Log'!H673)),"Y", IF(ISBLANK(Games!$B$2), "","N")))</f>
        <v/>
      </c>
      <c r="P673" s="17" t="str">
        <f>IF(OR(ISBLANK(Games!B673),ISBLANK(Table13[[#This Row],[Difference Result]])),"", IF(Table13[[#This Row],[Cover Result (Y/N)]]="Y", "Y", "N"))</f>
        <v/>
      </c>
    </row>
    <row r="674" spans="1:16" x14ac:dyDescent="0.45">
      <c r="A674" s="6" t="str">
        <f>IF(ISBLANK(Games!$B674), "",Games!A674)</f>
        <v/>
      </c>
      <c r="B674" s="6" t="str">
        <f>IF(ISBLANK(Games!$B674), "",Games!B674)</f>
        <v/>
      </c>
      <c r="C674" s="6" t="str">
        <f>IF(ISBLANK(Games!$B674), "",Games!C674)</f>
        <v/>
      </c>
      <c r="D674" s="2" t="str">
        <f>IF(ISBLANK(Games!$B674), "",Games!D674)</f>
        <v/>
      </c>
      <c r="E674" s="2" t="str">
        <f>IF(ISBLANK(Games!$B674), "",Games!E674)</f>
        <v/>
      </c>
      <c r="F674" s="6" t="str">
        <f>IF(ISBLANK(Games!$B674), "",Games!F674)</f>
        <v/>
      </c>
      <c r="G674" s="6" t="str">
        <f>IF(ISBLANK(Games!$B674), "",Games!G674)</f>
        <v/>
      </c>
      <c r="H674" s="26"/>
      <c r="I674" s="26"/>
      <c r="J674" s="25" t="str">
        <f>IF(ISBLANK(Table13[[#This Row],[Side Result]]), "",IF(Table13[[#This Row],[Difference Result]]&gt;(-1*Table13[[#This Row],[Predicted Spread]]), "Y", "N"))</f>
        <v/>
      </c>
      <c r="K674" s="12" t="str">
        <f>IF(ISBLANK(Games!B674),"",IF(Table13[[#This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4" s="16" t="str">
        <f>IF(ISBLANK(Table13[[#This Row],[Difference Result]]),"",IF(ISBLANK(Games!B674),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4" s="24" t="str">
        <f>IF(ISBLANK(Table13[[#This Row],[Difference Result]]), "", (Table13[[#This Row],[Predicted Spread]]*-1-Table13[[#This Row],[Difference Result]]))</f>
        <v/>
      </c>
      <c r="N674" s="24" t="str">
        <f>IF(ISBLANK(Table13[[#This Row],[Difference Result]]), "",ABS(Table13[[#This Row],[Result Difference from Prediction]]))</f>
        <v/>
      </c>
      <c r="O674" s="17" t="str">
        <f>IF(OR(ISBLANK(Games!B674),ISBLANK(Table13[[#This Row],[Side Result]])), "",IF(OR(AND('Prediction Log'!D674&lt;0, 'Prediction Log'!H674='Prediction Log'!B674), AND('Prediction Log'!D674&gt;0, 'Prediction Log'!C674='Prediction Log'!H674)),"Y", IF(ISBLANK(Games!$B$2), "","N")))</f>
        <v/>
      </c>
      <c r="P674" s="17" t="str">
        <f>IF(OR(ISBLANK(Games!B674),ISBLANK(Table13[[#This Row],[Difference Result]])),"", IF(Table13[[#This Row],[Cover Result (Y/N)]]="Y", "Y", "N"))</f>
        <v/>
      </c>
    </row>
    <row r="675" spans="1:16" x14ac:dyDescent="0.45">
      <c r="A675" s="6" t="str">
        <f>IF(ISBLANK(Games!$B675), "",Games!A675)</f>
        <v/>
      </c>
      <c r="B675" s="6" t="str">
        <f>IF(ISBLANK(Games!$B675), "",Games!B675)</f>
        <v/>
      </c>
      <c r="C675" s="6" t="str">
        <f>IF(ISBLANK(Games!$B675), "",Games!C675)</f>
        <v/>
      </c>
      <c r="D675" s="2" t="str">
        <f>IF(ISBLANK(Games!$B675), "",Games!D675)</f>
        <v/>
      </c>
      <c r="E675" s="2" t="str">
        <f>IF(ISBLANK(Games!$B675), "",Games!E675)</f>
        <v/>
      </c>
      <c r="F675" s="6" t="str">
        <f>IF(ISBLANK(Games!$B675), "",Games!F675)</f>
        <v/>
      </c>
      <c r="G675" s="6" t="str">
        <f>IF(ISBLANK(Games!$B675), "",Games!G675)</f>
        <v/>
      </c>
      <c r="H675" s="26"/>
      <c r="I675" s="26"/>
      <c r="J675" s="25" t="str">
        <f>IF(ISBLANK(Table13[[#This Row],[Side Result]]), "",IF(Table13[[#This Row],[Difference Result]]&gt;(-1*Table13[[#This Row],[Predicted Spread]]), "Y", "N"))</f>
        <v/>
      </c>
      <c r="K675" s="12" t="str">
        <f>IF(ISBLANK(Games!B675),"",IF(Table13[[#This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5" s="16" t="str">
        <f>IF(ISBLANK(Table13[[#This Row],[Difference Result]]),"",IF(ISBLANK(Games!B675),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5" s="24" t="str">
        <f>IF(ISBLANK(Table13[[#This Row],[Difference Result]]), "", (Table13[[#This Row],[Predicted Spread]]*-1-Table13[[#This Row],[Difference Result]]))</f>
        <v/>
      </c>
      <c r="N675" s="24" t="str">
        <f>IF(ISBLANK(Table13[[#This Row],[Difference Result]]), "",ABS(Table13[[#This Row],[Result Difference from Prediction]]))</f>
        <v/>
      </c>
      <c r="O675" s="17" t="str">
        <f>IF(OR(ISBLANK(Games!B675),ISBLANK(Table13[[#This Row],[Side Result]])), "",IF(OR(AND('Prediction Log'!D675&lt;0, 'Prediction Log'!H675='Prediction Log'!B675), AND('Prediction Log'!D675&gt;0, 'Prediction Log'!C675='Prediction Log'!H675)),"Y", IF(ISBLANK(Games!$B$2), "","N")))</f>
        <v/>
      </c>
      <c r="P675" s="17" t="str">
        <f>IF(OR(ISBLANK(Games!B675),ISBLANK(Table13[[#This Row],[Difference Result]])),"", IF(Table13[[#This Row],[Cover Result (Y/N)]]="Y", "Y", "N"))</f>
        <v/>
      </c>
    </row>
    <row r="676" spans="1:16" x14ac:dyDescent="0.45">
      <c r="A676" s="6" t="str">
        <f>IF(ISBLANK(Games!$B676), "",Games!A676)</f>
        <v/>
      </c>
      <c r="B676" s="6" t="str">
        <f>IF(ISBLANK(Games!$B676), "",Games!B676)</f>
        <v/>
      </c>
      <c r="C676" s="6" t="str">
        <f>IF(ISBLANK(Games!$B676), "",Games!C676)</f>
        <v/>
      </c>
      <c r="D676" s="2" t="str">
        <f>IF(ISBLANK(Games!$B676), "",Games!D676)</f>
        <v/>
      </c>
      <c r="E676" s="2" t="str">
        <f>IF(ISBLANK(Games!$B676), "",Games!E676)</f>
        <v/>
      </c>
      <c r="F676" s="6" t="str">
        <f>IF(ISBLANK(Games!$B676), "",Games!F676)</f>
        <v/>
      </c>
      <c r="G676" s="6" t="str">
        <f>IF(ISBLANK(Games!$B676), "",Games!G676)</f>
        <v/>
      </c>
      <c r="H676" s="26"/>
      <c r="I676" s="26"/>
      <c r="J676" s="25" t="str">
        <f>IF(ISBLANK(Table13[[#This Row],[Side Result]]), "",IF(Table13[[#This Row],[Difference Result]]&gt;(-1*Table13[[#This Row],[Predicted Spread]]), "Y", "N"))</f>
        <v/>
      </c>
      <c r="K676" s="12" t="str">
        <f>IF(ISBLANK(Games!B676),"",IF(Table13[[#This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6" s="16" t="str">
        <f>IF(ISBLANK(Table13[[#This Row],[Difference Result]]),"",IF(ISBLANK(Games!B676),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6" s="24" t="str">
        <f>IF(ISBLANK(Table13[[#This Row],[Difference Result]]), "", (Table13[[#This Row],[Predicted Spread]]*-1-Table13[[#This Row],[Difference Result]]))</f>
        <v/>
      </c>
      <c r="N676" s="24" t="str">
        <f>IF(ISBLANK(Table13[[#This Row],[Difference Result]]), "",ABS(Table13[[#This Row],[Result Difference from Prediction]]))</f>
        <v/>
      </c>
      <c r="O676" s="17" t="str">
        <f>IF(OR(ISBLANK(Games!B676),ISBLANK(Table13[[#This Row],[Side Result]])), "",IF(OR(AND('Prediction Log'!D676&lt;0, 'Prediction Log'!H676='Prediction Log'!B676), AND('Prediction Log'!D676&gt;0, 'Prediction Log'!C676='Prediction Log'!H676)),"Y", IF(ISBLANK(Games!$B$2), "","N")))</f>
        <v/>
      </c>
      <c r="P676" s="17" t="str">
        <f>IF(OR(ISBLANK(Games!B676),ISBLANK(Table13[[#This Row],[Difference Result]])),"", IF(Table13[[#This Row],[Cover Result (Y/N)]]="Y", "Y", "N"))</f>
        <v/>
      </c>
    </row>
    <row r="677" spans="1:16" x14ac:dyDescent="0.45">
      <c r="A677" s="6" t="str">
        <f>IF(ISBLANK(Games!$B677), "",Games!A677)</f>
        <v/>
      </c>
      <c r="B677" s="6" t="str">
        <f>IF(ISBLANK(Games!$B677), "",Games!B677)</f>
        <v/>
      </c>
      <c r="C677" s="6" t="str">
        <f>IF(ISBLANK(Games!$B677), "",Games!C677)</f>
        <v/>
      </c>
      <c r="D677" s="2" t="str">
        <f>IF(ISBLANK(Games!$B677), "",Games!D677)</f>
        <v/>
      </c>
      <c r="E677" s="2" t="str">
        <f>IF(ISBLANK(Games!$B677), "",Games!E677)</f>
        <v/>
      </c>
      <c r="F677" s="6" t="str">
        <f>IF(ISBLANK(Games!$B677), "",Games!F677)</f>
        <v/>
      </c>
      <c r="G677" s="6" t="str">
        <f>IF(ISBLANK(Games!$B677), "",Games!G677)</f>
        <v/>
      </c>
      <c r="H677" s="26"/>
      <c r="I677" s="26"/>
      <c r="J677" s="25" t="str">
        <f>IF(ISBLANK(Table13[[#This Row],[Side Result]]), "",IF(Table13[[#This Row],[Difference Result]]&gt;(-1*Table13[[#This Row],[Predicted Spread]]), "Y", "N"))</f>
        <v/>
      </c>
      <c r="K677" s="12" t="str">
        <f>IF(ISBLANK(Games!B677),"",IF(Table13[[#This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7" s="16" t="str">
        <f>IF(ISBLANK(Table13[[#This Row],[Difference Result]]),"",IF(ISBLANK(Games!B677),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7" s="24" t="str">
        <f>IF(ISBLANK(Table13[[#This Row],[Difference Result]]), "", (Table13[[#This Row],[Predicted Spread]]*-1-Table13[[#This Row],[Difference Result]]))</f>
        <v/>
      </c>
      <c r="N677" s="24" t="str">
        <f>IF(ISBLANK(Table13[[#This Row],[Difference Result]]), "",ABS(Table13[[#This Row],[Result Difference from Prediction]]))</f>
        <v/>
      </c>
      <c r="O677" s="17" t="str">
        <f>IF(OR(ISBLANK(Games!B677),ISBLANK(Table13[[#This Row],[Side Result]])), "",IF(OR(AND('Prediction Log'!D677&lt;0, 'Prediction Log'!H677='Prediction Log'!B677), AND('Prediction Log'!D677&gt;0, 'Prediction Log'!C677='Prediction Log'!H677)),"Y", IF(ISBLANK(Games!$B$2), "","N")))</f>
        <v/>
      </c>
      <c r="P677" s="17" t="str">
        <f>IF(OR(ISBLANK(Games!B677),ISBLANK(Table13[[#This Row],[Difference Result]])),"", IF(Table13[[#This Row],[Cover Result (Y/N)]]="Y", "Y", "N"))</f>
        <v/>
      </c>
    </row>
    <row r="678" spans="1:16" x14ac:dyDescent="0.45">
      <c r="A678" s="6" t="str">
        <f>IF(ISBLANK(Games!$B678), "",Games!A678)</f>
        <v/>
      </c>
      <c r="B678" s="6" t="str">
        <f>IF(ISBLANK(Games!$B678), "",Games!B678)</f>
        <v/>
      </c>
      <c r="C678" s="6" t="str">
        <f>IF(ISBLANK(Games!$B678), "",Games!C678)</f>
        <v/>
      </c>
      <c r="D678" s="2" t="str">
        <f>IF(ISBLANK(Games!$B678), "",Games!D678)</f>
        <v/>
      </c>
      <c r="E678" s="2" t="str">
        <f>IF(ISBLANK(Games!$B678), "",Games!E678)</f>
        <v/>
      </c>
      <c r="F678" s="6" t="str">
        <f>IF(ISBLANK(Games!$B678), "",Games!F678)</f>
        <v/>
      </c>
      <c r="G678" s="6" t="str">
        <f>IF(ISBLANK(Games!$B678), "",Games!G678)</f>
        <v/>
      </c>
      <c r="H678" s="26"/>
      <c r="I678" s="26"/>
      <c r="J678" s="25" t="str">
        <f>IF(ISBLANK(Table13[[#This Row],[Side Result]]), "",IF(Table13[[#This Row],[Difference Result]]&gt;(-1*Table13[[#This Row],[Predicted Spread]]), "Y", "N"))</f>
        <v/>
      </c>
      <c r="K678" s="12" t="str">
        <f>IF(ISBLANK(Games!B678),"",IF(Table13[[#This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8" s="16" t="str">
        <f>IF(ISBLANK(Table13[[#This Row],[Difference Result]]),"",IF(ISBLANK(Games!B678),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8" s="24" t="str">
        <f>IF(ISBLANK(Table13[[#This Row],[Difference Result]]), "", (Table13[[#This Row],[Predicted Spread]]*-1-Table13[[#This Row],[Difference Result]]))</f>
        <v/>
      </c>
      <c r="N678" s="24" t="str">
        <f>IF(ISBLANK(Table13[[#This Row],[Difference Result]]), "",ABS(Table13[[#This Row],[Result Difference from Prediction]]))</f>
        <v/>
      </c>
      <c r="O678" s="17" t="str">
        <f>IF(OR(ISBLANK(Games!B678),ISBLANK(Table13[[#This Row],[Side Result]])), "",IF(OR(AND('Prediction Log'!D678&lt;0, 'Prediction Log'!H678='Prediction Log'!B678), AND('Prediction Log'!D678&gt;0, 'Prediction Log'!C678='Prediction Log'!H678)),"Y", IF(ISBLANK(Games!$B$2), "","N")))</f>
        <v/>
      </c>
      <c r="P678" s="17" t="str">
        <f>IF(OR(ISBLANK(Games!B678),ISBLANK(Table13[[#This Row],[Difference Result]])),"", IF(Table13[[#This Row],[Cover Result (Y/N)]]="Y", "Y", "N"))</f>
        <v/>
      </c>
    </row>
    <row r="679" spans="1:16" x14ac:dyDescent="0.45">
      <c r="A679" s="6" t="str">
        <f>IF(ISBLANK(Games!$B679), "",Games!A679)</f>
        <v/>
      </c>
      <c r="B679" s="6" t="str">
        <f>IF(ISBLANK(Games!$B679), "",Games!B679)</f>
        <v/>
      </c>
      <c r="C679" s="6" t="str">
        <f>IF(ISBLANK(Games!$B679), "",Games!C679)</f>
        <v/>
      </c>
      <c r="D679" s="2" t="str">
        <f>IF(ISBLANK(Games!$B679), "",Games!D679)</f>
        <v/>
      </c>
      <c r="E679" s="2" t="str">
        <f>IF(ISBLANK(Games!$B679), "",Games!E679)</f>
        <v/>
      </c>
      <c r="F679" s="6" t="str">
        <f>IF(ISBLANK(Games!$B679), "",Games!F679)</f>
        <v/>
      </c>
      <c r="G679" s="6" t="str">
        <f>IF(ISBLANK(Games!$B679), "",Games!G679)</f>
        <v/>
      </c>
      <c r="H679" s="26"/>
      <c r="I679" s="26"/>
      <c r="J679" s="25" t="str">
        <f>IF(ISBLANK(Table13[[#This Row],[Side Result]]), "",IF(Table13[[#This Row],[Difference Result]]&gt;(-1*Table13[[#This Row],[Predicted Spread]]), "Y", "N"))</f>
        <v/>
      </c>
      <c r="K679" s="12" t="str">
        <f>IF(ISBLANK(Games!B679),"",IF(Table13[[#This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9" s="16" t="str">
        <f>IF(ISBLANK(Table13[[#This Row],[Difference Result]]),"",IF(ISBLANK(Games!B679),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9" s="24" t="str">
        <f>IF(ISBLANK(Table13[[#This Row],[Difference Result]]), "", (Table13[[#This Row],[Predicted Spread]]*-1-Table13[[#This Row],[Difference Result]]))</f>
        <v/>
      </c>
      <c r="N679" s="24" t="str">
        <f>IF(ISBLANK(Table13[[#This Row],[Difference Result]]), "",ABS(Table13[[#This Row],[Result Difference from Prediction]]))</f>
        <v/>
      </c>
      <c r="O679" s="17" t="str">
        <f>IF(OR(ISBLANK(Games!B679),ISBLANK(Table13[[#This Row],[Side Result]])), "",IF(OR(AND('Prediction Log'!D679&lt;0, 'Prediction Log'!H679='Prediction Log'!B679), AND('Prediction Log'!D679&gt;0, 'Prediction Log'!C679='Prediction Log'!H679)),"Y", IF(ISBLANK(Games!$B$2), "","N")))</f>
        <v/>
      </c>
      <c r="P679" s="17" t="str">
        <f>IF(OR(ISBLANK(Games!B679),ISBLANK(Table13[[#This Row],[Difference Result]])),"", IF(Table13[[#This Row],[Cover Result (Y/N)]]="Y", "Y", "N"))</f>
        <v/>
      </c>
    </row>
    <row r="680" spans="1:16" x14ac:dyDescent="0.45">
      <c r="A680" s="6" t="str">
        <f>IF(ISBLANK(Games!$B680), "",Games!A680)</f>
        <v/>
      </c>
      <c r="B680" s="6" t="str">
        <f>IF(ISBLANK(Games!$B680), "",Games!B680)</f>
        <v/>
      </c>
      <c r="C680" s="6" t="str">
        <f>IF(ISBLANK(Games!$B680), "",Games!C680)</f>
        <v/>
      </c>
      <c r="D680" s="2" t="str">
        <f>IF(ISBLANK(Games!$B680), "",Games!D680)</f>
        <v/>
      </c>
      <c r="E680" s="2" t="str">
        <f>IF(ISBLANK(Games!$B680), "",Games!E680)</f>
        <v/>
      </c>
      <c r="F680" s="6" t="str">
        <f>IF(ISBLANK(Games!$B680), "",Games!F680)</f>
        <v/>
      </c>
      <c r="G680" s="6" t="str">
        <f>IF(ISBLANK(Games!$B680), "",Games!G680)</f>
        <v/>
      </c>
      <c r="H680" s="26"/>
      <c r="I680" s="26"/>
      <c r="J680" s="25" t="str">
        <f>IF(ISBLANK(Table13[[#This Row],[Side Result]]), "",IF(Table13[[#This Row],[Difference Result]]&gt;(-1*Table13[[#This Row],[Predicted Spread]]), "Y", "N"))</f>
        <v/>
      </c>
      <c r="K680" s="12" t="str">
        <f>IF(ISBLANK(Games!B680),"",IF(Table13[[#This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0" s="16" t="str">
        <f>IF(ISBLANK(Table13[[#This Row],[Difference Result]]),"",IF(ISBLANK(Games!B680),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0" s="24" t="str">
        <f>IF(ISBLANK(Table13[[#This Row],[Difference Result]]), "", (Table13[[#This Row],[Predicted Spread]]*-1-Table13[[#This Row],[Difference Result]]))</f>
        <v/>
      </c>
      <c r="N680" s="24" t="str">
        <f>IF(ISBLANK(Table13[[#This Row],[Difference Result]]), "",ABS(Table13[[#This Row],[Result Difference from Prediction]]))</f>
        <v/>
      </c>
      <c r="O680" s="17" t="str">
        <f>IF(OR(ISBLANK(Games!B680),ISBLANK(Table13[[#This Row],[Side Result]])), "",IF(OR(AND('Prediction Log'!D680&lt;0, 'Prediction Log'!H680='Prediction Log'!B680), AND('Prediction Log'!D680&gt;0, 'Prediction Log'!C680='Prediction Log'!H680)),"Y", IF(ISBLANK(Games!$B$2), "","N")))</f>
        <v/>
      </c>
      <c r="P680" s="17" t="str">
        <f>IF(OR(ISBLANK(Games!B680),ISBLANK(Table13[[#This Row],[Difference Result]])),"", IF(Table13[[#This Row],[Cover Result (Y/N)]]="Y", "Y", "N"))</f>
        <v/>
      </c>
    </row>
    <row r="681" spans="1:16" x14ac:dyDescent="0.45">
      <c r="A681" s="6" t="str">
        <f>IF(ISBLANK(Games!$B681), "",Games!A681)</f>
        <v/>
      </c>
      <c r="B681" s="6" t="str">
        <f>IF(ISBLANK(Games!$B681), "",Games!B681)</f>
        <v/>
      </c>
      <c r="C681" s="6" t="str">
        <f>IF(ISBLANK(Games!$B681), "",Games!C681)</f>
        <v/>
      </c>
      <c r="D681" s="2" t="str">
        <f>IF(ISBLANK(Games!$B681), "",Games!D681)</f>
        <v/>
      </c>
      <c r="E681" s="2" t="str">
        <f>IF(ISBLANK(Games!$B681), "",Games!E681)</f>
        <v/>
      </c>
      <c r="F681" s="6" t="str">
        <f>IF(ISBLANK(Games!$B681), "",Games!F681)</f>
        <v/>
      </c>
      <c r="G681" s="6" t="str">
        <f>IF(ISBLANK(Games!$B681), "",Games!G681)</f>
        <v/>
      </c>
      <c r="H681" s="26"/>
      <c r="I681" s="26"/>
      <c r="J681" s="25" t="str">
        <f>IF(ISBLANK(Table13[[#This Row],[Side Result]]), "",IF(Table13[[#This Row],[Difference Result]]&gt;(-1*Table13[[#This Row],[Predicted Spread]]), "Y", "N"))</f>
        <v/>
      </c>
      <c r="K681" s="12" t="str">
        <f>IF(ISBLANK(Games!B681),"",IF(Table13[[#This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1" s="16" t="str">
        <f>IF(ISBLANK(Table13[[#This Row],[Difference Result]]),"",IF(ISBLANK(Games!B681),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1" s="24" t="str">
        <f>IF(ISBLANK(Table13[[#This Row],[Difference Result]]), "", (Table13[[#This Row],[Predicted Spread]]*-1-Table13[[#This Row],[Difference Result]]))</f>
        <v/>
      </c>
      <c r="N681" s="24" t="str">
        <f>IF(ISBLANK(Table13[[#This Row],[Difference Result]]), "",ABS(Table13[[#This Row],[Result Difference from Prediction]]))</f>
        <v/>
      </c>
      <c r="O681" s="17" t="str">
        <f>IF(OR(ISBLANK(Games!B681),ISBLANK(Table13[[#This Row],[Side Result]])), "",IF(OR(AND('Prediction Log'!D681&lt;0, 'Prediction Log'!H681='Prediction Log'!B681), AND('Prediction Log'!D681&gt;0, 'Prediction Log'!C681='Prediction Log'!H681)),"Y", IF(ISBLANK(Games!$B$2), "","N")))</f>
        <v/>
      </c>
      <c r="P681" s="17" t="str">
        <f>IF(OR(ISBLANK(Games!B681),ISBLANK(Table13[[#This Row],[Difference Result]])),"", IF(Table13[[#This Row],[Cover Result (Y/N)]]="Y", "Y", "N"))</f>
        <v/>
      </c>
    </row>
    <row r="682" spans="1:16" x14ac:dyDescent="0.45">
      <c r="A682" s="6" t="str">
        <f>IF(ISBLANK(Games!$B682), "",Games!A682)</f>
        <v/>
      </c>
      <c r="B682" s="6" t="str">
        <f>IF(ISBLANK(Games!$B682), "",Games!B682)</f>
        <v/>
      </c>
      <c r="C682" s="6" t="str">
        <f>IF(ISBLANK(Games!$B682), "",Games!C682)</f>
        <v/>
      </c>
      <c r="D682" s="2" t="str">
        <f>IF(ISBLANK(Games!$B682), "",Games!D682)</f>
        <v/>
      </c>
      <c r="E682" s="2" t="str">
        <f>IF(ISBLANK(Games!$B682), "",Games!E682)</f>
        <v/>
      </c>
      <c r="F682" s="6" t="str">
        <f>IF(ISBLANK(Games!$B682), "",Games!F682)</f>
        <v/>
      </c>
      <c r="G682" s="6" t="str">
        <f>IF(ISBLANK(Games!$B682), "",Games!G682)</f>
        <v/>
      </c>
      <c r="H682" s="26"/>
      <c r="I682" s="26"/>
      <c r="J682" s="25" t="str">
        <f>IF(ISBLANK(Table13[[#This Row],[Side Result]]), "",IF(Table13[[#This Row],[Difference Result]]&gt;(-1*Table13[[#This Row],[Predicted Spread]]), "Y", "N"))</f>
        <v/>
      </c>
      <c r="K682" s="12" t="str">
        <f>IF(ISBLANK(Games!B682),"",IF(Table13[[#This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2" s="16" t="str">
        <f>IF(ISBLANK(Table13[[#This Row],[Difference Result]]),"",IF(ISBLANK(Games!B682),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2" s="24" t="str">
        <f>IF(ISBLANK(Table13[[#This Row],[Difference Result]]), "", (Table13[[#This Row],[Predicted Spread]]*-1-Table13[[#This Row],[Difference Result]]))</f>
        <v/>
      </c>
      <c r="N682" s="24" t="str">
        <f>IF(ISBLANK(Table13[[#This Row],[Difference Result]]), "",ABS(Table13[[#This Row],[Result Difference from Prediction]]))</f>
        <v/>
      </c>
      <c r="O682" s="17" t="str">
        <f>IF(OR(ISBLANK(Games!B682),ISBLANK(Table13[[#This Row],[Side Result]])), "",IF(OR(AND('Prediction Log'!D682&lt;0, 'Prediction Log'!H682='Prediction Log'!B682), AND('Prediction Log'!D682&gt;0, 'Prediction Log'!C682='Prediction Log'!H682)),"Y", IF(ISBLANK(Games!$B$2), "","N")))</f>
        <v/>
      </c>
      <c r="P682" s="17" t="str">
        <f>IF(OR(ISBLANK(Games!B682),ISBLANK(Table13[[#This Row],[Difference Result]])),"", IF(Table13[[#This Row],[Cover Result (Y/N)]]="Y", "Y", "N"))</f>
        <v/>
      </c>
    </row>
    <row r="683" spans="1:16" x14ac:dyDescent="0.45">
      <c r="A683" s="6" t="str">
        <f>IF(ISBLANK(Games!$B683), "",Games!A683)</f>
        <v/>
      </c>
      <c r="B683" s="6" t="str">
        <f>IF(ISBLANK(Games!$B683), "",Games!B683)</f>
        <v/>
      </c>
      <c r="C683" s="6" t="str">
        <f>IF(ISBLANK(Games!$B683), "",Games!C683)</f>
        <v/>
      </c>
      <c r="D683" s="2" t="str">
        <f>IF(ISBLANK(Games!$B683), "",Games!D683)</f>
        <v/>
      </c>
      <c r="E683" s="2" t="str">
        <f>IF(ISBLANK(Games!$B683), "",Games!E683)</f>
        <v/>
      </c>
      <c r="F683" s="6" t="str">
        <f>IF(ISBLANK(Games!$B683), "",Games!F683)</f>
        <v/>
      </c>
      <c r="G683" s="6" t="str">
        <f>IF(ISBLANK(Games!$B683), "",Games!G683)</f>
        <v/>
      </c>
      <c r="H683" s="26"/>
      <c r="I683" s="26"/>
      <c r="J683" s="25" t="str">
        <f>IF(ISBLANK(Table13[[#This Row],[Side Result]]), "",IF(Table13[[#This Row],[Difference Result]]&gt;(-1*Table13[[#This Row],[Predicted Spread]]), "Y", "N"))</f>
        <v/>
      </c>
      <c r="K683" s="12" t="str">
        <f>IF(ISBLANK(Games!B683),"",IF(Table13[[#This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3" s="16" t="str">
        <f>IF(ISBLANK(Table13[[#This Row],[Difference Result]]),"",IF(ISBLANK(Games!B683),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3" s="24" t="str">
        <f>IF(ISBLANK(Table13[[#This Row],[Difference Result]]), "", (Table13[[#This Row],[Predicted Spread]]*-1-Table13[[#This Row],[Difference Result]]))</f>
        <v/>
      </c>
      <c r="N683" s="24" t="str">
        <f>IF(ISBLANK(Table13[[#This Row],[Difference Result]]), "",ABS(Table13[[#This Row],[Result Difference from Prediction]]))</f>
        <v/>
      </c>
      <c r="O683" s="17" t="str">
        <f>IF(OR(ISBLANK(Games!B683),ISBLANK(Table13[[#This Row],[Side Result]])), "",IF(OR(AND('Prediction Log'!D683&lt;0, 'Prediction Log'!H683='Prediction Log'!B683), AND('Prediction Log'!D683&gt;0, 'Prediction Log'!C683='Prediction Log'!H683)),"Y", IF(ISBLANK(Games!$B$2), "","N")))</f>
        <v/>
      </c>
      <c r="P683" s="17" t="str">
        <f>IF(OR(ISBLANK(Games!B683),ISBLANK(Table13[[#This Row],[Difference Result]])),"", IF(Table13[[#This Row],[Cover Result (Y/N)]]="Y", "Y", "N"))</f>
        <v/>
      </c>
    </row>
    <row r="684" spans="1:16" x14ac:dyDescent="0.45">
      <c r="A684" s="6" t="str">
        <f>IF(ISBLANK(Games!$B684), "",Games!A684)</f>
        <v/>
      </c>
      <c r="B684" s="6" t="str">
        <f>IF(ISBLANK(Games!$B684), "",Games!B684)</f>
        <v/>
      </c>
      <c r="C684" s="6" t="str">
        <f>IF(ISBLANK(Games!$B684), "",Games!C684)</f>
        <v/>
      </c>
      <c r="D684" s="2" t="str">
        <f>IF(ISBLANK(Games!$B684), "",Games!D684)</f>
        <v/>
      </c>
      <c r="E684" s="2" t="str">
        <f>IF(ISBLANK(Games!$B684), "",Games!E684)</f>
        <v/>
      </c>
      <c r="F684" s="6" t="str">
        <f>IF(ISBLANK(Games!$B684), "",Games!F684)</f>
        <v/>
      </c>
      <c r="G684" s="6" t="str">
        <f>IF(ISBLANK(Games!$B684), "",Games!G684)</f>
        <v/>
      </c>
      <c r="H684" s="26"/>
      <c r="I684" s="26"/>
      <c r="J684" s="25" t="str">
        <f>IF(ISBLANK(Table13[[#This Row],[Side Result]]), "",IF(Table13[[#This Row],[Difference Result]]&gt;(-1*Table13[[#This Row],[Predicted Spread]]), "Y", "N"))</f>
        <v/>
      </c>
      <c r="K684" s="12" t="str">
        <f>IF(ISBLANK(Games!B684),"",IF(Table13[[#This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4" s="16" t="str">
        <f>IF(ISBLANK(Table13[[#This Row],[Difference Result]]),"",IF(ISBLANK(Games!B684),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4" s="24" t="str">
        <f>IF(ISBLANK(Table13[[#This Row],[Difference Result]]), "", (Table13[[#This Row],[Predicted Spread]]*-1-Table13[[#This Row],[Difference Result]]))</f>
        <v/>
      </c>
      <c r="N684" s="24" t="str">
        <f>IF(ISBLANK(Table13[[#This Row],[Difference Result]]), "",ABS(Table13[[#This Row],[Result Difference from Prediction]]))</f>
        <v/>
      </c>
      <c r="O684" s="17" t="str">
        <f>IF(OR(ISBLANK(Games!B684),ISBLANK(Table13[[#This Row],[Side Result]])), "",IF(OR(AND('Prediction Log'!D684&lt;0, 'Prediction Log'!H684='Prediction Log'!B684), AND('Prediction Log'!D684&gt;0, 'Prediction Log'!C684='Prediction Log'!H684)),"Y", IF(ISBLANK(Games!$B$2), "","N")))</f>
        <v/>
      </c>
      <c r="P684" s="17" t="str">
        <f>IF(OR(ISBLANK(Games!B684),ISBLANK(Table13[[#This Row],[Difference Result]])),"", IF(Table13[[#This Row],[Cover Result (Y/N)]]="Y", "Y", "N"))</f>
        <v/>
      </c>
    </row>
    <row r="685" spans="1:16" x14ac:dyDescent="0.45">
      <c r="A685" s="6" t="str">
        <f>IF(ISBLANK(Games!$B685), "",Games!A685)</f>
        <v/>
      </c>
      <c r="B685" s="6" t="str">
        <f>IF(ISBLANK(Games!$B685), "",Games!B685)</f>
        <v/>
      </c>
      <c r="C685" s="6" t="str">
        <f>IF(ISBLANK(Games!$B685), "",Games!C685)</f>
        <v/>
      </c>
      <c r="D685" s="2" t="str">
        <f>IF(ISBLANK(Games!$B685), "",Games!D685)</f>
        <v/>
      </c>
      <c r="E685" s="2" t="str">
        <f>IF(ISBLANK(Games!$B685), "",Games!E685)</f>
        <v/>
      </c>
      <c r="F685" s="6" t="str">
        <f>IF(ISBLANK(Games!$B685), "",Games!F685)</f>
        <v/>
      </c>
      <c r="G685" s="6" t="str">
        <f>IF(ISBLANK(Games!$B685), "",Games!G685)</f>
        <v/>
      </c>
      <c r="H685" s="26"/>
      <c r="I685" s="26"/>
      <c r="J685" s="25" t="str">
        <f>IF(ISBLANK(Table13[[#This Row],[Side Result]]), "",IF(Table13[[#This Row],[Difference Result]]&gt;(-1*Table13[[#This Row],[Predicted Spread]]), "Y", "N"))</f>
        <v/>
      </c>
      <c r="K685" s="12" t="str">
        <f>IF(ISBLANK(Games!B685),"",IF(Table13[[#This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5" s="16" t="str">
        <f>IF(ISBLANK(Table13[[#This Row],[Difference Result]]),"",IF(ISBLANK(Games!B685),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5" s="24" t="str">
        <f>IF(ISBLANK(Table13[[#This Row],[Difference Result]]), "", (Table13[[#This Row],[Predicted Spread]]*-1-Table13[[#This Row],[Difference Result]]))</f>
        <v/>
      </c>
      <c r="N685" s="24" t="str">
        <f>IF(ISBLANK(Table13[[#This Row],[Difference Result]]), "",ABS(Table13[[#This Row],[Result Difference from Prediction]]))</f>
        <v/>
      </c>
      <c r="O685" s="17" t="str">
        <f>IF(OR(ISBLANK(Games!B685),ISBLANK(Table13[[#This Row],[Side Result]])), "",IF(OR(AND('Prediction Log'!D685&lt;0, 'Prediction Log'!H685='Prediction Log'!B685), AND('Prediction Log'!D685&gt;0, 'Prediction Log'!C685='Prediction Log'!H685)),"Y", IF(ISBLANK(Games!$B$2), "","N")))</f>
        <v/>
      </c>
      <c r="P685" s="17" t="str">
        <f>IF(OR(ISBLANK(Games!B685),ISBLANK(Table13[[#This Row],[Difference Result]])),"", IF(Table13[[#This Row],[Cover Result (Y/N)]]="Y", "Y", "N"))</f>
        <v/>
      </c>
    </row>
    <row r="686" spans="1:16" x14ac:dyDescent="0.45">
      <c r="A686" s="6" t="str">
        <f>IF(ISBLANK(Games!$B686), "",Games!A686)</f>
        <v/>
      </c>
      <c r="B686" s="6" t="str">
        <f>IF(ISBLANK(Games!$B686), "",Games!B686)</f>
        <v/>
      </c>
      <c r="C686" s="6" t="str">
        <f>IF(ISBLANK(Games!$B686), "",Games!C686)</f>
        <v/>
      </c>
      <c r="D686" s="2" t="str">
        <f>IF(ISBLANK(Games!$B686), "",Games!D686)</f>
        <v/>
      </c>
      <c r="E686" s="2" t="str">
        <f>IF(ISBLANK(Games!$B686), "",Games!E686)</f>
        <v/>
      </c>
      <c r="F686" s="6" t="str">
        <f>IF(ISBLANK(Games!$B686), "",Games!F686)</f>
        <v/>
      </c>
      <c r="G686" s="6" t="str">
        <f>IF(ISBLANK(Games!$B686), "",Games!G686)</f>
        <v/>
      </c>
      <c r="H686" s="26"/>
      <c r="I686" s="26"/>
      <c r="J686" s="25" t="str">
        <f>IF(ISBLANK(Table13[[#This Row],[Side Result]]), "",IF(Table13[[#This Row],[Difference Result]]&gt;(-1*Table13[[#This Row],[Predicted Spread]]), "Y", "N"))</f>
        <v/>
      </c>
      <c r="K686" s="12" t="str">
        <f>IF(ISBLANK(Games!B686),"",IF(Table13[[#This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6" s="16" t="str">
        <f>IF(ISBLANK(Table13[[#This Row],[Difference Result]]),"",IF(ISBLANK(Games!B686),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6" s="24" t="str">
        <f>IF(ISBLANK(Table13[[#This Row],[Difference Result]]), "", (Table13[[#This Row],[Predicted Spread]]*-1-Table13[[#This Row],[Difference Result]]))</f>
        <v/>
      </c>
      <c r="N686" s="24" t="str">
        <f>IF(ISBLANK(Table13[[#This Row],[Difference Result]]), "",ABS(Table13[[#This Row],[Result Difference from Prediction]]))</f>
        <v/>
      </c>
      <c r="O686" s="17" t="str">
        <f>IF(OR(ISBLANK(Games!B686),ISBLANK(Table13[[#This Row],[Side Result]])), "",IF(OR(AND('Prediction Log'!D686&lt;0, 'Prediction Log'!H686='Prediction Log'!B686), AND('Prediction Log'!D686&gt;0, 'Prediction Log'!C686='Prediction Log'!H686)),"Y", IF(ISBLANK(Games!$B$2), "","N")))</f>
        <v/>
      </c>
      <c r="P686" s="17" t="str">
        <f>IF(OR(ISBLANK(Games!B686),ISBLANK(Table13[[#This Row],[Difference Result]])),"", IF(Table13[[#This Row],[Cover Result (Y/N)]]="Y", "Y", "N"))</f>
        <v/>
      </c>
    </row>
    <row r="687" spans="1:16" x14ac:dyDescent="0.45">
      <c r="A687" s="6" t="str">
        <f>IF(ISBLANK(Games!$B687), "",Games!A687)</f>
        <v/>
      </c>
      <c r="B687" s="6" t="str">
        <f>IF(ISBLANK(Games!$B687), "",Games!B687)</f>
        <v/>
      </c>
      <c r="C687" s="6" t="str">
        <f>IF(ISBLANK(Games!$B687), "",Games!C687)</f>
        <v/>
      </c>
      <c r="D687" s="2" t="str">
        <f>IF(ISBLANK(Games!$B687), "",Games!D687)</f>
        <v/>
      </c>
      <c r="E687" s="2" t="str">
        <f>IF(ISBLANK(Games!$B687), "",Games!E687)</f>
        <v/>
      </c>
      <c r="F687" s="6" t="str">
        <f>IF(ISBLANK(Games!$B687), "",Games!F687)</f>
        <v/>
      </c>
      <c r="G687" s="6" t="str">
        <f>IF(ISBLANK(Games!$B687), "",Games!G687)</f>
        <v/>
      </c>
      <c r="H687" s="26"/>
      <c r="I687" s="26"/>
      <c r="J687" s="25" t="str">
        <f>IF(ISBLANK(Table13[[#This Row],[Side Result]]), "",IF(Table13[[#This Row],[Difference Result]]&gt;(-1*Table13[[#This Row],[Predicted Spread]]), "Y", "N"))</f>
        <v/>
      </c>
      <c r="K687" s="12" t="str">
        <f>IF(ISBLANK(Games!B687),"",IF(Table13[[#This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7" s="16" t="str">
        <f>IF(ISBLANK(Table13[[#This Row],[Difference Result]]),"",IF(ISBLANK(Games!B687),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7" s="24" t="str">
        <f>IF(ISBLANK(Table13[[#This Row],[Difference Result]]), "", (Table13[[#This Row],[Predicted Spread]]*-1-Table13[[#This Row],[Difference Result]]))</f>
        <v/>
      </c>
      <c r="N687" s="24" t="str">
        <f>IF(ISBLANK(Table13[[#This Row],[Difference Result]]), "",ABS(Table13[[#This Row],[Result Difference from Prediction]]))</f>
        <v/>
      </c>
      <c r="O687" s="17" t="str">
        <f>IF(OR(ISBLANK(Games!B687),ISBLANK(Table13[[#This Row],[Side Result]])), "",IF(OR(AND('Prediction Log'!D687&lt;0, 'Prediction Log'!H687='Prediction Log'!B687), AND('Prediction Log'!D687&gt;0, 'Prediction Log'!C687='Prediction Log'!H687)),"Y", IF(ISBLANK(Games!$B$2), "","N")))</f>
        <v/>
      </c>
      <c r="P687" s="17" t="str">
        <f>IF(OR(ISBLANK(Games!B687),ISBLANK(Table13[[#This Row],[Difference Result]])),"", IF(Table13[[#This Row],[Cover Result (Y/N)]]="Y", "Y", "N"))</f>
        <v/>
      </c>
    </row>
    <row r="688" spans="1:16" x14ac:dyDescent="0.45">
      <c r="A688" s="6" t="str">
        <f>IF(ISBLANK(Games!$B688), "",Games!A688)</f>
        <v/>
      </c>
      <c r="B688" s="6" t="str">
        <f>IF(ISBLANK(Games!$B688), "",Games!B688)</f>
        <v/>
      </c>
      <c r="C688" s="6" t="str">
        <f>IF(ISBLANK(Games!$B688), "",Games!C688)</f>
        <v/>
      </c>
      <c r="D688" s="2" t="str">
        <f>IF(ISBLANK(Games!$B688), "",Games!D688)</f>
        <v/>
      </c>
      <c r="E688" s="2" t="str">
        <f>IF(ISBLANK(Games!$B688), "",Games!E688)</f>
        <v/>
      </c>
      <c r="F688" s="6" t="str">
        <f>IF(ISBLANK(Games!$B688), "",Games!F688)</f>
        <v/>
      </c>
      <c r="G688" s="6" t="str">
        <f>IF(ISBLANK(Games!$B688), "",Games!G688)</f>
        <v/>
      </c>
      <c r="H688" s="26"/>
      <c r="I688" s="26"/>
      <c r="J688" s="25" t="str">
        <f>IF(ISBLANK(Table13[[#This Row],[Side Result]]), "",IF(Table13[[#This Row],[Difference Result]]&gt;(-1*Table13[[#This Row],[Predicted Spread]]), "Y", "N"))</f>
        <v/>
      </c>
      <c r="K688" s="12" t="str">
        <f>IF(ISBLANK(Games!B688),"",IF(Table13[[#This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8" s="16" t="str">
        <f>IF(ISBLANK(Table13[[#This Row],[Difference Result]]),"",IF(ISBLANK(Games!B688),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8" s="24" t="str">
        <f>IF(ISBLANK(Table13[[#This Row],[Difference Result]]), "", (Table13[[#This Row],[Predicted Spread]]*-1-Table13[[#This Row],[Difference Result]]))</f>
        <v/>
      </c>
      <c r="N688" s="24" t="str">
        <f>IF(ISBLANK(Table13[[#This Row],[Difference Result]]), "",ABS(Table13[[#This Row],[Result Difference from Prediction]]))</f>
        <v/>
      </c>
      <c r="O688" s="17" t="str">
        <f>IF(OR(ISBLANK(Games!B688),ISBLANK(Table13[[#This Row],[Side Result]])), "",IF(OR(AND('Prediction Log'!D688&lt;0, 'Prediction Log'!H688='Prediction Log'!B688), AND('Prediction Log'!D688&gt;0, 'Prediction Log'!C688='Prediction Log'!H688)),"Y", IF(ISBLANK(Games!$B$2), "","N")))</f>
        <v/>
      </c>
      <c r="P688" s="17" t="str">
        <f>IF(OR(ISBLANK(Games!B688),ISBLANK(Table13[[#This Row],[Difference Result]])),"", IF(Table13[[#This Row],[Cover Result (Y/N)]]="Y", "Y", "N"))</f>
        <v/>
      </c>
    </row>
    <row r="689" spans="1:16" x14ac:dyDescent="0.45">
      <c r="A689" s="6" t="str">
        <f>IF(ISBLANK(Games!$B689), "",Games!A689)</f>
        <v/>
      </c>
      <c r="B689" s="6" t="str">
        <f>IF(ISBLANK(Games!$B689), "",Games!B689)</f>
        <v/>
      </c>
      <c r="C689" s="6" t="str">
        <f>IF(ISBLANK(Games!$B689), "",Games!C689)</f>
        <v/>
      </c>
      <c r="D689" s="2" t="str">
        <f>IF(ISBLANK(Games!$B689), "",Games!D689)</f>
        <v/>
      </c>
      <c r="E689" s="2" t="str">
        <f>IF(ISBLANK(Games!$B689), "",Games!E689)</f>
        <v/>
      </c>
      <c r="F689" s="6" t="str">
        <f>IF(ISBLANK(Games!$B689), "",Games!F689)</f>
        <v/>
      </c>
      <c r="G689" s="6" t="str">
        <f>IF(ISBLANK(Games!$B689), "",Games!G689)</f>
        <v/>
      </c>
      <c r="H689" s="26"/>
      <c r="I689" s="26"/>
      <c r="J689" s="25" t="str">
        <f>IF(ISBLANK(Table13[[#This Row],[Side Result]]), "",IF(Table13[[#This Row],[Difference Result]]&gt;(-1*Table13[[#This Row],[Predicted Spread]]), "Y", "N"))</f>
        <v/>
      </c>
      <c r="K689" s="12" t="str">
        <f>IF(ISBLANK(Games!B689),"",IF(Table13[[#This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9" s="16" t="str">
        <f>IF(ISBLANK(Table13[[#This Row],[Difference Result]]),"",IF(ISBLANK(Games!B689),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9" s="24" t="str">
        <f>IF(ISBLANK(Table13[[#This Row],[Difference Result]]), "", (Table13[[#This Row],[Predicted Spread]]*-1-Table13[[#This Row],[Difference Result]]))</f>
        <v/>
      </c>
      <c r="N689" s="24" t="str">
        <f>IF(ISBLANK(Table13[[#This Row],[Difference Result]]), "",ABS(Table13[[#This Row],[Result Difference from Prediction]]))</f>
        <v/>
      </c>
      <c r="O689" s="17" t="str">
        <f>IF(OR(ISBLANK(Games!B689),ISBLANK(Table13[[#This Row],[Side Result]])), "",IF(OR(AND('Prediction Log'!D689&lt;0, 'Prediction Log'!H689='Prediction Log'!B689), AND('Prediction Log'!D689&gt;0, 'Prediction Log'!C689='Prediction Log'!H689)),"Y", IF(ISBLANK(Games!$B$2), "","N")))</f>
        <v/>
      </c>
      <c r="P689" s="17" t="str">
        <f>IF(OR(ISBLANK(Games!B689),ISBLANK(Table13[[#This Row],[Difference Result]])),"", IF(Table13[[#This Row],[Cover Result (Y/N)]]="Y", "Y", "N"))</f>
        <v/>
      </c>
    </row>
    <row r="690" spans="1:16" x14ac:dyDescent="0.45">
      <c r="A690" s="6" t="str">
        <f>IF(ISBLANK(Games!$B690), "",Games!A690)</f>
        <v/>
      </c>
      <c r="B690" s="6" t="str">
        <f>IF(ISBLANK(Games!$B690), "",Games!B690)</f>
        <v/>
      </c>
      <c r="C690" s="6" t="str">
        <f>IF(ISBLANK(Games!$B690), "",Games!C690)</f>
        <v/>
      </c>
      <c r="D690" s="2" t="str">
        <f>IF(ISBLANK(Games!$B690), "",Games!D690)</f>
        <v/>
      </c>
      <c r="E690" s="2" t="str">
        <f>IF(ISBLANK(Games!$B690), "",Games!E690)</f>
        <v/>
      </c>
      <c r="F690" s="6" t="str">
        <f>IF(ISBLANK(Games!$B690), "",Games!F690)</f>
        <v/>
      </c>
      <c r="G690" s="6" t="str">
        <f>IF(ISBLANK(Games!$B690), "",Games!G690)</f>
        <v/>
      </c>
      <c r="H690" s="26"/>
      <c r="I690" s="26"/>
      <c r="J690" s="25" t="str">
        <f>IF(ISBLANK(Table13[[#This Row],[Side Result]]), "",IF(Table13[[#This Row],[Difference Result]]&gt;(-1*Table13[[#This Row],[Predicted Spread]]), "Y", "N"))</f>
        <v/>
      </c>
      <c r="K690" s="12" t="str">
        <f>IF(ISBLANK(Games!B690),"",IF(Table13[[#This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0" s="16" t="str">
        <f>IF(ISBLANK(Table13[[#This Row],[Difference Result]]),"",IF(ISBLANK(Games!B690),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0" s="24" t="str">
        <f>IF(ISBLANK(Table13[[#This Row],[Difference Result]]), "", (Table13[[#This Row],[Predicted Spread]]*-1-Table13[[#This Row],[Difference Result]]))</f>
        <v/>
      </c>
      <c r="N690" s="24" t="str">
        <f>IF(ISBLANK(Table13[[#This Row],[Difference Result]]), "",ABS(Table13[[#This Row],[Result Difference from Prediction]]))</f>
        <v/>
      </c>
      <c r="O690" s="17" t="str">
        <f>IF(OR(ISBLANK(Games!B690),ISBLANK(Table13[[#This Row],[Side Result]])), "",IF(OR(AND('Prediction Log'!D690&lt;0, 'Prediction Log'!H690='Prediction Log'!B690), AND('Prediction Log'!D690&gt;0, 'Prediction Log'!C690='Prediction Log'!H690)),"Y", IF(ISBLANK(Games!$B$2), "","N")))</f>
        <v/>
      </c>
      <c r="P690" s="17" t="str">
        <f>IF(OR(ISBLANK(Games!B690),ISBLANK(Table13[[#This Row],[Difference Result]])),"", IF(Table13[[#This Row],[Cover Result (Y/N)]]="Y", "Y", "N"))</f>
        <v/>
      </c>
    </row>
    <row r="691" spans="1:16" x14ac:dyDescent="0.45">
      <c r="A691" s="6" t="str">
        <f>IF(ISBLANK(Games!$B691), "",Games!A691)</f>
        <v/>
      </c>
      <c r="B691" s="6" t="str">
        <f>IF(ISBLANK(Games!$B691), "",Games!B691)</f>
        <v/>
      </c>
      <c r="C691" s="6" t="str">
        <f>IF(ISBLANK(Games!$B691), "",Games!C691)</f>
        <v/>
      </c>
      <c r="D691" s="2" t="str">
        <f>IF(ISBLANK(Games!$B691), "",Games!D691)</f>
        <v/>
      </c>
      <c r="E691" s="2" t="str">
        <f>IF(ISBLANK(Games!$B691), "",Games!E691)</f>
        <v/>
      </c>
      <c r="F691" s="6" t="str">
        <f>IF(ISBLANK(Games!$B691), "",Games!F691)</f>
        <v/>
      </c>
      <c r="G691" s="6" t="str">
        <f>IF(ISBLANK(Games!$B691), "",Games!G691)</f>
        <v/>
      </c>
      <c r="H691" s="26"/>
      <c r="I691" s="26"/>
      <c r="J691" s="25" t="str">
        <f>IF(ISBLANK(Table13[[#This Row],[Side Result]]), "",IF(Table13[[#This Row],[Difference Result]]&gt;(-1*Table13[[#This Row],[Predicted Spread]]), "Y", "N"))</f>
        <v/>
      </c>
      <c r="K691" s="12" t="str">
        <f>IF(ISBLANK(Games!B691),"",IF(Table13[[#This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1" s="16" t="str">
        <f>IF(ISBLANK(Table13[[#This Row],[Difference Result]]),"",IF(ISBLANK(Games!B691),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1" s="24" t="str">
        <f>IF(ISBLANK(Table13[[#This Row],[Difference Result]]), "", (Table13[[#This Row],[Predicted Spread]]*-1-Table13[[#This Row],[Difference Result]]))</f>
        <v/>
      </c>
      <c r="N691" s="24" t="str">
        <f>IF(ISBLANK(Table13[[#This Row],[Difference Result]]), "",ABS(Table13[[#This Row],[Result Difference from Prediction]]))</f>
        <v/>
      </c>
      <c r="O691" s="17" t="str">
        <f>IF(OR(ISBLANK(Games!B691),ISBLANK(Table13[[#This Row],[Side Result]])), "",IF(OR(AND('Prediction Log'!D691&lt;0, 'Prediction Log'!H691='Prediction Log'!B691), AND('Prediction Log'!D691&gt;0, 'Prediction Log'!C691='Prediction Log'!H691)),"Y", IF(ISBLANK(Games!$B$2), "","N")))</f>
        <v/>
      </c>
      <c r="P691" s="17" t="str">
        <f>IF(OR(ISBLANK(Games!B691),ISBLANK(Table13[[#This Row],[Difference Result]])),"", IF(Table13[[#This Row],[Cover Result (Y/N)]]="Y", "Y", "N"))</f>
        <v/>
      </c>
    </row>
    <row r="692" spans="1:16" x14ac:dyDescent="0.45">
      <c r="A692" s="6" t="str">
        <f>IF(ISBLANK(Games!$B692), "",Games!A692)</f>
        <v/>
      </c>
      <c r="B692" s="6" t="str">
        <f>IF(ISBLANK(Games!$B692), "",Games!B692)</f>
        <v/>
      </c>
      <c r="C692" s="6" t="str">
        <f>IF(ISBLANK(Games!$B692), "",Games!C692)</f>
        <v/>
      </c>
      <c r="D692" s="2" t="str">
        <f>IF(ISBLANK(Games!$B692), "",Games!D692)</f>
        <v/>
      </c>
      <c r="E692" s="2" t="str">
        <f>IF(ISBLANK(Games!$B692), "",Games!E692)</f>
        <v/>
      </c>
      <c r="F692" s="6" t="str">
        <f>IF(ISBLANK(Games!$B692), "",Games!F692)</f>
        <v/>
      </c>
      <c r="G692" s="6" t="str">
        <f>IF(ISBLANK(Games!$B692), "",Games!G692)</f>
        <v/>
      </c>
      <c r="H692" s="26"/>
      <c r="I692" s="26"/>
      <c r="J692" s="25" t="str">
        <f>IF(ISBLANK(Table13[[#This Row],[Side Result]]), "",IF(Table13[[#This Row],[Difference Result]]&gt;(-1*Table13[[#This Row],[Predicted Spread]]), "Y", "N"))</f>
        <v/>
      </c>
      <c r="K692" s="12" t="str">
        <f>IF(ISBLANK(Games!B692),"",IF(Table13[[#This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2" s="16" t="str">
        <f>IF(ISBLANK(Table13[[#This Row],[Difference Result]]),"",IF(ISBLANK(Games!B692),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2" s="24" t="str">
        <f>IF(ISBLANK(Table13[[#This Row],[Difference Result]]), "", (Table13[[#This Row],[Predicted Spread]]*-1-Table13[[#This Row],[Difference Result]]))</f>
        <v/>
      </c>
      <c r="N692" s="24" t="str">
        <f>IF(ISBLANK(Table13[[#This Row],[Difference Result]]), "",ABS(Table13[[#This Row],[Result Difference from Prediction]]))</f>
        <v/>
      </c>
      <c r="O692" s="17" t="str">
        <f>IF(OR(ISBLANK(Games!B692),ISBLANK(Table13[[#This Row],[Side Result]])), "",IF(OR(AND('Prediction Log'!D692&lt;0, 'Prediction Log'!H692='Prediction Log'!B692), AND('Prediction Log'!D692&gt;0, 'Prediction Log'!C692='Prediction Log'!H692)),"Y", IF(ISBLANK(Games!$B$2), "","N")))</f>
        <v/>
      </c>
      <c r="P692" s="17" t="str">
        <f>IF(OR(ISBLANK(Games!B692),ISBLANK(Table13[[#This Row],[Difference Result]])),"", IF(Table13[[#This Row],[Cover Result (Y/N)]]="Y", "Y", "N"))</f>
        <v/>
      </c>
    </row>
    <row r="693" spans="1:16" x14ac:dyDescent="0.45">
      <c r="A693" s="6" t="str">
        <f>IF(ISBLANK(Games!$B693), "",Games!A693)</f>
        <v/>
      </c>
      <c r="B693" s="6" t="str">
        <f>IF(ISBLANK(Games!$B693), "",Games!B693)</f>
        <v/>
      </c>
      <c r="C693" s="6" t="str">
        <f>IF(ISBLANK(Games!$B693), "",Games!C693)</f>
        <v/>
      </c>
      <c r="D693" s="2" t="str">
        <f>IF(ISBLANK(Games!$B693), "",Games!D693)</f>
        <v/>
      </c>
      <c r="E693" s="2" t="str">
        <f>IF(ISBLANK(Games!$B693), "",Games!E693)</f>
        <v/>
      </c>
      <c r="F693" s="6" t="str">
        <f>IF(ISBLANK(Games!$B693), "",Games!F693)</f>
        <v/>
      </c>
      <c r="G693" s="6" t="str">
        <f>IF(ISBLANK(Games!$B693), "",Games!G693)</f>
        <v/>
      </c>
      <c r="H693" s="26"/>
      <c r="I693" s="26"/>
      <c r="J693" s="25" t="str">
        <f>IF(ISBLANK(Table13[[#This Row],[Side Result]]), "",IF(Table13[[#This Row],[Difference Result]]&gt;(-1*Table13[[#This Row],[Predicted Spread]]), "Y", "N"))</f>
        <v/>
      </c>
      <c r="K693" s="12" t="str">
        <f>IF(ISBLANK(Games!B693),"",IF(Table13[[#This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3" s="16" t="str">
        <f>IF(ISBLANK(Table13[[#This Row],[Difference Result]]),"",IF(ISBLANK(Games!B693),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3" s="24" t="str">
        <f>IF(ISBLANK(Table13[[#This Row],[Difference Result]]), "", (Table13[[#This Row],[Predicted Spread]]*-1-Table13[[#This Row],[Difference Result]]))</f>
        <v/>
      </c>
      <c r="N693" s="24" t="str">
        <f>IF(ISBLANK(Table13[[#This Row],[Difference Result]]), "",ABS(Table13[[#This Row],[Result Difference from Prediction]]))</f>
        <v/>
      </c>
      <c r="O693" s="17" t="str">
        <f>IF(OR(ISBLANK(Games!B693),ISBLANK(Table13[[#This Row],[Side Result]])), "",IF(OR(AND('Prediction Log'!D693&lt;0, 'Prediction Log'!H693='Prediction Log'!B693), AND('Prediction Log'!D693&gt;0, 'Prediction Log'!C693='Prediction Log'!H693)),"Y", IF(ISBLANK(Games!$B$2), "","N")))</f>
        <v/>
      </c>
      <c r="P693" s="17" t="str">
        <f>IF(OR(ISBLANK(Games!B693),ISBLANK(Table13[[#This Row],[Difference Result]])),"", IF(Table13[[#This Row],[Cover Result (Y/N)]]="Y", "Y", "N"))</f>
        <v/>
      </c>
    </row>
    <row r="694" spans="1:16" x14ac:dyDescent="0.45">
      <c r="A694" s="6" t="str">
        <f>IF(ISBLANK(Games!$B694), "",Games!A694)</f>
        <v/>
      </c>
      <c r="B694" s="6" t="str">
        <f>IF(ISBLANK(Games!$B694), "",Games!B694)</f>
        <v/>
      </c>
      <c r="C694" s="6" t="str">
        <f>IF(ISBLANK(Games!$B694), "",Games!C694)</f>
        <v/>
      </c>
      <c r="D694" s="2" t="str">
        <f>IF(ISBLANK(Games!$B694), "",Games!D694)</f>
        <v/>
      </c>
      <c r="E694" s="2" t="str">
        <f>IF(ISBLANK(Games!$B694), "",Games!E694)</f>
        <v/>
      </c>
      <c r="F694" s="6" t="str">
        <f>IF(ISBLANK(Games!$B694), "",Games!F694)</f>
        <v/>
      </c>
      <c r="G694" s="6" t="str">
        <f>IF(ISBLANK(Games!$B694), "",Games!G694)</f>
        <v/>
      </c>
      <c r="H694" s="26"/>
      <c r="I694" s="26"/>
      <c r="J694" s="25" t="str">
        <f>IF(ISBLANK(Table13[[#This Row],[Side Result]]), "",IF(Table13[[#This Row],[Difference Result]]&gt;(-1*Table13[[#This Row],[Predicted Spread]]), "Y", "N"))</f>
        <v/>
      </c>
      <c r="K694" s="12" t="str">
        <f>IF(ISBLANK(Games!B694),"",IF(Table13[[#This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4" s="16" t="str">
        <f>IF(ISBLANK(Table13[[#This Row],[Difference Result]]),"",IF(ISBLANK(Games!B694),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4" s="24" t="str">
        <f>IF(ISBLANK(Table13[[#This Row],[Difference Result]]), "", (Table13[[#This Row],[Predicted Spread]]*-1-Table13[[#This Row],[Difference Result]]))</f>
        <v/>
      </c>
      <c r="N694" s="24" t="str">
        <f>IF(ISBLANK(Table13[[#This Row],[Difference Result]]), "",ABS(Table13[[#This Row],[Result Difference from Prediction]]))</f>
        <v/>
      </c>
      <c r="O694" s="17" t="str">
        <f>IF(OR(ISBLANK(Games!B694),ISBLANK(Table13[[#This Row],[Side Result]])), "",IF(OR(AND('Prediction Log'!D694&lt;0, 'Prediction Log'!H694='Prediction Log'!B694), AND('Prediction Log'!D694&gt;0, 'Prediction Log'!C694='Prediction Log'!H694)),"Y", IF(ISBLANK(Games!$B$2), "","N")))</f>
        <v/>
      </c>
      <c r="P694" s="17" t="str">
        <f>IF(OR(ISBLANK(Games!B694),ISBLANK(Table13[[#This Row],[Difference Result]])),"", IF(Table13[[#This Row],[Cover Result (Y/N)]]="Y", "Y", "N"))</f>
        <v/>
      </c>
    </row>
    <row r="695" spans="1:16" x14ac:dyDescent="0.45">
      <c r="A695" s="6" t="str">
        <f>IF(ISBLANK(Games!$B695), "",Games!A695)</f>
        <v/>
      </c>
      <c r="B695" s="6" t="str">
        <f>IF(ISBLANK(Games!$B695), "",Games!B695)</f>
        <v/>
      </c>
      <c r="C695" s="6" t="str">
        <f>IF(ISBLANK(Games!$B695), "",Games!C695)</f>
        <v/>
      </c>
      <c r="D695" s="2" t="str">
        <f>IF(ISBLANK(Games!$B695), "",Games!D695)</f>
        <v/>
      </c>
      <c r="E695" s="2" t="str">
        <f>IF(ISBLANK(Games!$B695), "",Games!E695)</f>
        <v/>
      </c>
      <c r="F695" s="6" t="str">
        <f>IF(ISBLANK(Games!$B695), "",Games!F695)</f>
        <v/>
      </c>
      <c r="G695" s="6" t="str">
        <f>IF(ISBLANK(Games!$B695), "",Games!G695)</f>
        <v/>
      </c>
      <c r="H695" s="26"/>
      <c r="I695" s="26"/>
      <c r="J695" s="25" t="str">
        <f>IF(ISBLANK(Table13[[#This Row],[Side Result]]), "",IF(Table13[[#This Row],[Difference Result]]&gt;(-1*Table13[[#This Row],[Predicted Spread]]), "Y", "N"))</f>
        <v/>
      </c>
      <c r="K695" s="12" t="str">
        <f>IF(ISBLANK(Games!B695),"",IF(Table13[[#This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5" s="16" t="str">
        <f>IF(ISBLANK(Table13[[#This Row],[Difference Result]]),"",IF(ISBLANK(Games!B695),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5" s="24" t="str">
        <f>IF(ISBLANK(Table13[[#This Row],[Difference Result]]), "", (Table13[[#This Row],[Predicted Spread]]*-1-Table13[[#This Row],[Difference Result]]))</f>
        <v/>
      </c>
      <c r="N695" s="24" t="str">
        <f>IF(ISBLANK(Table13[[#This Row],[Difference Result]]), "",ABS(Table13[[#This Row],[Result Difference from Prediction]]))</f>
        <v/>
      </c>
      <c r="O695" s="17" t="str">
        <f>IF(OR(ISBLANK(Games!B695),ISBLANK(Table13[[#This Row],[Side Result]])), "",IF(OR(AND('Prediction Log'!D695&lt;0, 'Prediction Log'!H695='Prediction Log'!B695), AND('Prediction Log'!D695&gt;0, 'Prediction Log'!C695='Prediction Log'!H695)),"Y", IF(ISBLANK(Games!$B$2), "","N")))</f>
        <v/>
      </c>
      <c r="P695" s="17" t="str">
        <f>IF(OR(ISBLANK(Games!B695),ISBLANK(Table13[[#This Row],[Difference Result]])),"", IF(Table13[[#This Row],[Cover Result (Y/N)]]="Y", "Y", "N"))</f>
        <v/>
      </c>
    </row>
    <row r="696" spans="1:16" x14ac:dyDescent="0.45">
      <c r="A696" s="6" t="str">
        <f>IF(ISBLANK(Games!$B696), "",Games!A696)</f>
        <v/>
      </c>
      <c r="B696" s="6" t="str">
        <f>IF(ISBLANK(Games!$B696), "",Games!B696)</f>
        <v/>
      </c>
      <c r="C696" s="6" t="str">
        <f>IF(ISBLANK(Games!$B696), "",Games!C696)</f>
        <v/>
      </c>
      <c r="D696" s="2" t="str">
        <f>IF(ISBLANK(Games!$B696), "",Games!D696)</f>
        <v/>
      </c>
      <c r="E696" s="2" t="str">
        <f>IF(ISBLANK(Games!$B696), "",Games!E696)</f>
        <v/>
      </c>
      <c r="F696" s="6" t="str">
        <f>IF(ISBLANK(Games!$B696), "",Games!F696)</f>
        <v/>
      </c>
      <c r="G696" s="6" t="str">
        <f>IF(ISBLANK(Games!$B696), "",Games!G696)</f>
        <v/>
      </c>
      <c r="H696" s="26"/>
      <c r="I696" s="26"/>
      <c r="J696" s="25" t="str">
        <f>IF(ISBLANK(Table13[[#This Row],[Side Result]]), "",IF(Table13[[#This Row],[Difference Result]]&gt;(-1*Table13[[#This Row],[Predicted Spread]]), "Y", "N"))</f>
        <v/>
      </c>
      <c r="K696" s="12" t="str">
        <f>IF(ISBLANK(Games!B696),"",IF(Table13[[#This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6" s="16" t="str">
        <f>IF(ISBLANK(Table13[[#This Row],[Difference Result]]),"",IF(ISBLANK(Games!B696),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6" s="24" t="str">
        <f>IF(ISBLANK(Table13[[#This Row],[Difference Result]]), "", (Table13[[#This Row],[Predicted Spread]]*-1-Table13[[#This Row],[Difference Result]]))</f>
        <v/>
      </c>
      <c r="N696" s="24" t="str">
        <f>IF(ISBLANK(Table13[[#This Row],[Difference Result]]), "",ABS(Table13[[#This Row],[Result Difference from Prediction]]))</f>
        <v/>
      </c>
      <c r="O696" s="17" t="str">
        <f>IF(OR(ISBLANK(Games!B696),ISBLANK(Table13[[#This Row],[Side Result]])), "",IF(OR(AND('Prediction Log'!D696&lt;0, 'Prediction Log'!H696='Prediction Log'!B696), AND('Prediction Log'!D696&gt;0, 'Prediction Log'!C696='Prediction Log'!H696)),"Y", IF(ISBLANK(Games!$B$2), "","N")))</f>
        <v/>
      </c>
      <c r="P696" s="17" t="str">
        <f>IF(OR(ISBLANK(Games!B696),ISBLANK(Table13[[#This Row],[Difference Result]])),"", IF(Table13[[#This Row],[Cover Result (Y/N)]]="Y", "Y", "N"))</f>
        <v/>
      </c>
    </row>
    <row r="697" spans="1:16" x14ac:dyDescent="0.45">
      <c r="A697" s="6" t="str">
        <f>IF(ISBLANK(Games!$B697), "",Games!A697)</f>
        <v/>
      </c>
      <c r="B697" s="6" t="str">
        <f>IF(ISBLANK(Games!$B697), "",Games!B697)</f>
        <v/>
      </c>
      <c r="C697" s="6" t="str">
        <f>IF(ISBLANK(Games!$B697), "",Games!C697)</f>
        <v/>
      </c>
      <c r="D697" s="2" t="str">
        <f>IF(ISBLANK(Games!$B697), "",Games!D697)</f>
        <v/>
      </c>
      <c r="E697" s="2" t="str">
        <f>IF(ISBLANK(Games!$B697), "",Games!E697)</f>
        <v/>
      </c>
      <c r="F697" s="6" t="str">
        <f>IF(ISBLANK(Games!$B697), "",Games!F697)</f>
        <v/>
      </c>
      <c r="G697" s="6" t="str">
        <f>IF(ISBLANK(Games!$B697), "",Games!G697)</f>
        <v/>
      </c>
      <c r="H697" s="26"/>
      <c r="I697" s="26"/>
      <c r="J697" s="25" t="str">
        <f>IF(ISBLANK(Table13[[#This Row],[Side Result]]), "",IF(Table13[[#This Row],[Difference Result]]&gt;(-1*Table13[[#This Row],[Predicted Spread]]), "Y", "N"))</f>
        <v/>
      </c>
      <c r="K697" s="12" t="str">
        <f>IF(ISBLANK(Games!B697),"",IF(Table13[[#This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7" s="16" t="str">
        <f>IF(ISBLANK(Table13[[#This Row],[Difference Result]]),"",IF(ISBLANK(Games!B697),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7" s="24" t="str">
        <f>IF(ISBLANK(Table13[[#This Row],[Difference Result]]), "", (Table13[[#This Row],[Predicted Spread]]*-1-Table13[[#This Row],[Difference Result]]))</f>
        <v/>
      </c>
      <c r="N697" s="24" t="str">
        <f>IF(ISBLANK(Table13[[#This Row],[Difference Result]]), "",ABS(Table13[[#This Row],[Result Difference from Prediction]]))</f>
        <v/>
      </c>
      <c r="O697" s="17" t="str">
        <f>IF(OR(ISBLANK(Games!B697),ISBLANK(Table13[[#This Row],[Side Result]])), "",IF(OR(AND('Prediction Log'!D697&lt;0, 'Prediction Log'!H697='Prediction Log'!B697), AND('Prediction Log'!D697&gt;0, 'Prediction Log'!C697='Prediction Log'!H697)),"Y", IF(ISBLANK(Games!$B$2), "","N")))</f>
        <v/>
      </c>
      <c r="P697" s="17" t="str">
        <f>IF(OR(ISBLANK(Games!B697),ISBLANK(Table13[[#This Row],[Difference Result]])),"", IF(Table13[[#This Row],[Cover Result (Y/N)]]="Y", "Y", "N"))</f>
        <v/>
      </c>
    </row>
    <row r="698" spans="1:16" x14ac:dyDescent="0.45">
      <c r="A698" s="6" t="str">
        <f>IF(ISBLANK(Games!$B698), "",Games!A698)</f>
        <v/>
      </c>
      <c r="B698" s="6" t="str">
        <f>IF(ISBLANK(Games!$B698), "",Games!B698)</f>
        <v/>
      </c>
      <c r="C698" s="6" t="str">
        <f>IF(ISBLANK(Games!$B698), "",Games!C698)</f>
        <v/>
      </c>
      <c r="D698" s="2" t="str">
        <f>IF(ISBLANK(Games!$B698), "",Games!D698)</f>
        <v/>
      </c>
      <c r="E698" s="2" t="str">
        <f>IF(ISBLANK(Games!$B698), "",Games!E698)</f>
        <v/>
      </c>
      <c r="F698" s="6" t="str">
        <f>IF(ISBLANK(Games!$B698), "",Games!F698)</f>
        <v/>
      </c>
      <c r="G698" s="6" t="str">
        <f>IF(ISBLANK(Games!$B698), "",Games!G698)</f>
        <v/>
      </c>
      <c r="H698" s="26"/>
      <c r="I698" s="26"/>
      <c r="J698" s="25" t="str">
        <f>IF(ISBLANK(Table13[[#This Row],[Side Result]]), "",IF(Table13[[#This Row],[Difference Result]]&gt;(-1*Table13[[#This Row],[Predicted Spread]]), "Y", "N"))</f>
        <v/>
      </c>
      <c r="K698" s="12" t="str">
        <f>IF(ISBLANK(Games!B698),"",IF(Table13[[#This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8" s="16" t="str">
        <f>IF(ISBLANK(Table13[[#This Row],[Difference Result]]),"",IF(ISBLANK(Games!B698),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8" s="24" t="str">
        <f>IF(ISBLANK(Table13[[#This Row],[Difference Result]]), "", (Table13[[#This Row],[Predicted Spread]]*-1-Table13[[#This Row],[Difference Result]]))</f>
        <v/>
      </c>
      <c r="N698" s="24" t="str">
        <f>IF(ISBLANK(Table13[[#This Row],[Difference Result]]), "",ABS(Table13[[#This Row],[Result Difference from Prediction]]))</f>
        <v/>
      </c>
      <c r="O698" s="17" t="str">
        <f>IF(OR(ISBLANK(Games!B698),ISBLANK(Table13[[#This Row],[Side Result]])), "",IF(OR(AND('Prediction Log'!D698&lt;0, 'Prediction Log'!H698='Prediction Log'!B698), AND('Prediction Log'!D698&gt;0, 'Prediction Log'!C698='Prediction Log'!H698)),"Y", IF(ISBLANK(Games!$B$2), "","N")))</f>
        <v/>
      </c>
      <c r="P698" s="17" t="str">
        <f>IF(OR(ISBLANK(Games!B698),ISBLANK(Table13[[#This Row],[Difference Result]])),"", IF(Table13[[#This Row],[Cover Result (Y/N)]]="Y", "Y", "N"))</f>
        <v/>
      </c>
    </row>
    <row r="699" spans="1:16" x14ac:dyDescent="0.45">
      <c r="A699" s="6" t="str">
        <f>IF(ISBLANK(Games!$B699), "",Games!A699)</f>
        <v/>
      </c>
      <c r="B699" s="6" t="str">
        <f>IF(ISBLANK(Games!$B699), "",Games!B699)</f>
        <v/>
      </c>
      <c r="C699" s="6" t="str">
        <f>IF(ISBLANK(Games!$B699), "",Games!C699)</f>
        <v/>
      </c>
      <c r="D699" s="2" t="str">
        <f>IF(ISBLANK(Games!$B699), "",Games!D699)</f>
        <v/>
      </c>
      <c r="E699" s="2" t="str">
        <f>IF(ISBLANK(Games!$B699), "",Games!E699)</f>
        <v/>
      </c>
      <c r="F699" s="6" t="str">
        <f>IF(ISBLANK(Games!$B699), "",Games!F699)</f>
        <v/>
      </c>
      <c r="G699" s="6" t="str">
        <f>IF(ISBLANK(Games!$B699), "",Games!G699)</f>
        <v/>
      </c>
      <c r="H699" s="26"/>
      <c r="I699" s="26"/>
      <c r="J699" s="25" t="str">
        <f>IF(ISBLANK(Table13[[#This Row],[Side Result]]), "",IF(Table13[[#This Row],[Difference Result]]&gt;(-1*Table13[[#This Row],[Predicted Spread]]), "Y", "N"))</f>
        <v/>
      </c>
      <c r="K699" s="12" t="str">
        <f>IF(ISBLANK(Games!B699),"",IF(Table13[[#This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9" s="16" t="str">
        <f>IF(ISBLANK(Table13[[#This Row],[Difference Result]]),"",IF(ISBLANK(Games!B699),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9" s="24" t="str">
        <f>IF(ISBLANK(Table13[[#This Row],[Difference Result]]), "", (Table13[[#This Row],[Predicted Spread]]*-1-Table13[[#This Row],[Difference Result]]))</f>
        <v/>
      </c>
      <c r="N699" s="24" t="str">
        <f>IF(ISBLANK(Table13[[#This Row],[Difference Result]]), "",ABS(Table13[[#This Row],[Result Difference from Prediction]]))</f>
        <v/>
      </c>
      <c r="O699" s="17" t="str">
        <f>IF(OR(ISBLANK(Games!B699),ISBLANK(Table13[[#This Row],[Side Result]])), "",IF(OR(AND('Prediction Log'!D699&lt;0, 'Prediction Log'!H699='Prediction Log'!B699), AND('Prediction Log'!D699&gt;0, 'Prediction Log'!C699='Prediction Log'!H699)),"Y", IF(ISBLANK(Games!$B$2), "","N")))</f>
        <v/>
      </c>
      <c r="P699" s="17" t="str">
        <f>IF(OR(ISBLANK(Games!B699),ISBLANK(Table13[[#This Row],[Difference Result]])),"", IF(Table13[[#This Row],[Cover Result (Y/N)]]="Y", "Y", "N"))</f>
        <v/>
      </c>
    </row>
    <row r="700" spans="1:16" x14ac:dyDescent="0.45">
      <c r="A700" s="6" t="str">
        <f>IF(ISBLANK(Games!$B700), "",Games!A700)</f>
        <v/>
      </c>
      <c r="B700" s="6" t="str">
        <f>IF(ISBLANK(Games!$B700), "",Games!B700)</f>
        <v/>
      </c>
      <c r="C700" s="6" t="str">
        <f>IF(ISBLANK(Games!$B700), "",Games!C700)</f>
        <v/>
      </c>
      <c r="D700" s="2" t="str">
        <f>IF(ISBLANK(Games!$B700), "",Games!D700)</f>
        <v/>
      </c>
      <c r="E700" s="2" t="str">
        <f>IF(ISBLANK(Games!$B700), "",Games!E700)</f>
        <v/>
      </c>
      <c r="F700" s="6" t="str">
        <f>IF(ISBLANK(Games!$B700), "",Games!F700)</f>
        <v/>
      </c>
      <c r="G700" s="6" t="str">
        <f>IF(ISBLANK(Games!$B700), "",Games!G700)</f>
        <v/>
      </c>
      <c r="H700" s="26"/>
      <c r="I700" s="26"/>
      <c r="J700" s="25" t="str">
        <f>IF(ISBLANK(Table13[[#This Row],[Side Result]]), "",IF(Table13[[#This Row],[Difference Result]]&gt;(-1*Table13[[#This Row],[Predicted Spread]]), "Y", "N"))</f>
        <v/>
      </c>
      <c r="K700" s="12" t="str">
        <f>IF(ISBLANK(Games!B700),"",IF(Table13[[#This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0" s="16" t="str">
        <f>IF(ISBLANK(Table13[[#This Row],[Difference Result]]),"",IF(ISBLANK(Games!B700),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0" s="24" t="str">
        <f>IF(ISBLANK(Table13[[#This Row],[Difference Result]]), "", (Table13[[#This Row],[Predicted Spread]]*-1-Table13[[#This Row],[Difference Result]]))</f>
        <v/>
      </c>
      <c r="N700" s="24" t="str">
        <f>IF(ISBLANK(Table13[[#This Row],[Difference Result]]), "",ABS(Table13[[#This Row],[Result Difference from Prediction]]))</f>
        <v/>
      </c>
      <c r="O700" s="17" t="str">
        <f>IF(OR(ISBLANK(Games!B700),ISBLANK(Table13[[#This Row],[Side Result]])), "",IF(OR(AND('Prediction Log'!D700&lt;0, 'Prediction Log'!H700='Prediction Log'!B700), AND('Prediction Log'!D700&gt;0, 'Prediction Log'!C700='Prediction Log'!H700)),"Y", IF(ISBLANK(Games!$B$2), "","N")))</f>
        <v/>
      </c>
      <c r="P700" s="17" t="str">
        <f>IF(OR(ISBLANK(Games!B700),ISBLANK(Table13[[#This Row],[Difference Result]])),"", IF(Table13[[#This Row],[Cover Result (Y/N)]]="Y", "Y", "N"))</f>
        <v/>
      </c>
    </row>
    <row r="701" spans="1:16" x14ac:dyDescent="0.45">
      <c r="A701" s="6" t="str">
        <f>IF(ISBLANK(Games!$B701), "",Games!A701)</f>
        <v/>
      </c>
      <c r="B701" s="6" t="str">
        <f>IF(ISBLANK(Games!$B701), "",Games!B701)</f>
        <v/>
      </c>
      <c r="C701" s="6" t="str">
        <f>IF(ISBLANK(Games!$B701), "",Games!C701)</f>
        <v/>
      </c>
      <c r="D701" s="2" t="str">
        <f>IF(ISBLANK(Games!$B701), "",Games!D701)</f>
        <v/>
      </c>
      <c r="E701" s="2" t="str">
        <f>IF(ISBLANK(Games!$B701), "",Games!E701)</f>
        <v/>
      </c>
      <c r="F701" s="6" t="str">
        <f>IF(ISBLANK(Games!$B701), "",Games!F701)</f>
        <v/>
      </c>
      <c r="G701" s="6" t="str">
        <f>IF(ISBLANK(Games!$B701), "",Games!G701)</f>
        <v/>
      </c>
      <c r="H701" s="26"/>
      <c r="I701" s="26"/>
      <c r="J701" s="25" t="str">
        <f>IF(ISBLANK(Table13[[#This Row],[Side Result]]), "",IF(Table13[[#This Row],[Difference Result]]&gt;(-1*Table13[[#This Row],[Predicted Spread]]), "Y", "N"))</f>
        <v/>
      </c>
      <c r="K701" s="12" t="str">
        <f>IF(ISBLANK(Games!B701),"",IF(Table13[[#This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1" s="16" t="str">
        <f>IF(ISBLANK(Table13[[#This Row],[Difference Result]]),"",IF(ISBLANK(Games!B701),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1" s="24" t="str">
        <f>IF(ISBLANK(Table13[[#This Row],[Difference Result]]), "", (Table13[[#This Row],[Predicted Spread]]*-1-Table13[[#This Row],[Difference Result]]))</f>
        <v/>
      </c>
      <c r="N701" s="24" t="str">
        <f>IF(ISBLANK(Table13[[#This Row],[Difference Result]]), "",ABS(Table13[[#This Row],[Result Difference from Prediction]]))</f>
        <v/>
      </c>
      <c r="O701" s="17" t="str">
        <f>IF(OR(ISBLANK(Games!B701),ISBLANK(Table13[[#This Row],[Side Result]])), "",IF(OR(AND('Prediction Log'!D701&lt;0, 'Prediction Log'!H701='Prediction Log'!B701), AND('Prediction Log'!D701&gt;0, 'Prediction Log'!C701='Prediction Log'!H701)),"Y", IF(ISBLANK(Games!$B$2), "","N")))</f>
        <v/>
      </c>
      <c r="P701" s="17" t="str">
        <f>IF(OR(ISBLANK(Games!B701),ISBLANK(Table13[[#This Row],[Difference Result]])),"", IF(Table13[[#This Row],[Cover Result (Y/N)]]="Y", "Y", "N"))</f>
        <v/>
      </c>
    </row>
    <row r="702" spans="1:16" x14ac:dyDescent="0.45">
      <c r="A702" s="6" t="str">
        <f>IF(ISBLANK(Games!$B702), "",Games!A702)</f>
        <v/>
      </c>
      <c r="B702" s="6" t="str">
        <f>IF(ISBLANK(Games!$B702), "",Games!B702)</f>
        <v/>
      </c>
      <c r="C702" s="6" t="str">
        <f>IF(ISBLANK(Games!$B702), "",Games!C702)</f>
        <v/>
      </c>
      <c r="D702" s="2" t="str">
        <f>IF(ISBLANK(Games!$B702), "",Games!D702)</f>
        <v/>
      </c>
      <c r="E702" s="2" t="str">
        <f>IF(ISBLANK(Games!$B702), "",Games!E702)</f>
        <v/>
      </c>
      <c r="F702" s="6" t="str">
        <f>IF(ISBLANK(Games!$B702), "",Games!F702)</f>
        <v/>
      </c>
      <c r="G702" s="6" t="str">
        <f>IF(ISBLANK(Games!$B702), "",Games!G702)</f>
        <v/>
      </c>
      <c r="H702" s="26"/>
      <c r="I702" s="26"/>
      <c r="J702" s="25" t="str">
        <f>IF(ISBLANK(Table13[[#This Row],[Side Result]]), "",IF(Table13[[#This Row],[Difference Result]]&gt;(-1*Table13[[#This Row],[Predicted Spread]]), "Y", "N"))</f>
        <v/>
      </c>
      <c r="K702" s="12" t="str">
        <f>IF(ISBLANK(Games!B702),"",IF(Table13[[#This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2" s="16" t="str">
        <f>IF(ISBLANK(Table13[[#This Row],[Difference Result]]),"",IF(ISBLANK(Games!B702),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2" s="24" t="str">
        <f>IF(ISBLANK(Table13[[#This Row],[Difference Result]]), "", (Table13[[#This Row],[Predicted Spread]]*-1-Table13[[#This Row],[Difference Result]]))</f>
        <v/>
      </c>
      <c r="N702" s="24" t="str">
        <f>IF(ISBLANK(Table13[[#This Row],[Difference Result]]), "",ABS(Table13[[#This Row],[Result Difference from Prediction]]))</f>
        <v/>
      </c>
      <c r="O702" s="17" t="str">
        <f>IF(OR(ISBLANK(Games!B702),ISBLANK(Table13[[#This Row],[Side Result]])), "",IF(OR(AND('Prediction Log'!D702&lt;0, 'Prediction Log'!H702='Prediction Log'!B702), AND('Prediction Log'!D702&gt;0, 'Prediction Log'!C702='Prediction Log'!H702)),"Y", IF(ISBLANK(Games!$B$2), "","N")))</f>
        <v/>
      </c>
      <c r="P702" s="17" t="str">
        <f>IF(OR(ISBLANK(Games!B702),ISBLANK(Table13[[#This Row],[Difference Result]])),"", IF(Table13[[#This Row],[Cover Result (Y/N)]]="Y", "Y", "N"))</f>
        <v/>
      </c>
    </row>
    <row r="703" spans="1:16" x14ac:dyDescent="0.45">
      <c r="A703" s="6" t="str">
        <f>IF(ISBLANK(Games!$B703), "",Games!A703)</f>
        <v/>
      </c>
      <c r="B703" s="6" t="str">
        <f>IF(ISBLANK(Games!$B703), "",Games!B703)</f>
        <v/>
      </c>
      <c r="C703" s="6" t="str">
        <f>IF(ISBLANK(Games!$B703), "",Games!C703)</f>
        <v/>
      </c>
      <c r="D703" s="2" t="str">
        <f>IF(ISBLANK(Games!$B703), "",Games!D703)</f>
        <v/>
      </c>
      <c r="E703" s="2" t="str">
        <f>IF(ISBLANK(Games!$B703), "",Games!E703)</f>
        <v/>
      </c>
      <c r="F703" s="6" t="str">
        <f>IF(ISBLANK(Games!$B703), "",Games!F703)</f>
        <v/>
      </c>
      <c r="G703" s="6" t="str">
        <f>IF(ISBLANK(Games!$B703), "",Games!G703)</f>
        <v/>
      </c>
      <c r="H703" s="26"/>
      <c r="I703" s="26"/>
      <c r="J703" s="25" t="str">
        <f>IF(ISBLANK(Table13[[#This Row],[Side Result]]), "",IF(Table13[[#This Row],[Difference Result]]&gt;(-1*Table13[[#This Row],[Predicted Spread]]), "Y", "N"))</f>
        <v/>
      </c>
      <c r="K703" s="12" t="str">
        <f>IF(ISBLANK(Games!B703),"",IF(Table13[[#This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3" s="16" t="str">
        <f>IF(ISBLANK(Table13[[#This Row],[Difference Result]]),"",IF(ISBLANK(Games!B703),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3" s="24" t="str">
        <f>IF(ISBLANK(Table13[[#This Row],[Difference Result]]), "", (Table13[[#This Row],[Predicted Spread]]*-1-Table13[[#This Row],[Difference Result]]))</f>
        <v/>
      </c>
      <c r="N703" s="24" t="str">
        <f>IF(ISBLANK(Table13[[#This Row],[Difference Result]]), "",ABS(Table13[[#This Row],[Result Difference from Prediction]]))</f>
        <v/>
      </c>
      <c r="O703" s="17" t="str">
        <f>IF(OR(ISBLANK(Games!B703),ISBLANK(Table13[[#This Row],[Side Result]])), "",IF(OR(AND('Prediction Log'!D703&lt;0, 'Prediction Log'!H703='Prediction Log'!B703), AND('Prediction Log'!D703&gt;0, 'Prediction Log'!C703='Prediction Log'!H703)),"Y", IF(ISBLANK(Games!$B$2), "","N")))</f>
        <v/>
      </c>
      <c r="P703" s="17" t="str">
        <f>IF(OR(ISBLANK(Games!B703),ISBLANK(Table13[[#This Row],[Difference Result]])),"", IF(Table13[[#This Row],[Cover Result (Y/N)]]="Y", "Y", "N"))</f>
        <v/>
      </c>
    </row>
    <row r="704" spans="1:16" x14ac:dyDescent="0.45">
      <c r="A704" s="6" t="str">
        <f>IF(ISBLANK(Games!$B704), "",Games!A704)</f>
        <v/>
      </c>
      <c r="B704" s="6" t="str">
        <f>IF(ISBLANK(Games!$B704), "",Games!B704)</f>
        <v/>
      </c>
      <c r="C704" s="6" t="str">
        <f>IF(ISBLANK(Games!$B704), "",Games!C704)</f>
        <v/>
      </c>
      <c r="D704" s="2" t="str">
        <f>IF(ISBLANK(Games!$B704), "",Games!D704)</f>
        <v/>
      </c>
      <c r="E704" s="2" t="str">
        <f>IF(ISBLANK(Games!$B704), "",Games!E704)</f>
        <v/>
      </c>
      <c r="F704" s="6" t="str">
        <f>IF(ISBLANK(Games!$B704), "",Games!F704)</f>
        <v/>
      </c>
      <c r="G704" s="6" t="str">
        <f>IF(ISBLANK(Games!$B704), "",Games!G704)</f>
        <v/>
      </c>
      <c r="H704" s="26"/>
      <c r="I704" s="26"/>
      <c r="J704" s="25" t="str">
        <f>IF(ISBLANK(Table13[[#This Row],[Side Result]]), "",IF(Table13[[#This Row],[Difference Result]]&gt;(-1*Table13[[#This Row],[Predicted Spread]]), "Y", "N"))</f>
        <v/>
      </c>
      <c r="K704" s="12" t="str">
        <f>IF(ISBLANK(Games!B704),"",IF(Table13[[#This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4" s="16" t="str">
        <f>IF(ISBLANK(Table13[[#This Row],[Difference Result]]),"",IF(ISBLANK(Games!B704),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4" s="24" t="str">
        <f>IF(ISBLANK(Table13[[#This Row],[Difference Result]]), "", (Table13[[#This Row],[Predicted Spread]]*-1-Table13[[#This Row],[Difference Result]]))</f>
        <v/>
      </c>
      <c r="N704" s="24" t="str">
        <f>IF(ISBLANK(Table13[[#This Row],[Difference Result]]), "",ABS(Table13[[#This Row],[Result Difference from Prediction]]))</f>
        <v/>
      </c>
      <c r="O704" s="17" t="str">
        <f>IF(OR(ISBLANK(Games!B704),ISBLANK(Table13[[#This Row],[Side Result]])), "",IF(OR(AND('Prediction Log'!D704&lt;0, 'Prediction Log'!H704='Prediction Log'!B704), AND('Prediction Log'!D704&gt;0, 'Prediction Log'!C704='Prediction Log'!H704)),"Y", IF(ISBLANK(Games!$B$2), "","N")))</f>
        <v/>
      </c>
      <c r="P704" s="17" t="str">
        <f>IF(OR(ISBLANK(Games!B704),ISBLANK(Table13[[#This Row],[Difference Result]])),"", IF(Table13[[#This Row],[Cover Result (Y/N)]]="Y", "Y", "N"))</f>
        <v/>
      </c>
    </row>
    <row r="705" spans="1:16" x14ac:dyDescent="0.45">
      <c r="A705" s="6" t="str">
        <f>IF(ISBLANK(Games!$B705), "",Games!A705)</f>
        <v/>
      </c>
      <c r="B705" s="6" t="str">
        <f>IF(ISBLANK(Games!$B705), "",Games!B705)</f>
        <v/>
      </c>
      <c r="C705" s="6" t="str">
        <f>IF(ISBLANK(Games!$B705), "",Games!C705)</f>
        <v/>
      </c>
      <c r="D705" s="2" t="str">
        <f>IF(ISBLANK(Games!$B705), "",Games!D705)</f>
        <v/>
      </c>
      <c r="E705" s="2" t="str">
        <f>IF(ISBLANK(Games!$B705), "",Games!E705)</f>
        <v/>
      </c>
      <c r="F705" s="6" t="str">
        <f>IF(ISBLANK(Games!$B705), "",Games!F705)</f>
        <v/>
      </c>
      <c r="G705" s="6" t="str">
        <f>IF(ISBLANK(Games!$B705), "",Games!G705)</f>
        <v/>
      </c>
      <c r="H705" s="26"/>
      <c r="I705" s="26"/>
      <c r="J705" s="25" t="str">
        <f>IF(ISBLANK(Table13[[#This Row],[Side Result]]), "",IF(Table13[[#This Row],[Difference Result]]&gt;(-1*Table13[[#This Row],[Predicted Spread]]), "Y", "N"))</f>
        <v/>
      </c>
      <c r="K705" s="12" t="str">
        <f>IF(ISBLANK(Games!B705),"",IF(Table13[[#This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5" s="16" t="str">
        <f>IF(ISBLANK(Table13[[#This Row],[Difference Result]]),"",IF(ISBLANK(Games!B705),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5" s="24" t="str">
        <f>IF(ISBLANK(Table13[[#This Row],[Difference Result]]), "", (Table13[[#This Row],[Predicted Spread]]*-1-Table13[[#This Row],[Difference Result]]))</f>
        <v/>
      </c>
      <c r="N705" s="24" t="str">
        <f>IF(ISBLANK(Table13[[#This Row],[Difference Result]]), "",ABS(Table13[[#This Row],[Result Difference from Prediction]]))</f>
        <v/>
      </c>
      <c r="O705" s="17" t="str">
        <f>IF(OR(ISBLANK(Games!B705),ISBLANK(Table13[[#This Row],[Side Result]])), "",IF(OR(AND('Prediction Log'!D705&lt;0, 'Prediction Log'!H705='Prediction Log'!B705), AND('Prediction Log'!D705&gt;0, 'Prediction Log'!C705='Prediction Log'!H705)),"Y", IF(ISBLANK(Games!$B$2), "","N")))</f>
        <v/>
      </c>
      <c r="P705" s="17" t="str">
        <f>IF(OR(ISBLANK(Games!B705),ISBLANK(Table13[[#This Row],[Difference Result]])),"", IF(Table13[[#This Row],[Cover Result (Y/N)]]="Y", "Y", "N"))</f>
        <v/>
      </c>
    </row>
    <row r="706" spans="1:16" x14ac:dyDescent="0.45">
      <c r="A706" s="6" t="str">
        <f>IF(ISBLANK(Games!$B706), "",Games!A706)</f>
        <v/>
      </c>
      <c r="B706" s="6" t="str">
        <f>IF(ISBLANK(Games!$B706), "",Games!B706)</f>
        <v/>
      </c>
      <c r="C706" s="6" t="str">
        <f>IF(ISBLANK(Games!$B706), "",Games!C706)</f>
        <v/>
      </c>
      <c r="D706" s="2" t="str">
        <f>IF(ISBLANK(Games!$B706), "",Games!D706)</f>
        <v/>
      </c>
      <c r="E706" s="2" t="str">
        <f>IF(ISBLANK(Games!$B706), "",Games!E706)</f>
        <v/>
      </c>
      <c r="F706" s="6" t="str">
        <f>IF(ISBLANK(Games!$B706), "",Games!F706)</f>
        <v/>
      </c>
      <c r="G706" s="6" t="str">
        <f>IF(ISBLANK(Games!$B706), "",Games!G706)</f>
        <v/>
      </c>
      <c r="H706" s="26"/>
      <c r="I706" s="26"/>
      <c r="J706" s="25" t="str">
        <f>IF(ISBLANK(Table13[[#This Row],[Side Result]]), "",IF(Table13[[#This Row],[Difference Result]]&gt;(-1*Table13[[#This Row],[Predicted Spread]]), "Y", "N"))</f>
        <v/>
      </c>
      <c r="K706" s="12" t="str">
        <f>IF(ISBLANK(Games!B706),"",IF(Table13[[#This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6" s="16" t="str">
        <f>IF(ISBLANK(Table13[[#This Row],[Difference Result]]),"",IF(ISBLANK(Games!B706),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6" s="24" t="str">
        <f>IF(ISBLANK(Table13[[#This Row],[Difference Result]]), "", (Table13[[#This Row],[Predicted Spread]]*-1-Table13[[#This Row],[Difference Result]]))</f>
        <v/>
      </c>
      <c r="N706" s="24" t="str">
        <f>IF(ISBLANK(Table13[[#This Row],[Difference Result]]), "",ABS(Table13[[#This Row],[Result Difference from Prediction]]))</f>
        <v/>
      </c>
      <c r="O706" s="17" t="str">
        <f>IF(OR(ISBLANK(Games!B706),ISBLANK(Table13[[#This Row],[Side Result]])), "",IF(OR(AND('Prediction Log'!D706&lt;0, 'Prediction Log'!H706='Prediction Log'!B706), AND('Prediction Log'!D706&gt;0, 'Prediction Log'!C706='Prediction Log'!H706)),"Y", IF(ISBLANK(Games!$B$2), "","N")))</f>
        <v/>
      </c>
      <c r="P706" s="17" t="str">
        <f>IF(OR(ISBLANK(Games!B706),ISBLANK(Table13[[#This Row],[Difference Result]])),"", IF(Table13[[#This Row],[Cover Result (Y/N)]]="Y", "Y", "N"))</f>
        <v/>
      </c>
    </row>
    <row r="707" spans="1:16" x14ac:dyDescent="0.45">
      <c r="A707" s="6" t="str">
        <f>IF(ISBLANK(Games!$B707), "",Games!A707)</f>
        <v/>
      </c>
      <c r="B707" s="6" t="str">
        <f>IF(ISBLANK(Games!$B707), "",Games!B707)</f>
        <v/>
      </c>
      <c r="C707" s="6" t="str">
        <f>IF(ISBLANK(Games!$B707), "",Games!C707)</f>
        <v/>
      </c>
      <c r="D707" s="2" t="str">
        <f>IF(ISBLANK(Games!$B707), "",Games!D707)</f>
        <v/>
      </c>
      <c r="E707" s="2" t="str">
        <f>IF(ISBLANK(Games!$B707), "",Games!E707)</f>
        <v/>
      </c>
      <c r="F707" s="6" t="str">
        <f>IF(ISBLANK(Games!$B707), "",Games!F707)</f>
        <v/>
      </c>
      <c r="G707" s="6" t="str">
        <f>IF(ISBLANK(Games!$B707), "",Games!G707)</f>
        <v/>
      </c>
      <c r="H707" s="26"/>
      <c r="I707" s="26"/>
      <c r="J707" s="25" t="str">
        <f>IF(ISBLANK(Table13[[#This Row],[Side Result]]), "",IF(Table13[[#This Row],[Difference Result]]&gt;(-1*Table13[[#This Row],[Predicted Spread]]), "Y", "N"))</f>
        <v/>
      </c>
      <c r="K707" s="12" t="str">
        <f>IF(ISBLANK(Games!B707),"",IF(Table13[[#This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7" s="16" t="str">
        <f>IF(ISBLANK(Table13[[#This Row],[Difference Result]]),"",IF(ISBLANK(Games!B707),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7" s="24" t="str">
        <f>IF(ISBLANK(Table13[[#This Row],[Difference Result]]), "", (Table13[[#This Row],[Predicted Spread]]*-1-Table13[[#This Row],[Difference Result]]))</f>
        <v/>
      </c>
      <c r="N707" s="24" t="str">
        <f>IF(ISBLANK(Table13[[#This Row],[Difference Result]]), "",ABS(Table13[[#This Row],[Result Difference from Prediction]]))</f>
        <v/>
      </c>
      <c r="O707" s="17" t="str">
        <f>IF(OR(ISBLANK(Games!B707),ISBLANK(Table13[[#This Row],[Side Result]])), "",IF(OR(AND('Prediction Log'!D707&lt;0, 'Prediction Log'!H707='Prediction Log'!B707), AND('Prediction Log'!D707&gt;0, 'Prediction Log'!C707='Prediction Log'!H707)),"Y", IF(ISBLANK(Games!$B$2), "","N")))</f>
        <v/>
      </c>
      <c r="P707" s="17" t="str">
        <f>IF(OR(ISBLANK(Games!B707),ISBLANK(Table13[[#This Row],[Difference Result]])),"", IF(Table13[[#This Row],[Cover Result (Y/N)]]="Y", "Y", "N"))</f>
        <v/>
      </c>
    </row>
    <row r="708" spans="1:16" x14ac:dyDescent="0.45">
      <c r="A708" s="6" t="str">
        <f>IF(ISBLANK(Games!$B708), "",Games!A708)</f>
        <v/>
      </c>
      <c r="B708" s="6" t="str">
        <f>IF(ISBLANK(Games!$B708), "",Games!B708)</f>
        <v/>
      </c>
      <c r="C708" s="6" t="str">
        <f>IF(ISBLANK(Games!$B708), "",Games!C708)</f>
        <v/>
      </c>
      <c r="D708" s="2" t="str">
        <f>IF(ISBLANK(Games!$B708), "",Games!D708)</f>
        <v/>
      </c>
      <c r="E708" s="2" t="str">
        <f>IF(ISBLANK(Games!$B708), "",Games!E708)</f>
        <v/>
      </c>
      <c r="F708" s="6" t="str">
        <f>IF(ISBLANK(Games!$B708), "",Games!F708)</f>
        <v/>
      </c>
      <c r="G708" s="6" t="str">
        <f>IF(ISBLANK(Games!$B708), "",Games!G708)</f>
        <v/>
      </c>
      <c r="H708" s="26"/>
      <c r="I708" s="26"/>
      <c r="J708" s="25" t="str">
        <f>IF(ISBLANK(Table13[[#This Row],[Side Result]]), "",IF(Table13[[#This Row],[Difference Result]]&gt;(-1*Table13[[#This Row],[Predicted Spread]]), "Y", "N"))</f>
        <v/>
      </c>
      <c r="K708" s="12" t="str">
        <f>IF(ISBLANK(Games!B708),"",IF(Table13[[#This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8" s="16" t="str">
        <f>IF(ISBLANK(Table13[[#This Row],[Difference Result]]),"",IF(ISBLANK(Games!B708),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8" s="24" t="str">
        <f>IF(ISBLANK(Table13[[#This Row],[Difference Result]]), "", (Table13[[#This Row],[Predicted Spread]]*-1-Table13[[#This Row],[Difference Result]]))</f>
        <v/>
      </c>
      <c r="N708" s="24" t="str">
        <f>IF(ISBLANK(Table13[[#This Row],[Difference Result]]), "",ABS(Table13[[#This Row],[Result Difference from Prediction]]))</f>
        <v/>
      </c>
      <c r="O708" s="17" t="str">
        <f>IF(OR(ISBLANK(Games!B708),ISBLANK(Table13[[#This Row],[Side Result]])), "",IF(OR(AND('Prediction Log'!D708&lt;0, 'Prediction Log'!H708='Prediction Log'!B708), AND('Prediction Log'!D708&gt;0, 'Prediction Log'!C708='Prediction Log'!H708)),"Y", IF(ISBLANK(Games!$B$2), "","N")))</f>
        <v/>
      </c>
      <c r="P708" s="17" t="str">
        <f>IF(OR(ISBLANK(Games!B708),ISBLANK(Table13[[#This Row],[Difference Result]])),"", IF(Table13[[#This Row],[Cover Result (Y/N)]]="Y", "Y", "N"))</f>
        <v/>
      </c>
    </row>
    <row r="709" spans="1:16" x14ac:dyDescent="0.45">
      <c r="A709" s="6" t="str">
        <f>IF(ISBLANK(Games!$B709), "",Games!A709)</f>
        <v/>
      </c>
      <c r="B709" s="6" t="str">
        <f>IF(ISBLANK(Games!$B709), "",Games!B709)</f>
        <v/>
      </c>
      <c r="C709" s="6" t="str">
        <f>IF(ISBLANK(Games!$B709), "",Games!C709)</f>
        <v/>
      </c>
      <c r="D709" s="2" t="str">
        <f>IF(ISBLANK(Games!$B709), "",Games!D709)</f>
        <v/>
      </c>
      <c r="E709" s="2" t="str">
        <f>IF(ISBLANK(Games!$B709), "",Games!E709)</f>
        <v/>
      </c>
      <c r="F709" s="6" t="str">
        <f>IF(ISBLANK(Games!$B709), "",Games!F709)</f>
        <v/>
      </c>
      <c r="G709" s="6" t="str">
        <f>IF(ISBLANK(Games!$B709), "",Games!G709)</f>
        <v/>
      </c>
      <c r="H709" s="26"/>
      <c r="I709" s="26"/>
      <c r="J709" s="25" t="str">
        <f>IF(ISBLANK(Table13[[#This Row],[Side Result]]), "",IF(Table13[[#This Row],[Difference Result]]&gt;(-1*Table13[[#This Row],[Predicted Spread]]), "Y", "N"))</f>
        <v/>
      </c>
      <c r="K709" s="12" t="str">
        <f>IF(ISBLANK(Games!B709),"",IF(Table13[[#This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9" s="16" t="str">
        <f>IF(ISBLANK(Table13[[#This Row],[Difference Result]]),"",IF(ISBLANK(Games!B709),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9" s="24" t="str">
        <f>IF(ISBLANK(Table13[[#This Row],[Difference Result]]), "", (Table13[[#This Row],[Predicted Spread]]*-1-Table13[[#This Row],[Difference Result]]))</f>
        <v/>
      </c>
      <c r="N709" s="24" t="str">
        <f>IF(ISBLANK(Table13[[#This Row],[Difference Result]]), "",ABS(Table13[[#This Row],[Result Difference from Prediction]]))</f>
        <v/>
      </c>
      <c r="O709" s="17" t="str">
        <f>IF(OR(ISBLANK(Games!B709),ISBLANK(Table13[[#This Row],[Side Result]])), "",IF(OR(AND('Prediction Log'!D709&lt;0, 'Prediction Log'!H709='Prediction Log'!B709), AND('Prediction Log'!D709&gt;0, 'Prediction Log'!C709='Prediction Log'!H709)),"Y", IF(ISBLANK(Games!$B$2), "","N")))</f>
        <v/>
      </c>
      <c r="P709" s="17" t="str">
        <f>IF(OR(ISBLANK(Games!B709),ISBLANK(Table13[[#This Row],[Difference Result]])),"", IF(Table13[[#This Row],[Cover Result (Y/N)]]="Y", "Y", "N"))</f>
        <v/>
      </c>
    </row>
    <row r="710" spans="1:16" x14ac:dyDescent="0.45">
      <c r="A710" s="6" t="str">
        <f>IF(ISBLANK(Games!$B710), "",Games!A710)</f>
        <v/>
      </c>
      <c r="B710" s="6" t="str">
        <f>IF(ISBLANK(Games!$B710), "",Games!B710)</f>
        <v/>
      </c>
      <c r="C710" s="6" t="str">
        <f>IF(ISBLANK(Games!$B710), "",Games!C710)</f>
        <v/>
      </c>
      <c r="D710" s="2" t="str">
        <f>IF(ISBLANK(Games!$B710), "",Games!D710)</f>
        <v/>
      </c>
      <c r="E710" s="2" t="str">
        <f>IF(ISBLANK(Games!$B710), "",Games!E710)</f>
        <v/>
      </c>
      <c r="F710" s="6" t="str">
        <f>IF(ISBLANK(Games!$B710), "",Games!F710)</f>
        <v/>
      </c>
      <c r="G710" s="6" t="str">
        <f>IF(ISBLANK(Games!$B710), "",Games!G710)</f>
        <v/>
      </c>
      <c r="H710" s="26"/>
      <c r="I710" s="26"/>
      <c r="J710" s="25" t="str">
        <f>IF(ISBLANK(Table13[[#This Row],[Side Result]]), "",IF(Table13[[#This Row],[Difference Result]]&gt;(-1*Table13[[#This Row],[Predicted Spread]]), "Y", "N"))</f>
        <v/>
      </c>
      <c r="K710" s="12" t="str">
        <f>IF(ISBLANK(Games!B710),"",IF(Table13[[#This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0" s="16" t="str">
        <f>IF(ISBLANK(Table13[[#This Row],[Difference Result]]),"",IF(ISBLANK(Games!B710),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0" s="24" t="str">
        <f>IF(ISBLANK(Table13[[#This Row],[Difference Result]]), "", (Table13[[#This Row],[Predicted Spread]]*-1-Table13[[#This Row],[Difference Result]]))</f>
        <v/>
      </c>
      <c r="N710" s="24" t="str">
        <f>IF(ISBLANK(Table13[[#This Row],[Difference Result]]), "",ABS(Table13[[#This Row],[Result Difference from Prediction]]))</f>
        <v/>
      </c>
      <c r="O710" s="17" t="str">
        <f>IF(OR(ISBLANK(Games!B710),ISBLANK(Table13[[#This Row],[Side Result]])), "",IF(OR(AND('Prediction Log'!D710&lt;0, 'Prediction Log'!H710='Prediction Log'!B710), AND('Prediction Log'!D710&gt;0, 'Prediction Log'!C710='Prediction Log'!H710)),"Y", IF(ISBLANK(Games!$B$2), "","N")))</f>
        <v/>
      </c>
      <c r="P710" s="17" t="str">
        <f>IF(OR(ISBLANK(Games!B710),ISBLANK(Table13[[#This Row],[Difference Result]])),"", IF(Table13[[#This Row],[Cover Result (Y/N)]]="Y", "Y", "N"))</f>
        <v/>
      </c>
    </row>
    <row r="711" spans="1:16" x14ac:dyDescent="0.45">
      <c r="A711" s="6" t="str">
        <f>IF(ISBLANK(Games!$B711), "",Games!A711)</f>
        <v/>
      </c>
      <c r="B711" s="6" t="str">
        <f>IF(ISBLANK(Games!$B711), "",Games!B711)</f>
        <v/>
      </c>
      <c r="C711" s="6" t="str">
        <f>IF(ISBLANK(Games!$B711), "",Games!C711)</f>
        <v/>
      </c>
      <c r="D711" s="2" t="str">
        <f>IF(ISBLANK(Games!$B711), "",Games!D711)</f>
        <v/>
      </c>
      <c r="E711" s="2" t="str">
        <f>IF(ISBLANK(Games!$B711), "",Games!E711)</f>
        <v/>
      </c>
      <c r="F711" s="6" t="str">
        <f>IF(ISBLANK(Games!$B711), "",Games!F711)</f>
        <v/>
      </c>
      <c r="G711" s="6" t="str">
        <f>IF(ISBLANK(Games!$B711), "",Games!G711)</f>
        <v/>
      </c>
      <c r="H711" s="26"/>
      <c r="I711" s="26"/>
      <c r="J711" s="25" t="str">
        <f>IF(ISBLANK(Table13[[#This Row],[Side Result]]), "",IF(Table13[[#This Row],[Difference Result]]&gt;(-1*Table13[[#This Row],[Predicted Spread]]), "Y", "N"))</f>
        <v/>
      </c>
      <c r="K711" s="12" t="str">
        <f>IF(ISBLANK(Games!B711),"",IF(Table13[[#This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1" s="16" t="str">
        <f>IF(ISBLANK(Table13[[#This Row],[Difference Result]]),"",IF(ISBLANK(Games!B711),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1" s="24" t="str">
        <f>IF(ISBLANK(Table13[[#This Row],[Difference Result]]), "", (Table13[[#This Row],[Predicted Spread]]*-1-Table13[[#This Row],[Difference Result]]))</f>
        <v/>
      </c>
      <c r="N711" s="24" t="str">
        <f>IF(ISBLANK(Table13[[#This Row],[Difference Result]]), "",ABS(Table13[[#This Row],[Result Difference from Prediction]]))</f>
        <v/>
      </c>
      <c r="O711" s="17" t="str">
        <f>IF(OR(ISBLANK(Games!B711),ISBLANK(Table13[[#This Row],[Side Result]])), "",IF(OR(AND('Prediction Log'!D711&lt;0, 'Prediction Log'!H711='Prediction Log'!B711), AND('Prediction Log'!D711&gt;0, 'Prediction Log'!C711='Prediction Log'!H711)),"Y", IF(ISBLANK(Games!$B$2), "","N")))</f>
        <v/>
      </c>
      <c r="P711" s="17" t="str">
        <f>IF(OR(ISBLANK(Games!B711),ISBLANK(Table13[[#This Row],[Difference Result]])),"", IF(Table13[[#This Row],[Cover Result (Y/N)]]="Y", "Y", "N"))</f>
        <v/>
      </c>
    </row>
    <row r="712" spans="1:16" x14ac:dyDescent="0.45">
      <c r="A712" s="6" t="str">
        <f>IF(ISBLANK(Games!$B712), "",Games!A712)</f>
        <v/>
      </c>
      <c r="B712" s="6" t="str">
        <f>IF(ISBLANK(Games!$B712), "",Games!B712)</f>
        <v/>
      </c>
      <c r="C712" s="6" t="str">
        <f>IF(ISBLANK(Games!$B712), "",Games!C712)</f>
        <v/>
      </c>
      <c r="D712" s="2" t="str">
        <f>IF(ISBLANK(Games!$B712), "",Games!D712)</f>
        <v/>
      </c>
      <c r="E712" s="2" t="str">
        <f>IF(ISBLANK(Games!$B712), "",Games!E712)</f>
        <v/>
      </c>
      <c r="F712" s="6" t="str">
        <f>IF(ISBLANK(Games!$B712), "",Games!F712)</f>
        <v/>
      </c>
      <c r="G712" s="6" t="str">
        <f>IF(ISBLANK(Games!$B712), "",Games!G712)</f>
        <v/>
      </c>
      <c r="H712" s="26"/>
      <c r="I712" s="26"/>
      <c r="J712" s="25" t="str">
        <f>IF(ISBLANK(Table13[[#This Row],[Side Result]]), "",IF(Table13[[#This Row],[Difference Result]]&gt;(-1*Table13[[#This Row],[Predicted Spread]]), "Y", "N"))</f>
        <v/>
      </c>
      <c r="K712" s="12" t="str">
        <f>IF(ISBLANK(Games!B712),"",IF(Table13[[#This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2" s="16" t="str">
        <f>IF(ISBLANK(Table13[[#This Row],[Difference Result]]),"",IF(ISBLANK(Games!B712),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2" s="24" t="str">
        <f>IF(ISBLANK(Table13[[#This Row],[Difference Result]]), "", (Table13[[#This Row],[Predicted Spread]]*-1-Table13[[#This Row],[Difference Result]]))</f>
        <v/>
      </c>
      <c r="N712" s="24" t="str">
        <f>IF(ISBLANK(Table13[[#This Row],[Difference Result]]), "",ABS(Table13[[#This Row],[Result Difference from Prediction]]))</f>
        <v/>
      </c>
      <c r="O712" s="17" t="str">
        <f>IF(OR(ISBLANK(Games!B712),ISBLANK(Table13[[#This Row],[Side Result]])), "",IF(OR(AND('Prediction Log'!D712&lt;0, 'Prediction Log'!H712='Prediction Log'!B712), AND('Prediction Log'!D712&gt;0, 'Prediction Log'!C712='Prediction Log'!H712)),"Y", IF(ISBLANK(Games!$B$2), "","N")))</f>
        <v/>
      </c>
      <c r="P712" s="17" t="str">
        <f>IF(OR(ISBLANK(Games!B712),ISBLANK(Table13[[#This Row],[Difference Result]])),"", IF(Table13[[#This Row],[Cover Result (Y/N)]]="Y", "Y", "N"))</f>
        <v/>
      </c>
    </row>
    <row r="713" spans="1:16" x14ac:dyDescent="0.45">
      <c r="A713" s="6" t="str">
        <f>IF(ISBLANK(Games!$B713), "",Games!A713)</f>
        <v/>
      </c>
      <c r="B713" s="6" t="str">
        <f>IF(ISBLANK(Games!$B713), "",Games!B713)</f>
        <v/>
      </c>
      <c r="C713" s="6" t="str">
        <f>IF(ISBLANK(Games!$B713), "",Games!C713)</f>
        <v/>
      </c>
      <c r="D713" s="2" t="str">
        <f>IF(ISBLANK(Games!$B713), "",Games!D713)</f>
        <v/>
      </c>
      <c r="E713" s="2" t="str">
        <f>IF(ISBLANK(Games!$B713), "",Games!E713)</f>
        <v/>
      </c>
      <c r="F713" s="6" t="str">
        <f>IF(ISBLANK(Games!$B713), "",Games!F713)</f>
        <v/>
      </c>
      <c r="G713" s="6" t="str">
        <f>IF(ISBLANK(Games!$B713), "",Games!G713)</f>
        <v/>
      </c>
      <c r="H713" s="26"/>
      <c r="I713" s="26"/>
      <c r="J713" s="25" t="str">
        <f>IF(ISBLANK(Table13[[#This Row],[Side Result]]), "",IF(Table13[[#This Row],[Difference Result]]&gt;(-1*Table13[[#This Row],[Predicted Spread]]), "Y", "N"))</f>
        <v/>
      </c>
      <c r="K713" s="12" t="str">
        <f>IF(ISBLANK(Games!B713),"",IF(Table13[[#This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3" s="16" t="str">
        <f>IF(ISBLANK(Table13[[#This Row],[Difference Result]]),"",IF(ISBLANK(Games!B713),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3" s="24" t="str">
        <f>IF(ISBLANK(Table13[[#This Row],[Difference Result]]), "", (Table13[[#This Row],[Predicted Spread]]*-1-Table13[[#This Row],[Difference Result]]))</f>
        <v/>
      </c>
      <c r="N713" s="24" t="str">
        <f>IF(ISBLANK(Table13[[#This Row],[Difference Result]]), "",ABS(Table13[[#This Row],[Result Difference from Prediction]]))</f>
        <v/>
      </c>
      <c r="O713" s="17" t="str">
        <f>IF(OR(ISBLANK(Games!B713),ISBLANK(Table13[[#This Row],[Side Result]])), "",IF(OR(AND('Prediction Log'!D713&lt;0, 'Prediction Log'!H713='Prediction Log'!B713), AND('Prediction Log'!D713&gt;0, 'Prediction Log'!C713='Prediction Log'!H713)),"Y", IF(ISBLANK(Games!$B$2), "","N")))</f>
        <v/>
      </c>
      <c r="P713" s="17" t="str">
        <f>IF(OR(ISBLANK(Games!B713),ISBLANK(Table13[[#This Row],[Difference Result]])),"", IF(Table13[[#This Row],[Cover Result (Y/N)]]="Y", "Y", "N"))</f>
        <v/>
      </c>
    </row>
    <row r="714" spans="1:16" x14ac:dyDescent="0.45">
      <c r="A714" s="6" t="str">
        <f>IF(ISBLANK(Games!$B714), "",Games!A714)</f>
        <v/>
      </c>
      <c r="B714" s="6" t="str">
        <f>IF(ISBLANK(Games!$B714), "",Games!B714)</f>
        <v/>
      </c>
      <c r="C714" s="6" t="str">
        <f>IF(ISBLANK(Games!$B714), "",Games!C714)</f>
        <v/>
      </c>
      <c r="D714" s="2" t="str">
        <f>IF(ISBLANK(Games!$B714), "",Games!D714)</f>
        <v/>
      </c>
      <c r="E714" s="2" t="str">
        <f>IF(ISBLANK(Games!$B714), "",Games!E714)</f>
        <v/>
      </c>
      <c r="F714" s="6" t="str">
        <f>IF(ISBLANK(Games!$B714), "",Games!F714)</f>
        <v/>
      </c>
      <c r="G714" s="6" t="str">
        <f>IF(ISBLANK(Games!$B714), "",Games!G714)</f>
        <v/>
      </c>
      <c r="H714" s="26"/>
      <c r="I714" s="26"/>
      <c r="J714" s="25" t="str">
        <f>IF(ISBLANK(Table13[[#This Row],[Side Result]]), "",IF(Table13[[#This Row],[Difference Result]]&gt;(-1*Table13[[#This Row],[Predicted Spread]]), "Y", "N"))</f>
        <v/>
      </c>
      <c r="K714" s="12" t="str">
        <f>IF(ISBLANK(Games!B714),"",IF(Table13[[#This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4" s="16" t="str">
        <f>IF(ISBLANK(Table13[[#This Row],[Difference Result]]),"",IF(ISBLANK(Games!B714),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4" s="24" t="str">
        <f>IF(ISBLANK(Table13[[#This Row],[Difference Result]]), "", (Table13[[#This Row],[Predicted Spread]]*-1-Table13[[#This Row],[Difference Result]]))</f>
        <v/>
      </c>
      <c r="N714" s="24" t="str">
        <f>IF(ISBLANK(Table13[[#This Row],[Difference Result]]), "",ABS(Table13[[#This Row],[Result Difference from Prediction]]))</f>
        <v/>
      </c>
      <c r="O714" s="17" t="str">
        <f>IF(OR(ISBLANK(Games!B714),ISBLANK(Table13[[#This Row],[Side Result]])), "",IF(OR(AND('Prediction Log'!D714&lt;0, 'Prediction Log'!H714='Prediction Log'!B714), AND('Prediction Log'!D714&gt;0, 'Prediction Log'!C714='Prediction Log'!H714)),"Y", IF(ISBLANK(Games!$B$2), "","N")))</f>
        <v/>
      </c>
      <c r="P714" s="17" t="str">
        <f>IF(OR(ISBLANK(Games!B714),ISBLANK(Table13[[#This Row],[Difference Result]])),"", IF(Table13[[#This Row],[Cover Result (Y/N)]]="Y", "Y", "N"))</f>
        <v/>
      </c>
    </row>
    <row r="715" spans="1:16" x14ac:dyDescent="0.45">
      <c r="A715" s="6" t="str">
        <f>IF(ISBLANK(Games!$B715), "",Games!A715)</f>
        <v/>
      </c>
      <c r="B715" s="6" t="str">
        <f>IF(ISBLANK(Games!$B715), "",Games!B715)</f>
        <v/>
      </c>
      <c r="C715" s="6" t="str">
        <f>IF(ISBLANK(Games!$B715), "",Games!C715)</f>
        <v/>
      </c>
      <c r="D715" s="2" t="str">
        <f>IF(ISBLANK(Games!$B715), "",Games!D715)</f>
        <v/>
      </c>
      <c r="E715" s="2" t="str">
        <f>IF(ISBLANK(Games!$B715), "",Games!E715)</f>
        <v/>
      </c>
      <c r="F715" s="6" t="str">
        <f>IF(ISBLANK(Games!$B715), "",Games!F715)</f>
        <v/>
      </c>
      <c r="G715" s="6" t="str">
        <f>IF(ISBLANK(Games!$B715), "",Games!G715)</f>
        <v/>
      </c>
      <c r="H715" s="26"/>
      <c r="I715" s="26"/>
      <c r="J715" s="25" t="str">
        <f>IF(ISBLANK(Table13[[#This Row],[Side Result]]), "",IF(Table13[[#This Row],[Difference Result]]&gt;(-1*Table13[[#This Row],[Predicted Spread]]), "Y", "N"))</f>
        <v/>
      </c>
      <c r="K715" s="12" t="str">
        <f>IF(ISBLANK(Games!B715),"",IF(Table13[[#This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5" s="16" t="str">
        <f>IF(ISBLANK(Table13[[#This Row],[Difference Result]]),"",IF(ISBLANK(Games!B715),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5" s="24" t="str">
        <f>IF(ISBLANK(Table13[[#This Row],[Difference Result]]), "", (Table13[[#This Row],[Predicted Spread]]*-1-Table13[[#This Row],[Difference Result]]))</f>
        <v/>
      </c>
      <c r="N715" s="24" t="str">
        <f>IF(ISBLANK(Table13[[#This Row],[Difference Result]]), "",ABS(Table13[[#This Row],[Result Difference from Prediction]]))</f>
        <v/>
      </c>
      <c r="O715" s="17" t="str">
        <f>IF(OR(ISBLANK(Games!B715),ISBLANK(Table13[[#This Row],[Side Result]])), "",IF(OR(AND('Prediction Log'!D715&lt;0, 'Prediction Log'!H715='Prediction Log'!B715), AND('Prediction Log'!D715&gt;0, 'Prediction Log'!C715='Prediction Log'!H715)),"Y", IF(ISBLANK(Games!$B$2), "","N")))</f>
        <v/>
      </c>
      <c r="P715" s="17" t="str">
        <f>IF(OR(ISBLANK(Games!B715),ISBLANK(Table13[[#This Row],[Difference Result]])),"", IF(Table13[[#This Row],[Cover Result (Y/N)]]="Y", "Y", "N"))</f>
        <v/>
      </c>
    </row>
    <row r="716" spans="1:16" x14ac:dyDescent="0.45">
      <c r="A716" s="6" t="str">
        <f>IF(ISBLANK(Games!$B716), "",Games!A716)</f>
        <v/>
      </c>
      <c r="B716" s="6" t="str">
        <f>IF(ISBLANK(Games!$B716), "",Games!B716)</f>
        <v/>
      </c>
      <c r="C716" s="6" t="str">
        <f>IF(ISBLANK(Games!$B716), "",Games!C716)</f>
        <v/>
      </c>
      <c r="D716" s="2" t="str">
        <f>IF(ISBLANK(Games!$B716), "",Games!D716)</f>
        <v/>
      </c>
      <c r="E716" s="2" t="str">
        <f>IF(ISBLANK(Games!$B716), "",Games!E716)</f>
        <v/>
      </c>
      <c r="F716" s="6" t="str">
        <f>IF(ISBLANK(Games!$B716), "",Games!F716)</f>
        <v/>
      </c>
      <c r="G716" s="6" t="str">
        <f>IF(ISBLANK(Games!$B716), "",Games!G716)</f>
        <v/>
      </c>
      <c r="H716" s="26"/>
      <c r="I716" s="26"/>
      <c r="J716" s="25" t="str">
        <f>IF(ISBLANK(Table13[[#This Row],[Side Result]]), "",IF(Table13[[#This Row],[Difference Result]]&gt;(-1*Table13[[#This Row],[Predicted Spread]]), "Y", "N"))</f>
        <v/>
      </c>
      <c r="K716" s="12" t="str">
        <f>IF(ISBLANK(Games!B716),"",IF(Table13[[#This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6" s="16" t="str">
        <f>IF(ISBLANK(Table13[[#This Row],[Difference Result]]),"",IF(ISBLANK(Games!B716),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6" s="24" t="str">
        <f>IF(ISBLANK(Table13[[#This Row],[Difference Result]]), "", (Table13[[#This Row],[Predicted Spread]]*-1-Table13[[#This Row],[Difference Result]]))</f>
        <v/>
      </c>
      <c r="N716" s="24" t="str">
        <f>IF(ISBLANK(Table13[[#This Row],[Difference Result]]), "",ABS(Table13[[#This Row],[Result Difference from Prediction]]))</f>
        <v/>
      </c>
      <c r="O716" s="17" t="str">
        <f>IF(OR(ISBLANK(Games!B716),ISBLANK(Table13[[#This Row],[Side Result]])), "",IF(OR(AND('Prediction Log'!D716&lt;0, 'Prediction Log'!H716='Prediction Log'!B716), AND('Prediction Log'!D716&gt;0, 'Prediction Log'!C716='Prediction Log'!H716)),"Y", IF(ISBLANK(Games!$B$2), "","N")))</f>
        <v/>
      </c>
      <c r="P716" s="17" t="str">
        <f>IF(OR(ISBLANK(Games!B716),ISBLANK(Table13[[#This Row],[Difference Result]])),"", IF(Table13[[#This Row],[Cover Result (Y/N)]]="Y", "Y", "N"))</f>
        <v/>
      </c>
    </row>
    <row r="717" spans="1:16" x14ac:dyDescent="0.45">
      <c r="A717" s="6" t="str">
        <f>IF(ISBLANK(Games!$B717), "",Games!A717)</f>
        <v/>
      </c>
      <c r="B717" s="6" t="str">
        <f>IF(ISBLANK(Games!$B717), "",Games!B717)</f>
        <v/>
      </c>
      <c r="C717" s="6" t="str">
        <f>IF(ISBLANK(Games!$B717), "",Games!C717)</f>
        <v/>
      </c>
      <c r="D717" s="2" t="str">
        <f>IF(ISBLANK(Games!$B717), "",Games!D717)</f>
        <v/>
      </c>
      <c r="E717" s="2" t="str">
        <f>IF(ISBLANK(Games!$B717), "",Games!E717)</f>
        <v/>
      </c>
      <c r="F717" s="6" t="str">
        <f>IF(ISBLANK(Games!$B717), "",Games!F717)</f>
        <v/>
      </c>
      <c r="G717" s="6" t="str">
        <f>IF(ISBLANK(Games!$B717), "",Games!G717)</f>
        <v/>
      </c>
      <c r="H717" s="26"/>
      <c r="I717" s="26"/>
      <c r="J717" s="25" t="str">
        <f>IF(ISBLANK(Table13[[#This Row],[Side Result]]), "",IF(Table13[[#This Row],[Difference Result]]&gt;(-1*Table13[[#This Row],[Predicted Spread]]), "Y", "N"))</f>
        <v/>
      </c>
      <c r="K717" s="12" t="str">
        <f>IF(ISBLANK(Games!B717),"",IF(Table13[[#This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7" s="16" t="str">
        <f>IF(ISBLANK(Table13[[#This Row],[Difference Result]]),"",IF(ISBLANK(Games!B717),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7" s="24" t="str">
        <f>IF(ISBLANK(Table13[[#This Row],[Difference Result]]), "", (Table13[[#This Row],[Predicted Spread]]*-1-Table13[[#This Row],[Difference Result]]))</f>
        <v/>
      </c>
      <c r="N717" s="24" t="str">
        <f>IF(ISBLANK(Table13[[#This Row],[Difference Result]]), "",ABS(Table13[[#This Row],[Result Difference from Prediction]]))</f>
        <v/>
      </c>
      <c r="O717" s="17" t="str">
        <f>IF(OR(ISBLANK(Games!B717),ISBLANK(Table13[[#This Row],[Side Result]])), "",IF(OR(AND('Prediction Log'!D717&lt;0, 'Prediction Log'!H717='Prediction Log'!B717), AND('Prediction Log'!D717&gt;0, 'Prediction Log'!C717='Prediction Log'!H717)),"Y", IF(ISBLANK(Games!$B$2), "","N")))</f>
        <v/>
      </c>
      <c r="P717" s="17" t="str">
        <f>IF(OR(ISBLANK(Games!B717),ISBLANK(Table13[[#This Row],[Difference Result]])),"", IF(Table13[[#This Row],[Cover Result (Y/N)]]="Y", "Y", "N"))</f>
        <v/>
      </c>
    </row>
    <row r="718" spans="1:16" x14ac:dyDescent="0.45">
      <c r="A718" s="6" t="str">
        <f>IF(ISBLANK(Games!$B718), "",Games!A718)</f>
        <v/>
      </c>
      <c r="B718" s="6" t="str">
        <f>IF(ISBLANK(Games!$B718), "",Games!B718)</f>
        <v/>
      </c>
      <c r="C718" s="6" t="str">
        <f>IF(ISBLANK(Games!$B718), "",Games!C718)</f>
        <v/>
      </c>
      <c r="D718" s="2" t="str">
        <f>IF(ISBLANK(Games!$B718), "",Games!D718)</f>
        <v/>
      </c>
      <c r="E718" s="2" t="str">
        <f>IF(ISBLANK(Games!$B718), "",Games!E718)</f>
        <v/>
      </c>
      <c r="F718" s="6" t="str">
        <f>IF(ISBLANK(Games!$B718), "",Games!F718)</f>
        <v/>
      </c>
      <c r="G718" s="6" t="str">
        <f>IF(ISBLANK(Games!$B718), "",Games!G718)</f>
        <v/>
      </c>
      <c r="H718" s="26"/>
      <c r="I718" s="26"/>
      <c r="J718" s="25" t="str">
        <f>IF(ISBLANK(Table13[[#This Row],[Side Result]]), "",IF(Table13[[#This Row],[Difference Result]]&gt;(-1*Table13[[#This Row],[Predicted Spread]]), "Y", "N"))</f>
        <v/>
      </c>
      <c r="K718" s="12" t="str">
        <f>IF(ISBLANK(Games!B718),"",IF(Table13[[#This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8" s="16" t="str">
        <f>IF(ISBLANK(Table13[[#This Row],[Difference Result]]),"",IF(ISBLANK(Games!B718),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8" s="24" t="str">
        <f>IF(ISBLANK(Table13[[#This Row],[Difference Result]]), "", (Table13[[#This Row],[Predicted Spread]]*-1-Table13[[#This Row],[Difference Result]]))</f>
        <v/>
      </c>
      <c r="N718" s="24" t="str">
        <f>IF(ISBLANK(Table13[[#This Row],[Difference Result]]), "",ABS(Table13[[#This Row],[Result Difference from Prediction]]))</f>
        <v/>
      </c>
      <c r="O718" s="17" t="str">
        <f>IF(OR(ISBLANK(Games!B718),ISBLANK(Table13[[#This Row],[Side Result]])), "",IF(OR(AND('Prediction Log'!D718&lt;0, 'Prediction Log'!H718='Prediction Log'!B718), AND('Prediction Log'!D718&gt;0, 'Prediction Log'!C718='Prediction Log'!H718)),"Y", IF(ISBLANK(Games!$B$2), "","N")))</f>
        <v/>
      </c>
      <c r="P718" s="17" t="str">
        <f>IF(OR(ISBLANK(Games!B718),ISBLANK(Table13[[#This Row],[Difference Result]])),"", IF(Table13[[#This Row],[Cover Result (Y/N)]]="Y", "Y", "N"))</f>
        <v/>
      </c>
    </row>
    <row r="719" spans="1:16" x14ac:dyDescent="0.45">
      <c r="A719" s="6" t="str">
        <f>IF(ISBLANK(Games!$B719), "",Games!A719)</f>
        <v/>
      </c>
      <c r="B719" s="6" t="str">
        <f>IF(ISBLANK(Games!$B719), "",Games!B719)</f>
        <v/>
      </c>
      <c r="C719" s="6" t="str">
        <f>IF(ISBLANK(Games!$B719), "",Games!C719)</f>
        <v/>
      </c>
      <c r="D719" s="2" t="str">
        <f>IF(ISBLANK(Games!$B719), "",Games!D719)</f>
        <v/>
      </c>
      <c r="E719" s="2" t="str">
        <f>IF(ISBLANK(Games!$B719), "",Games!E719)</f>
        <v/>
      </c>
      <c r="F719" s="6" t="str">
        <f>IF(ISBLANK(Games!$B719), "",Games!F719)</f>
        <v/>
      </c>
      <c r="G719" s="6" t="str">
        <f>IF(ISBLANK(Games!$B719), "",Games!G719)</f>
        <v/>
      </c>
      <c r="H719" s="26"/>
      <c r="I719" s="26"/>
      <c r="J719" s="25" t="str">
        <f>IF(ISBLANK(Table13[[#This Row],[Side Result]]), "",IF(Table13[[#This Row],[Difference Result]]&gt;(-1*Table13[[#This Row],[Predicted Spread]]), "Y", "N"))</f>
        <v/>
      </c>
      <c r="K719" s="12" t="str">
        <f>IF(ISBLANK(Games!B719),"",IF(Table13[[#This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9" s="16" t="str">
        <f>IF(ISBLANK(Table13[[#This Row],[Difference Result]]),"",IF(ISBLANK(Games!B719),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9" s="24" t="str">
        <f>IF(ISBLANK(Table13[[#This Row],[Difference Result]]), "", (Table13[[#This Row],[Predicted Spread]]*-1-Table13[[#This Row],[Difference Result]]))</f>
        <v/>
      </c>
      <c r="N719" s="24" t="str">
        <f>IF(ISBLANK(Table13[[#This Row],[Difference Result]]), "",ABS(Table13[[#This Row],[Result Difference from Prediction]]))</f>
        <v/>
      </c>
      <c r="O719" s="17" t="str">
        <f>IF(OR(ISBLANK(Games!B719),ISBLANK(Table13[[#This Row],[Side Result]])), "",IF(OR(AND('Prediction Log'!D719&lt;0, 'Prediction Log'!H719='Prediction Log'!B719), AND('Prediction Log'!D719&gt;0, 'Prediction Log'!C719='Prediction Log'!H719)),"Y", IF(ISBLANK(Games!$B$2), "","N")))</f>
        <v/>
      </c>
      <c r="P719" s="17" t="str">
        <f>IF(OR(ISBLANK(Games!B719),ISBLANK(Table13[[#This Row],[Difference Result]])),"", IF(Table13[[#This Row],[Cover Result (Y/N)]]="Y", "Y", "N"))</f>
        <v/>
      </c>
    </row>
    <row r="720" spans="1:16" x14ac:dyDescent="0.45">
      <c r="A720" s="6" t="str">
        <f>IF(ISBLANK(Games!$B720), "",Games!A720)</f>
        <v/>
      </c>
      <c r="B720" s="6" t="str">
        <f>IF(ISBLANK(Games!$B720), "",Games!B720)</f>
        <v/>
      </c>
      <c r="C720" s="6" t="str">
        <f>IF(ISBLANK(Games!$B720), "",Games!C720)</f>
        <v/>
      </c>
      <c r="D720" s="2" t="str">
        <f>IF(ISBLANK(Games!$B720), "",Games!D720)</f>
        <v/>
      </c>
      <c r="E720" s="2" t="str">
        <f>IF(ISBLANK(Games!$B720), "",Games!E720)</f>
        <v/>
      </c>
      <c r="F720" s="6" t="str">
        <f>IF(ISBLANK(Games!$B720), "",Games!F720)</f>
        <v/>
      </c>
      <c r="G720" s="6" t="str">
        <f>IF(ISBLANK(Games!$B720), "",Games!G720)</f>
        <v/>
      </c>
      <c r="H720" s="26"/>
      <c r="I720" s="26"/>
      <c r="J720" s="25" t="str">
        <f>IF(ISBLANK(Table13[[#This Row],[Side Result]]), "",IF(Table13[[#This Row],[Difference Result]]&gt;(-1*Table13[[#This Row],[Predicted Spread]]), "Y", "N"))</f>
        <v/>
      </c>
      <c r="K720" s="12" t="str">
        <f>IF(ISBLANK(Games!B720),"",IF(Table13[[#This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0" s="16" t="str">
        <f>IF(ISBLANK(Table13[[#This Row],[Difference Result]]),"",IF(ISBLANK(Games!B720),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0" s="24" t="str">
        <f>IF(ISBLANK(Table13[[#This Row],[Difference Result]]), "", (Table13[[#This Row],[Predicted Spread]]*-1-Table13[[#This Row],[Difference Result]]))</f>
        <v/>
      </c>
      <c r="N720" s="24" t="str">
        <f>IF(ISBLANK(Table13[[#This Row],[Difference Result]]), "",ABS(Table13[[#This Row],[Result Difference from Prediction]]))</f>
        <v/>
      </c>
      <c r="O720" s="17" t="str">
        <f>IF(OR(ISBLANK(Games!B720),ISBLANK(Table13[[#This Row],[Side Result]])), "",IF(OR(AND('Prediction Log'!D720&lt;0, 'Prediction Log'!H720='Prediction Log'!B720), AND('Prediction Log'!D720&gt;0, 'Prediction Log'!C720='Prediction Log'!H720)),"Y", IF(ISBLANK(Games!$B$2), "","N")))</f>
        <v/>
      </c>
      <c r="P720" s="17" t="str">
        <f>IF(OR(ISBLANK(Games!B720),ISBLANK(Table13[[#This Row],[Difference Result]])),"", IF(Table13[[#This Row],[Cover Result (Y/N)]]="Y", "Y", "N"))</f>
        <v/>
      </c>
    </row>
    <row r="721" spans="1:16" x14ac:dyDescent="0.45">
      <c r="A721" s="6" t="str">
        <f>IF(ISBLANK(Games!$B721), "",Games!A721)</f>
        <v/>
      </c>
      <c r="B721" s="6" t="str">
        <f>IF(ISBLANK(Games!$B721), "",Games!B721)</f>
        <v/>
      </c>
      <c r="C721" s="6" t="str">
        <f>IF(ISBLANK(Games!$B721), "",Games!C721)</f>
        <v/>
      </c>
      <c r="D721" s="2" t="str">
        <f>IF(ISBLANK(Games!$B721), "",Games!D721)</f>
        <v/>
      </c>
      <c r="E721" s="2" t="str">
        <f>IF(ISBLANK(Games!$B721), "",Games!E721)</f>
        <v/>
      </c>
      <c r="F721" s="6" t="str">
        <f>IF(ISBLANK(Games!$B721), "",Games!F721)</f>
        <v/>
      </c>
      <c r="G721" s="6" t="str">
        <f>IF(ISBLANK(Games!$B721), "",Games!G721)</f>
        <v/>
      </c>
      <c r="H721" s="26"/>
      <c r="I721" s="26"/>
      <c r="J721" s="25" t="str">
        <f>IF(ISBLANK(Table13[[#This Row],[Side Result]]), "",IF(Table13[[#This Row],[Difference Result]]&gt;(-1*Table13[[#This Row],[Predicted Spread]]), "Y", "N"))</f>
        <v/>
      </c>
      <c r="K721" s="12" t="str">
        <f>IF(ISBLANK(Games!B721),"",IF(Table13[[#This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1" s="16" t="str">
        <f>IF(ISBLANK(Table13[[#This Row],[Difference Result]]),"",IF(ISBLANK(Games!B721),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1" s="24" t="str">
        <f>IF(ISBLANK(Table13[[#This Row],[Difference Result]]), "", (Table13[[#This Row],[Predicted Spread]]*-1-Table13[[#This Row],[Difference Result]]))</f>
        <v/>
      </c>
      <c r="N721" s="24" t="str">
        <f>IF(ISBLANK(Table13[[#This Row],[Difference Result]]), "",ABS(Table13[[#This Row],[Result Difference from Prediction]]))</f>
        <v/>
      </c>
      <c r="O721" s="17" t="str">
        <f>IF(OR(ISBLANK(Games!B721),ISBLANK(Table13[[#This Row],[Side Result]])), "",IF(OR(AND('Prediction Log'!D721&lt;0, 'Prediction Log'!H721='Prediction Log'!B721), AND('Prediction Log'!D721&gt;0, 'Prediction Log'!C721='Prediction Log'!H721)),"Y", IF(ISBLANK(Games!$B$2), "","N")))</f>
        <v/>
      </c>
      <c r="P721" s="17" t="str">
        <f>IF(OR(ISBLANK(Games!B721),ISBLANK(Table13[[#This Row],[Difference Result]])),"", IF(Table13[[#This Row],[Cover Result (Y/N)]]="Y", "Y", "N"))</f>
        <v/>
      </c>
    </row>
    <row r="722" spans="1:16" x14ac:dyDescent="0.45">
      <c r="A722" s="6" t="str">
        <f>IF(ISBLANK(Games!$B722), "",Games!A722)</f>
        <v/>
      </c>
      <c r="B722" s="6" t="str">
        <f>IF(ISBLANK(Games!$B722), "",Games!B722)</f>
        <v/>
      </c>
      <c r="C722" s="6" t="str">
        <f>IF(ISBLANK(Games!$B722), "",Games!C722)</f>
        <v/>
      </c>
      <c r="D722" s="2" t="str">
        <f>IF(ISBLANK(Games!$B722), "",Games!D722)</f>
        <v/>
      </c>
      <c r="E722" s="2" t="str">
        <f>IF(ISBLANK(Games!$B722), "",Games!E722)</f>
        <v/>
      </c>
      <c r="F722" s="6" t="str">
        <f>IF(ISBLANK(Games!$B722), "",Games!F722)</f>
        <v/>
      </c>
      <c r="G722" s="6" t="str">
        <f>IF(ISBLANK(Games!$B722), "",Games!G722)</f>
        <v/>
      </c>
      <c r="H722" s="26"/>
      <c r="I722" s="26"/>
      <c r="J722" s="25" t="str">
        <f>IF(ISBLANK(Table13[[#This Row],[Side Result]]), "",IF(Table13[[#This Row],[Difference Result]]&gt;(-1*Table13[[#This Row],[Predicted Spread]]), "Y", "N"))</f>
        <v/>
      </c>
      <c r="K722" s="12" t="str">
        <f>IF(ISBLANK(Games!B722),"",IF(Table13[[#This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2" s="16" t="str">
        <f>IF(ISBLANK(Table13[[#This Row],[Difference Result]]),"",IF(ISBLANK(Games!B722),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2" s="24" t="str">
        <f>IF(ISBLANK(Table13[[#This Row],[Difference Result]]), "", (Table13[[#This Row],[Predicted Spread]]*-1-Table13[[#This Row],[Difference Result]]))</f>
        <v/>
      </c>
      <c r="N722" s="24" t="str">
        <f>IF(ISBLANK(Table13[[#This Row],[Difference Result]]), "",ABS(Table13[[#This Row],[Result Difference from Prediction]]))</f>
        <v/>
      </c>
      <c r="O722" s="17" t="str">
        <f>IF(OR(ISBLANK(Games!B722),ISBLANK(Table13[[#This Row],[Side Result]])), "",IF(OR(AND('Prediction Log'!D722&lt;0, 'Prediction Log'!H722='Prediction Log'!B722), AND('Prediction Log'!D722&gt;0, 'Prediction Log'!C722='Prediction Log'!H722)),"Y", IF(ISBLANK(Games!$B$2), "","N")))</f>
        <v/>
      </c>
      <c r="P722" s="17" t="str">
        <f>IF(OR(ISBLANK(Games!B722),ISBLANK(Table13[[#This Row],[Difference Result]])),"", IF(Table13[[#This Row],[Cover Result (Y/N)]]="Y", "Y", "N"))</f>
        <v/>
      </c>
    </row>
    <row r="723" spans="1:16" x14ac:dyDescent="0.45">
      <c r="A723" s="6" t="str">
        <f>IF(ISBLANK(Games!$B723), "",Games!A723)</f>
        <v/>
      </c>
      <c r="B723" s="6" t="str">
        <f>IF(ISBLANK(Games!$B723), "",Games!B723)</f>
        <v/>
      </c>
      <c r="C723" s="6" t="str">
        <f>IF(ISBLANK(Games!$B723), "",Games!C723)</f>
        <v/>
      </c>
      <c r="D723" s="2" t="str">
        <f>IF(ISBLANK(Games!$B723), "",Games!D723)</f>
        <v/>
      </c>
      <c r="E723" s="2" t="str">
        <f>IF(ISBLANK(Games!$B723), "",Games!E723)</f>
        <v/>
      </c>
      <c r="F723" s="6" t="str">
        <f>IF(ISBLANK(Games!$B723), "",Games!F723)</f>
        <v/>
      </c>
      <c r="G723" s="6" t="str">
        <f>IF(ISBLANK(Games!$B723), "",Games!G723)</f>
        <v/>
      </c>
      <c r="H723" s="26"/>
      <c r="I723" s="26"/>
      <c r="J723" s="25" t="str">
        <f>IF(ISBLANK(Table13[[#This Row],[Side Result]]), "",IF(Table13[[#This Row],[Difference Result]]&gt;(-1*Table13[[#This Row],[Predicted Spread]]), "Y", "N"))</f>
        <v/>
      </c>
      <c r="K723" s="12" t="str">
        <f>IF(ISBLANK(Games!B723),"",IF(Table13[[#This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3" s="16" t="str">
        <f>IF(ISBLANK(Table13[[#This Row],[Difference Result]]),"",IF(ISBLANK(Games!B723),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3" s="24" t="str">
        <f>IF(ISBLANK(Table13[[#This Row],[Difference Result]]), "", (Table13[[#This Row],[Predicted Spread]]*-1-Table13[[#This Row],[Difference Result]]))</f>
        <v/>
      </c>
      <c r="N723" s="24" t="str">
        <f>IF(ISBLANK(Table13[[#This Row],[Difference Result]]), "",ABS(Table13[[#This Row],[Result Difference from Prediction]]))</f>
        <v/>
      </c>
      <c r="O723" s="17" t="str">
        <f>IF(OR(ISBLANK(Games!B723),ISBLANK(Table13[[#This Row],[Side Result]])), "",IF(OR(AND('Prediction Log'!D723&lt;0, 'Prediction Log'!H723='Prediction Log'!B723), AND('Prediction Log'!D723&gt;0, 'Prediction Log'!C723='Prediction Log'!H723)),"Y", IF(ISBLANK(Games!$B$2), "","N")))</f>
        <v/>
      </c>
      <c r="P723" s="17" t="str">
        <f>IF(OR(ISBLANK(Games!B723),ISBLANK(Table13[[#This Row],[Difference Result]])),"", IF(Table13[[#This Row],[Cover Result (Y/N)]]="Y", "Y", "N"))</f>
        <v/>
      </c>
    </row>
    <row r="724" spans="1:16" x14ac:dyDescent="0.45">
      <c r="A724" s="6" t="str">
        <f>IF(ISBLANK(Games!$B724), "",Games!A724)</f>
        <v/>
      </c>
      <c r="B724" s="6" t="str">
        <f>IF(ISBLANK(Games!$B724), "",Games!B724)</f>
        <v/>
      </c>
      <c r="C724" s="6" t="str">
        <f>IF(ISBLANK(Games!$B724), "",Games!C724)</f>
        <v/>
      </c>
      <c r="D724" s="2" t="str">
        <f>IF(ISBLANK(Games!$B724), "",Games!D724)</f>
        <v/>
      </c>
      <c r="E724" s="2" t="str">
        <f>IF(ISBLANK(Games!$B724), "",Games!E724)</f>
        <v/>
      </c>
      <c r="F724" s="6" t="str">
        <f>IF(ISBLANK(Games!$B724), "",Games!F724)</f>
        <v/>
      </c>
      <c r="G724" s="6" t="str">
        <f>IF(ISBLANK(Games!$B724), "",Games!G724)</f>
        <v/>
      </c>
      <c r="H724" s="26"/>
      <c r="I724" s="26"/>
      <c r="J724" s="25" t="str">
        <f>IF(ISBLANK(Table13[[#This Row],[Side Result]]), "",IF(Table13[[#This Row],[Difference Result]]&gt;(-1*Table13[[#This Row],[Predicted Spread]]), "Y", "N"))</f>
        <v/>
      </c>
      <c r="K724" s="12" t="str">
        <f>IF(ISBLANK(Games!B724),"",IF(Table13[[#This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4" s="16" t="str">
        <f>IF(ISBLANK(Table13[[#This Row],[Difference Result]]),"",IF(ISBLANK(Games!B724),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4" s="24" t="str">
        <f>IF(ISBLANK(Table13[[#This Row],[Difference Result]]), "", (Table13[[#This Row],[Predicted Spread]]*-1-Table13[[#This Row],[Difference Result]]))</f>
        <v/>
      </c>
      <c r="N724" s="24" t="str">
        <f>IF(ISBLANK(Table13[[#This Row],[Difference Result]]), "",ABS(Table13[[#This Row],[Result Difference from Prediction]]))</f>
        <v/>
      </c>
      <c r="O724" s="17" t="str">
        <f>IF(OR(ISBLANK(Games!B724),ISBLANK(Table13[[#This Row],[Side Result]])), "",IF(OR(AND('Prediction Log'!D724&lt;0, 'Prediction Log'!H724='Prediction Log'!B724), AND('Prediction Log'!D724&gt;0, 'Prediction Log'!C724='Prediction Log'!H724)),"Y", IF(ISBLANK(Games!$B$2), "","N")))</f>
        <v/>
      </c>
      <c r="P724" s="17" t="str">
        <f>IF(OR(ISBLANK(Games!B724),ISBLANK(Table13[[#This Row],[Difference Result]])),"", IF(Table13[[#This Row],[Cover Result (Y/N)]]="Y", "Y", "N"))</f>
        <v/>
      </c>
    </row>
    <row r="725" spans="1:16" x14ac:dyDescent="0.45">
      <c r="A725" s="6" t="str">
        <f>IF(ISBLANK(Games!$B725), "",Games!A725)</f>
        <v/>
      </c>
      <c r="B725" s="6" t="str">
        <f>IF(ISBLANK(Games!$B725), "",Games!B725)</f>
        <v/>
      </c>
      <c r="C725" s="6" t="str">
        <f>IF(ISBLANK(Games!$B725), "",Games!C725)</f>
        <v/>
      </c>
      <c r="D725" s="2" t="str">
        <f>IF(ISBLANK(Games!$B725), "",Games!D725)</f>
        <v/>
      </c>
      <c r="E725" s="2" t="str">
        <f>IF(ISBLANK(Games!$B725), "",Games!E725)</f>
        <v/>
      </c>
      <c r="F725" s="6" t="str">
        <f>IF(ISBLANK(Games!$B725), "",Games!F725)</f>
        <v/>
      </c>
      <c r="G725" s="6" t="str">
        <f>IF(ISBLANK(Games!$B725), "",Games!G725)</f>
        <v/>
      </c>
      <c r="H725" s="26"/>
      <c r="I725" s="26"/>
      <c r="J725" s="25" t="str">
        <f>IF(ISBLANK(Table13[[#This Row],[Side Result]]), "",IF(Table13[[#This Row],[Difference Result]]&gt;(-1*Table13[[#This Row],[Predicted Spread]]), "Y", "N"))</f>
        <v/>
      </c>
      <c r="K725" s="12" t="str">
        <f>IF(ISBLANK(Games!B725),"",IF(Table13[[#This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5" s="16" t="str">
        <f>IF(ISBLANK(Table13[[#This Row],[Difference Result]]),"",IF(ISBLANK(Games!B725),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5" s="24" t="str">
        <f>IF(ISBLANK(Table13[[#This Row],[Difference Result]]), "", (Table13[[#This Row],[Predicted Spread]]*-1-Table13[[#This Row],[Difference Result]]))</f>
        <v/>
      </c>
      <c r="N725" s="24" t="str">
        <f>IF(ISBLANK(Table13[[#This Row],[Difference Result]]), "",ABS(Table13[[#This Row],[Result Difference from Prediction]]))</f>
        <v/>
      </c>
      <c r="O725" s="17" t="str">
        <f>IF(OR(ISBLANK(Games!B725),ISBLANK(Table13[[#This Row],[Side Result]])), "",IF(OR(AND('Prediction Log'!D725&lt;0, 'Prediction Log'!H725='Prediction Log'!B725), AND('Prediction Log'!D725&gt;0, 'Prediction Log'!C725='Prediction Log'!H725)),"Y", IF(ISBLANK(Games!$B$2), "","N")))</f>
        <v/>
      </c>
      <c r="P725" s="17" t="str">
        <f>IF(OR(ISBLANK(Games!B725),ISBLANK(Table13[[#This Row],[Difference Result]])),"", IF(Table13[[#This Row],[Cover Result (Y/N)]]="Y", "Y", "N"))</f>
        <v/>
      </c>
    </row>
    <row r="726" spans="1:16" x14ac:dyDescent="0.45">
      <c r="A726" s="6" t="str">
        <f>IF(ISBLANK(Games!$B726), "",Games!A726)</f>
        <v/>
      </c>
      <c r="B726" s="6" t="str">
        <f>IF(ISBLANK(Games!$B726), "",Games!B726)</f>
        <v/>
      </c>
      <c r="C726" s="6" t="str">
        <f>IF(ISBLANK(Games!$B726), "",Games!C726)</f>
        <v/>
      </c>
      <c r="D726" s="2" t="str">
        <f>IF(ISBLANK(Games!$B726), "",Games!D726)</f>
        <v/>
      </c>
      <c r="E726" s="2" t="str">
        <f>IF(ISBLANK(Games!$B726), "",Games!E726)</f>
        <v/>
      </c>
      <c r="F726" s="6" t="str">
        <f>IF(ISBLANK(Games!$B726), "",Games!F726)</f>
        <v/>
      </c>
      <c r="G726" s="6" t="str">
        <f>IF(ISBLANK(Games!$B726), "",Games!G726)</f>
        <v/>
      </c>
      <c r="H726" s="26"/>
      <c r="I726" s="26"/>
      <c r="J726" s="25" t="str">
        <f>IF(ISBLANK(Table13[[#This Row],[Side Result]]), "",IF(Table13[[#This Row],[Difference Result]]&gt;(-1*Table13[[#This Row],[Predicted Spread]]), "Y", "N"))</f>
        <v/>
      </c>
      <c r="K726" s="12" t="str">
        <f>IF(ISBLANK(Games!B726),"",IF(Table13[[#This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6" s="16" t="str">
        <f>IF(ISBLANK(Table13[[#This Row],[Difference Result]]),"",IF(ISBLANK(Games!B726),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6" s="24" t="str">
        <f>IF(ISBLANK(Table13[[#This Row],[Difference Result]]), "", (Table13[[#This Row],[Predicted Spread]]*-1-Table13[[#This Row],[Difference Result]]))</f>
        <v/>
      </c>
      <c r="N726" s="24" t="str">
        <f>IF(ISBLANK(Table13[[#This Row],[Difference Result]]), "",ABS(Table13[[#This Row],[Result Difference from Prediction]]))</f>
        <v/>
      </c>
      <c r="O726" s="17" t="str">
        <f>IF(OR(ISBLANK(Games!B726),ISBLANK(Table13[[#This Row],[Side Result]])), "",IF(OR(AND('Prediction Log'!D726&lt;0, 'Prediction Log'!H726='Prediction Log'!B726), AND('Prediction Log'!D726&gt;0, 'Prediction Log'!C726='Prediction Log'!H726)),"Y", IF(ISBLANK(Games!$B$2), "","N")))</f>
        <v/>
      </c>
      <c r="P726" s="17" t="str">
        <f>IF(OR(ISBLANK(Games!B726),ISBLANK(Table13[[#This Row],[Difference Result]])),"", IF(Table13[[#This Row],[Cover Result (Y/N)]]="Y", "Y", "N"))</f>
        <v/>
      </c>
    </row>
    <row r="727" spans="1:16" x14ac:dyDescent="0.45">
      <c r="A727" s="6" t="str">
        <f>IF(ISBLANK(Games!$B727), "",Games!A727)</f>
        <v/>
      </c>
      <c r="B727" s="6" t="str">
        <f>IF(ISBLANK(Games!$B727), "",Games!B727)</f>
        <v/>
      </c>
      <c r="C727" s="6" t="str">
        <f>IF(ISBLANK(Games!$B727), "",Games!C727)</f>
        <v/>
      </c>
      <c r="D727" s="2" t="str">
        <f>IF(ISBLANK(Games!$B727), "",Games!D727)</f>
        <v/>
      </c>
      <c r="E727" s="2" t="str">
        <f>IF(ISBLANK(Games!$B727), "",Games!E727)</f>
        <v/>
      </c>
      <c r="F727" s="6" t="str">
        <f>IF(ISBLANK(Games!$B727), "",Games!F727)</f>
        <v/>
      </c>
      <c r="G727" s="6" t="str">
        <f>IF(ISBLANK(Games!$B727), "",Games!G727)</f>
        <v/>
      </c>
      <c r="H727" s="26"/>
      <c r="I727" s="26"/>
      <c r="J727" s="25" t="str">
        <f>IF(ISBLANK(Table13[[#This Row],[Side Result]]), "",IF(Table13[[#This Row],[Difference Result]]&gt;(-1*Table13[[#This Row],[Predicted Spread]]), "Y", "N"))</f>
        <v/>
      </c>
      <c r="K727" s="12" t="str">
        <f>IF(ISBLANK(Games!B727),"",IF(Table13[[#This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7" s="16" t="str">
        <f>IF(ISBLANK(Table13[[#This Row],[Difference Result]]),"",IF(ISBLANK(Games!B727),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7" s="24" t="str">
        <f>IF(ISBLANK(Table13[[#This Row],[Difference Result]]), "", (Table13[[#This Row],[Predicted Spread]]*-1-Table13[[#This Row],[Difference Result]]))</f>
        <v/>
      </c>
      <c r="N727" s="24" t="str">
        <f>IF(ISBLANK(Table13[[#This Row],[Difference Result]]), "",ABS(Table13[[#This Row],[Result Difference from Prediction]]))</f>
        <v/>
      </c>
      <c r="O727" s="17" t="str">
        <f>IF(OR(ISBLANK(Games!B727),ISBLANK(Table13[[#This Row],[Side Result]])), "",IF(OR(AND('Prediction Log'!D727&lt;0, 'Prediction Log'!H727='Prediction Log'!B727), AND('Prediction Log'!D727&gt;0, 'Prediction Log'!C727='Prediction Log'!H727)),"Y", IF(ISBLANK(Games!$B$2), "","N")))</f>
        <v/>
      </c>
      <c r="P727" s="17" t="str">
        <f>IF(OR(ISBLANK(Games!B727),ISBLANK(Table13[[#This Row],[Difference Result]])),"", IF(Table13[[#This Row],[Cover Result (Y/N)]]="Y", "Y", "N"))</f>
        <v/>
      </c>
    </row>
    <row r="728" spans="1:16" x14ac:dyDescent="0.45">
      <c r="A728" s="6" t="str">
        <f>IF(ISBLANK(Games!$B728), "",Games!A728)</f>
        <v/>
      </c>
      <c r="B728" s="6" t="str">
        <f>IF(ISBLANK(Games!$B728), "",Games!B728)</f>
        <v/>
      </c>
      <c r="C728" s="6" t="str">
        <f>IF(ISBLANK(Games!$B728), "",Games!C728)</f>
        <v/>
      </c>
      <c r="D728" s="2" t="str">
        <f>IF(ISBLANK(Games!$B728), "",Games!D728)</f>
        <v/>
      </c>
      <c r="E728" s="2" t="str">
        <f>IF(ISBLANK(Games!$B728), "",Games!E728)</f>
        <v/>
      </c>
      <c r="F728" s="6" t="str">
        <f>IF(ISBLANK(Games!$B728), "",Games!F728)</f>
        <v/>
      </c>
      <c r="G728" s="6" t="str">
        <f>IF(ISBLANK(Games!$B728), "",Games!G728)</f>
        <v/>
      </c>
      <c r="H728" s="26"/>
      <c r="I728" s="26"/>
      <c r="J728" s="25" t="str">
        <f>IF(ISBLANK(Table13[[#This Row],[Side Result]]), "",IF(Table13[[#This Row],[Difference Result]]&gt;(-1*Table13[[#This Row],[Predicted Spread]]), "Y", "N"))</f>
        <v/>
      </c>
      <c r="K728" s="12" t="str">
        <f>IF(ISBLANK(Games!B728),"",IF(Table13[[#This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8" s="16" t="str">
        <f>IF(ISBLANK(Table13[[#This Row],[Difference Result]]),"",IF(ISBLANK(Games!B728),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8" s="24" t="str">
        <f>IF(ISBLANK(Table13[[#This Row],[Difference Result]]), "", (Table13[[#This Row],[Predicted Spread]]*-1-Table13[[#This Row],[Difference Result]]))</f>
        <v/>
      </c>
      <c r="N728" s="24" t="str">
        <f>IF(ISBLANK(Table13[[#This Row],[Difference Result]]), "",ABS(Table13[[#This Row],[Result Difference from Prediction]]))</f>
        <v/>
      </c>
      <c r="O728" s="17" t="str">
        <f>IF(OR(ISBLANK(Games!B728),ISBLANK(Table13[[#This Row],[Side Result]])), "",IF(OR(AND('Prediction Log'!D728&lt;0, 'Prediction Log'!H728='Prediction Log'!B728), AND('Prediction Log'!D728&gt;0, 'Prediction Log'!C728='Prediction Log'!H728)),"Y", IF(ISBLANK(Games!$B$2), "","N")))</f>
        <v/>
      </c>
      <c r="P728" s="17" t="str">
        <f>IF(OR(ISBLANK(Games!B728),ISBLANK(Table13[[#This Row],[Difference Result]])),"", IF(Table13[[#This Row],[Cover Result (Y/N)]]="Y", "Y", "N"))</f>
        <v/>
      </c>
    </row>
    <row r="729" spans="1:16" x14ac:dyDescent="0.45">
      <c r="A729" s="6" t="str">
        <f>IF(ISBLANK(Games!$B729), "",Games!A729)</f>
        <v/>
      </c>
      <c r="B729" s="6" t="str">
        <f>IF(ISBLANK(Games!$B729), "",Games!B729)</f>
        <v/>
      </c>
      <c r="C729" s="6" t="str">
        <f>IF(ISBLANK(Games!$B729), "",Games!C729)</f>
        <v/>
      </c>
      <c r="D729" s="2" t="str">
        <f>IF(ISBLANK(Games!$B729), "",Games!D729)</f>
        <v/>
      </c>
      <c r="E729" s="2" t="str">
        <f>IF(ISBLANK(Games!$B729), "",Games!E729)</f>
        <v/>
      </c>
      <c r="F729" s="6" t="str">
        <f>IF(ISBLANK(Games!$B729), "",Games!F729)</f>
        <v/>
      </c>
      <c r="G729" s="6" t="str">
        <f>IF(ISBLANK(Games!$B729), "",Games!G729)</f>
        <v/>
      </c>
      <c r="H729" s="26"/>
      <c r="I729" s="26"/>
      <c r="J729" s="25" t="str">
        <f>IF(ISBLANK(Table13[[#This Row],[Side Result]]), "",IF(Table13[[#This Row],[Difference Result]]&gt;(-1*Table13[[#This Row],[Predicted Spread]]), "Y", "N"))</f>
        <v/>
      </c>
      <c r="K729" s="12" t="str">
        <f>IF(ISBLANK(Games!B729),"",IF(Table13[[#This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9" s="16" t="str">
        <f>IF(ISBLANK(Table13[[#This Row],[Difference Result]]),"",IF(ISBLANK(Games!B729),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9" s="24" t="str">
        <f>IF(ISBLANK(Table13[[#This Row],[Difference Result]]), "", (Table13[[#This Row],[Predicted Spread]]*-1-Table13[[#This Row],[Difference Result]]))</f>
        <v/>
      </c>
      <c r="N729" s="24" t="str">
        <f>IF(ISBLANK(Table13[[#This Row],[Difference Result]]), "",ABS(Table13[[#This Row],[Result Difference from Prediction]]))</f>
        <v/>
      </c>
      <c r="O729" s="17" t="str">
        <f>IF(OR(ISBLANK(Games!B729),ISBLANK(Table13[[#This Row],[Side Result]])), "",IF(OR(AND('Prediction Log'!D729&lt;0, 'Prediction Log'!H729='Prediction Log'!B729), AND('Prediction Log'!D729&gt;0, 'Prediction Log'!C729='Prediction Log'!H729)),"Y", IF(ISBLANK(Games!$B$2), "","N")))</f>
        <v/>
      </c>
      <c r="P729" s="17" t="str">
        <f>IF(OR(ISBLANK(Games!B729),ISBLANK(Table13[[#This Row],[Difference Result]])),"", IF(Table13[[#This Row],[Cover Result (Y/N)]]="Y", "Y", "N"))</f>
        <v/>
      </c>
    </row>
    <row r="730" spans="1:16" x14ac:dyDescent="0.45">
      <c r="A730" s="6" t="str">
        <f>IF(ISBLANK(Games!$B730), "",Games!A730)</f>
        <v/>
      </c>
      <c r="B730" s="6" t="str">
        <f>IF(ISBLANK(Games!$B730), "",Games!B730)</f>
        <v/>
      </c>
      <c r="C730" s="6" t="str">
        <f>IF(ISBLANK(Games!$B730), "",Games!C730)</f>
        <v/>
      </c>
      <c r="D730" s="2" t="str">
        <f>IF(ISBLANK(Games!$B730), "",Games!D730)</f>
        <v/>
      </c>
      <c r="E730" s="2" t="str">
        <f>IF(ISBLANK(Games!$B730), "",Games!E730)</f>
        <v/>
      </c>
      <c r="F730" s="6" t="str">
        <f>IF(ISBLANK(Games!$B730), "",Games!F730)</f>
        <v/>
      </c>
      <c r="G730" s="6" t="str">
        <f>IF(ISBLANK(Games!$B730), "",Games!G730)</f>
        <v/>
      </c>
      <c r="H730" s="26"/>
      <c r="I730" s="26"/>
      <c r="J730" s="25" t="str">
        <f>IF(ISBLANK(Table13[[#This Row],[Side Result]]), "",IF(Table13[[#This Row],[Difference Result]]&gt;(-1*Table13[[#This Row],[Predicted Spread]]), "Y", "N"))</f>
        <v/>
      </c>
      <c r="K730" s="12" t="str">
        <f>IF(ISBLANK(Games!B730),"",IF(Table13[[#This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0" s="16" t="str">
        <f>IF(ISBLANK(Table13[[#This Row],[Difference Result]]),"",IF(ISBLANK(Games!B730),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0" s="24" t="str">
        <f>IF(ISBLANK(Table13[[#This Row],[Difference Result]]), "", (Table13[[#This Row],[Predicted Spread]]*-1-Table13[[#This Row],[Difference Result]]))</f>
        <v/>
      </c>
      <c r="N730" s="24" t="str">
        <f>IF(ISBLANK(Table13[[#This Row],[Difference Result]]), "",ABS(Table13[[#This Row],[Result Difference from Prediction]]))</f>
        <v/>
      </c>
      <c r="O730" s="17" t="str">
        <f>IF(OR(ISBLANK(Games!B730),ISBLANK(Table13[[#This Row],[Side Result]])), "",IF(OR(AND('Prediction Log'!D730&lt;0, 'Prediction Log'!H730='Prediction Log'!B730), AND('Prediction Log'!D730&gt;0, 'Prediction Log'!C730='Prediction Log'!H730)),"Y", IF(ISBLANK(Games!$B$2), "","N")))</f>
        <v/>
      </c>
      <c r="P730" s="17" t="str">
        <f>IF(OR(ISBLANK(Games!B730),ISBLANK(Table13[[#This Row],[Difference Result]])),"", IF(Table13[[#This Row],[Cover Result (Y/N)]]="Y", "Y", "N"))</f>
        <v/>
      </c>
    </row>
    <row r="731" spans="1:16" x14ac:dyDescent="0.45">
      <c r="A731" s="6" t="str">
        <f>IF(ISBLANK(Games!$B731), "",Games!A731)</f>
        <v/>
      </c>
      <c r="B731" s="6" t="str">
        <f>IF(ISBLANK(Games!$B731), "",Games!B731)</f>
        <v/>
      </c>
      <c r="C731" s="6" t="str">
        <f>IF(ISBLANK(Games!$B731), "",Games!C731)</f>
        <v/>
      </c>
      <c r="D731" s="2" t="str">
        <f>IF(ISBLANK(Games!$B731), "",Games!D731)</f>
        <v/>
      </c>
      <c r="E731" s="2" t="str">
        <f>IF(ISBLANK(Games!$B731), "",Games!E731)</f>
        <v/>
      </c>
      <c r="F731" s="6" t="str">
        <f>IF(ISBLANK(Games!$B731), "",Games!F731)</f>
        <v/>
      </c>
      <c r="G731" s="6" t="str">
        <f>IF(ISBLANK(Games!$B731), "",Games!G731)</f>
        <v/>
      </c>
      <c r="H731" s="26"/>
      <c r="I731" s="26"/>
      <c r="J731" s="25" t="str">
        <f>IF(ISBLANK(Table13[[#This Row],[Side Result]]), "",IF(Table13[[#This Row],[Difference Result]]&gt;(-1*Table13[[#This Row],[Predicted Spread]]), "Y", "N"))</f>
        <v/>
      </c>
      <c r="K731" s="12" t="str">
        <f>IF(ISBLANK(Games!B731),"",IF(Table13[[#This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1" s="16" t="str">
        <f>IF(ISBLANK(Table13[[#This Row],[Difference Result]]),"",IF(ISBLANK(Games!B731),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1" s="24" t="str">
        <f>IF(ISBLANK(Table13[[#This Row],[Difference Result]]), "", (Table13[[#This Row],[Predicted Spread]]*-1-Table13[[#This Row],[Difference Result]]))</f>
        <v/>
      </c>
      <c r="N731" s="24" t="str">
        <f>IF(ISBLANK(Table13[[#This Row],[Difference Result]]), "",ABS(Table13[[#This Row],[Result Difference from Prediction]]))</f>
        <v/>
      </c>
      <c r="O731" s="17" t="str">
        <f>IF(OR(ISBLANK(Games!B731),ISBLANK(Table13[[#This Row],[Side Result]])), "",IF(OR(AND('Prediction Log'!D731&lt;0, 'Prediction Log'!H731='Prediction Log'!B731), AND('Prediction Log'!D731&gt;0, 'Prediction Log'!C731='Prediction Log'!H731)),"Y", IF(ISBLANK(Games!$B$2), "","N")))</f>
        <v/>
      </c>
      <c r="P731" s="17" t="str">
        <f>IF(OR(ISBLANK(Games!B731),ISBLANK(Table13[[#This Row],[Difference Result]])),"", IF(Table13[[#This Row],[Cover Result (Y/N)]]="Y", "Y", "N"))</f>
        <v/>
      </c>
    </row>
    <row r="732" spans="1:16" x14ac:dyDescent="0.45">
      <c r="A732" s="6" t="str">
        <f>IF(ISBLANK(Games!$B732), "",Games!A732)</f>
        <v/>
      </c>
      <c r="B732" s="6" t="str">
        <f>IF(ISBLANK(Games!$B732), "",Games!B732)</f>
        <v/>
      </c>
      <c r="C732" s="6" t="str">
        <f>IF(ISBLANK(Games!$B732), "",Games!C732)</f>
        <v/>
      </c>
      <c r="D732" s="2" t="str">
        <f>IF(ISBLANK(Games!$B732), "",Games!D732)</f>
        <v/>
      </c>
      <c r="E732" s="2" t="str">
        <f>IF(ISBLANK(Games!$B732), "",Games!E732)</f>
        <v/>
      </c>
      <c r="F732" s="6" t="str">
        <f>IF(ISBLANK(Games!$B732), "",Games!F732)</f>
        <v/>
      </c>
      <c r="G732" s="6" t="str">
        <f>IF(ISBLANK(Games!$B732), "",Games!G732)</f>
        <v/>
      </c>
      <c r="H732" s="26"/>
      <c r="I732" s="26"/>
      <c r="J732" s="25" t="str">
        <f>IF(ISBLANK(Table13[[#This Row],[Side Result]]), "",IF(Table13[[#This Row],[Difference Result]]&gt;(-1*Table13[[#This Row],[Predicted Spread]]), "Y", "N"))</f>
        <v/>
      </c>
      <c r="K732" s="12" t="str">
        <f>IF(ISBLANK(Games!B732),"",IF(Table13[[#This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2" s="16" t="str">
        <f>IF(ISBLANK(Table13[[#This Row],[Difference Result]]),"",IF(ISBLANK(Games!B732),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2" s="24" t="str">
        <f>IF(ISBLANK(Table13[[#This Row],[Difference Result]]), "", (Table13[[#This Row],[Predicted Spread]]*-1-Table13[[#This Row],[Difference Result]]))</f>
        <v/>
      </c>
      <c r="N732" s="24" t="str">
        <f>IF(ISBLANK(Table13[[#This Row],[Difference Result]]), "",ABS(Table13[[#This Row],[Result Difference from Prediction]]))</f>
        <v/>
      </c>
      <c r="O732" s="17" t="str">
        <f>IF(OR(ISBLANK(Games!B732),ISBLANK(Table13[[#This Row],[Side Result]])), "",IF(OR(AND('Prediction Log'!D732&lt;0, 'Prediction Log'!H732='Prediction Log'!B732), AND('Prediction Log'!D732&gt;0, 'Prediction Log'!C732='Prediction Log'!H732)),"Y", IF(ISBLANK(Games!$B$2), "","N")))</f>
        <v/>
      </c>
      <c r="P732" s="17" t="str">
        <f>IF(OR(ISBLANK(Games!B732),ISBLANK(Table13[[#This Row],[Difference Result]])),"", IF(Table13[[#This Row],[Cover Result (Y/N)]]="Y", "Y", "N"))</f>
        <v/>
      </c>
    </row>
    <row r="733" spans="1:16" x14ac:dyDescent="0.45">
      <c r="A733" s="6" t="str">
        <f>IF(ISBLANK(Games!$B733), "",Games!A733)</f>
        <v/>
      </c>
      <c r="B733" s="6" t="str">
        <f>IF(ISBLANK(Games!$B733), "",Games!B733)</f>
        <v/>
      </c>
      <c r="C733" s="6" t="str">
        <f>IF(ISBLANK(Games!$B733), "",Games!C733)</f>
        <v/>
      </c>
      <c r="D733" s="2" t="str">
        <f>IF(ISBLANK(Games!$B733), "",Games!D733)</f>
        <v/>
      </c>
      <c r="E733" s="2" t="str">
        <f>IF(ISBLANK(Games!$B733), "",Games!E733)</f>
        <v/>
      </c>
      <c r="F733" s="6" t="str">
        <f>IF(ISBLANK(Games!$B733), "",Games!F733)</f>
        <v/>
      </c>
      <c r="G733" s="6" t="str">
        <f>IF(ISBLANK(Games!$B733), "",Games!G733)</f>
        <v/>
      </c>
      <c r="H733" s="26"/>
      <c r="I733" s="26"/>
      <c r="J733" s="25" t="str">
        <f>IF(ISBLANK(Table13[[#This Row],[Side Result]]), "",IF(Table13[[#This Row],[Difference Result]]&gt;(-1*Table13[[#This Row],[Predicted Spread]]), "Y", "N"))</f>
        <v/>
      </c>
      <c r="K733" s="12" t="str">
        <f>IF(ISBLANK(Games!B733),"",IF(Table13[[#This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3" s="16" t="str">
        <f>IF(ISBLANK(Table13[[#This Row],[Difference Result]]),"",IF(ISBLANK(Games!B733),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3" s="24" t="str">
        <f>IF(ISBLANK(Table13[[#This Row],[Difference Result]]), "", (Table13[[#This Row],[Predicted Spread]]*-1-Table13[[#This Row],[Difference Result]]))</f>
        <v/>
      </c>
      <c r="N733" s="24" t="str">
        <f>IF(ISBLANK(Table13[[#This Row],[Difference Result]]), "",ABS(Table13[[#This Row],[Result Difference from Prediction]]))</f>
        <v/>
      </c>
      <c r="O733" s="17" t="str">
        <f>IF(OR(ISBLANK(Games!B733),ISBLANK(Table13[[#This Row],[Side Result]])), "",IF(OR(AND('Prediction Log'!D733&lt;0, 'Prediction Log'!H733='Prediction Log'!B733), AND('Prediction Log'!D733&gt;0, 'Prediction Log'!C733='Prediction Log'!H733)),"Y", IF(ISBLANK(Games!$B$2), "","N")))</f>
        <v/>
      </c>
      <c r="P733" s="17" t="str">
        <f>IF(OR(ISBLANK(Games!B733),ISBLANK(Table13[[#This Row],[Difference Result]])),"", IF(Table13[[#This Row],[Cover Result (Y/N)]]="Y", "Y", "N"))</f>
        <v/>
      </c>
    </row>
    <row r="734" spans="1:16" x14ac:dyDescent="0.45">
      <c r="A734" s="6" t="str">
        <f>IF(ISBLANK(Games!$B734), "",Games!A734)</f>
        <v/>
      </c>
      <c r="B734" s="6" t="str">
        <f>IF(ISBLANK(Games!$B734), "",Games!B734)</f>
        <v/>
      </c>
      <c r="C734" s="6" t="str">
        <f>IF(ISBLANK(Games!$B734), "",Games!C734)</f>
        <v/>
      </c>
      <c r="D734" s="2" t="str">
        <f>IF(ISBLANK(Games!$B734), "",Games!D734)</f>
        <v/>
      </c>
      <c r="E734" s="2" t="str">
        <f>IF(ISBLANK(Games!$B734), "",Games!E734)</f>
        <v/>
      </c>
      <c r="F734" s="6" t="str">
        <f>IF(ISBLANK(Games!$B734), "",Games!F734)</f>
        <v/>
      </c>
      <c r="G734" s="6" t="str">
        <f>IF(ISBLANK(Games!$B734), "",Games!G734)</f>
        <v/>
      </c>
      <c r="H734" s="26"/>
      <c r="I734" s="26"/>
      <c r="J734" s="25" t="str">
        <f>IF(ISBLANK(Table13[[#This Row],[Side Result]]), "",IF(Table13[[#This Row],[Difference Result]]&gt;(-1*Table13[[#This Row],[Predicted Spread]]), "Y", "N"))</f>
        <v/>
      </c>
      <c r="K734" s="12" t="str">
        <f>IF(ISBLANK(Games!B734),"",IF(Table13[[#This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4" s="16" t="str">
        <f>IF(ISBLANK(Table13[[#This Row],[Difference Result]]),"",IF(ISBLANK(Games!B734),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4" s="24" t="str">
        <f>IF(ISBLANK(Table13[[#This Row],[Difference Result]]), "", (Table13[[#This Row],[Predicted Spread]]*-1-Table13[[#This Row],[Difference Result]]))</f>
        <v/>
      </c>
      <c r="N734" s="24" t="str">
        <f>IF(ISBLANK(Table13[[#This Row],[Difference Result]]), "",ABS(Table13[[#This Row],[Result Difference from Prediction]]))</f>
        <v/>
      </c>
      <c r="O734" s="17" t="str">
        <f>IF(OR(ISBLANK(Games!B734),ISBLANK(Table13[[#This Row],[Side Result]])), "",IF(OR(AND('Prediction Log'!D734&lt;0, 'Prediction Log'!H734='Prediction Log'!B734), AND('Prediction Log'!D734&gt;0, 'Prediction Log'!C734='Prediction Log'!H734)),"Y", IF(ISBLANK(Games!$B$2), "","N")))</f>
        <v/>
      </c>
      <c r="P734" s="17" t="str">
        <f>IF(OR(ISBLANK(Games!B734),ISBLANK(Table13[[#This Row],[Difference Result]])),"", IF(Table13[[#This Row],[Cover Result (Y/N)]]="Y", "Y", "N"))</f>
        <v/>
      </c>
    </row>
    <row r="735" spans="1:16" x14ac:dyDescent="0.45">
      <c r="A735" s="6" t="str">
        <f>IF(ISBLANK(Games!$B735), "",Games!A735)</f>
        <v/>
      </c>
      <c r="B735" s="6" t="str">
        <f>IF(ISBLANK(Games!$B735), "",Games!B735)</f>
        <v/>
      </c>
      <c r="C735" s="6" t="str">
        <f>IF(ISBLANK(Games!$B735), "",Games!C735)</f>
        <v/>
      </c>
      <c r="D735" s="2" t="str">
        <f>IF(ISBLANK(Games!$B735), "",Games!D735)</f>
        <v/>
      </c>
      <c r="E735" s="2" t="str">
        <f>IF(ISBLANK(Games!$B735), "",Games!E735)</f>
        <v/>
      </c>
      <c r="F735" s="6" t="str">
        <f>IF(ISBLANK(Games!$B735), "",Games!F735)</f>
        <v/>
      </c>
      <c r="G735" s="6" t="str">
        <f>IF(ISBLANK(Games!$B735), "",Games!G735)</f>
        <v/>
      </c>
      <c r="H735" s="26"/>
      <c r="I735" s="26"/>
      <c r="J735" s="25" t="str">
        <f>IF(ISBLANK(Table13[[#This Row],[Side Result]]), "",IF(Table13[[#This Row],[Difference Result]]&gt;(-1*Table13[[#This Row],[Predicted Spread]]), "Y", "N"))</f>
        <v/>
      </c>
      <c r="K735" s="12" t="str">
        <f>IF(ISBLANK(Games!B735),"",IF(Table13[[#This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5" s="16" t="str">
        <f>IF(ISBLANK(Table13[[#This Row],[Difference Result]]),"",IF(ISBLANK(Games!B735),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5" s="24" t="str">
        <f>IF(ISBLANK(Table13[[#This Row],[Difference Result]]), "", (Table13[[#This Row],[Predicted Spread]]*-1-Table13[[#This Row],[Difference Result]]))</f>
        <v/>
      </c>
      <c r="N735" s="24" t="str">
        <f>IF(ISBLANK(Table13[[#This Row],[Difference Result]]), "",ABS(Table13[[#This Row],[Result Difference from Prediction]]))</f>
        <v/>
      </c>
      <c r="O735" s="17" t="str">
        <f>IF(OR(ISBLANK(Games!B735),ISBLANK(Table13[[#This Row],[Side Result]])), "",IF(OR(AND('Prediction Log'!D735&lt;0, 'Prediction Log'!H735='Prediction Log'!B735), AND('Prediction Log'!D735&gt;0, 'Prediction Log'!C735='Prediction Log'!H735)),"Y", IF(ISBLANK(Games!$B$2), "","N")))</f>
        <v/>
      </c>
      <c r="P735" s="17" t="str">
        <f>IF(OR(ISBLANK(Games!B735),ISBLANK(Table13[[#This Row],[Difference Result]])),"", IF(Table13[[#This Row],[Cover Result (Y/N)]]="Y", "Y", "N"))</f>
        <v/>
      </c>
    </row>
    <row r="736" spans="1:16" x14ac:dyDescent="0.45">
      <c r="A736" s="6" t="str">
        <f>IF(ISBLANK(Games!$B736), "",Games!A736)</f>
        <v/>
      </c>
      <c r="B736" s="6" t="str">
        <f>IF(ISBLANK(Games!$B736), "",Games!B736)</f>
        <v/>
      </c>
      <c r="C736" s="6" t="str">
        <f>IF(ISBLANK(Games!$B736), "",Games!C736)</f>
        <v/>
      </c>
      <c r="D736" s="2" t="str">
        <f>IF(ISBLANK(Games!$B736), "",Games!D736)</f>
        <v/>
      </c>
      <c r="E736" s="2" t="str">
        <f>IF(ISBLANK(Games!$B736), "",Games!E736)</f>
        <v/>
      </c>
      <c r="F736" s="6" t="str">
        <f>IF(ISBLANK(Games!$B736), "",Games!F736)</f>
        <v/>
      </c>
      <c r="G736" s="6" t="str">
        <f>IF(ISBLANK(Games!$B736), "",Games!G736)</f>
        <v/>
      </c>
      <c r="H736" s="26"/>
      <c r="I736" s="26"/>
      <c r="J736" s="25" t="str">
        <f>IF(ISBLANK(Table13[[#This Row],[Side Result]]), "",IF(Table13[[#This Row],[Difference Result]]&gt;(-1*Table13[[#This Row],[Predicted Spread]]), "Y", "N"))</f>
        <v/>
      </c>
      <c r="K736" s="12" t="str">
        <f>IF(ISBLANK(Games!B736),"",IF(Table13[[#This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6" s="16" t="str">
        <f>IF(ISBLANK(Table13[[#This Row],[Difference Result]]),"",IF(ISBLANK(Games!B736),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6" s="24" t="str">
        <f>IF(ISBLANK(Table13[[#This Row],[Difference Result]]), "", (Table13[[#This Row],[Predicted Spread]]*-1-Table13[[#This Row],[Difference Result]]))</f>
        <v/>
      </c>
      <c r="N736" s="24" t="str">
        <f>IF(ISBLANK(Table13[[#This Row],[Difference Result]]), "",ABS(Table13[[#This Row],[Result Difference from Prediction]]))</f>
        <v/>
      </c>
      <c r="O736" s="17" t="str">
        <f>IF(OR(ISBLANK(Games!B736),ISBLANK(Table13[[#This Row],[Side Result]])), "",IF(OR(AND('Prediction Log'!D736&lt;0, 'Prediction Log'!H736='Prediction Log'!B736), AND('Prediction Log'!D736&gt;0, 'Prediction Log'!C736='Prediction Log'!H736)),"Y", IF(ISBLANK(Games!$B$2), "","N")))</f>
        <v/>
      </c>
      <c r="P736" s="17" t="str">
        <f>IF(OR(ISBLANK(Games!B736),ISBLANK(Table13[[#This Row],[Difference Result]])),"", IF(Table13[[#This Row],[Cover Result (Y/N)]]="Y", "Y", "N"))</f>
        <v/>
      </c>
    </row>
    <row r="737" spans="1:16" x14ac:dyDescent="0.45">
      <c r="A737" s="6" t="str">
        <f>IF(ISBLANK(Games!$B737), "",Games!A737)</f>
        <v/>
      </c>
      <c r="B737" s="6" t="str">
        <f>IF(ISBLANK(Games!$B737), "",Games!B737)</f>
        <v/>
      </c>
      <c r="C737" s="6" t="str">
        <f>IF(ISBLANK(Games!$B737), "",Games!C737)</f>
        <v/>
      </c>
      <c r="D737" s="2" t="str">
        <f>IF(ISBLANK(Games!$B737), "",Games!D737)</f>
        <v/>
      </c>
      <c r="E737" s="2" t="str">
        <f>IF(ISBLANK(Games!$B737), "",Games!E737)</f>
        <v/>
      </c>
      <c r="F737" s="6" t="str">
        <f>IF(ISBLANK(Games!$B737), "",Games!F737)</f>
        <v/>
      </c>
      <c r="G737" s="6" t="str">
        <f>IF(ISBLANK(Games!$B737), "",Games!G737)</f>
        <v/>
      </c>
      <c r="H737" s="26"/>
      <c r="I737" s="26"/>
      <c r="J737" s="25" t="str">
        <f>IF(ISBLANK(Table13[[#This Row],[Side Result]]), "",IF(Table13[[#This Row],[Difference Result]]&gt;(-1*Table13[[#This Row],[Predicted Spread]]), "Y", "N"))</f>
        <v/>
      </c>
      <c r="K737" s="12" t="str">
        <f>IF(ISBLANK(Games!B737),"",IF(Table13[[#This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7" s="16" t="str">
        <f>IF(ISBLANK(Table13[[#This Row],[Difference Result]]),"",IF(ISBLANK(Games!B737),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7" s="24" t="str">
        <f>IF(ISBLANK(Table13[[#This Row],[Difference Result]]), "", (Table13[[#This Row],[Predicted Spread]]*-1-Table13[[#This Row],[Difference Result]]))</f>
        <v/>
      </c>
      <c r="N737" s="24" t="str">
        <f>IF(ISBLANK(Table13[[#This Row],[Difference Result]]), "",ABS(Table13[[#This Row],[Result Difference from Prediction]]))</f>
        <v/>
      </c>
      <c r="O737" s="17" t="str">
        <f>IF(OR(ISBLANK(Games!B737),ISBLANK(Table13[[#This Row],[Side Result]])), "",IF(OR(AND('Prediction Log'!D737&lt;0, 'Prediction Log'!H737='Prediction Log'!B737), AND('Prediction Log'!D737&gt;0, 'Prediction Log'!C737='Prediction Log'!H737)),"Y", IF(ISBLANK(Games!$B$2), "","N")))</f>
        <v/>
      </c>
      <c r="P737" s="17" t="str">
        <f>IF(OR(ISBLANK(Games!B737),ISBLANK(Table13[[#This Row],[Difference Result]])),"", IF(Table13[[#This Row],[Cover Result (Y/N)]]="Y", "Y", "N"))</f>
        <v/>
      </c>
    </row>
    <row r="738" spans="1:16" x14ac:dyDescent="0.45">
      <c r="A738" s="6" t="str">
        <f>IF(ISBLANK(Games!$B738), "",Games!A738)</f>
        <v/>
      </c>
      <c r="B738" s="6" t="str">
        <f>IF(ISBLANK(Games!$B738), "",Games!B738)</f>
        <v/>
      </c>
      <c r="C738" s="6" t="str">
        <f>IF(ISBLANK(Games!$B738), "",Games!C738)</f>
        <v/>
      </c>
      <c r="D738" s="2" t="str">
        <f>IF(ISBLANK(Games!$B738), "",Games!D738)</f>
        <v/>
      </c>
      <c r="E738" s="2" t="str">
        <f>IF(ISBLANK(Games!$B738), "",Games!E738)</f>
        <v/>
      </c>
      <c r="F738" s="6" t="str">
        <f>IF(ISBLANK(Games!$B738), "",Games!F738)</f>
        <v/>
      </c>
      <c r="G738" s="6" t="str">
        <f>IF(ISBLANK(Games!$B738), "",Games!G738)</f>
        <v/>
      </c>
      <c r="H738" s="26"/>
      <c r="I738" s="26"/>
      <c r="J738" s="25" t="str">
        <f>IF(ISBLANK(Table13[[#This Row],[Side Result]]), "",IF(Table13[[#This Row],[Difference Result]]&gt;(-1*Table13[[#This Row],[Predicted Spread]]), "Y", "N"))</f>
        <v/>
      </c>
      <c r="K738" s="12" t="str">
        <f>IF(ISBLANK(Games!B738),"",IF(Table13[[#This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8" s="16" t="str">
        <f>IF(ISBLANK(Table13[[#This Row],[Difference Result]]),"",IF(ISBLANK(Games!B738),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8" s="24" t="str">
        <f>IF(ISBLANK(Table13[[#This Row],[Difference Result]]), "", (Table13[[#This Row],[Predicted Spread]]*-1-Table13[[#This Row],[Difference Result]]))</f>
        <v/>
      </c>
      <c r="N738" s="24" t="str">
        <f>IF(ISBLANK(Table13[[#This Row],[Difference Result]]), "",ABS(Table13[[#This Row],[Result Difference from Prediction]]))</f>
        <v/>
      </c>
      <c r="O738" s="17" t="str">
        <f>IF(OR(ISBLANK(Games!B738),ISBLANK(Table13[[#This Row],[Side Result]])), "",IF(OR(AND('Prediction Log'!D738&lt;0, 'Prediction Log'!H738='Prediction Log'!B738), AND('Prediction Log'!D738&gt;0, 'Prediction Log'!C738='Prediction Log'!H738)),"Y", IF(ISBLANK(Games!$B$2), "","N")))</f>
        <v/>
      </c>
      <c r="P738" s="17" t="str">
        <f>IF(OR(ISBLANK(Games!B738),ISBLANK(Table13[[#This Row],[Difference Result]])),"", IF(Table13[[#This Row],[Cover Result (Y/N)]]="Y", "Y", "N"))</f>
        <v/>
      </c>
    </row>
    <row r="739" spans="1:16" x14ac:dyDescent="0.45">
      <c r="A739" s="6" t="str">
        <f>IF(ISBLANK(Games!$B739), "",Games!A739)</f>
        <v/>
      </c>
      <c r="B739" s="6" t="str">
        <f>IF(ISBLANK(Games!$B739), "",Games!B739)</f>
        <v/>
      </c>
      <c r="C739" s="6" t="str">
        <f>IF(ISBLANK(Games!$B739), "",Games!C739)</f>
        <v/>
      </c>
      <c r="D739" s="2" t="str">
        <f>IF(ISBLANK(Games!$B739), "",Games!D739)</f>
        <v/>
      </c>
      <c r="E739" s="2" t="str">
        <f>IF(ISBLANK(Games!$B739), "",Games!E739)</f>
        <v/>
      </c>
      <c r="F739" s="6" t="str">
        <f>IF(ISBLANK(Games!$B739), "",Games!F739)</f>
        <v/>
      </c>
      <c r="G739" s="6" t="str">
        <f>IF(ISBLANK(Games!$B739), "",Games!G739)</f>
        <v/>
      </c>
      <c r="H739" s="26"/>
      <c r="I739" s="26"/>
      <c r="J739" s="25" t="str">
        <f>IF(ISBLANK(Table13[[#This Row],[Side Result]]), "",IF(Table13[[#This Row],[Difference Result]]&gt;(-1*Table13[[#This Row],[Predicted Spread]]), "Y", "N"))</f>
        <v/>
      </c>
      <c r="K739" s="12" t="str">
        <f>IF(ISBLANK(Games!B739),"",IF(Table13[[#This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9" s="16" t="str">
        <f>IF(ISBLANK(Table13[[#This Row],[Difference Result]]),"",IF(ISBLANK(Games!B739),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9" s="24" t="str">
        <f>IF(ISBLANK(Table13[[#This Row],[Difference Result]]), "", (Table13[[#This Row],[Predicted Spread]]*-1-Table13[[#This Row],[Difference Result]]))</f>
        <v/>
      </c>
      <c r="N739" s="24" t="str">
        <f>IF(ISBLANK(Table13[[#This Row],[Difference Result]]), "",ABS(Table13[[#This Row],[Result Difference from Prediction]]))</f>
        <v/>
      </c>
      <c r="O739" s="17" t="str">
        <f>IF(OR(ISBLANK(Games!B739),ISBLANK(Table13[[#This Row],[Side Result]])), "",IF(OR(AND('Prediction Log'!D739&lt;0, 'Prediction Log'!H739='Prediction Log'!B739), AND('Prediction Log'!D739&gt;0, 'Prediction Log'!C739='Prediction Log'!H739)),"Y", IF(ISBLANK(Games!$B$2), "","N")))</f>
        <v/>
      </c>
      <c r="P739" s="17" t="str">
        <f>IF(OR(ISBLANK(Games!B739),ISBLANK(Table13[[#This Row],[Difference Result]])),"", IF(Table13[[#This Row],[Cover Result (Y/N)]]="Y", "Y", "N"))</f>
        <v/>
      </c>
    </row>
    <row r="740" spans="1:16" x14ac:dyDescent="0.45">
      <c r="A740" s="6" t="str">
        <f>IF(ISBLANK(Games!$B740), "",Games!A740)</f>
        <v/>
      </c>
      <c r="B740" s="6" t="str">
        <f>IF(ISBLANK(Games!$B740), "",Games!B740)</f>
        <v/>
      </c>
      <c r="C740" s="6" t="str">
        <f>IF(ISBLANK(Games!$B740), "",Games!C740)</f>
        <v/>
      </c>
      <c r="D740" s="2" t="str">
        <f>IF(ISBLANK(Games!$B740), "",Games!D740)</f>
        <v/>
      </c>
      <c r="E740" s="2" t="str">
        <f>IF(ISBLANK(Games!$B740), "",Games!E740)</f>
        <v/>
      </c>
      <c r="F740" s="6" t="str">
        <f>IF(ISBLANK(Games!$B740), "",Games!F740)</f>
        <v/>
      </c>
      <c r="G740" s="6" t="str">
        <f>IF(ISBLANK(Games!$B740), "",Games!G740)</f>
        <v/>
      </c>
      <c r="H740" s="26"/>
      <c r="I740" s="26"/>
      <c r="J740" s="25" t="str">
        <f>IF(ISBLANK(Table13[[#This Row],[Side Result]]), "",IF(Table13[[#This Row],[Difference Result]]&gt;(-1*Table13[[#This Row],[Predicted Spread]]), "Y", "N"))</f>
        <v/>
      </c>
      <c r="K740" s="12" t="str">
        <f>IF(ISBLANK(Games!B740),"",IF(Table13[[#This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0" s="16" t="str">
        <f>IF(ISBLANK(Table13[[#This Row],[Difference Result]]),"",IF(ISBLANK(Games!B740),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0" s="24" t="str">
        <f>IF(ISBLANK(Table13[[#This Row],[Difference Result]]), "", (Table13[[#This Row],[Predicted Spread]]*-1-Table13[[#This Row],[Difference Result]]))</f>
        <v/>
      </c>
      <c r="N740" s="24" t="str">
        <f>IF(ISBLANK(Table13[[#This Row],[Difference Result]]), "",ABS(Table13[[#This Row],[Result Difference from Prediction]]))</f>
        <v/>
      </c>
      <c r="O740" s="17" t="str">
        <f>IF(OR(ISBLANK(Games!B740),ISBLANK(Table13[[#This Row],[Side Result]])), "",IF(OR(AND('Prediction Log'!D740&lt;0, 'Prediction Log'!H740='Prediction Log'!B740), AND('Prediction Log'!D740&gt;0, 'Prediction Log'!C740='Prediction Log'!H740)),"Y", IF(ISBLANK(Games!$B$2), "","N")))</f>
        <v/>
      </c>
      <c r="P740" s="17" t="str">
        <f>IF(OR(ISBLANK(Games!B740),ISBLANK(Table13[[#This Row],[Difference Result]])),"", IF(Table13[[#This Row],[Cover Result (Y/N)]]="Y", "Y", "N"))</f>
        <v/>
      </c>
    </row>
    <row r="741" spans="1:16" x14ac:dyDescent="0.45">
      <c r="A741" s="6" t="str">
        <f>IF(ISBLANK(Games!$B741), "",Games!A741)</f>
        <v/>
      </c>
      <c r="B741" s="6" t="str">
        <f>IF(ISBLANK(Games!$B741), "",Games!B741)</f>
        <v/>
      </c>
      <c r="C741" s="6" t="str">
        <f>IF(ISBLANK(Games!$B741), "",Games!C741)</f>
        <v/>
      </c>
      <c r="D741" s="2" t="str">
        <f>IF(ISBLANK(Games!$B741), "",Games!D741)</f>
        <v/>
      </c>
      <c r="E741" s="2" t="str">
        <f>IF(ISBLANK(Games!$B741), "",Games!E741)</f>
        <v/>
      </c>
      <c r="F741" s="6" t="str">
        <f>IF(ISBLANK(Games!$B741), "",Games!F741)</f>
        <v/>
      </c>
      <c r="G741" s="6" t="str">
        <f>IF(ISBLANK(Games!$B741), "",Games!G741)</f>
        <v/>
      </c>
      <c r="H741" s="26"/>
      <c r="I741" s="26"/>
      <c r="J741" s="25" t="str">
        <f>IF(ISBLANK(Table13[[#This Row],[Side Result]]), "",IF(Table13[[#This Row],[Difference Result]]&gt;(-1*Table13[[#This Row],[Predicted Spread]]), "Y", "N"))</f>
        <v/>
      </c>
      <c r="K741" s="12" t="str">
        <f>IF(ISBLANK(Games!B741),"",IF(Table13[[#This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1" s="16" t="str">
        <f>IF(ISBLANK(Table13[[#This Row],[Difference Result]]),"",IF(ISBLANK(Games!B741),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1" s="24" t="str">
        <f>IF(ISBLANK(Table13[[#This Row],[Difference Result]]), "", (Table13[[#This Row],[Predicted Spread]]*-1-Table13[[#This Row],[Difference Result]]))</f>
        <v/>
      </c>
      <c r="N741" s="24" t="str">
        <f>IF(ISBLANK(Table13[[#This Row],[Difference Result]]), "",ABS(Table13[[#This Row],[Result Difference from Prediction]]))</f>
        <v/>
      </c>
      <c r="O741" s="17" t="str">
        <f>IF(OR(ISBLANK(Games!B741),ISBLANK(Table13[[#This Row],[Side Result]])), "",IF(OR(AND('Prediction Log'!D741&lt;0, 'Prediction Log'!H741='Prediction Log'!B741), AND('Prediction Log'!D741&gt;0, 'Prediction Log'!C741='Prediction Log'!H741)),"Y", IF(ISBLANK(Games!$B$2), "","N")))</f>
        <v/>
      </c>
      <c r="P741" s="17" t="str">
        <f>IF(OR(ISBLANK(Games!B741),ISBLANK(Table13[[#This Row],[Difference Result]])),"", IF(Table13[[#This Row],[Cover Result (Y/N)]]="Y", "Y", "N"))</f>
        <v/>
      </c>
    </row>
    <row r="742" spans="1:16" x14ac:dyDescent="0.45">
      <c r="A742" s="6" t="str">
        <f>IF(ISBLANK(Games!$B742), "",Games!A742)</f>
        <v/>
      </c>
      <c r="B742" s="6" t="str">
        <f>IF(ISBLANK(Games!$B742), "",Games!B742)</f>
        <v/>
      </c>
      <c r="C742" s="6" t="str">
        <f>IF(ISBLANK(Games!$B742), "",Games!C742)</f>
        <v/>
      </c>
      <c r="D742" s="2" t="str">
        <f>IF(ISBLANK(Games!$B742), "",Games!D742)</f>
        <v/>
      </c>
      <c r="E742" s="2" t="str">
        <f>IF(ISBLANK(Games!$B742), "",Games!E742)</f>
        <v/>
      </c>
      <c r="F742" s="6" t="str">
        <f>IF(ISBLANK(Games!$B742), "",Games!F742)</f>
        <v/>
      </c>
      <c r="G742" s="6" t="str">
        <f>IF(ISBLANK(Games!$B742), "",Games!G742)</f>
        <v/>
      </c>
      <c r="H742" s="26"/>
      <c r="I742" s="26"/>
      <c r="J742" s="25" t="str">
        <f>IF(ISBLANK(Table13[[#This Row],[Side Result]]), "",IF(Table13[[#This Row],[Difference Result]]&gt;(-1*Table13[[#This Row],[Predicted Spread]]), "Y", "N"))</f>
        <v/>
      </c>
      <c r="K742" s="12" t="str">
        <f>IF(ISBLANK(Games!B742),"",IF(Table13[[#This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2" s="16" t="str">
        <f>IF(ISBLANK(Table13[[#This Row],[Difference Result]]),"",IF(ISBLANK(Games!B742),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2" s="24" t="str">
        <f>IF(ISBLANK(Table13[[#This Row],[Difference Result]]), "", (Table13[[#This Row],[Predicted Spread]]*-1-Table13[[#This Row],[Difference Result]]))</f>
        <v/>
      </c>
      <c r="N742" s="24" t="str">
        <f>IF(ISBLANK(Table13[[#This Row],[Difference Result]]), "",ABS(Table13[[#This Row],[Result Difference from Prediction]]))</f>
        <v/>
      </c>
      <c r="O742" s="17" t="str">
        <f>IF(OR(ISBLANK(Games!B742),ISBLANK(Table13[[#This Row],[Side Result]])), "",IF(OR(AND('Prediction Log'!D742&lt;0, 'Prediction Log'!H742='Prediction Log'!B742), AND('Prediction Log'!D742&gt;0, 'Prediction Log'!C742='Prediction Log'!H742)),"Y", IF(ISBLANK(Games!$B$2), "","N")))</f>
        <v/>
      </c>
      <c r="P742" s="17" t="str">
        <f>IF(OR(ISBLANK(Games!B742),ISBLANK(Table13[[#This Row],[Difference Result]])),"", IF(Table13[[#This Row],[Cover Result (Y/N)]]="Y", "Y", "N"))</f>
        <v/>
      </c>
    </row>
    <row r="743" spans="1:16" x14ac:dyDescent="0.45">
      <c r="A743" s="6" t="str">
        <f>IF(ISBLANK(Games!$B743), "",Games!A743)</f>
        <v/>
      </c>
      <c r="B743" s="6" t="str">
        <f>IF(ISBLANK(Games!$B743), "",Games!B743)</f>
        <v/>
      </c>
      <c r="C743" s="6" t="str">
        <f>IF(ISBLANK(Games!$B743), "",Games!C743)</f>
        <v/>
      </c>
      <c r="D743" s="2" t="str">
        <f>IF(ISBLANK(Games!$B743), "",Games!D743)</f>
        <v/>
      </c>
      <c r="E743" s="2" t="str">
        <f>IF(ISBLANK(Games!$B743), "",Games!E743)</f>
        <v/>
      </c>
      <c r="F743" s="6" t="str">
        <f>IF(ISBLANK(Games!$B743), "",Games!F743)</f>
        <v/>
      </c>
      <c r="G743" s="6" t="str">
        <f>IF(ISBLANK(Games!$B743), "",Games!G743)</f>
        <v/>
      </c>
      <c r="H743" s="26"/>
      <c r="I743" s="26"/>
      <c r="J743" s="25" t="str">
        <f>IF(ISBLANK(Table13[[#This Row],[Side Result]]), "",IF(Table13[[#This Row],[Difference Result]]&gt;(-1*Table13[[#This Row],[Predicted Spread]]), "Y", "N"))</f>
        <v/>
      </c>
      <c r="K743" s="12" t="str">
        <f>IF(ISBLANK(Games!B743),"",IF(Table13[[#This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3" s="16" t="str">
        <f>IF(ISBLANK(Table13[[#This Row],[Difference Result]]),"",IF(ISBLANK(Games!B743),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3" s="24" t="str">
        <f>IF(ISBLANK(Table13[[#This Row],[Difference Result]]), "", (Table13[[#This Row],[Predicted Spread]]*-1-Table13[[#This Row],[Difference Result]]))</f>
        <v/>
      </c>
      <c r="N743" s="24" t="str">
        <f>IF(ISBLANK(Table13[[#This Row],[Difference Result]]), "",ABS(Table13[[#This Row],[Result Difference from Prediction]]))</f>
        <v/>
      </c>
      <c r="O743" s="17" t="str">
        <f>IF(OR(ISBLANK(Games!B743),ISBLANK(Table13[[#This Row],[Side Result]])), "",IF(OR(AND('Prediction Log'!D743&lt;0, 'Prediction Log'!H743='Prediction Log'!B743), AND('Prediction Log'!D743&gt;0, 'Prediction Log'!C743='Prediction Log'!H743)),"Y", IF(ISBLANK(Games!$B$2), "","N")))</f>
        <v/>
      </c>
      <c r="P743" s="17" t="str">
        <f>IF(OR(ISBLANK(Games!B743),ISBLANK(Table13[[#This Row],[Difference Result]])),"", IF(Table13[[#This Row],[Cover Result (Y/N)]]="Y", "Y", "N"))</f>
        <v/>
      </c>
    </row>
    <row r="744" spans="1:16" x14ac:dyDescent="0.45">
      <c r="A744" s="6" t="str">
        <f>IF(ISBLANK(Games!$B744), "",Games!A744)</f>
        <v/>
      </c>
      <c r="B744" s="6" t="str">
        <f>IF(ISBLANK(Games!$B744), "",Games!B744)</f>
        <v/>
      </c>
      <c r="C744" s="6" t="str">
        <f>IF(ISBLANK(Games!$B744), "",Games!C744)</f>
        <v/>
      </c>
      <c r="D744" s="2" t="str">
        <f>IF(ISBLANK(Games!$B744), "",Games!D744)</f>
        <v/>
      </c>
      <c r="E744" s="2" t="str">
        <f>IF(ISBLANK(Games!$B744), "",Games!E744)</f>
        <v/>
      </c>
      <c r="F744" s="6" t="str">
        <f>IF(ISBLANK(Games!$B744), "",Games!F744)</f>
        <v/>
      </c>
      <c r="G744" s="6" t="str">
        <f>IF(ISBLANK(Games!$B744), "",Games!G744)</f>
        <v/>
      </c>
      <c r="H744" s="26"/>
      <c r="I744" s="26"/>
      <c r="J744" s="25" t="str">
        <f>IF(ISBLANK(Table13[[#This Row],[Side Result]]), "",IF(Table13[[#This Row],[Difference Result]]&gt;(-1*Table13[[#This Row],[Predicted Spread]]), "Y", "N"))</f>
        <v/>
      </c>
      <c r="K744" s="12" t="str">
        <f>IF(ISBLANK(Games!B744),"",IF(Table13[[#This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4" s="16" t="str">
        <f>IF(ISBLANK(Table13[[#This Row],[Difference Result]]),"",IF(ISBLANK(Games!B744),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4" s="24" t="str">
        <f>IF(ISBLANK(Table13[[#This Row],[Difference Result]]), "", (Table13[[#This Row],[Predicted Spread]]*-1-Table13[[#This Row],[Difference Result]]))</f>
        <v/>
      </c>
      <c r="N744" s="24" t="str">
        <f>IF(ISBLANK(Table13[[#This Row],[Difference Result]]), "",ABS(Table13[[#This Row],[Result Difference from Prediction]]))</f>
        <v/>
      </c>
      <c r="O744" s="17" t="str">
        <f>IF(OR(ISBLANK(Games!B744),ISBLANK(Table13[[#This Row],[Side Result]])), "",IF(OR(AND('Prediction Log'!D744&lt;0, 'Prediction Log'!H744='Prediction Log'!B744), AND('Prediction Log'!D744&gt;0, 'Prediction Log'!C744='Prediction Log'!H744)),"Y", IF(ISBLANK(Games!$B$2), "","N")))</f>
        <v/>
      </c>
      <c r="P744" s="17" t="str">
        <f>IF(OR(ISBLANK(Games!B744),ISBLANK(Table13[[#This Row],[Difference Result]])),"", IF(Table13[[#This Row],[Cover Result (Y/N)]]="Y", "Y", "N"))</f>
        <v/>
      </c>
    </row>
    <row r="745" spans="1:16" x14ac:dyDescent="0.45">
      <c r="A745" s="6" t="str">
        <f>IF(ISBLANK(Games!$B745), "",Games!A745)</f>
        <v/>
      </c>
      <c r="B745" s="6" t="str">
        <f>IF(ISBLANK(Games!$B745), "",Games!B745)</f>
        <v/>
      </c>
      <c r="C745" s="6" t="str">
        <f>IF(ISBLANK(Games!$B745), "",Games!C745)</f>
        <v/>
      </c>
      <c r="D745" s="2" t="str">
        <f>IF(ISBLANK(Games!$B745), "",Games!D745)</f>
        <v/>
      </c>
      <c r="E745" s="2" t="str">
        <f>IF(ISBLANK(Games!$B745), "",Games!E745)</f>
        <v/>
      </c>
      <c r="F745" s="6" t="str">
        <f>IF(ISBLANK(Games!$B745), "",Games!F745)</f>
        <v/>
      </c>
      <c r="G745" s="6" t="str">
        <f>IF(ISBLANK(Games!$B745), "",Games!G745)</f>
        <v/>
      </c>
      <c r="H745" s="26"/>
      <c r="I745" s="26"/>
      <c r="J745" s="25" t="str">
        <f>IF(ISBLANK(Table13[[#This Row],[Side Result]]), "",IF(Table13[[#This Row],[Difference Result]]&gt;(-1*Table13[[#This Row],[Predicted Spread]]), "Y", "N"))</f>
        <v/>
      </c>
      <c r="K745" s="12" t="str">
        <f>IF(ISBLANK(Games!B745),"",IF(Table13[[#This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5" s="16" t="str">
        <f>IF(ISBLANK(Table13[[#This Row],[Difference Result]]),"",IF(ISBLANK(Games!B745),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5" s="24" t="str">
        <f>IF(ISBLANK(Table13[[#This Row],[Difference Result]]), "", (Table13[[#This Row],[Predicted Spread]]*-1-Table13[[#This Row],[Difference Result]]))</f>
        <v/>
      </c>
      <c r="N745" s="24" t="str">
        <f>IF(ISBLANK(Table13[[#This Row],[Difference Result]]), "",ABS(Table13[[#This Row],[Result Difference from Prediction]]))</f>
        <v/>
      </c>
      <c r="O745" s="17" t="str">
        <f>IF(OR(ISBLANK(Games!B745),ISBLANK(Table13[[#This Row],[Side Result]])), "",IF(OR(AND('Prediction Log'!D745&lt;0, 'Prediction Log'!H745='Prediction Log'!B745), AND('Prediction Log'!D745&gt;0, 'Prediction Log'!C745='Prediction Log'!H745)),"Y", IF(ISBLANK(Games!$B$2), "","N")))</f>
        <v/>
      </c>
      <c r="P745" s="17" t="str">
        <f>IF(OR(ISBLANK(Games!B745),ISBLANK(Table13[[#This Row],[Difference Result]])),"", IF(Table13[[#This Row],[Cover Result (Y/N)]]="Y", "Y", "N"))</f>
        <v/>
      </c>
    </row>
    <row r="746" spans="1:16" x14ac:dyDescent="0.45">
      <c r="A746" s="6" t="str">
        <f>IF(ISBLANK(Games!$B746), "",Games!A746)</f>
        <v/>
      </c>
      <c r="B746" s="6" t="str">
        <f>IF(ISBLANK(Games!$B746), "",Games!B746)</f>
        <v/>
      </c>
      <c r="C746" s="6" t="str">
        <f>IF(ISBLANK(Games!$B746), "",Games!C746)</f>
        <v/>
      </c>
      <c r="D746" s="2" t="str">
        <f>IF(ISBLANK(Games!$B746), "",Games!D746)</f>
        <v/>
      </c>
      <c r="E746" s="2" t="str">
        <f>IF(ISBLANK(Games!$B746), "",Games!E746)</f>
        <v/>
      </c>
      <c r="F746" s="6" t="str">
        <f>IF(ISBLANK(Games!$B746), "",Games!F746)</f>
        <v/>
      </c>
      <c r="G746" s="6" t="str">
        <f>IF(ISBLANK(Games!$B746), "",Games!G746)</f>
        <v/>
      </c>
      <c r="H746" s="26"/>
      <c r="I746" s="26"/>
      <c r="J746" s="25" t="str">
        <f>IF(ISBLANK(Table13[[#This Row],[Side Result]]), "",IF(Table13[[#This Row],[Difference Result]]&gt;(-1*Table13[[#This Row],[Predicted Spread]]), "Y", "N"))</f>
        <v/>
      </c>
      <c r="K746" s="12" t="str">
        <f>IF(ISBLANK(Games!B746),"",IF(Table13[[#This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6" s="16" t="str">
        <f>IF(ISBLANK(Table13[[#This Row],[Difference Result]]),"",IF(ISBLANK(Games!B746),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6" s="24" t="str">
        <f>IF(ISBLANK(Table13[[#This Row],[Difference Result]]), "", (Table13[[#This Row],[Predicted Spread]]*-1-Table13[[#This Row],[Difference Result]]))</f>
        <v/>
      </c>
      <c r="N746" s="24" t="str">
        <f>IF(ISBLANK(Table13[[#This Row],[Difference Result]]), "",ABS(Table13[[#This Row],[Result Difference from Prediction]]))</f>
        <v/>
      </c>
      <c r="O746" s="17" t="str">
        <f>IF(OR(ISBLANK(Games!B746),ISBLANK(Table13[[#This Row],[Side Result]])), "",IF(OR(AND('Prediction Log'!D746&lt;0, 'Prediction Log'!H746='Prediction Log'!B746), AND('Prediction Log'!D746&gt;0, 'Prediction Log'!C746='Prediction Log'!H746)),"Y", IF(ISBLANK(Games!$B$2), "","N")))</f>
        <v/>
      </c>
      <c r="P746" s="17" t="str">
        <f>IF(OR(ISBLANK(Games!B746),ISBLANK(Table13[[#This Row],[Difference Result]])),"", IF(Table13[[#This Row],[Cover Result (Y/N)]]="Y", "Y", "N"))</f>
        <v/>
      </c>
    </row>
    <row r="747" spans="1:16" x14ac:dyDescent="0.45">
      <c r="A747" s="6" t="str">
        <f>IF(ISBLANK(Games!$B747), "",Games!A747)</f>
        <v/>
      </c>
      <c r="B747" s="6" t="str">
        <f>IF(ISBLANK(Games!$B747), "",Games!B747)</f>
        <v/>
      </c>
      <c r="C747" s="6" t="str">
        <f>IF(ISBLANK(Games!$B747), "",Games!C747)</f>
        <v/>
      </c>
      <c r="D747" s="2" t="str">
        <f>IF(ISBLANK(Games!$B747), "",Games!D747)</f>
        <v/>
      </c>
      <c r="E747" s="2" t="str">
        <f>IF(ISBLANK(Games!$B747), "",Games!E747)</f>
        <v/>
      </c>
      <c r="F747" s="6" t="str">
        <f>IF(ISBLANK(Games!$B747), "",Games!F747)</f>
        <v/>
      </c>
      <c r="G747" s="6" t="str">
        <f>IF(ISBLANK(Games!$B747), "",Games!G747)</f>
        <v/>
      </c>
      <c r="H747" s="26"/>
      <c r="I747" s="26"/>
      <c r="J747" s="25" t="str">
        <f>IF(ISBLANK(Table13[[#This Row],[Side Result]]), "",IF(Table13[[#This Row],[Difference Result]]&gt;(-1*Table13[[#This Row],[Predicted Spread]]), "Y", "N"))</f>
        <v/>
      </c>
      <c r="K747" s="12" t="str">
        <f>IF(ISBLANK(Games!B747),"",IF(Table13[[#This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7" s="16" t="str">
        <f>IF(ISBLANK(Table13[[#This Row],[Difference Result]]),"",IF(ISBLANK(Games!B747),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7" s="24" t="str">
        <f>IF(ISBLANK(Table13[[#This Row],[Difference Result]]), "", (Table13[[#This Row],[Predicted Spread]]*-1-Table13[[#This Row],[Difference Result]]))</f>
        <v/>
      </c>
      <c r="N747" s="24" t="str">
        <f>IF(ISBLANK(Table13[[#This Row],[Difference Result]]), "",ABS(Table13[[#This Row],[Result Difference from Prediction]]))</f>
        <v/>
      </c>
      <c r="O747" s="17" t="str">
        <f>IF(OR(ISBLANK(Games!B747),ISBLANK(Table13[[#This Row],[Side Result]])), "",IF(OR(AND('Prediction Log'!D747&lt;0, 'Prediction Log'!H747='Prediction Log'!B747), AND('Prediction Log'!D747&gt;0, 'Prediction Log'!C747='Prediction Log'!H747)),"Y", IF(ISBLANK(Games!$B$2), "","N")))</f>
        <v/>
      </c>
      <c r="P747" s="17" t="str">
        <f>IF(OR(ISBLANK(Games!B747),ISBLANK(Table13[[#This Row],[Difference Result]])),"", IF(Table13[[#This Row],[Cover Result (Y/N)]]="Y", "Y", "N"))</f>
        <v/>
      </c>
    </row>
    <row r="748" spans="1:16" x14ac:dyDescent="0.45">
      <c r="A748" s="6" t="str">
        <f>IF(ISBLANK(Games!$B748), "",Games!A748)</f>
        <v/>
      </c>
      <c r="B748" s="6" t="str">
        <f>IF(ISBLANK(Games!$B748), "",Games!B748)</f>
        <v/>
      </c>
      <c r="C748" s="6" t="str">
        <f>IF(ISBLANK(Games!$B748), "",Games!C748)</f>
        <v/>
      </c>
      <c r="D748" s="2" t="str">
        <f>IF(ISBLANK(Games!$B748), "",Games!D748)</f>
        <v/>
      </c>
      <c r="E748" s="2" t="str">
        <f>IF(ISBLANK(Games!$B748), "",Games!E748)</f>
        <v/>
      </c>
      <c r="F748" s="6" t="str">
        <f>IF(ISBLANK(Games!$B748), "",Games!F748)</f>
        <v/>
      </c>
      <c r="G748" s="6" t="str">
        <f>IF(ISBLANK(Games!$B748), "",Games!G748)</f>
        <v/>
      </c>
      <c r="H748" s="26"/>
      <c r="I748" s="26"/>
      <c r="J748" s="25" t="str">
        <f>IF(ISBLANK(Table13[[#This Row],[Side Result]]), "",IF(Table13[[#This Row],[Difference Result]]&gt;(-1*Table13[[#This Row],[Predicted Spread]]), "Y", "N"))</f>
        <v/>
      </c>
      <c r="K748" s="12" t="str">
        <f>IF(ISBLANK(Games!B748),"",IF(Table13[[#This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8" s="16" t="str">
        <f>IF(ISBLANK(Table13[[#This Row],[Difference Result]]),"",IF(ISBLANK(Games!B748),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8" s="24" t="str">
        <f>IF(ISBLANK(Table13[[#This Row],[Difference Result]]), "", (Table13[[#This Row],[Predicted Spread]]*-1-Table13[[#This Row],[Difference Result]]))</f>
        <v/>
      </c>
      <c r="N748" s="24" t="str">
        <f>IF(ISBLANK(Table13[[#This Row],[Difference Result]]), "",ABS(Table13[[#This Row],[Result Difference from Prediction]]))</f>
        <v/>
      </c>
      <c r="O748" s="17" t="str">
        <f>IF(OR(ISBLANK(Games!B748),ISBLANK(Table13[[#This Row],[Side Result]])), "",IF(OR(AND('Prediction Log'!D748&lt;0, 'Prediction Log'!H748='Prediction Log'!B748), AND('Prediction Log'!D748&gt;0, 'Prediction Log'!C748='Prediction Log'!H748)),"Y", IF(ISBLANK(Games!$B$2), "","N")))</f>
        <v/>
      </c>
      <c r="P748" s="17" t="str">
        <f>IF(OR(ISBLANK(Games!B748),ISBLANK(Table13[[#This Row],[Difference Result]])),"", IF(Table13[[#This Row],[Cover Result (Y/N)]]="Y", "Y", "N"))</f>
        <v/>
      </c>
    </row>
    <row r="749" spans="1:16" x14ac:dyDescent="0.45">
      <c r="A749" s="6" t="str">
        <f>IF(ISBLANK(Games!$B749), "",Games!A749)</f>
        <v/>
      </c>
      <c r="B749" s="6" t="str">
        <f>IF(ISBLANK(Games!$B749), "",Games!B749)</f>
        <v/>
      </c>
      <c r="C749" s="6" t="str">
        <f>IF(ISBLANK(Games!$B749), "",Games!C749)</f>
        <v/>
      </c>
      <c r="D749" s="2" t="str">
        <f>IF(ISBLANK(Games!$B749), "",Games!D749)</f>
        <v/>
      </c>
      <c r="E749" s="2" t="str">
        <f>IF(ISBLANK(Games!$B749), "",Games!E749)</f>
        <v/>
      </c>
      <c r="F749" s="6" t="str">
        <f>IF(ISBLANK(Games!$B749), "",Games!F749)</f>
        <v/>
      </c>
      <c r="G749" s="6" t="str">
        <f>IF(ISBLANK(Games!$B749), "",Games!G749)</f>
        <v/>
      </c>
      <c r="H749" s="26"/>
      <c r="I749" s="26"/>
      <c r="J749" s="25" t="str">
        <f>IF(ISBLANK(Table13[[#This Row],[Side Result]]), "",IF(Table13[[#This Row],[Difference Result]]&gt;(-1*Table13[[#This Row],[Predicted Spread]]), "Y", "N"))</f>
        <v/>
      </c>
      <c r="K749" s="12" t="str">
        <f>IF(ISBLANK(Games!B749),"",IF(Table13[[#This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9" s="16" t="str">
        <f>IF(ISBLANK(Table13[[#This Row],[Difference Result]]),"",IF(ISBLANK(Games!B749),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9" s="24" t="str">
        <f>IF(ISBLANK(Table13[[#This Row],[Difference Result]]), "", (Table13[[#This Row],[Predicted Spread]]*-1-Table13[[#This Row],[Difference Result]]))</f>
        <v/>
      </c>
      <c r="N749" s="24" t="str">
        <f>IF(ISBLANK(Table13[[#This Row],[Difference Result]]), "",ABS(Table13[[#This Row],[Result Difference from Prediction]]))</f>
        <v/>
      </c>
      <c r="O749" s="17" t="str">
        <f>IF(OR(ISBLANK(Games!B749),ISBLANK(Table13[[#This Row],[Side Result]])), "",IF(OR(AND('Prediction Log'!D749&lt;0, 'Prediction Log'!H749='Prediction Log'!B749), AND('Prediction Log'!D749&gt;0, 'Prediction Log'!C749='Prediction Log'!H749)),"Y", IF(ISBLANK(Games!$B$2), "","N")))</f>
        <v/>
      </c>
      <c r="P749" s="17" t="str">
        <f>IF(OR(ISBLANK(Games!B749),ISBLANK(Table13[[#This Row],[Difference Result]])),"", IF(Table13[[#This Row],[Cover Result (Y/N)]]="Y", "Y", "N"))</f>
        <v/>
      </c>
    </row>
    <row r="750" spans="1:16" x14ac:dyDescent="0.45">
      <c r="A750" s="6" t="str">
        <f>IF(ISBLANK(Games!$B750), "",Games!A750)</f>
        <v/>
      </c>
      <c r="B750" s="6" t="str">
        <f>IF(ISBLANK(Games!$B750), "",Games!B750)</f>
        <v/>
      </c>
      <c r="C750" s="6" t="str">
        <f>IF(ISBLANK(Games!$B750), "",Games!C750)</f>
        <v/>
      </c>
      <c r="D750" s="2" t="str">
        <f>IF(ISBLANK(Games!$B750), "",Games!D750)</f>
        <v/>
      </c>
      <c r="E750" s="2" t="str">
        <f>IF(ISBLANK(Games!$B750), "",Games!E750)</f>
        <v/>
      </c>
      <c r="F750" s="6" t="str">
        <f>IF(ISBLANK(Games!$B750), "",Games!F750)</f>
        <v/>
      </c>
      <c r="G750" s="6" t="str">
        <f>IF(ISBLANK(Games!$B750), "",Games!G750)</f>
        <v/>
      </c>
      <c r="H750" s="26"/>
      <c r="I750" s="26"/>
      <c r="J750" s="25" t="str">
        <f>IF(ISBLANK(Table13[[#This Row],[Side Result]]), "",IF(Table13[[#This Row],[Difference Result]]&gt;(-1*Table13[[#This Row],[Predicted Spread]]), "Y", "N"))</f>
        <v/>
      </c>
      <c r="K750" s="12" t="str">
        <f>IF(ISBLANK(Games!B750),"",IF(Table13[[#This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0" s="16" t="str">
        <f>IF(ISBLANK(Table13[[#This Row],[Difference Result]]),"",IF(ISBLANK(Games!B750),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0" s="24" t="str">
        <f>IF(ISBLANK(Table13[[#This Row],[Difference Result]]), "", (Table13[[#This Row],[Predicted Spread]]*-1-Table13[[#This Row],[Difference Result]]))</f>
        <v/>
      </c>
      <c r="N750" s="24" t="str">
        <f>IF(ISBLANK(Table13[[#This Row],[Difference Result]]), "",ABS(Table13[[#This Row],[Result Difference from Prediction]]))</f>
        <v/>
      </c>
      <c r="O750" s="17" t="str">
        <f>IF(OR(ISBLANK(Games!B750),ISBLANK(Table13[[#This Row],[Side Result]])), "",IF(OR(AND('Prediction Log'!D750&lt;0, 'Prediction Log'!H750='Prediction Log'!B750), AND('Prediction Log'!D750&gt;0, 'Prediction Log'!C750='Prediction Log'!H750)),"Y", IF(ISBLANK(Games!$B$2), "","N")))</f>
        <v/>
      </c>
      <c r="P750" s="17" t="str">
        <f>IF(OR(ISBLANK(Games!B750),ISBLANK(Table13[[#This Row],[Difference Result]])),"", IF(Table13[[#This Row],[Cover Result (Y/N)]]="Y", "Y", "N"))</f>
        <v/>
      </c>
    </row>
    <row r="751" spans="1:16" x14ac:dyDescent="0.45">
      <c r="A751" s="6" t="str">
        <f>IF(ISBLANK(Games!$B751), "",Games!A751)</f>
        <v/>
      </c>
      <c r="B751" s="6" t="str">
        <f>IF(ISBLANK(Games!$B751), "",Games!B751)</f>
        <v/>
      </c>
      <c r="C751" s="6" t="str">
        <f>IF(ISBLANK(Games!$B751), "",Games!C751)</f>
        <v/>
      </c>
      <c r="D751" s="2" t="str">
        <f>IF(ISBLANK(Games!$B751), "",Games!D751)</f>
        <v/>
      </c>
      <c r="E751" s="2" t="str">
        <f>IF(ISBLANK(Games!$B751), "",Games!E751)</f>
        <v/>
      </c>
      <c r="F751" s="6" t="str">
        <f>IF(ISBLANK(Games!$B751), "",Games!F751)</f>
        <v/>
      </c>
      <c r="G751" s="6" t="str">
        <f>IF(ISBLANK(Games!$B751), "",Games!G751)</f>
        <v/>
      </c>
      <c r="H751" s="26"/>
      <c r="I751" s="26"/>
      <c r="J751" s="25" t="str">
        <f>IF(ISBLANK(Table13[[#This Row],[Side Result]]), "",IF(Table13[[#This Row],[Difference Result]]&gt;(-1*Table13[[#This Row],[Predicted Spread]]), "Y", "N"))</f>
        <v/>
      </c>
      <c r="K751" s="12" t="str">
        <f>IF(ISBLANK(Games!B751),"",IF(Table13[[#This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1" s="16" t="str">
        <f>IF(ISBLANK(Table13[[#This Row],[Difference Result]]),"",IF(ISBLANK(Games!B751),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1" s="24" t="str">
        <f>IF(ISBLANK(Table13[[#This Row],[Difference Result]]), "", (Table13[[#This Row],[Predicted Spread]]*-1-Table13[[#This Row],[Difference Result]]))</f>
        <v/>
      </c>
      <c r="N751" s="24" t="str">
        <f>IF(ISBLANK(Table13[[#This Row],[Difference Result]]), "",ABS(Table13[[#This Row],[Result Difference from Prediction]]))</f>
        <v/>
      </c>
      <c r="O751" s="17" t="str">
        <f>IF(OR(ISBLANK(Games!B751),ISBLANK(Table13[[#This Row],[Side Result]])), "",IF(OR(AND('Prediction Log'!D751&lt;0, 'Prediction Log'!H751='Prediction Log'!B751), AND('Prediction Log'!D751&gt;0, 'Prediction Log'!C751='Prediction Log'!H751)),"Y", IF(ISBLANK(Games!$B$2), "","N")))</f>
        <v/>
      </c>
      <c r="P751" s="17" t="str">
        <f>IF(OR(ISBLANK(Games!B751),ISBLANK(Table13[[#This Row],[Difference Result]])),"", IF(Table13[[#This Row],[Cover Result (Y/N)]]="Y", "Y", "N"))</f>
        <v/>
      </c>
    </row>
    <row r="752" spans="1:16" x14ac:dyDescent="0.45">
      <c r="A752" s="6" t="str">
        <f>IF(ISBLANK(Games!$B752), "",Games!A752)</f>
        <v/>
      </c>
      <c r="B752" s="6" t="str">
        <f>IF(ISBLANK(Games!$B752), "",Games!B752)</f>
        <v/>
      </c>
      <c r="C752" s="6" t="str">
        <f>IF(ISBLANK(Games!$B752), "",Games!C752)</f>
        <v/>
      </c>
      <c r="D752" s="2" t="str">
        <f>IF(ISBLANK(Games!$B752), "",Games!D752)</f>
        <v/>
      </c>
      <c r="E752" s="2" t="str">
        <f>IF(ISBLANK(Games!$B752), "",Games!E752)</f>
        <v/>
      </c>
      <c r="F752" s="6" t="str">
        <f>IF(ISBLANK(Games!$B752), "",Games!F752)</f>
        <v/>
      </c>
      <c r="G752" s="6" t="str">
        <f>IF(ISBLANK(Games!$B752), "",Games!G752)</f>
        <v/>
      </c>
      <c r="H752" s="26"/>
      <c r="I752" s="26"/>
      <c r="J752" s="25" t="str">
        <f>IF(ISBLANK(Table13[[#This Row],[Side Result]]), "",IF(Table13[[#This Row],[Difference Result]]&gt;(-1*Table13[[#This Row],[Predicted Spread]]), "Y", "N"))</f>
        <v/>
      </c>
      <c r="K752" s="12" t="str">
        <f>IF(ISBLANK(Games!B752),"",IF(Table13[[#This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2" s="16" t="str">
        <f>IF(ISBLANK(Table13[[#This Row],[Difference Result]]),"",IF(ISBLANK(Games!B752),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2" s="24" t="str">
        <f>IF(ISBLANK(Table13[[#This Row],[Difference Result]]), "", (Table13[[#This Row],[Predicted Spread]]*-1-Table13[[#This Row],[Difference Result]]))</f>
        <v/>
      </c>
      <c r="N752" s="24" t="str">
        <f>IF(ISBLANK(Table13[[#This Row],[Difference Result]]), "",ABS(Table13[[#This Row],[Result Difference from Prediction]]))</f>
        <v/>
      </c>
      <c r="O752" s="17" t="str">
        <f>IF(OR(ISBLANK(Games!B752),ISBLANK(Table13[[#This Row],[Side Result]])), "",IF(OR(AND('Prediction Log'!D752&lt;0, 'Prediction Log'!H752='Prediction Log'!B752), AND('Prediction Log'!D752&gt;0, 'Prediction Log'!C752='Prediction Log'!H752)),"Y", IF(ISBLANK(Games!$B$2), "","N")))</f>
        <v/>
      </c>
      <c r="P752" s="17" t="str">
        <f>IF(OR(ISBLANK(Games!B752),ISBLANK(Table13[[#This Row],[Difference Result]])),"", IF(Table13[[#This Row],[Cover Result (Y/N)]]="Y", "Y", "N"))</f>
        <v/>
      </c>
    </row>
    <row r="753" spans="1:16" x14ac:dyDescent="0.45">
      <c r="A753" s="6" t="str">
        <f>IF(ISBLANK(Games!$B753), "",Games!A753)</f>
        <v/>
      </c>
      <c r="B753" s="6" t="str">
        <f>IF(ISBLANK(Games!$B753), "",Games!B753)</f>
        <v/>
      </c>
      <c r="C753" s="6" t="str">
        <f>IF(ISBLANK(Games!$B753), "",Games!C753)</f>
        <v/>
      </c>
      <c r="D753" s="2" t="str">
        <f>IF(ISBLANK(Games!$B753), "",Games!D753)</f>
        <v/>
      </c>
      <c r="E753" s="2" t="str">
        <f>IF(ISBLANK(Games!$B753), "",Games!E753)</f>
        <v/>
      </c>
      <c r="F753" s="6" t="str">
        <f>IF(ISBLANK(Games!$B753), "",Games!F753)</f>
        <v/>
      </c>
      <c r="G753" s="6" t="str">
        <f>IF(ISBLANK(Games!$B753), "",Games!G753)</f>
        <v/>
      </c>
      <c r="H753" s="26"/>
      <c r="I753" s="26"/>
      <c r="J753" s="25" t="str">
        <f>IF(ISBLANK(Table13[[#This Row],[Side Result]]), "",IF(Table13[[#This Row],[Difference Result]]&gt;(-1*Table13[[#This Row],[Predicted Spread]]), "Y", "N"))</f>
        <v/>
      </c>
      <c r="K753" s="12" t="str">
        <f>IF(ISBLANK(Games!B753),"",IF(Table13[[#This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3" s="16" t="str">
        <f>IF(ISBLANK(Table13[[#This Row],[Difference Result]]),"",IF(ISBLANK(Games!B753),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3" s="24" t="str">
        <f>IF(ISBLANK(Table13[[#This Row],[Difference Result]]), "", (Table13[[#This Row],[Predicted Spread]]*-1-Table13[[#This Row],[Difference Result]]))</f>
        <v/>
      </c>
      <c r="N753" s="24" t="str">
        <f>IF(ISBLANK(Table13[[#This Row],[Difference Result]]), "",ABS(Table13[[#This Row],[Result Difference from Prediction]]))</f>
        <v/>
      </c>
      <c r="O753" s="17" t="str">
        <f>IF(OR(ISBLANK(Games!B753),ISBLANK(Table13[[#This Row],[Side Result]])), "",IF(OR(AND('Prediction Log'!D753&lt;0, 'Prediction Log'!H753='Prediction Log'!B753), AND('Prediction Log'!D753&gt;0, 'Prediction Log'!C753='Prediction Log'!H753)),"Y", IF(ISBLANK(Games!$B$2), "","N")))</f>
        <v/>
      </c>
      <c r="P753" s="17" t="str">
        <f>IF(OR(ISBLANK(Games!B753),ISBLANK(Table13[[#This Row],[Difference Result]])),"", IF(Table13[[#This Row],[Cover Result (Y/N)]]="Y", "Y", "N"))</f>
        <v/>
      </c>
    </row>
    <row r="754" spans="1:16" x14ac:dyDescent="0.45">
      <c r="A754" s="6" t="str">
        <f>IF(ISBLANK(Games!$B754), "",Games!A754)</f>
        <v/>
      </c>
      <c r="B754" s="6" t="str">
        <f>IF(ISBLANK(Games!$B754), "",Games!B754)</f>
        <v/>
      </c>
      <c r="C754" s="6" t="str">
        <f>IF(ISBLANK(Games!$B754), "",Games!C754)</f>
        <v/>
      </c>
      <c r="D754" s="2" t="str">
        <f>IF(ISBLANK(Games!$B754), "",Games!D754)</f>
        <v/>
      </c>
      <c r="E754" s="2" t="str">
        <f>IF(ISBLANK(Games!$B754), "",Games!E754)</f>
        <v/>
      </c>
      <c r="F754" s="6" t="str">
        <f>IF(ISBLANK(Games!$B754), "",Games!F754)</f>
        <v/>
      </c>
      <c r="G754" s="6" t="str">
        <f>IF(ISBLANK(Games!$B754), "",Games!G754)</f>
        <v/>
      </c>
      <c r="H754" s="26"/>
      <c r="I754" s="26"/>
      <c r="J754" s="25" t="str">
        <f>IF(ISBLANK(Table13[[#This Row],[Side Result]]), "",IF(Table13[[#This Row],[Difference Result]]&gt;(-1*Table13[[#This Row],[Predicted Spread]]), "Y", "N"))</f>
        <v/>
      </c>
      <c r="K754" s="12" t="str">
        <f>IF(ISBLANK(Games!B754),"",IF(Table13[[#This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4" s="16" t="str">
        <f>IF(ISBLANK(Table13[[#This Row],[Difference Result]]),"",IF(ISBLANK(Games!B754),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4" s="24" t="str">
        <f>IF(ISBLANK(Table13[[#This Row],[Difference Result]]), "", (Table13[[#This Row],[Predicted Spread]]*-1-Table13[[#This Row],[Difference Result]]))</f>
        <v/>
      </c>
      <c r="N754" s="24" t="str">
        <f>IF(ISBLANK(Table13[[#This Row],[Difference Result]]), "",ABS(Table13[[#This Row],[Result Difference from Prediction]]))</f>
        <v/>
      </c>
      <c r="O754" s="17" t="str">
        <f>IF(OR(ISBLANK(Games!B754),ISBLANK(Table13[[#This Row],[Side Result]])), "",IF(OR(AND('Prediction Log'!D754&lt;0, 'Prediction Log'!H754='Prediction Log'!B754), AND('Prediction Log'!D754&gt;0, 'Prediction Log'!C754='Prediction Log'!H754)),"Y", IF(ISBLANK(Games!$B$2), "","N")))</f>
        <v/>
      </c>
      <c r="P754" s="17" t="str">
        <f>IF(OR(ISBLANK(Games!B754),ISBLANK(Table13[[#This Row],[Difference Result]])),"", IF(Table13[[#This Row],[Cover Result (Y/N)]]="Y", "Y", "N"))</f>
        <v/>
      </c>
    </row>
    <row r="755" spans="1:16" x14ac:dyDescent="0.45">
      <c r="A755" s="6" t="str">
        <f>IF(ISBLANK(Games!$B755), "",Games!A755)</f>
        <v/>
      </c>
      <c r="B755" s="6" t="str">
        <f>IF(ISBLANK(Games!$B755), "",Games!B755)</f>
        <v/>
      </c>
      <c r="C755" s="6" t="str">
        <f>IF(ISBLANK(Games!$B755), "",Games!C755)</f>
        <v/>
      </c>
      <c r="D755" s="2" t="str">
        <f>IF(ISBLANK(Games!$B755), "",Games!D755)</f>
        <v/>
      </c>
      <c r="E755" s="2" t="str">
        <f>IF(ISBLANK(Games!$B755), "",Games!E755)</f>
        <v/>
      </c>
      <c r="F755" s="6" t="str">
        <f>IF(ISBLANK(Games!$B755), "",Games!F755)</f>
        <v/>
      </c>
      <c r="G755" s="6" t="str">
        <f>IF(ISBLANK(Games!$B755), "",Games!G755)</f>
        <v/>
      </c>
      <c r="H755" s="26"/>
      <c r="I755" s="26"/>
      <c r="J755" s="25" t="str">
        <f>IF(ISBLANK(Table13[[#This Row],[Side Result]]), "",IF(Table13[[#This Row],[Difference Result]]&gt;(-1*Table13[[#This Row],[Predicted Spread]]), "Y", "N"))</f>
        <v/>
      </c>
      <c r="K755" s="12" t="str">
        <f>IF(ISBLANK(Games!B755),"",IF(Table13[[#This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5" s="16" t="str">
        <f>IF(ISBLANK(Table13[[#This Row],[Difference Result]]),"",IF(ISBLANK(Games!B755),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5" s="24" t="str">
        <f>IF(ISBLANK(Table13[[#This Row],[Difference Result]]), "", (Table13[[#This Row],[Predicted Spread]]*-1-Table13[[#This Row],[Difference Result]]))</f>
        <v/>
      </c>
      <c r="N755" s="24" t="str">
        <f>IF(ISBLANK(Table13[[#This Row],[Difference Result]]), "",ABS(Table13[[#This Row],[Result Difference from Prediction]]))</f>
        <v/>
      </c>
      <c r="O755" s="17" t="str">
        <f>IF(OR(ISBLANK(Games!B755),ISBLANK(Table13[[#This Row],[Side Result]])), "",IF(OR(AND('Prediction Log'!D755&lt;0, 'Prediction Log'!H755='Prediction Log'!B755), AND('Prediction Log'!D755&gt;0, 'Prediction Log'!C755='Prediction Log'!H755)),"Y", IF(ISBLANK(Games!$B$2), "","N")))</f>
        <v/>
      </c>
      <c r="P755" s="17" t="str">
        <f>IF(OR(ISBLANK(Games!B755),ISBLANK(Table13[[#This Row],[Difference Result]])),"", IF(Table13[[#This Row],[Cover Result (Y/N)]]="Y", "Y", "N"))</f>
        <v/>
      </c>
    </row>
    <row r="756" spans="1:16" x14ac:dyDescent="0.45">
      <c r="A756" s="6" t="str">
        <f>IF(ISBLANK(Games!$B756), "",Games!A756)</f>
        <v/>
      </c>
      <c r="B756" s="6" t="str">
        <f>IF(ISBLANK(Games!$B756), "",Games!B756)</f>
        <v/>
      </c>
      <c r="C756" s="6" t="str">
        <f>IF(ISBLANK(Games!$B756), "",Games!C756)</f>
        <v/>
      </c>
      <c r="D756" s="2" t="str">
        <f>IF(ISBLANK(Games!$B756), "",Games!D756)</f>
        <v/>
      </c>
      <c r="E756" s="2" t="str">
        <f>IF(ISBLANK(Games!$B756), "",Games!E756)</f>
        <v/>
      </c>
      <c r="F756" s="6" t="str">
        <f>IF(ISBLANK(Games!$B756), "",Games!F756)</f>
        <v/>
      </c>
      <c r="G756" s="6" t="str">
        <f>IF(ISBLANK(Games!$B756), "",Games!G756)</f>
        <v/>
      </c>
      <c r="H756" s="26"/>
      <c r="I756" s="26"/>
      <c r="J756" s="25" t="str">
        <f>IF(ISBLANK(Table13[[#This Row],[Side Result]]), "",IF(Table13[[#This Row],[Difference Result]]&gt;(-1*Table13[[#This Row],[Predicted Spread]]), "Y", "N"))</f>
        <v/>
      </c>
      <c r="K756" s="12" t="str">
        <f>IF(ISBLANK(Games!B756),"",IF(Table13[[#This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6" s="16" t="str">
        <f>IF(ISBLANK(Table13[[#This Row],[Difference Result]]),"",IF(ISBLANK(Games!B756),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6" s="24" t="str">
        <f>IF(ISBLANK(Table13[[#This Row],[Difference Result]]), "", (Table13[[#This Row],[Predicted Spread]]*-1-Table13[[#This Row],[Difference Result]]))</f>
        <v/>
      </c>
      <c r="N756" s="24" t="str">
        <f>IF(ISBLANK(Table13[[#This Row],[Difference Result]]), "",ABS(Table13[[#This Row],[Result Difference from Prediction]]))</f>
        <v/>
      </c>
      <c r="O756" s="17" t="str">
        <f>IF(OR(ISBLANK(Games!B756),ISBLANK(Table13[[#This Row],[Side Result]])), "",IF(OR(AND('Prediction Log'!D756&lt;0, 'Prediction Log'!H756='Prediction Log'!B756), AND('Prediction Log'!D756&gt;0, 'Prediction Log'!C756='Prediction Log'!H756)),"Y", IF(ISBLANK(Games!$B$2), "","N")))</f>
        <v/>
      </c>
      <c r="P756" s="17" t="str">
        <f>IF(OR(ISBLANK(Games!B756),ISBLANK(Table13[[#This Row],[Difference Result]])),"", IF(Table13[[#This Row],[Cover Result (Y/N)]]="Y", "Y", "N"))</f>
        <v/>
      </c>
    </row>
    <row r="757" spans="1:16" x14ac:dyDescent="0.45">
      <c r="A757" s="6" t="str">
        <f>IF(ISBLANK(Games!$B757), "",Games!A757)</f>
        <v/>
      </c>
      <c r="B757" s="6" t="str">
        <f>IF(ISBLANK(Games!$B757), "",Games!B757)</f>
        <v/>
      </c>
      <c r="C757" s="6" t="str">
        <f>IF(ISBLANK(Games!$B757), "",Games!C757)</f>
        <v/>
      </c>
      <c r="D757" s="2" t="str">
        <f>IF(ISBLANK(Games!$B757), "",Games!D757)</f>
        <v/>
      </c>
      <c r="E757" s="2" t="str">
        <f>IF(ISBLANK(Games!$B757), "",Games!E757)</f>
        <v/>
      </c>
      <c r="F757" s="6" t="str">
        <f>IF(ISBLANK(Games!$B757), "",Games!F757)</f>
        <v/>
      </c>
      <c r="G757" s="6" t="str">
        <f>IF(ISBLANK(Games!$B757), "",Games!G757)</f>
        <v/>
      </c>
      <c r="H757" s="26"/>
      <c r="I757" s="26"/>
      <c r="J757" s="25" t="str">
        <f>IF(ISBLANK(Table13[[#This Row],[Side Result]]), "",IF(Table13[[#This Row],[Difference Result]]&gt;(-1*Table13[[#This Row],[Predicted Spread]]), "Y", "N"))</f>
        <v/>
      </c>
      <c r="K757" s="12" t="str">
        <f>IF(ISBLANK(Games!B757),"",IF(Table13[[#This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7" s="16" t="str">
        <f>IF(ISBLANK(Table13[[#This Row],[Difference Result]]),"",IF(ISBLANK(Games!B757),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7" s="24" t="str">
        <f>IF(ISBLANK(Table13[[#This Row],[Difference Result]]), "", (Table13[[#This Row],[Predicted Spread]]*-1-Table13[[#This Row],[Difference Result]]))</f>
        <v/>
      </c>
      <c r="N757" s="24" t="str">
        <f>IF(ISBLANK(Table13[[#This Row],[Difference Result]]), "",ABS(Table13[[#This Row],[Result Difference from Prediction]]))</f>
        <v/>
      </c>
      <c r="O757" s="17" t="str">
        <f>IF(OR(ISBLANK(Games!B757),ISBLANK(Table13[[#This Row],[Side Result]])), "",IF(OR(AND('Prediction Log'!D757&lt;0, 'Prediction Log'!H757='Prediction Log'!B757), AND('Prediction Log'!D757&gt;0, 'Prediction Log'!C757='Prediction Log'!H757)),"Y", IF(ISBLANK(Games!$B$2), "","N")))</f>
        <v/>
      </c>
      <c r="P757" s="17" t="str">
        <f>IF(OR(ISBLANK(Games!B757),ISBLANK(Table13[[#This Row],[Difference Result]])),"", IF(Table13[[#This Row],[Cover Result (Y/N)]]="Y", "Y", "N"))</f>
        <v/>
      </c>
    </row>
    <row r="758" spans="1:16" x14ac:dyDescent="0.45">
      <c r="A758" s="6" t="str">
        <f>IF(ISBLANK(Games!$B758), "",Games!A758)</f>
        <v/>
      </c>
      <c r="B758" s="6" t="str">
        <f>IF(ISBLANK(Games!$B758), "",Games!B758)</f>
        <v/>
      </c>
      <c r="C758" s="6" t="str">
        <f>IF(ISBLANK(Games!$B758), "",Games!C758)</f>
        <v/>
      </c>
      <c r="D758" s="2" t="str">
        <f>IF(ISBLANK(Games!$B758), "",Games!D758)</f>
        <v/>
      </c>
      <c r="E758" s="2" t="str">
        <f>IF(ISBLANK(Games!$B758), "",Games!E758)</f>
        <v/>
      </c>
      <c r="F758" s="6" t="str">
        <f>IF(ISBLANK(Games!$B758), "",Games!F758)</f>
        <v/>
      </c>
      <c r="G758" s="6" t="str">
        <f>IF(ISBLANK(Games!$B758), "",Games!G758)</f>
        <v/>
      </c>
      <c r="H758" s="26"/>
      <c r="I758" s="26"/>
      <c r="J758" s="25" t="str">
        <f>IF(ISBLANK(Table13[[#This Row],[Side Result]]), "",IF(Table13[[#This Row],[Difference Result]]&gt;(-1*Table13[[#This Row],[Predicted Spread]]), "Y", "N"))</f>
        <v/>
      </c>
      <c r="K758" s="12" t="str">
        <f>IF(ISBLANK(Games!B758),"",IF(Table13[[#This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8" s="16" t="str">
        <f>IF(ISBLANK(Table13[[#This Row],[Difference Result]]),"",IF(ISBLANK(Games!B758),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8" s="24" t="str">
        <f>IF(ISBLANK(Table13[[#This Row],[Difference Result]]), "", (Table13[[#This Row],[Predicted Spread]]*-1-Table13[[#This Row],[Difference Result]]))</f>
        <v/>
      </c>
      <c r="N758" s="24" t="str">
        <f>IF(ISBLANK(Table13[[#This Row],[Difference Result]]), "",ABS(Table13[[#This Row],[Result Difference from Prediction]]))</f>
        <v/>
      </c>
      <c r="O758" s="17" t="str">
        <f>IF(OR(ISBLANK(Games!B758),ISBLANK(Table13[[#This Row],[Side Result]])), "",IF(OR(AND('Prediction Log'!D758&lt;0, 'Prediction Log'!H758='Prediction Log'!B758), AND('Prediction Log'!D758&gt;0, 'Prediction Log'!C758='Prediction Log'!H758)),"Y", IF(ISBLANK(Games!$B$2), "","N")))</f>
        <v/>
      </c>
      <c r="P758" s="17" t="str">
        <f>IF(OR(ISBLANK(Games!B758),ISBLANK(Table13[[#This Row],[Difference Result]])),"", IF(Table13[[#This Row],[Cover Result (Y/N)]]="Y", "Y", "N"))</f>
        <v/>
      </c>
    </row>
    <row r="759" spans="1:16" x14ac:dyDescent="0.45">
      <c r="A759" s="6" t="str">
        <f>IF(ISBLANK(Games!$B759), "",Games!A759)</f>
        <v/>
      </c>
      <c r="B759" s="6" t="str">
        <f>IF(ISBLANK(Games!$B759), "",Games!B759)</f>
        <v/>
      </c>
      <c r="C759" s="6" t="str">
        <f>IF(ISBLANK(Games!$B759), "",Games!C759)</f>
        <v/>
      </c>
      <c r="D759" s="2" t="str">
        <f>IF(ISBLANK(Games!$B759), "",Games!D759)</f>
        <v/>
      </c>
      <c r="E759" s="2" t="str">
        <f>IF(ISBLANK(Games!$B759), "",Games!E759)</f>
        <v/>
      </c>
      <c r="F759" s="6" t="str">
        <f>IF(ISBLANK(Games!$B759), "",Games!F759)</f>
        <v/>
      </c>
      <c r="G759" s="6" t="str">
        <f>IF(ISBLANK(Games!$B759), "",Games!G759)</f>
        <v/>
      </c>
      <c r="H759" s="26"/>
      <c r="I759" s="26"/>
      <c r="J759" s="25" t="str">
        <f>IF(ISBLANK(Table13[[#This Row],[Side Result]]), "",IF(Table13[[#This Row],[Difference Result]]&gt;(-1*Table13[[#This Row],[Predicted Spread]]), "Y", "N"))</f>
        <v/>
      </c>
      <c r="K759" s="12" t="str">
        <f>IF(ISBLANK(Games!B759),"",IF(Table13[[#This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9" s="16" t="str">
        <f>IF(ISBLANK(Table13[[#This Row],[Difference Result]]),"",IF(ISBLANK(Games!B759),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9" s="24" t="str">
        <f>IF(ISBLANK(Table13[[#This Row],[Difference Result]]), "", (Table13[[#This Row],[Predicted Spread]]*-1-Table13[[#This Row],[Difference Result]]))</f>
        <v/>
      </c>
      <c r="N759" s="24" t="str">
        <f>IF(ISBLANK(Table13[[#This Row],[Difference Result]]), "",ABS(Table13[[#This Row],[Result Difference from Prediction]]))</f>
        <v/>
      </c>
      <c r="O759" s="17" t="str">
        <f>IF(OR(ISBLANK(Games!B759),ISBLANK(Table13[[#This Row],[Side Result]])), "",IF(OR(AND('Prediction Log'!D759&lt;0, 'Prediction Log'!H759='Prediction Log'!B759), AND('Prediction Log'!D759&gt;0, 'Prediction Log'!C759='Prediction Log'!H759)),"Y", IF(ISBLANK(Games!$B$2), "","N")))</f>
        <v/>
      </c>
      <c r="P759" s="17" t="str">
        <f>IF(OR(ISBLANK(Games!B759),ISBLANK(Table13[[#This Row],[Difference Result]])),"", IF(Table13[[#This Row],[Cover Result (Y/N)]]="Y", "Y", "N"))</f>
        <v/>
      </c>
    </row>
    <row r="760" spans="1:16" x14ac:dyDescent="0.45">
      <c r="A760" s="6" t="str">
        <f>IF(ISBLANK(Games!$B760), "",Games!A760)</f>
        <v/>
      </c>
      <c r="B760" s="6" t="str">
        <f>IF(ISBLANK(Games!$B760), "",Games!B760)</f>
        <v/>
      </c>
      <c r="C760" s="6" t="str">
        <f>IF(ISBLANK(Games!$B760), "",Games!C760)</f>
        <v/>
      </c>
      <c r="D760" s="2" t="str">
        <f>IF(ISBLANK(Games!$B760), "",Games!D760)</f>
        <v/>
      </c>
      <c r="E760" s="2" t="str">
        <f>IF(ISBLANK(Games!$B760), "",Games!E760)</f>
        <v/>
      </c>
      <c r="F760" s="6" t="str">
        <f>IF(ISBLANK(Games!$B760), "",Games!F760)</f>
        <v/>
      </c>
      <c r="G760" s="6" t="str">
        <f>IF(ISBLANK(Games!$B760), "",Games!G760)</f>
        <v/>
      </c>
      <c r="H760" s="26"/>
      <c r="I760" s="26"/>
      <c r="J760" s="25" t="str">
        <f>IF(ISBLANK(Table13[[#This Row],[Side Result]]), "",IF(Table13[[#This Row],[Difference Result]]&gt;(-1*Table13[[#This Row],[Predicted Spread]]), "Y", "N"))</f>
        <v/>
      </c>
      <c r="K760" s="12" t="str">
        <f>IF(ISBLANK(Games!B760),"",IF(Table13[[#This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0" s="16" t="str">
        <f>IF(ISBLANK(Table13[[#This Row],[Difference Result]]),"",IF(ISBLANK(Games!B760),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0" s="24" t="str">
        <f>IF(ISBLANK(Table13[[#This Row],[Difference Result]]), "", (Table13[[#This Row],[Predicted Spread]]*-1-Table13[[#This Row],[Difference Result]]))</f>
        <v/>
      </c>
      <c r="N760" s="24" t="str">
        <f>IF(ISBLANK(Table13[[#This Row],[Difference Result]]), "",ABS(Table13[[#This Row],[Result Difference from Prediction]]))</f>
        <v/>
      </c>
      <c r="O760" s="17" t="str">
        <f>IF(OR(ISBLANK(Games!B760),ISBLANK(Table13[[#This Row],[Side Result]])), "",IF(OR(AND('Prediction Log'!D760&lt;0, 'Prediction Log'!H760='Prediction Log'!B760), AND('Prediction Log'!D760&gt;0, 'Prediction Log'!C760='Prediction Log'!H760)),"Y", IF(ISBLANK(Games!$B$2), "","N")))</f>
        <v/>
      </c>
      <c r="P760" s="17" t="str">
        <f>IF(OR(ISBLANK(Games!B760),ISBLANK(Table13[[#This Row],[Difference Result]])),"", IF(Table13[[#This Row],[Cover Result (Y/N)]]="Y", "Y", "N"))</f>
        <v/>
      </c>
    </row>
    <row r="761" spans="1:16" x14ac:dyDescent="0.45">
      <c r="A761" s="6" t="str">
        <f>IF(ISBLANK(Games!$B761), "",Games!A761)</f>
        <v/>
      </c>
      <c r="B761" s="6" t="str">
        <f>IF(ISBLANK(Games!$B761), "",Games!B761)</f>
        <v/>
      </c>
      <c r="C761" s="6" t="str">
        <f>IF(ISBLANK(Games!$B761), "",Games!C761)</f>
        <v/>
      </c>
      <c r="D761" s="2" t="str">
        <f>IF(ISBLANK(Games!$B761), "",Games!D761)</f>
        <v/>
      </c>
      <c r="E761" s="2" t="str">
        <f>IF(ISBLANK(Games!$B761), "",Games!E761)</f>
        <v/>
      </c>
      <c r="F761" s="6" t="str">
        <f>IF(ISBLANK(Games!$B761), "",Games!F761)</f>
        <v/>
      </c>
      <c r="G761" s="6" t="str">
        <f>IF(ISBLANK(Games!$B761), "",Games!G761)</f>
        <v/>
      </c>
      <c r="H761" s="26"/>
      <c r="I761" s="26"/>
      <c r="J761" s="25" t="str">
        <f>IF(ISBLANK(Table13[[#This Row],[Side Result]]), "",IF(Table13[[#This Row],[Difference Result]]&gt;(-1*Table13[[#This Row],[Predicted Spread]]), "Y", "N"))</f>
        <v/>
      </c>
      <c r="K761" s="12" t="str">
        <f>IF(ISBLANK(Games!B761),"",IF(Table13[[#This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1" s="16" t="str">
        <f>IF(ISBLANK(Table13[[#This Row],[Difference Result]]),"",IF(ISBLANK(Games!B761),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1" s="24" t="str">
        <f>IF(ISBLANK(Table13[[#This Row],[Difference Result]]), "", (Table13[[#This Row],[Predicted Spread]]*-1-Table13[[#This Row],[Difference Result]]))</f>
        <v/>
      </c>
      <c r="N761" s="24" t="str">
        <f>IF(ISBLANK(Table13[[#This Row],[Difference Result]]), "",ABS(Table13[[#This Row],[Result Difference from Prediction]]))</f>
        <v/>
      </c>
      <c r="O761" s="17" t="str">
        <f>IF(OR(ISBLANK(Games!B761),ISBLANK(Table13[[#This Row],[Side Result]])), "",IF(OR(AND('Prediction Log'!D761&lt;0, 'Prediction Log'!H761='Prediction Log'!B761), AND('Prediction Log'!D761&gt;0, 'Prediction Log'!C761='Prediction Log'!H761)),"Y", IF(ISBLANK(Games!$B$2), "","N")))</f>
        <v/>
      </c>
      <c r="P761" s="17" t="str">
        <f>IF(OR(ISBLANK(Games!B761),ISBLANK(Table13[[#This Row],[Difference Result]])),"", IF(Table13[[#This Row],[Cover Result (Y/N)]]="Y", "Y", "N"))</f>
        <v/>
      </c>
    </row>
    <row r="762" spans="1:16" x14ac:dyDescent="0.45">
      <c r="A762" s="6" t="str">
        <f>IF(ISBLANK(Games!$B762), "",Games!A762)</f>
        <v/>
      </c>
      <c r="B762" s="6" t="str">
        <f>IF(ISBLANK(Games!$B762), "",Games!B762)</f>
        <v/>
      </c>
      <c r="C762" s="6" t="str">
        <f>IF(ISBLANK(Games!$B762), "",Games!C762)</f>
        <v/>
      </c>
      <c r="D762" s="2" t="str">
        <f>IF(ISBLANK(Games!$B762), "",Games!D762)</f>
        <v/>
      </c>
      <c r="E762" s="2" t="str">
        <f>IF(ISBLANK(Games!$B762), "",Games!E762)</f>
        <v/>
      </c>
      <c r="F762" s="6" t="str">
        <f>IF(ISBLANK(Games!$B762), "",Games!F762)</f>
        <v/>
      </c>
      <c r="G762" s="6" t="str">
        <f>IF(ISBLANK(Games!$B762), "",Games!G762)</f>
        <v/>
      </c>
      <c r="H762" s="26"/>
      <c r="I762" s="26"/>
      <c r="J762" s="25" t="str">
        <f>IF(ISBLANK(Table13[[#This Row],[Side Result]]), "",IF(Table13[[#This Row],[Difference Result]]&gt;(-1*Table13[[#This Row],[Predicted Spread]]), "Y", "N"))</f>
        <v/>
      </c>
      <c r="K762" s="12" t="str">
        <f>IF(ISBLANK(Games!B762),"",IF(Table13[[#This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2" s="16" t="str">
        <f>IF(ISBLANK(Table13[[#This Row],[Difference Result]]),"",IF(ISBLANK(Games!B762),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2" s="24" t="str">
        <f>IF(ISBLANK(Table13[[#This Row],[Difference Result]]), "", (Table13[[#This Row],[Predicted Spread]]*-1-Table13[[#This Row],[Difference Result]]))</f>
        <v/>
      </c>
      <c r="N762" s="24" t="str">
        <f>IF(ISBLANK(Table13[[#This Row],[Difference Result]]), "",ABS(Table13[[#This Row],[Result Difference from Prediction]]))</f>
        <v/>
      </c>
      <c r="O762" s="17" t="str">
        <f>IF(OR(ISBLANK(Games!B762),ISBLANK(Table13[[#This Row],[Side Result]])), "",IF(OR(AND('Prediction Log'!D762&lt;0, 'Prediction Log'!H762='Prediction Log'!B762), AND('Prediction Log'!D762&gt;0, 'Prediction Log'!C762='Prediction Log'!H762)),"Y", IF(ISBLANK(Games!$B$2), "","N")))</f>
        <v/>
      </c>
      <c r="P762" s="17" t="str">
        <f>IF(OR(ISBLANK(Games!B762),ISBLANK(Table13[[#This Row],[Difference Result]])),"", IF(Table13[[#This Row],[Cover Result (Y/N)]]="Y", "Y", "N"))</f>
        <v/>
      </c>
    </row>
    <row r="763" spans="1:16" x14ac:dyDescent="0.45">
      <c r="A763" s="6" t="str">
        <f>IF(ISBLANK(Games!$B763), "",Games!A763)</f>
        <v/>
      </c>
      <c r="B763" s="6" t="str">
        <f>IF(ISBLANK(Games!$B763), "",Games!B763)</f>
        <v/>
      </c>
      <c r="C763" s="6" t="str">
        <f>IF(ISBLANK(Games!$B763), "",Games!C763)</f>
        <v/>
      </c>
      <c r="D763" s="2" t="str">
        <f>IF(ISBLANK(Games!$B763), "",Games!D763)</f>
        <v/>
      </c>
      <c r="E763" s="2" t="str">
        <f>IF(ISBLANK(Games!$B763), "",Games!E763)</f>
        <v/>
      </c>
      <c r="F763" s="6" t="str">
        <f>IF(ISBLANK(Games!$B763), "",Games!F763)</f>
        <v/>
      </c>
      <c r="G763" s="6" t="str">
        <f>IF(ISBLANK(Games!$B763), "",Games!G763)</f>
        <v/>
      </c>
      <c r="H763" s="26"/>
      <c r="I763" s="26"/>
      <c r="J763" s="25" t="str">
        <f>IF(ISBLANK(Table13[[#This Row],[Side Result]]), "",IF(Table13[[#This Row],[Difference Result]]&gt;(-1*Table13[[#This Row],[Predicted Spread]]), "Y", "N"))</f>
        <v/>
      </c>
      <c r="K763" s="12" t="str">
        <f>IF(ISBLANK(Games!B763),"",IF(Table13[[#This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3" s="16" t="str">
        <f>IF(ISBLANK(Table13[[#This Row],[Difference Result]]),"",IF(ISBLANK(Games!B763),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3" s="24" t="str">
        <f>IF(ISBLANK(Table13[[#This Row],[Difference Result]]), "", (Table13[[#This Row],[Predicted Spread]]*-1-Table13[[#This Row],[Difference Result]]))</f>
        <v/>
      </c>
      <c r="N763" s="24" t="str">
        <f>IF(ISBLANK(Table13[[#This Row],[Difference Result]]), "",ABS(Table13[[#This Row],[Result Difference from Prediction]]))</f>
        <v/>
      </c>
      <c r="O763" s="17" t="str">
        <f>IF(OR(ISBLANK(Games!B763),ISBLANK(Table13[[#This Row],[Side Result]])), "",IF(OR(AND('Prediction Log'!D763&lt;0, 'Prediction Log'!H763='Prediction Log'!B763), AND('Prediction Log'!D763&gt;0, 'Prediction Log'!C763='Prediction Log'!H763)),"Y", IF(ISBLANK(Games!$B$2), "","N")))</f>
        <v/>
      </c>
      <c r="P763" s="17" t="str">
        <f>IF(OR(ISBLANK(Games!B763),ISBLANK(Table13[[#This Row],[Difference Result]])),"", IF(Table13[[#This Row],[Cover Result (Y/N)]]="Y", "Y", "N"))</f>
        <v/>
      </c>
    </row>
    <row r="764" spans="1:16" x14ac:dyDescent="0.45">
      <c r="A764" s="6" t="str">
        <f>IF(ISBLANK(Games!$B764), "",Games!A764)</f>
        <v/>
      </c>
      <c r="B764" s="6" t="str">
        <f>IF(ISBLANK(Games!$B764), "",Games!B764)</f>
        <v/>
      </c>
      <c r="C764" s="6" t="str">
        <f>IF(ISBLANK(Games!$B764), "",Games!C764)</f>
        <v/>
      </c>
      <c r="D764" s="2" t="str">
        <f>IF(ISBLANK(Games!$B764), "",Games!D764)</f>
        <v/>
      </c>
      <c r="E764" s="2" t="str">
        <f>IF(ISBLANK(Games!$B764), "",Games!E764)</f>
        <v/>
      </c>
      <c r="F764" s="6" t="str">
        <f>IF(ISBLANK(Games!$B764), "",Games!F764)</f>
        <v/>
      </c>
      <c r="G764" s="6" t="str">
        <f>IF(ISBLANK(Games!$B764), "",Games!G764)</f>
        <v/>
      </c>
      <c r="H764" s="26"/>
      <c r="I764" s="26"/>
      <c r="J764" s="25" t="str">
        <f>IF(ISBLANK(Table13[[#This Row],[Side Result]]), "",IF(Table13[[#This Row],[Difference Result]]&gt;(-1*Table13[[#This Row],[Predicted Spread]]), "Y", "N"))</f>
        <v/>
      </c>
      <c r="K764" s="12" t="str">
        <f>IF(ISBLANK(Games!B764),"",IF(Table13[[#This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4" s="16" t="str">
        <f>IF(ISBLANK(Table13[[#This Row],[Difference Result]]),"",IF(ISBLANK(Games!B764),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4" s="24" t="str">
        <f>IF(ISBLANK(Table13[[#This Row],[Difference Result]]), "", (Table13[[#This Row],[Predicted Spread]]*-1-Table13[[#This Row],[Difference Result]]))</f>
        <v/>
      </c>
      <c r="N764" s="24" t="str">
        <f>IF(ISBLANK(Table13[[#This Row],[Difference Result]]), "",ABS(Table13[[#This Row],[Result Difference from Prediction]]))</f>
        <v/>
      </c>
      <c r="O764" s="17" t="str">
        <f>IF(OR(ISBLANK(Games!B764),ISBLANK(Table13[[#This Row],[Side Result]])), "",IF(OR(AND('Prediction Log'!D764&lt;0, 'Prediction Log'!H764='Prediction Log'!B764), AND('Prediction Log'!D764&gt;0, 'Prediction Log'!C764='Prediction Log'!H764)),"Y", IF(ISBLANK(Games!$B$2), "","N")))</f>
        <v/>
      </c>
      <c r="P764" s="17" t="str">
        <f>IF(OR(ISBLANK(Games!B764),ISBLANK(Table13[[#This Row],[Difference Result]])),"", IF(Table13[[#This Row],[Cover Result (Y/N)]]="Y", "Y", "N"))</f>
        <v/>
      </c>
    </row>
    <row r="765" spans="1:16" x14ac:dyDescent="0.45">
      <c r="A765" s="6" t="str">
        <f>IF(ISBLANK(Games!$B765), "",Games!A765)</f>
        <v/>
      </c>
      <c r="B765" s="6" t="str">
        <f>IF(ISBLANK(Games!$B765), "",Games!B765)</f>
        <v/>
      </c>
      <c r="C765" s="6" t="str">
        <f>IF(ISBLANK(Games!$B765), "",Games!C765)</f>
        <v/>
      </c>
      <c r="D765" s="2" t="str">
        <f>IF(ISBLANK(Games!$B765), "",Games!D765)</f>
        <v/>
      </c>
      <c r="E765" s="2" t="str">
        <f>IF(ISBLANK(Games!$B765), "",Games!E765)</f>
        <v/>
      </c>
      <c r="F765" s="6" t="str">
        <f>IF(ISBLANK(Games!$B765), "",Games!F765)</f>
        <v/>
      </c>
      <c r="G765" s="6" t="str">
        <f>IF(ISBLANK(Games!$B765), "",Games!G765)</f>
        <v/>
      </c>
      <c r="H765" s="26"/>
      <c r="I765" s="26"/>
      <c r="J765" s="25" t="str">
        <f>IF(ISBLANK(Table13[[#This Row],[Side Result]]), "",IF(Table13[[#This Row],[Difference Result]]&gt;(-1*Table13[[#This Row],[Predicted Spread]]), "Y", "N"))</f>
        <v/>
      </c>
      <c r="K765" s="12" t="str">
        <f>IF(ISBLANK(Games!B765),"",IF(Table13[[#This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5" s="16" t="str">
        <f>IF(ISBLANK(Table13[[#This Row],[Difference Result]]),"",IF(ISBLANK(Games!B765),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5" s="24" t="str">
        <f>IF(ISBLANK(Table13[[#This Row],[Difference Result]]), "", (Table13[[#This Row],[Predicted Spread]]*-1-Table13[[#This Row],[Difference Result]]))</f>
        <v/>
      </c>
      <c r="N765" s="24" t="str">
        <f>IF(ISBLANK(Table13[[#This Row],[Difference Result]]), "",ABS(Table13[[#This Row],[Result Difference from Prediction]]))</f>
        <v/>
      </c>
      <c r="O765" s="17" t="str">
        <f>IF(OR(ISBLANK(Games!B765),ISBLANK(Table13[[#This Row],[Side Result]])), "",IF(OR(AND('Prediction Log'!D765&lt;0, 'Prediction Log'!H765='Prediction Log'!B765), AND('Prediction Log'!D765&gt;0, 'Prediction Log'!C765='Prediction Log'!H765)),"Y", IF(ISBLANK(Games!$B$2), "","N")))</f>
        <v/>
      </c>
      <c r="P765" s="17" t="str">
        <f>IF(OR(ISBLANK(Games!B765),ISBLANK(Table13[[#This Row],[Difference Result]])),"", IF(Table13[[#This Row],[Cover Result (Y/N)]]="Y", "Y", "N"))</f>
        <v/>
      </c>
    </row>
    <row r="766" spans="1:16" x14ac:dyDescent="0.45">
      <c r="A766" s="6" t="str">
        <f>IF(ISBLANK(Games!$B766), "",Games!A766)</f>
        <v/>
      </c>
      <c r="B766" s="6" t="str">
        <f>IF(ISBLANK(Games!$B766), "",Games!B766)</f>
        <v/>
      </c>
      <c r="C766" s="6" t="str">
        <f>IF(ISBLANK(Games!$B766), "",Games!C766)</f>
        <v/>
      </c>
      <c r="D766" s="2" t="str">
        <f>IF(ISBLANK(Games!$B766), "",Games!D766)</f>
        <v/>
      </c>
      <c r="E766" s="2" t="str">
        <f>IF(ISBLANK(Games!$B766), "",Games!E766)</f>
        <v/>
      </c>
      <c r="F766" s="6" t="str">
        <f>IF(ISBLANK(Games!$B766), "",Games!F766)</f>
        <v/>
      </c>
      <c r="G766" s="6" t="str">
        <f>IF(ISBLANK(Games!$B766), "",Games!G766)</f>
        <v/>
      </c>
      <c r="H766" s="26"/>
      <c r="I766" s="26"/>
      <c r="J766" s="25" t="str">
        <f>IF(ISBLANK(Table13[[#This Row],[Side Result]]), "",IF(Table13[[#This Row],[Difference Result]]&gt;(-1*Table13[[#This Row],[Predicted Spread]]), "Y", "N"))</f>
        <v/>
      </c>
      <c r="K766" s="12" t="str">
        <f>IF(ISBLANK(Games!B766),"",IF(Table13[[#This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6" s="16" t="str">
        <f>IF(ISBLANK(Table13[[#This Row],[Difference Result]]),"",IF(ISBLANK(Games!B766),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6" s="24" t="str">
        <f>IF(ISBLANK(Table13[[#This Row],[Difference Result]]), "", (Table13[[#This Row],[Predicted Spread]]*-1-Table13[[#This Row],[Difference Result]]))</f>
        <v/>
      </c>
      <c r="N766" s="24" t="str">
        <f>IF(ISBLANK(Table13[[#This Row],[Difference Result]]), "",ABS(Table13[[#This Row],[Result Difference from Prediction]]))</f>
        <v/>
      </c>
      <c r="O766" s="17" t="str">
        <f>IF(OR(ISBLANK(Games!B766),ISBLANK(Table13[[#This Row],[Side Result]])), "",IF(OR(AND('Prediction Log'!D766&lt;0, 'Prediction Log'!H766='Prediction Log'!B766), AND('Prediction Log'!D766&gt;0, 'Prediction Log'!C766='Prediction Log'!H766)),"Y", IF(ISBLANK(Games!$B$2), "","N")))</f>
        <v/>
      </c>
      <c r="P766" s="17" t="str">
        <f>IF(OR(ISBLANK(Games!B766),ISBLANK(Table13[[#This Row],[Difference Result]])),"", IF(Table13[[#This Row],[Cover Result (Y/N)]]="Y", "Y", "N"))</f>
        <v/>
      </c>
    </row>
    <row r="767" spans="1:16" x14ac:dyDescent="0.45">
      <c r="A767" s="6" t="str">
        <f>IF(ISBLANK(Games!$B767), "",Games!A767)</f>
        <v/>
      </c>
      <c r="B767" s="6" t="str">
        <f>IF(ISBLANK(Games!$B767), "",Games!B767)</f>
        <v/>
      </c>
      <c r="C767" s="6" t="str">
        <f>IF(ISBLANK(Games!$B767), "",Games!C767)</f>
        <v/>
      </c>
      <c r="D767" s="2" t="str">
        <f>IF(ISBLANK(Games!$B767), "",Games!D767)</f>
        <v/>
      </c>
      <c r="E767" s="2" t="str">
        <f>IF(ISBLANK(Games!$B767), "",Games!E767)</f>
        <v/>
      </c>
      <c r="F767" s="6" t="str">
        <f>IF(ISBLANK(Games!$B767), "",Games!F767)</f>
        <v/>
      </c>
      <c r="G767" s="6" t="str">
        <f>IF(ISBLANK(Games!$B767), "",Games!G767)</f>
        <v/>
      </c>
      <c r="H767" s="26"/>
      <c r="I767" s="26"/>
      <c r="J767" s="25" t="str">
        <f>IF(ISBLANK(Table13[[#This Row],[Side Result]]), "",IF(Table13[[#This Row],[Difference Result]]&gt;(-1*Table13[[#This Row],[Predicted Spread]]), "Y", "N"))</f>
        <v/>
      </c>
      <c r="K767" s="12" t="str">
        <f>IF(ISBLANK(Games!B767),"",IF(Table13[[#This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7" s="16" t="str">
        <f>IF(ISBLANK(Table13[[#This Row],[Difference Result]]),"",IF(ISBLANK(Games!B767),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7" s="24" t="str">
        <f>IF(ISBLANK(Table13[[#This Row],[Difference Result]]), "", (Table13[[#This Row],[Predicted Spread]]*-1-Table13[[#This Row],[Difference Result]]))</f>
        <v/>
      </c>
      <c r="N767" s="24" t="str">
        <f>IF(ISBLANK(Table13[[#This Row],[Difference Result]]), "",ABS(Table13[[#This Row],[Result Difference from Prediction]]))</f>
        <v/>
      </c>
      <c r="O767" s="17" t="str">
        <f>IF(OR(ISBLANK(Games!B767),ISBLANK(Table13[[#This Row],[Side Result]])), "",IF(OR(AND('Prediction Log'!D767&lt;0, 'Prediction Log'!H767='Prediction Log'!B767), AND('Prediction Log'!D767&gt;0, 'Prediction Log'!C767='Prediction Log'!H767)),"Y", IF(ISBLANK(Games!$B$2), "","N")))</f>
        <v/>
      </c>
      <c r="P767" s="17" t="str">
        <f>IF(OR(ISBLANK(Games!B767),ISBLANK(Table13[[#This Row],[Difference Result]])),"", IF(Table13[[#This Row],[Cover Result (Y/N)]]="Y", "Y", "N"))</f>
        <v/>
      </c>
    </row>
    <row r="768" spans="1:16" x14ac:dyDescent="0.45">
      <c r="A768" s="6" t="str">
        <f>IF(ISBLANK(Games!$B768), "",Games!A768)</f>
        <v/>
      </c>
      <c r="B768" s="6" t="str">
        <f>IF(ISBLANK(Games!$B768), "",Games!B768)</f>
        <v/>
      </c>
      <c r="C768" s="6" t="str">
        <f>IF(ISBLANK(Games!$B768), "",Games!C768)</f>
        <v/>
      </c>
      <c r="D768" s="2" t="str">
        <f>IF(ISBLANK(Games!$B768), "",Games!D768)</f>
        <v/>
      </c>
      <c r="E768" s="2" t="str">
        <f>IF(ISBLANK(Games!$B768), "",Games!E768)</f>
        <v/>
      </c>
      <c r="F768" s="6" t="str">
        <f>IF(ISBLANK(Games!$B768), "",Games!F768)</f>
        <v/>
      </c>
      <c r="G768" s="6" t="str">
        <f>IF(ISBLANK(Games!$B768), "",Games!G768)</f>
        <v/>
      </c>
      <c r="H768" s="26"/>
      <c r="I768" s="26"/>
      <c r="J768" s="25" t="str">
        <f>IF(ISBLANK(Table13[[#This Row],[Side Result]]), "",IF(Table13[[#This Row],[Difference Result]]&gt;(-1*Table13[[#This Row],[Predicted Spread]]), "Y", "N"))</f>
        <v/>
      </c>
      <c r="K768" s="12" t="str">
        <f>IF(ISBLANK(Games!B768),"",IF(Table13[[#This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8" s="16" t="str">
        <f>IF(ISBLANK(Table13[[#This Row],[Difference Result]]),"",IF(ISBLANK(Games!B768),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8" s="24" t="str">
        <f>IF(ISBLANK(Table13[[#This Row],[Difference Result]]), "", (Table13[[#This Row],[Predicted Spread]]*-1-Table13[[#This Row],[Difference Result]]))</f>
        <v/>
      </c>
      <c r="N768" s="24" t="str">
        <f>IF(ISBLANK(Table13[[#This Row],[Difference Result]]), "",ABS(Table13[[#This Row],[Result Difference from Prediction]]))</f>
        <v/>
      </c>
      <c r="O768" s="17" t="str">
        <f>IF(OR(ISBLANK(Games!B768),ISBLANK(Table13[[#This Row],[Side Result]])), "",IF(OR(AND('Prediction Log'!D768&lt;0, 'Prediction Log'!H768='Prediction Log'!B768), AND('Prediction Log'!D768&gt;0, 'Prediction Log'!C768='Prediction Log'!H768)),"Y", IF(ISBLANK(Games!$B$2), "","N")))</f>
        <v/>
      </c>
      <c r="P768" s="17" t="str">
        <f>IF(OR(ISBLANK(Games!B768),ISBLANK(Table13[[#This Row],[Difference Result]])),"", IF(Table13[[#This Row],[Cover Result (Y/N)]]="Y", "Y", "N"))</f>
        <v/>
      </c>
    </row>
    <row r="769" spans="1:16" x14ac:dyDescent="0.45">
      <c r="A769" s="6" t="str">
        <f>IF(ISBLANK(Games!$B769), "",Games!A769)</f>
        <v/>
      </c>
      <c r="B769" s="6" t="str">
        <f>IF(ISBLANK(Games!$B769), "",Games!B769)</f>
        <v/>
      </c>
      <c r="C769" s="6" t="str">
        <f>IF(ISBLANK(Games!$B769), "",Games!C769)</f>
        <v/>
      </c>
      <c r="D769" s="2" t="str">
        <f>IF(ISBLANK(Games!$B769), "",Games!D769)</f>
        <v/>
      </c>
      <c r="E769" s="2" t="str">
        <f>IF(ISBLANK(Games!$B769), "",Games!E769)</f>
        <v/>
      </c>
      <c r="F769" s="6" t="str">
        <f>IF(ISBLANK(Games!$B769), "",Games!F769)</f>
        <v/>
      </c>
      <c r="G769" s="6" t="str">
        <f>IF(ISBLANK(Games!$B769), "",Games!G769)</f>
        <v/>
      </c>
      <c r="H769" s="26"/>
      <c r="I769" s="26"/>
      <c r="J769" s="25" t="str">
        <f>IF(ISBLANK(Table13[[#This Row],[Side Result]]), "",IF(Table13[[#This Row],[Difference Result]]&gt;(-1*Table13[[#This Row],[Predicted Spread]]), "Y", "N"))</f>
        <v/>
      </c>
      <c r="K769" s="12" t="str">
        <f>IF(ISBLANK(Games!B769),"",IF(Table13[[#This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9" s="16" t="str">
        <f>IF(ISBLANK(Table13[[#This Row],[Difference Result]]),"",IF(ISBLANK(Games!B769),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9" s="24" t="str">
        <f>IF(ISBLANK(Table13[[#This Row],[Difference Result]]), "", (Table13[[#This Row],[Predicted Spread]]*-1-Table13[[#This Row],[Difference Result]]))</f>
        <v/>
      </c>
      <c r="N769" s="24" t="str">
        <f>IF(ISBLANK(Table13[[#This Row],[Difference Result]]), "",ABS(Table13[[#This Row],[Result Difference from Prediction]]))</f>
        <v/>
      </c>
      <c r="O769" s="17" t="str">
        <f>IF(OR(ISBLANK(Games!B769),ISBLANK(Table13[[#This Row],[Side Result]])), "",IF(OR(AND('Prediction Log'!D769&lt;0, 'Prediction Log'!H769='Prediction Log'!B769), AND('Prediction Log'!D769&gt;0, 'Prediction Log'!C769='Prediction Log'!H769)),"Y", IF(ISBLANK(Games!$B$2), "","N")))</f>
        <v/>
      </c>
      <c r="P769" s="17" t="str">
        <f>IF(OR(ISBLANK(Games!B769),ISBLANK(Table13[[#This Row],[Difference Result]])),"", IF(Table13[[#This Row],[Cover Result (Y/N)]]="Y", "Y", "N"))</f>
        <v/>
      </c>
    </row>
    <row r="770" spans="1:16" x14ac:dyDescent="0.45">
      <c r="A770" s="6" t="str">
        <f>IF(ISBLANK(Games!$B770), "",Games!A770)</f>
        <v/>
      </c>
      <c r="B770" s="6" t="str">
        <f>IF(ISBLANK(Games!$B770), "",Games!B770)</f>
        <v/>
      </c>
      <c r="C770" s="6" t="str">
        <f>IF(ISBLANK(Games!$B770), "",Games!C770)</f>
        <v/>
      </c>
      <c r="D770" s="2" t="str">
        <f>IF(ISBLANK(Games!$B770), "",Games!D770)</f>
        <v/>
      </c>
      <c r="E770" s="2" t="str">
        <f>IF(ISBLANK(Games!$B770), "",Games!E770)</f>
        <v/>
      </c>
      <c r="F770" s="6" t="str">
        <f>IF(ISBLANK(Games!$B770), "",Games!F770)</f>
        <v/>
      </c>
      <c r="G770" s="6" t="str">
        <f>IF(ISBLANK(Games!$B770), "",Games!G770)</f>
        <v/>
      </c>
      <c r="H770" s="26"/>
      <c r="I770" s="26"/>
      <c r="J770" s="25" t="str">
        <f>IF(ISBLANK(Table13[[#This Row],[Side Result]]), "",IF(Table13[[#This Row],[Difference Result]]&gt;(-1*Table13[[#This Row],[Predicted Spread]]), "Y", "N"))</f>
        <v/>
      </c>
      <c r="K770" s="12" t="str">
        <f>IF(ISBLANK(Games!B770),"",IF(Table13[[#This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0" s="16" t="str">
        <f>IF(ISBLANK(Table13[[#This Row],[Difference Result]]),"",IF(ISBLANK(Games!B770),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0" s="24" t="str">
        <f>IF(ISBLANK(Table13[[#This Row],[Difference Result]]), "", (Table13[[#This Row],[Predicted Spread]]*-1-Table13[[#This Row],[Difference Result]]))</f>
        <v/>
      </c>
      <c r="N770" s="24" t="str">
        <f>IF(ISBLANK(Table13[[#This Row],[Difference Result]]), "",ABS(Table13[[#This Row],[Result Difference from Prediction]]))</f>
        <v/>
      </c>
      <c r="O770" s="17" t="str">
        <f>IF(OR(ISBLANK(Games!B770),ISBLANK(Table13[[#This Row],[Side Result]])), "",IF(OR(AND('Prediction Log'!D770&lt;0, 'Prediction Log'!H770='Prediction Log'!B770), AND('Prediction Log'!D770&gt;0, 'Prediction Log'!C770='Prediction Log'!H770)),"Y", IF(ISBLANK(Games!$B$2), "","N")))</f>
        <v/>
      </c>
      <c r="P770" s="17" t="str">
        <f>IF(OR(ISBLANK(Games!B770),ISBLANK(Table13[[#This Row],[Difference Result]])),"", IF(Table13[[#This Row],[Cover Result (Y/N)]]="Y", "Y", "N"))</f>
        <v/>
      </c>
    </row>
    <row r="771" spans="1:16" x14ac:dyDescent="0.45">
      <c r="A771" s="6" t="str">
        <f>IF(ISBLANK(Games!$B771), "",Games!A771)</f>
        <v/>
      </c>
      <c r="B771" s="6" t="str">
        <f>IF(ISBLANK(Games!$B771), "",Games!B771)</f>
        <v/>
      </c>
      <c r="C771" s="6" t="str">
        <f>IF(ISBLANK(Games!$B771), "",Games!C771)</f>
        <v/>
      </c>
      <c r="D771" s="2" t="str">
        <f>IF(ISBLANK(Games!$B771), "",Games!D771)</f>
        <v/>
      </c>
      <c r="E771" s="2" t="str">
        <f>IF(ISBLANK(Games!$B771), "",Games!E771)</f>
        <v/>
      </c>
      <c r="F771" s="6" t="str">
        <f>IF(ISBLANK(Games!$B771), "",Games!F771)</f>
        <v/>
      </c>
      <c r="G771" s="6" t="str">
        <f>IF(ISBLANK(Games!$B771), "",Games!G771)</f>
        <v/>
      </c>
      <c r="H771" s="26"/>
      <c r="I771" s="26"/>
      <c r="J771" s="25" t="str">
        <f>IF(ISBLANK(Table13[[#This Row],[Side Result]]), "",IF(Table13[[#This Row],[Difference Result]]&gt;(-1*Table13[[#This Row],[Predicted Spread]]), "Y", "N"))</f>
        <v/>
      </c>
      <c r="K771" s="12" t="str">
        <f>IF(ISBLANK(Games!B771),"",IF(Table13[[#This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1" s="16" t="str">
        <f>IF(ISBLANK(Table13[[#This Row],[Difference Result]]),"",IF(ISBLANK(Games!B771),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1" s="24" t="str">
        <f>IF(ISBLANK(Table13[[#This Row],[Difference Result]]), "", (Table13[[#This Row],[Predicted Spread]]*-1-Table13[[#This Row],[Difference Result]]))</f>
        <v/>
      </c>
      <c r="N771" s="24" t="str">
        <f>IF(ISBLANK(Table13[[#This Row],[Difference Result]]), "",ABS(Table13[[#This Row],[Result Difference from Prediction]]))</f>
        <v/>
      </c>
      <c r="O771" s="17" t="str">
        <f>IF(OR(ISBLANK(Games!B771),ISBLANK(Table13[[#This Row],[Side Result]])), "",IF(OR(AND('Prediction Log'!D771&lt;0, 'Prediction Log'!H771='Prediction Log'!B771), AND('Prediction Log'!D771&gt;0, 'Prediction Log'!C771='Prediction Log'!H771)),"Y", IF(ISBLANK(Games!$B$2), "","N")))</f>
        <v/>
      </c>
      <c r="P771" s="17" t="str">
        <f>IF(OR(ISBLANK(Games!B771),ISBLANK(Table13[[#This Row],[Difference Result]])),"", IF(Table13[[#This Row],[Cover Result (Y/N)]]="Y", "Y", "N"))</f>
        <v/>
      </c>
    </row>
    <row r="772" spans="1:16" x14ac:dyDescent="0.45">
      <c r="A772" s="6" t="str">
        <f>IF(ISBLANK(Games!$B772), "",Games!A772)</f>
        <v/>
      </c>
      <c r="B772" s="6" t="str">
        <f>IF(ISBLANK(Games!$B772), "",Games!B772)</f>
        <v/>
      </c>
      <c r="C772" s="6" t="str">
        <f>IF(ISBLANK(Games!$B772), "",Games!C772)</f>
        <v/>
      </c>
      <c r="D772" s="2" t="str">
        <f>IF(ISBLANK(Games!$B772), "",Games!D772)</f>
        <v/>
      </c>
      <c r="E772" s="2" t="str">
        <f>IF(ISBLANK(Games!$B772), "",Games!E772)</f>
        <v/>
      </c>
      <c r="F772" s="6" t="str">
        <f>IF(ISBLANK(Games!$B772), "",Games!F772)</f>
        <v/>
      </c>
      <c r="G772" s="6" t="str">
        <f>IF(ISBLANK(Games!$B772), "",Games!G772)</f>
        <v/>
      </c>
      <c r="H772" s="26"/>
      <c r="I772" s="26"/>
      <c r="J772" s="25" t="str">
        <f>IF(ISBLANK(Table13[[#This Row],[Side Result]]), "",IF(Table13[[#This Row],[Difference Result]]&gt;(-1*Table13[[#This Row],[Predicted Spread]]), "Y", "N"))</f>
        <v/>
      </c>
      <c r="K772" s="12" t="str">
        <f>IF(ISBLANK(Games!B772),"",IF(Table13[[#This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2" s="16" t="str">
        <f>IF(ISBLANK(Table13[[#This Row],[Difference Result]]),"",IF(ISBLANK(Games!B772),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2" s="24" t="str">
        <f>IF(ISBLANK(Table13[[#This Row],[Difference Result]]), "", (Table13[[#This Row],[Predicted Spread]]*-1-Table13[[#This Row],[Difference Result]]))</f>
        <v/>
      </c>
      <c r="N772" s="24" t="str">
        <f>IF(ISBLANK(Table13[[#This Row],[Difference Result]]), "",ABS(Table13[[#This Row],[Result Difference from Prediction]]))</f>
        <v/>
      </c>
      <c r="O772" s="17" t="str">
        <f>IF(OR(ISBLANK(Games!B772),ISBLANK(Table13[[#This Row],[Side Result]])), "",IF(OR(AND('Prediction Log'!D772&lt;0, 'Prediction Log'!H772='Prediction Log'!B772), AND('Prediction Log'!D772&gt;0, 'Prediction Log'!C772='Prediction Log'!H772)),"Y", IF(ISBLANK(Games!$B$2), "","N")))</f>
        <v/>
      </c>
      <c r="P772" s="17" t="str">
        <f>IF(OR(ISBLANK(Games!B772),ISBLANK(Table13[[#This Row],[Difference Result]])),"", IF(Table13[[#This Row],[Cover Result (Y/N)]]="Y", "Y", "N"))</f>
        <v/>
      </c>
    </row>
    <row r="773" spans="1:16" x14ac:dyDescent="0.45">
      <c r="A773" s="6" t="str">
        <f>IF(ISBLANK(Games!$B773), "",Games!A773)</f>
        <v/>
      </c>
      <c r="B773" s="6" t="str">
        <f>IF(ISBLANK(Games!$B773), "",Games!B773)</f>
        <v/>
      </c>
      <c r="C773" s="6" t="str">
        <f>IF(ISBLANK(Games!$B773), "",Games!C773)</f>
        <v/>
      </c>
      <c r="D773" s="2" t="str">
        <f>IF(ISBLANK(Games!$B773), "",Games!D773)</f>
        <v/>
      </c>
      <c r="E773" s="2" t="str">
        <f>IF(ISBLANK(Games!$B773), "",Games!E773)</f>
        <v/>
      </c>
      <c r="F773" s="6" t="str">
        <f>IF(ISBLANK(Games!$B773), "",Games!F773)</f>
        <v/>
      </c>
      <c r="G773" s="6" t="str">
        <f>IF(ISBLANK(Games!$B773), "",Games!G773)</f>
        <v/>
      </c>
      <c r="H773" s="26"/>
      <c r="I773" s="26"/>
      <c r="J773" s="25" t="str">
        <f>IF(ISBLANK(Table13[[#This Row],[Side Result]]), "",IF(Table13[[#This Row],[Difference Result]]&gt;(-1*Table13[[#This Row],[Predicted Spread]]), "Y", "N"))</f>
        <v/>
      </c>
      <c r="K773" s="12" t="str">
        <f>IF(ISBLANK(Games!B773),"",IF(Table13[[#This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3" s="16" t="str">
        <f>IF(ISBLANK(Table13[[#This Row],[Difference Result]]),"",IF(ISBLANK(Games!B773),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3" s="24" t="str">
        <f>IF(ISBLANK(Table13[[#This Row],[Difference Result]]), "", (Table13[[#This Row],[Predicted Spread]]*-1-Table13[[#This Row],[Difference Result]]))</f>
        <v/>
      </c>
      <c r="N773" s="24" t="str">
        <f>IF(ISBLANK(Table13[[#This Row],[Difference Result]]), "",ABS(Table13[[#This Row],[Result Difference from Prediction]]))</f>
        <v/>
      </c>
      <c r="O773" s="17" t="str">
        <f>IF(OR(ISBLANK(Games!B773),ISBLANK(Table13[[#This Row],[Side Result]])), "",IF(OR(AND('Prediction Log'!D773&lt;0, 'Prediction Log'!H773='Prediction Log'!B773), AND('Prediction Log'!D773&gt;0, 'Prediction Log'!C773='Prediction Log'!H773)),"Y", IF(ISBLANK(Games!$B$2), "","N")))</f>
        <v/>
      </c>
      <c r="P773" s="17" t="str">
        <f>IF(OR(ISBLANK(Games!B773),ISBLANK(Table13[[#This Row],[Difference Result]])),"", IF(Table13[[#This Row],[Cover Result (Y/N)]]="Y", "Y", "N"))</f>
        <v/>
      </c>
    </row>
    <row r="774" spans="1:16" x14ac:dyDescent="0.45">
      <c r="A774" s="6" t="str">
        <f>IF(ISBLANK(Games!$B774), "",Games!A774)</f>
        <v/>
      </c>
      <c r="B774" s="6" t="str">
        <f>IF(ISBLANK(Games!$B774), "",Games!B774)</f>
        <v/>
      </c>
      <c r="C774" s="6" t="str">
        <f>IF(ISBLANK(Games!$B774), "",Games!C774)</f>
        <v/>
      </c>
      <c r="D774" s="2" t="str">
        <f>IF(ISBLANK(Games!$B774), "",Games!D774)</f>
        <v/>
      </c>
      <c r="E774" s="2" t="str">
        <f>IF(ISBLANK(Games!$B774), "",Games!E774)</f>
        <v/>
      </c>
      <c r="F774" s="6" t="str">
        <f>IF(ISBLANK(Games!$B774), "",Games!F774)</f>
        <v/>
      </c>
      <c r="G774" s="6" t="str">
        <f>IF(ISBLANK(Games!$B774), "",Games!G774)</f>
        <v/>
      </c>
      <c r="H774" s="26"/>
      <c r="I774" s="26"/>
      <c r="J774" s="25" t="str">
        <f>IF(ISBLANK(Table13[[#This Row],[Side Result]]), "",IF(Table13[[#This Row],[Difference Result]]&gt;(-1*Table13[[#This Row],[Predicted Spread]]), "Y", "N"))</f>
        <v/>
      </c>
      <c r="K774" s="12" t="str">
        <f>IF(ISBLANK(Games!B774),"",IF(Table13[[#This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4" s="16" t="str">
        <f>IF(ISBLANK(Table13[[#This Row],[Difference Result]]),"",IF(ISBLANK(Games!B774),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4" s="24" t="str">
        <f>IF(ISBLANK(Table13[[#This Row],[Difference Result]]), "", (Table13[[#This Row],[Predicted Spread]]*-1-Table13[[#This Row],[Difference Result]]))</f>
        <v/>
      </c>
      <c r="N774" s="24" t="str">
        <f>IF(ISBLANK(Table13[[#This Row],[Difference Result]]), "",ABS(Table13[[#This Row],[Result Difference from Prediction]]))</f>
        <v/>
      </c>
      <c r="O774" s="17" t="str">
        <f>IF(OR(ISBLANK(Games!B774),ISBLANK(Table13[[#This Row],[Side Result]])), "",IF(OR(AND('Prediction Log'!D774&lt;0, 'Prediction Log'!H774='Prediction Log'!B774), AND('Prediction Log'!D774&gt;0, 'Prediction Log'!C774='Prediction Log'!H774)),"Y", IF(ISBLANK(Games!$B$2), "","N")))</f>
        <v/>
      </c>
      <c r="P774" s="17" t="str">
        <f>IF(OR(ISBLANK(Games!B774),ISBLANK(Table13[[#This Row],[Difference Result]])),"", IF(Table13[[#This Row],[Cover Result (Y/N)]]="Y", "Y", "N"))</f>
        <v/>
      </c>
    </row>
    <row r="775" spans="1:16" x14ac:dyDescent="0.45">
      <c r="A775" s="6" t="str">
        <f>IF(ISBLANK(Games!$B775), "",Games!A775)</f>
        <v/>
      </c>
      <c r="B775" s="6" t="str">
        <f>IF(ISBLANK(Games!$B775), "",Games!B775)</f>
        <v/>
      </c>
      <c r="C775" s="6" t="str">
        <f>IF(ISBLANK(Games!$B775), "",Games!C775)</f>
        <v/>
      </c>
      <c r="D775" s="2" t="str">
        <f>IF(ISBLANK(Games!$B775), "",Games!D775)</f>
        <v/>
      </c>
      <c r="E775" s="2" t="str">
        <f>IF(ISBLANK(Games!$B775), "",Games!E775)</f>
        <v/>
      </c>
      <c r="F775" s="6" t="str">
        <f>IF(ISBLANK(Games!$B775), "",Games!F775)</f>
        <v/>
      </c>
      <c r="G775" s="6" t="str">
        <f>IF(ISBLANK(Games!$B775), "",Games!G775)</f>
        <v/>
      </c>
      <c r="H775" s="26"/>
      <c r="I775" s="26"/>
      <c r="J775" s="25" t="str">
        <f>IF(ISBLANK(Table13[[#This Row],[Side Result]]), "",IF(Table13[[#This Row],[Difference Result]]&gt;(-1*Table13[[#This Row],[Predicted Spread]]), "Y", "N"))</f>
        <v/>
      </c>
      <c r="K775" s="12" t="str">
        <f>IF(ISBLANK(Games!B775),"",IF(Table13[[#This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5" s="16" t="str">
        <f>IF(ISBLANK(Table13[[#This Row],[Difference Result]]),"",IF(ISBLANK(Games!B775),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5" s="24" t="str">
        <f>IF(ISBLANK(Table13[[#This Row],[Difference Result]]), "", (Table13[[#This Row],[Predicted Spread]]*-1-Table13[[#This Row],[Difference Result]]))</f>
        <v/>
      </c>
      <c r="N775" s="24" t="str">
        <f>IF(ISBLANK(Table13[[#This Row],[Difference Result]]), "",ABS(Table13[[#This Row],[Result Difference from Prediction]]))</f>
        <v/>
      </c>
      <c r="O775" s="17" t="str">
        <f>IF(OR(ISBLANK(Games!B775),ISBLANK(Table13[[#This Row],[Side Result]])), "",IF(OR(AND('Prediction Log'!D775&lt;0, 'Prediction Log'!H775='Prediction Log'!B775), AND('Prediction Log'!D775&gt;0, 'Prediction Log'!C775='Prediction Log'!H775)),"Y", IF(ISBLANK(Games!$B$2), "","N")))</f>
        <v/>
      </c>
      <c r="P775" s="17" t="str">
        <f>IF(OR(ISBLANK(Games!B775),ISBLANK(Table13[[#This Row],[Difference Result]])),"", IF(Table13[[#This Row],[Cover Result (Y/N)]]="Y", "Y", "N"))</f>
        <v/>
      </c>
    </row>
    <row r="776" spans="1:16" x14ac:dyDescent="0.45">
      <c r="A776" s="6" t="str">
        <f>IF(ISBLANK(Games!$B776), "",Games!A776)</f>
        <v/>
      </c>
      <c r="B776" s="6" t="str">
        <f>IF(ISBLANK(Games!$B776), "",Games!B776)</f>
        <v/>
      </c>
      <c r="C776" s="6" t="str">
        <f>IF(ISBLANK(Games!$B776), "",Games!C776)</f>
        <v/>
      </c>
      <c r="D776" s="2" t="str">
        <f>IF(ISBLANK(Games!$B776), "",Games!D776)</f>
        <v/>
      </c>
      <c r="E776" s="2" t="str">
        <f>IF(ISBLANK(Games!$B776), "",Games!E776)</f>
        <v/>
      </c>
      <c r="F776" s="6" t="str">
        <f>IF(ISBLANK(Games!$B776), "",Games!F776)</f>
        <v/>
      </c>
      <c r="G776" s="6" t="str">
        <f>IF(ISBLANK(Games!$B776), "",Games!G776)</f>
        <v/>
      </c>
      <c r="H776" s="26"/>
      <c r="I776" s="26"/>
      <c r="J776" s="25" t="str">
        <f>IF(ISBLANK(Table13[[#This Row],[Side Result]]), "",IF(Table13[[#This Row],[Difference Result]]&gt;(-1*Table13[[#This Row],[Predicted Spread]]), "Y", "N"))</f>
        <v/>
      </c>
      <c r="K776" s="12" t="str">
        <f>IF(ISBLANK(Games!B776),"",IF(Table13[[#This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6" s="16" t="str">
        <f>IF(ISBLANK(Table13[[#This Row],[Difference Result]]),"",IF(ISBLANK(Games!B776),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6" s="24" t="str">
        <f>IF(ISBLANK(Table13[[#This Row],[Difference Result]]), "", (Table13[[#This Row],[Predicted Spread]]*-1-Table13[[#This Row],[Difference Result]]))</f>
        <v/>
      </c>
      <c r="N776" s="24" t="str">
        <f>IF(ISBLANK(Table13[[#This Row],[Difference Result]]), "",ABS(Table13[[#This Row],[Result Difference from Prediction]]))</f>
        <v/>
      </c>
      <c r="O776" s="17" t="str">
        <f>IF(OR(ISBLANK(Games!B776),ISBLANK(Table13[[#This Row],[Side Result]])), "",IF(OR(AND('Prediction Log'!D776&lt;0, 'Prediction Log'!H776='Prediction Log'!B776), AND('Prediction Log'!D776&gt;0, 'Prediction Log'!C776='Prediction Log'!H776)),"Y", IF(ISBLANK(Games!$B$2), "","N")))</f>
        <v/>
      </c>
      <c r="P776" s="17" t="str">
        <f>IF(OR(ISBLANK(Games!B776),ISBLANK(Table13[[#This Row],[Difference Result]])),"", IF(Table13[[#This Row],[Cover Result (Y/N)]]="Y", "Y", "N"))</f>
        <v/>
      </c>
    </row>
    <row r="777" spans="1:16" x14ac:dyDescent="0.45">
      <c r="A777" s="6" t="str">
        <f>IF(ISBLANK(Games!$B777), "",Games!A777)</f>
        <v/>
      </c>
      <c r="B777" s="6" t="str">
        <f>IF(ISBLANK(Games!$B777), "",Games!B777)</f>
        <v/>
      </c>
      <c r="C777" s="6" t="str">
        <f>IF(ISBLANK(Games!$B777), "",Games!C777)</f>
        <v/>
      </c>
      <c r="D777" s="2" t="str">
        <f>IF(ISBLANK(Games!$B777), "",Games!D777)</f>
        <v/>
      </c>
      <c r="E777" s="2" t="str">
        <f>IF(ISBLANK(Games!$B777), "",Games!E777)</f>
        <v/>
      </c>
      <c r="F777" s="6" t="str">
        <f>IF(ISBLANK(Games!$B777), "",Games!F777)</f>
        <v/>
      </c>
      <c r="G777" s="6" t="str">
        <f>IF(ISBLANK(Games!$B777), "",Games!G777)</f>
        <v/>
      </c>
      <c r="H777" s="26"/>
      <c r="I777" s="26"/>
      <c r="J777" s="25" t="str">
        <f>IF(ISBLANK(Table13[[#This Row],[Side Result]]), "",IF(Table13[[#This Row],[Difference Result]]&gt;(-1*Table13[[#This Row],[Predicted Spread]]), "Y", "N"))</f>
        <v/>
      </c>
      <c r="K777" s="12" t="str">
        <f>IF(ISBLANK(Games!B777),"",IF(Table13[[#This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7" s="16" t="str">
        <f>IF(ISBLANK(Table13[[#This Row],[Difference Result]]),"",IF(ISBLANK(Games!B777),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7" s="24" t="str">
        <f>IF(ISBLANK(Table13[[#This Row],[Difference Result]]), "", (Table13[[#This Row],[Predicted Spread]]*-1-Table13[[#This Row],[Difference Result]]))</f>
        <v/>
      </c>
      <c r="N777" s="24" t="str">
        <f>IF(ISBLANK(Table13[[#This Row],[Difference Result]]), "",ABS(Table13[[#This Row],[Result Difference from Prediction]]))</f>
        <v/>
      </c>
      <c r="O777" s="17" t="str">
        <f>IF(OR(ISBLANK(Games!B777),ISBLANK(Table13[[#This Row],[Side Result]])), "",IF(OR(AND('Prediction Log'!D777&lt;0, 'Prediction Log'!H777='Prediction Log'!B777), AND('Prediction Log'!D777&gt;0, 'Prediction Log'!C777='Prediction Log'!H777)),"Y", IF(ISBLANK(Games!$B$2), "","N")))</f>
        <v/>
      </c>
      <c r="P777" s="17" t="str">
        <f>IF(OR(ISBLANK(Games!B777),ISBLANK(Table13[[#This Row],[Difference Result]])),"", IF(Table13[[#This Row],[Cover Result (Y/N)]]="Y", "Y", "N"))</f>
        <v/>
      </c>
    </row>
    <row r="778" spans="1:16" x14ac:dyDescent="0.45">
      <c r="A778" s="6" t="str">
        <f>IF(ISBLANK(Games!$B778), "",Games!A778)</f>
        <v/>
      </c>
      <c r="B778" s="6" t="str">
        <f>IF(ISBLANK(Games!$B778), "",Games!B778)</f>
        <v/>
      </c>
      <c r="C778" s="6" t="str">
        <f>IF(ISBLANK(Games!$B778), "",Games!C778)</f>
        <v/>
      </c>
      <c r="D778" s="2" t="str">
        <f>IF(ISBLANK(Games!$B778), "",Games!D778)</f>
        <v/>
      </c>
      <c r="E778" s="2" t="str">
        <f>IF(ISBLANK(Games!$B778), "",Games!E778)</f>
        <v/>
      </c>
      <c r="F778" s="6" t="str">
        <f>IF(ISBLANK(Games!$B778), "",Games!F778)</f>
        <v/>
      </c>
      <c r="G778" s="6" t="str">
        <f>IF(ISBLANK(Games!$B778), "",Games!G778)</f>
        <v/>
      </c>
      <c r="H778" s="26"/>
      <c r="I778" s="26"/>
      <c r="J778" s="25" t="str">
        <f>IF(ISBLANK(Table13[[#This Row],[Side Result]]), "",IF(Table13[[#This Row],[Difference Result]]&gt;(-1*Table13[[#This Row],[Predicted Spread]]), "Y", "N"))</f>
        <v/>
      </c>
      <c r="K778" s="12" t="str">
        <f>IF(ISBLANK(Games!B778),"",IF(Table13[[#This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8" s="16" t="str">
        <f>IF(ISBLANK(Table13[[#This Row],[Difference Result]]),"",IF(ISBLANK(Games!B778),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8" s="24" t="str">
        <f>IF(ISBLANK(Table13[[#This Row],[Difference Result]]), "", (Table13[[#This Row],[Predicted Spread]]*-1-Table13[[#This Row],[Difference Result]]))</f>
        <v/>
      </c>
      <c r="N778" s="24" t="str">
        <f>IF(ISBLANK(Table13[[#This Row],[Difference Result]]), "",ABS(Table13[[#This Row],[Result Difference from Prediction]]))</f>
        <v/>
      </c>
      <c r="O778" s="17" t="str">
        <f>IF(OR(ISBLANK(Games!B778),ISBLANK(Table13[[#This Row],[Side Result]])), "",IF(OR(AND('Prediction Log'!D778&lt;0, 'Prediction Log'!H778='Prediction Log'!B778), AND('Prediction Log'!D778&gt;0, 'Prediction Log'!C778='Prediction Log'!H778)),"Y", IF(ISBLANK(Games!$B$2), "","N")))</f>
        <v/>
      </c>
      <c r="P778" s="17" t="str">
        <f>IF(OR(ISBLANK(Games!B778),ISBLANK(Table13[[#This Row],[Difference Result]])),"", IF(Table13[[#This Row],[Cover Result (Y/N)]]="Y", "Y", "N"))</f>
        <v/>
      </c>
    </row>
    <row r="779" spans="1:16" x14ac:dyDescent="0.45">
      <c r="A779" s="6" t="str">
        <f>IF(ISBLANK(Games!$B779), "",Games!A779)</f>
        <v/>
      </c>
      <c r="B779" s="6" t="str">
        <f>IF(ISBLANK(Games!$B779), "",Games!B779)</f>
        <v/>
      </c>
      <c r="C779" s="6" t="str">
        <f>IF(ISBLANK(Games!$B779), "",Games!C779)</f>
        <v/>
      </c>
      <c r="D779" s="2" t="str">
        <f>IF(ISBLANK(Games!$B779), "",Games!D779)</f>
        <v/>
      </c>
      <c r="E779" s="2" t="str">
        <f>IF(ISBLANK(Games!$B779), "",Games!E779)</f>
        <v/>
      </c>
      <c r="F779" s="6" t="str">
        <f>IF(ISBLANK(Games!$B779), "",Games!F779)</f>
        <v/>
      </c>
      <c r="G779" s="6" t="str">
        <f>IF(ISBLANK(Games!$B779), "",Games!G779)</f>
        <v/>
      </c>
      <c r="H779" s="26"/>
      <c r="I779" s="26"/>
      <c r="J779" s="25" t="str">
        <f>IF(ISBLANK(Table13[[#This Row],[Side Result]]), "",IF(Table13[[#This Row],[Difference Result]]&gt;(-1*Table13[[#This Row],[Predicted Spread]]), "Y", "N"))</f>
        <v/>
      </c>
      <c r="K779" s="12" t="str">
        <f>IF(ISBLANK(Games!B779),"",IF(Table13[[#This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9" s="16" t="str">
        <f>IF(ISBLANK(Table13[[#This Row],[Difference Result]]),"",IF(ISBLANK(Games!B779),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9" s="24" t="str">
        <f>IF(ISBLANK(Table13[[#This Row],[Difference Result]]), "", (Table13[[#This Row],[Predicted Spread]]*-1-Table13[[#This Row],[Difference Result]]))</f>
        <v/>
      </c>
      <c r="N779" s="24" t="str">
        <f>IF(ISBLANK(Table13[[#This Row],[Difference Result]]), "",ABS(Table13[[#This Row],[Result Difference from Prediction]]))</f>
        <v/>
      </c>
      <c r="O779" s="17" t="str">
        <f>IF(OR(ISBLANK(Games!B779),ISBLANK(Table13[[#This Row],[Side Result]])), "",IF(OR(AND('Prediction Log'!D779&lt;0, 'Prediction Log'!H779='Prediction Log'!B779), AND('Prediction Log'!D779&gt;0, 'Prediction Log'!C779='Prediction Log'!H779)),"Y", IF(ISBLANK(Games!$B$2), "","N")))</f>
        <v/>
      </c>
      <c r="P779" s="17" t="str">
        <f>IF(OR(ISBLANK(Games!B779),ISBLANK(Table13[[#This Row],[Difference Result]])),"", IF(Table13[[#This Row],[Cover Result (Y/N)]]="Y", "Y", "N"))</f>
        <v/>
      </c>
    </row>
    <row r="780" spans="1:16" x14ac:dyDescent="0.45">
      <c r="A780" s="6" t="str">
        <f>IF(ISBLANK(Games!$B780), "",Games!A780)</f>
        <v/>
      </c>
      <c r="B780" s="6" t="str">
        <f>IF(ISBLANK(Games!$B780), "",Games!B780)</f>
        <v/>
      </c>
      <c r="C780" s="6" t="str">
        <f>IF(ISBLANK(Games!$B780), "",Games!C780)</f>
        <v/>
      </c>
      <c r="D780" s="2" t="str">
        <f>IF(ISBLANK(Games!$B780), "",Games!D780)</f>
        <v/>
      </c>
      <c r="E780" s="2" t="str">
        <f>IF(ISBLANK(Games!$B780), "",Games!E780)</f>
        <v/>
      </c>
      <c r="F780" s="6" t="str">
        <f>IF(ISBLANK(Games!$B780), "",Games!F780)</f>
        <v/>
      </c>
      <c r="G780" s="6" t="str">
        <f>IF(ISBLANK(Games!$B780), "",Games!G780)</f>
        <v/>
      </c>
      <c r="H780" s="26"/>
      <c r="I780" s="26"/>
      <c r="J780" s="25" t="str">
        <f>IF(ISBLANK(Table13[[#This Row],[Side Result]]), "",IF(Table13[[#This Row],[Difference Result]]&gt;(-1*Table13[[#This Row],[Predicted Spread]]), "Y", "N"))</f>
        <v/>
      </c>
      <c r="K780" s="12" t="str">
        <f>IF(ISBLANK(Games!B780),"",IF(Table13[[#This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0" s="16" t="str">
        <f>IF(ISBLANK(Table13[[#This Row],[Difference Result]]),"",IF(ISBLANK(Games!B780),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0" s="24" t="str">
        <f>IF(ISBLANK(Table13[[#This Row],[Difference Result]]), "", (Table13[[#This Row],[Predicted Spread]]*-1-Table13[[#This Row],[Difference Result]]))</f>
        <v/>
      </c>
      <c r="N780" s="24" t="str">
        <f>IF(ISBLANK(Table13[[#This Row],[Difference Result]]), "",ABS(Table13[[#This Row],[Result Difference from Prediction]]))</f>
        <v/>
      </c>
      <c r="O780" s="17" t="str">
        <f>IF(OR(ISBLANK(Games!B780),ISBLANK(Table13[[#This Row],[Side Result]])), "",IF(OR(AND('Prediction Log'!D780&lt;0, 'Prediction Log'!H780='Prediction Log'!B780), AND('Prediction Log'!D780&gt;0, 'Prediction Log'!C780='Prediction Log'!H780)),"Y", IF(ISBLANK(Games!$B$2), "","N")))</f>
        <v/>
      </c>
      <c r="P780" s="17" t="str">
        <f>IF(OR(ISBLANK(Games!B780),ISBLANK(Table13[[#This Row],[Difference Result]])),"", IF(Table13[[#This Row],[Cover Result (Y/N)]]="Y", "Y", "N"))</f>
        <v/>
      </c>
    </row>
    <row r="781" spans="1:16" x14ac:dyDescent="0.45">
      <c r="A781" s="6" t="str">
        <f>IF(ISBLANK(Games!$B781), "",Games!A781)</f>
        <v/>
      </c>
      <c r="B781" s="6" t="str">
        <f>IF(ISBLANK(Games!$B781), "",Games!B781)</f>
        <v/>
      </c>
      <c r="C781" s="6" t="str">
        <f>IF(ISBLANK(Games!$B781), "",Games!C781)</f>
        <v/>
      </c>
      <c r="D781" s="2" t="str">
        <f>IF(ISBLANK(Games!$B781), "",Games!D781)</f>
        <v/>
      </c>
      <c r="E781" s="2" t="str">
        <f>IF(ISBLANK(Games!$B781), "",Games!E781)</f>
        <v/>
      </c>
      <c r="F781" s="6" t="str">
        <f>IF(ISBLANK(Games!$B781), "",Games!F781)</f>
        <v/>
      </c>
      <c r="G781" s="6" t="str">
        <f>IF(ISBLANK(Games!$B781), "",Games!G781)</f>
        <v/>
      </c>
      <c r="H781" s="26"/>
      <c r="I781" s="26"/>
      <c r="J781" s="25" t="str">
        <f>IF(ISBLANK(Table13[[#This Row],[Side Result]]), "",IF(Table13[[#This Row],[Difference Result]]&gt;(-1*Table13[[#This Row],[Predicted Spread]]), "Y", "N"))</f>
        <v/>
      </c>
      <c r="K781" s="12" t="str">
        <f>IF(ISBLANK(Games!B781),"",IF(Table13[[#This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1" s="16" t="str">
        <f>IF(ISBLANK(Table13[[#This Row],[Difference Result]]),"",IF(ISBLANK(Games!B781),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1" s="24" t="str">
        <f>IF(ISBLANK(Table13[[#This Row],[Difference Result]]), "", (Table13[[#This Row],[Predicted Spread]]*-1-Table13[[#This Row],[Difference Result]]))</f>
        <v/>
      </c>
      <c r="N781" s="24" t="str">
        <f>IF(ISBLANK(Table13[[#This Row],[Difference Result]]), "",ABS(Table13[[#This Row],[Result Difference from Prediction]]))</f>
        <v/>
      </c>
      <c r="O781" s="17" t="str">
        <f>IF(OR(ISBLANK(Games!B781),ISBLANK(Table13[[#This Row],[Side Result]])), "",IF(OR(AND('Prediction Log'!D781&lt;0, 'Prediction Log'!H781='Prediction Log'!B781), AND('Prediction Log'!D781&gt;0, 'Prediction Log'!C781='Prediction Log'!H781)),"Y", IF(ISBLANK(Games!$B$2), "","N")))</f>
        <v/>
      </c>
      <c r="P781" s="17" t="str">
        <f>IF(OR(ISBLANK(Games!B781),ISBLANK(Table13[[#This Row],[Difference Result]])),"", IF(Table13[[#This Row],[Cover Result (Y/N)]]="Y", "Y", "N"))</f>
        <v/>
      </c>
    </row>
    <row r="782" spans="1:16" x14ac:dyDescent="0.45">
      <c r="A782" s="6" t="str">
        <f>IF(ISBLANK(Games!$B782), "",Games!A782)</f>
        <v/>
      </c>
      <c r="B782" s="6" t="str">
        <f>IF(ISBLANK(Games!$B782), "",Games!B782)</f>
        <v/>
      </c>
      <c r="C782" s="6" t="str">
        <f>IF(ISBLANK(Games!$B782), "",Games!C782)</f>
        <v/>
      </c>
      <c r="D782" s="2" t="str">
        <f>IF(ISBLANK(Games!$B782), "",Games!D782)</f>
        <v/>
      </c>
      <c r="E782" s="2" t="str">
        <f>IF(ISBLANK(Games!$B782), "",Games!E782)</f>
        <v/>
      </c>
      <c r="F782" s="6" t="str">
        <f>IF(ISBLANK(Games!$B782), "",Games!F782)</f>
        <v/>
      </c>
      <c r="G782" s="6" t="str">
        <f>IF(ISBLANK(Games!$B782), "",Games!G782)</f>
        <v/>
      </c>
      <c r="H782" s="26"/>
      <c r="I782" s="26"/>
      <c r="J782" s="25" t="str">
        <f>IF(ISBLANK(Table13[[#This Row],[Side Result]]), "",IF(Table13[[#This Row],[Difference Result]]&gt;(-1*Table13[[#This Row],[Predicted Spread]]), "Y", "N"))</f>
        <v/>
      </c>
      <c r="K782" s="12" t="str">
        <f>IF(ISBLANK(Games!B782),"",IF(Table13[[#This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2" s="16" t="str">
        <f>IF(ISBLANK(Table13[[#This Row],[Difference Result]]),"",IF(ISBLANK(Games!B782),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2" s="24" t="str">
        <f>IF(ISBLANK(Table13[[#This Row],[Difference Result]]), "", (Table13[[#This Row],[Predicted Spread]]*-1-Table13[[#This Row],[Difference Result]]))</f>
        <v/>
      </c>
      <c r="N782" s="24" t="str">
        <f>IF(ISBLANK(Table13[[#This Row],[Difference Result]]), "",ABS(Table13[[#This Row],[Result Difference from Prediction]]))</f>
        <v/>
      </c>
      <c r="O782" s="17" t="str">
        <f>IF(OR(ISBLANK(Games!B782),ISBLANK(Table13[[#This Row],[Side Result]])), "",IF(OR(AND('Prediction Log'!D782&lt;0, 'Prediction Log'!H782='Prediction Log'!B782), AND('Prediction Log'!D782&gt;0, 'Prediction Log'!C782='Prediction Log'!H782)),"Y", IF(ISBLANK(Games!$B$2), "","N")))</f>
        <v/>
      </c>
      <c r="P782" s="17" t="str">
        <f>IF(OR(ISBLANK(Games!B782),ISBLANK(Table13[[#This Row],[Difference Result]])),"", IF(Table13[[#This Row],[Cover Result (Y/N)]]="Y", "Y", "N"))</f>
        <v/>
      </c>
    </row>
    <row r="783" spans="1:16" x14ac:dyDescent="0.45">
      <c r="A783" s="6" t="str">
        <f>IF(ISBLANK(Games!$B783), "",Games!A783)</f>
        <v/>
      </c>
      <c r="B783" s="6" t="str">
        <f>IF(ISBLANK(Games!$B783), "",Games!B783)</f>
        <v/>
      </c>
      <c r="C783" s="6" t="str">
        <f>IF(ISBLANK(Games!$B783), "",Games!C783)</f>
        <v/>
      </c>
      <c r="D783" s="2" t="str">
        <f>IF(ISBLANK(Games!$B783), "",Games!D783)</f>
        <v/>
      </c>
      <c r="E783" s="2" t="str">
        <f>IF(ISBLANK(Games!$B783), "",Games!E783)</f>
        <v/>
      </c>
      <c r="F783" s="6" t="str">
        <f>IF(ISBLANK(Games!$B783), "",Games!F783)</f>
        <v/>
      </c>
      <c r="G783" s="6" t="str">
        <f>IF(ISBLANK(Games!$B783), "",Games!G783)</f>
        <v/>
      </c>
      <c r="H783" s="26"/>
      <c r="I783" s="26"/>
      <c r="J783" s="25" t="str">
        <f>IF(ISBLANK(Table13[[#This Row],[Side Result]]), "",IF(Table13[[#This Row],[Difference Result]]&gt;(-1*Table13[[#This Row],[Predicted Spread]]), "Y", "N"))</f>
        <v/>
      </c>
      <c r="K783" s="12" t="str">
        <f>IF(ISBLANK(Games!B783),"",IF(Table13[[#This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3" s="16" t="str">
        <f>IF(ISBLANK(Table13[[#This Row],[Difference Result]]),"",IF(ISBLANK(Games!B783),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3" s="24" t="str">
        <f>IF(ISBLANK(Table13[[#This Row],[Difference Result]]), "", (Table13[[#This Row],[Predicted Spread]]*-1-Table13[[#This Row],[Difference Result]]))</f>
        <v/>
      </c>
      <c r="N783" s="24" t="str">
        <f>IF(ISBLANK(Table13[[#This Row],[Difference Result]]), "",ABS(Table13[[#This Row],[Result Difference from Prediction]]))</f>
        <v/>
      </c>
      <c r="O783" s="17" t="str">
        <f>IF(OR(ISBLANK(Games!B783),ISBLANK(Table13[[#This Row],[Side Result]])), "",IF(OR(AND('Prediction Log'!D783&lt;0, 'Prediction Log'!H783='Prediction Log'!B783), AND('Prediction Log'!D783&gt;0, 'Prediction Log'!C783='Prediction Log'!H783)),"Y", IF(ISBLANK(Games!$B$2), "","N")))</f>
        <v/>
      </c>
      <c r="P783" s="17" t="str">
        <f>IF(OR(ISBLANK(Games!B783),ISBLANK(Table13[[#This Row],[Difference Result]])),"", IF(Table13[[#This Row],[Cover Result (Y/N)]]="Y", "Y", "N"))</f>
        <v/>
      </c>
    </row>
    <row r="784" spans="1:16" x14ac:dyDescent="0.45">
      <c r="A784" s="6" t="str">
        <f>IF(ISBLANK(Games!$B784), "",Games!A784)</f>
        <v/>
      </c>
      <c r="B784" s="6" t="str">
        <f>IF(ISBLANK(Games!$B784), "",Games!B784)</f>
        <v/>
      </c>
      <c r="C784" s="6" t="str">
        <f>IF(ISBLANK(Games!$B784), "",Games!C784)</f>
        <v/>
      </c>
      <c r="D784" s="2" t="str">
        <f>IF(ISBLANK(Games!$B784), "",Games!D784)</f>
        <v/>
      </c>
      <c r="E784" s="2" t="str">
        <f>IF(ISBLANK(Games!$B784), "",Games!E784)</f>
        <v/>
      </c>
      <c r="F784" s="6" t="str">
        <f>IF(ISBLANK(Games!$B784), "",Games!F784)</f>
        <v/>
      </c>
      <c r="G784" s="6" t="str">
        <f>IF(ISBLANK(Games!$B784), "",Games!G784)</f>
        <v/>
      </c>
      <c r="H784" s="26"/>
      <c r="I784" s="26"/>
      <c r="J784" s="25" t="str">
        <f>IF(ISBLANK(Table13[[#This Row],[Side Result]]), "",IF(Table13[[#This Row],[Difference Result]]&gt;(-1*Table13[[#This Row],[Predicted Spread]]), "Y", "N"))</f>
        <v/>
      </c>
      <c r="K784" s="12" t="str">
        <f>IF(ISBLANK(Games!B784),"",IF(Table13[[#This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4" s="16" t="str">
        <f>IF(ISBLANK(Table13[[#This Row],[Difference Result]]),"",IF(ISBLANK(Games!B784),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4" s="24" t="str">
        <f>IF(ISBLANK(Table13[[#This Row],[Difference Result]]), "", (Table13[[#This Row],[Predicted Spread]]*-1-Table13[[#This Row],[Difference Result]]))</f>
        <v/>
      </c>
      <c r="N784" s="24" t="str">
        <f>IF(ISBLANK(Table13[[#This Row],[Difference Result]]), "",ABS(Table13[[#This Row],[Result Difference from Prediction]]))</f>
        <v/>
      </c>
      <c r="O784" s="17" t="str">
        <f>IF(OR(ISBLANK(Games!B784),ISBLANK(Table13[[#This Row],[Side Result]])), "",IF(OR(AND('Prediction Log'!D784&lt;0, 'Prediction Log'!H784='Prediction Log'!B784), AND('Prediction Log'!D784&gt;0, 'Prediction Log'!C784='Prediction Log'!H784)),"Y", IF(ISBLANK(Games!$B$2), "","N")))</f>
        <v/>
      </c>
      <c r="P784" s="17" t="str">
        <f>IF(OR(ISBLANK(Games!B784),ISBLANK(Table13[[#This Row],[Difference Result]])),"", IF(Table13[[#This Row],[Cover Result (Y/N)]]="Y", "Y", "N"))</f>
        <v/>
      </c>
    </row>
    <row r="785" spans="1:16" x14ac:dyDescent="0.45">
      <c r="A785" s="6" t="str">
        <f>IF(ISBLANK(Games!$B785), "",Games!A785)</f>
        <v/>
      </c>
      <c r="B785" s="6" t="str">
        <f>IF(ISBLANK(Games!$B785), "",Games!B785)</f>
        <v/>
      </c>
      <c r="C785" s="6" t="str">
        <f>IF(ISBLANK(Games!$B785), "",Games!C785)</f>
        <v/>
      </c>
      <c r="D785" s="2" t="str">
        <f>IF(ISBLANK(Games!$B785), "",Games!D785)</f>
        <v/>
      </c>
      <c r="E785" s="2" t="str">
        <f>IF(ISBLANK(Games!$B785), "",Games!E785)</f>
        <v/>
      </c>
      <c r="F785" s="6" t="str">
        <f>IF(ISBLANK(Games!$B785), "",Games!F785)</f>
        <v/>
      </c>
      <c r="G785" s="6" t="str">
        <f>IF(ISBLANK(Games!$B785), "",Games!G785)</f>
        <v/>
      </c>
      <c r="H785" s="26"/>
      <c r="I785" s="26"/>
      <c r="J785" s="25" t="str">
        <f>IF(ISBLANK(Table13[[#This Row],[Side Result]]), "",IF(Table13[[#This Row],[Difference Result]]&gt;(-1*Table13[[#This Row],[Predicted Spread]]), "Y", "N"))</f>
        <v/>
      </c>
      <c r="K785" s="12" t="str">
        <f>IF(ISBLANK(Games!B785),"",IF(Table13[[#This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5" s="16" t="str">
        <f>IF(ISBLANK(Table13[[#This Row],[Difference Result]]),"",IF(ISBLANK(Games!B785),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5" s="24" t="str">
        <f>IF(ISBLANK(Table13[[#This Row],[Difference Result]]), "", (Table13[[#This Row],[Predicted Spread]]*-1-Table13[[#This Row],[Difference Result]]))</f>
        <v/>
      </c>
      <c r="N785" s="24" t="str">
        <f>IF(ISBLANK(Table13[[#This Row],[Difference Result]]), "",ABS(Table13[[#This Row],[Result Difference from Prediction]]))</f>
        <v/>
      </c>
      <c r="O785" s="17" t="str">
        <f>IF(OR(ISBLANK(Games!B785),ISBLANK(Table13[[#This Row],[Side Result]])), "",IF(OR(AND('Prediction Log'!D785&lt;0, 'Prediction Log'!H785='Prediction Log'!B785), AND('Prediction Log'!D785&gt;0, 'Prediction Log'!C785='Prediction Log'!H785)),"Y", IF(ISBLANK(Games!$B$2), "","N")))</f>
        <v/>
      </c>
      <c r="P785" s="17" t="str">
        <f>IF(OR(ISBLANK(Games!B785),ISBLANK(Table13[[#This Row],[Difference Result]])),"", IF(Table13[[#This Row],[Cover Result (Y/N)]]="Y", "Y", "N"))</f>
        <v/>
      </c>
    </row>
    <row r="786" spans="1:16" x14ac:dyDescent="0.45">
      <c r="A786" s="6" t="str">
        <f>IF(ISBLANK(Games!$B786), "",Games!A786)</f>
        <v/>
      </c>
      <c r="B786" s="6" t="str">
        <f>IF(ISBLANK(Games!$B786), "",Games!B786)</f>
        <v/>
      </c>
      <c r="C786" s="6" t="str">
        <f>IF(ISBLANK(Games!$B786), "",Games!C786)</f>
        <v/>
      </c>
      <c r="D786" s="2" t="str">
        <f>IF(ISBLANK(Games!$B786), "",Games!D786)</f>
        <v/>
      </c>
      <c r="E786" s="2" t="str">
        <f>IF(ISBLANK(Games!$B786), "",Games!E786)</f>
        <v/>
      </c>
      <c r="F786" s="6" t="str">
        <f>IF(ISBLANK(Games!$B786), "",Games!F786)</f>
        <v/>
      </c>
      <c r="G786" s="6" t="str">
        <f>IF(ISBLANK(Games!$B786), "",Games!G786)</f>
        <v/>
      </c>
      <c r="H786" s="26"/>
      <c r="I786" s="26"/>
      <c r="J786" s="25" t="str">
        <f>IF(ISBLANK(Table13[[#This Row],[Side Result]]), "",IF(Table13[[#This Row],[Difference Result]]&gt;(-1*Table13[[#This Row],[Predicted Spread]]), "Y", "N"))</f>
        <v/>
      </c>
      <c r="K786" s="12" t="str">
        <f>IF(ISBLANK(Games!B786),"",IF(Table13[[#This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6" s="16" t="str">
        <f>IF(ISBLANK(Table13[[#This Row],[Difference Result]]),"",IF(ISBLANK(Games!B786),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6" s="24" t="str">
        <f>IF(ISBLANK(Table13[[#This Row],[Difference Result]]), "", (Table13[[#This Row],[Predicted Spread]]*-1-Table13[[#This Row],[Difference Result]]))</f>
        <v/>
      </c>
      <c r="N786" s="24" t="str">
        <f>IF(ISBLANK(Table13[[#This Row],[Difference Result]]), "",ABS(Table13[[#This Row],[Result Difference from Prediction]]))</f>
        <v/>
      </c>
      <c r="O786" s="17" t="str">
        <f>IF(OR(ISBLANK(Games!B786),ISBLANK(Table13[[#This Row],[Side Result]])), "",IF(OR(AND('Prediction Log'!D786&lt;0, 'Prediction Log'!H786='Prediction Log'!B786), AND('Prediction Log'!D786&gt;0, 'Prediction Log'!C786='Prediction Log'!H786)),"Y", IF(ISBLANK(Games!$B$2), "","N")))</f>
        <v/>
      </c>
      <c r="P786" s="17" t="str">
        <f>IF(OR(ISBLANK(Games!B786),ISBLANK(Table13[[#This Row],[Difference Result]])),"", IF(Table13[[#This Row],[Cover Result (Y/N)]]="Y", "Y", "N"))</f>
        <v/>
      </c>
    </row>
    <row r="787" spans="1:16" x14ac:dyDescent="0.45">
      <c r="A787" s="6" t="str">
        <f>IF(ISBLANK(Games!$B787), "",Games!A787)</f>
        <v/>
      </c>
      <c r="B787" s="6" t="str">
        <f>IF(ISBLANK(Games!$B787), "",Games!B787)</f>
        <v/>
      </c>
      <c r="C787" s="6" t="str">
        <f>IF(ISBLANK(Games!$B787), "",Games!C787)</f>
        <v/>
      </c>
      <c r="D787" s="2" t="str">
        <f>IF(ISBLANK(Games!$B787), "",Games!D787)</f>
        <v/>
      </c>
      <c r="E787" s="2" t="str">
        <f>IF(ISBLANK(Games!$B787), "",Games!E787)</f>
        <v/>
      </c>
      <c r="F787" s="6" t="str">
        <f>IF(ISBLANK(Games!$B787), "",Games!F787)</f>
        <v/>
      </c>
      <c r="G787" s="6" t="str">
        <f>IF(ISBLANK(Games!$B787), "",Games!G787)</f>
        <v/>
      </c>
      <c r="H787" s="26"/>
      <c r="I787" s="26"/>
      <c r="J787" s="25" t="str">
        <f>IF(ISBLANK(Table13[[#This Row],[Side Result]]), "",IF(Table13[[#This Row],[Difference Result]]&gt;(-1*Table13[[#This Row],[Predicted Spread]]), "Y", "N"))</f>
        <v/>
      </c>
      <c r="K787" s="12" t="str">
        <f>IF(ISBLANK(Games!B787),"",IF(Table13[[#This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7" s="16" t="str">
        <f>IF(ISBLANK(Table13[[#This Row],[Difference Result]]),"",IF(ISBLANK(Games!B787),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7" s="24" t="str">
        <f>IF(ISBLANK(Table13[[#This Row],[Difference Result]]), "", (Table13[[#This Row],[Predicted Spread]]*-1-Table13[[#This Row],[Difference Result]]))</f>
        <v/>
      </c>
      <c r="N787" s="24" t="str">
        <f>IF(ISBLANK(Table13[[#This Row],[Difference Result]]), "",ABS(Table13[[#This Row],[Result Difference from Prediction]]))</f>
        <v/>
      </c>
      <c r="O787" s="17" t="str">
        <f>IF(OR(ISBLANK(Games!B787),ISBLANK(Table13[[#This Row],[Side Result]])), "",IF(OR(AND('Prediction Log'!D787&lt;0, 'Prediction Log'!H787='Prediction Log'!B787), AND('Prediction Log'!D787&gt;0, 'Prediction Log'!C787='Prediction Log'!H787)),"Y", IF(ISBLANK(Games!$B$2), "","N")))</f>
        <v/>
      </c>
      <c r="P787" s="17" t="str">
        <f>IF(OR(ISBLANK(Games!B787),ISBLANK(Table13[[#This Row],[Difference Result]])),"", IF(Table13[[#This Row],[Cover Result (Y/N)]]="Y", "Y", "N"))</f>
        <v/>
      </c>
    </row>
    <row r="788" spans="1:16" x14ac:dyDescent="0.45">
      <c r="A788" s="6" t="str">
        <f>IF(ISBLANK(Games!$B788), "",Games!A788)</f>
        <v/>
      </c>
      <c r="B788" s="6" t="str">
        <f>IF(ISBLANK(Games!$B788), "",Games!B788)</f>
        <v/>
      </c>
      <c r="C788" s="6" t="str">
        <f>IF(ISBLANK(Games!$B788), "",Games!C788)</f>
        <v/>
      </c>
      <c r="D788" s="2" t="str">
        <f>IF(ISBLANK(Games!$B788), "",Games!D788)</f>
        <v/>
      </c>
      <c r="E788" s="2" t="str">
        <f>IF(ISBLANK(Games!$B788), "",Games!E788)</f>
        <v/>
      </c>
      <c r="F788" s="6" t="str">
        <f>IF(ISBLANK(Games!$B788), "",Games!F788)</f>
        <v/>
      </c>
      <c r="G788" s="6" t="str">
        <f>IF(ISBLANK(Games!$B788), "",Games!G788)</f>
        <v/>
      </c>
      <c r="H788" s="26"/>
      <c r="I788" s="26"/>
      <c r="J788" s="25" t="str">
        <f>IF(ISBLANK(Table13[[#This Row],[Side Result]]), "",IF(Table13[[#This Row],[Difference Result]]&gt;(-1*Table13[[#This Row],[Predicted Spread]]), "Y", "N"))</f>
        <v/>
      </c>
      <c r="K788" s="12" t="str">
        <f>IF(ISBLANK(Games!B788),"",IF(Table13[[#This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8" s="16" t="str">
        <f>IF(ISBLANK(Table13[[#This Row],[Difference Result]]),"",IF(ISBLANK(Games!B788),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8" s="24" t="str">
        <f>IF(ISBLANK(Table13[[#This Row],[Difference Result]]), "", (Table13[[#This Row],[Predicted Spread]]*-1-Table13[[#This Row],[Difference Result]]))</f>
        <v/>
      </c>
      <c r="N788" s="24" t="str">
        <f>IF(ISBLANK(Table13[[#This Row],[Difference Result]]), "",ABS(Table13[[#This Row],[Result Difference from Prediction]]))</f>
        <v/>
      </c>
      <c r="O788" s="17" t="str">
        <f>IF(OR(ISBLANK(Games!B788),ISBLANK(Table13[[#This Row],[Side Result]])), "",IF(OR(AND('Prediction Log'!D788&lt;0, 'Prediction Log'!H788='Prediction Log'!B788), AND('Prediction Log'!D788&gt;0, 'Prediction Log'!C788='Prediction Log'!H788)),"Y", IF(ISBLANK(Games!$B$2), "","N")))</f>
        <v/>
      </c>
      <c r="P788" s="17" t="str">
        <f>IF(OR(ISBLANK(Games!B788),ISBLANK(Table13[[#This Row],[Difference Result]])),"", IF(Table13[[#This Row],[Cover Result (Y/N)]]="Y", "Y", "N"))</f>
        <v/>
      </c>
    </row>
    <row r="789" spans="1:16" x14ac:dyDescent="0.45">
      <c r="A789" s="6" t="str">
        <f>IF(ISBLANK(Games!$B789), "",Games!A789)</f>
        <v/>
      </c>
      <c r="B789" s="6" t="str">
        <f>IF(ISBLANK(Games!$B789), "",Games!B789)</f>
        <v/>
      </c>
      <c r="C789" s="6" t="str">
        <f>IF(ISBLANK(Games!$B789), "",Games!C789)</f>
        <v/>
      </c>
      <c r="D789" s="2" t="str">
        <f>IF(ISBLANK(Games!$B789), "",Games!D789)</f>
        <v/>
      </c>
      <c r="E789" s="2" t="str">
        <f>IF(ISBLANK(Games!$B789), "",Games!E789)</f>
        <v/>
      </c>
      <c r="F789" s="6" t="str">
        <f>IF(ISBLANK(Games!$B789), "",Games!F789)</f>
        <v/>
      </c>
      <c r="G789" s="6" t="str">
        <f>IF(ISBLANK(Games!$B789), "",Games!G789)</f>
        <v/>
      </c>
      <c r="H789" s="26"/>
      <c r="I789" s="26"/>
      <c r="J789" s="25" t="str">
        <f>IF(ISBLANK(Table13[[#This Row],[Side Result]]), "",IF(Table13[[#This Row],[Difference Result]]&gt;(-1*Table13[[#This Row],[Predicted Spread]]), "Y", "N"))</f>
        <v/>
      </c>
      <c r="K789" s="12" t="str">
        <f>IF(ISBLANK(Games!B789),"",IF(Table13[[#This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9" s="16" t="str">
        <f>IF(ISBLANK(Table13[[#This Row],[Difference Result]]),"",IF(ISBLANK(Games!B789),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9" s="24" t="str">
        <f>IF(ISBLANK(Table13[[#This Row],[Difference Result]]), "", (Table13[[#This Row],[Predicted Spread]]*-1-Table13[[#This Row],[Difference Result]]))</f>
        <v/>
      </c>
      <c r="N789" s="24" t="str">
        <f>IF(ISBLANK(Table13[[#This Row],[Difference Result]]), "",ABS(Table13[[#This Row],[Result Difference from Prediction]]))</f>
        <v/>
      </c>
      <c r="O789" s="17" t="str">
        <f>IF(OR(ISBLANK(Games!B789),ISBLANK(Table13[[#This Row],[Side Result]])), "",IF(OR(AND('Prediction Log'!D789&lt;0, 'Prediction Log'!H789='Prediction Log'!B789), AND('Prediction Log'!D789&gt;0, 'Prediction Log'!C789='Prediction Log'!H789)),"Y", IF(ISBLANK(Games!$B$2), "","N")))</f>
        <v/>
      </c>
      <c r="P789" s="17" t="str">
        <f>IF(OR(ISBLANK(Games!B789),ISBLANK(Table13[[#This Row],[Difference Result]])),"", IF(Table13[[#This Row],[Cover Result (Y/N)]]="Y", "Y", "N"))</f>
        <v/>
      </c>
    </row>
    <row r="790" spans="1:16" x14ac:dyDescent="0.45">
      <c r="A790" s="6" t="str">
        <f>IF(ISBLANK(Games!$B790), "",Games!A790)</f>
        <v/>
      </c>
      <c r="B790" s="6" t="str">
        <f>IF(ISBLANK(Games!$B790), "",Games!B790)</f>
        <v/>
      </c>
      <c r="C790" s="6" t="str">
        <f>IF(ISBLANK(Games!$B790), "",Games!C790)</f>
        <v/>
      </c>
      <c r="D790" s="2" t="str">
        <f>IF(ISBLANK(Games!$B790), "",Games!D790)</f>
        <v/>
      </c>
      <c r="E790" s="2" t="str">
        <f>IF(ISBLANK(Games!$B790), "",Games!E790)</f>
        <v/>
      </c>
      <c r="F790" s="6" t="str">
        <f>IF(ISBLANK(Games!$B790), "",Games!F790)</f>
        <v/>
      </c>
      <c r="G790" s="6" t="str">
        <f>IF(ISBLANK(Games!$B790), "",Games!G790)</f>
        <v/>
      </c>
      <c r="H790" s="26"/>
      <c r="I790" s="26"/>
      <c r="J790" s="25" t="str">
        <f>IF(ISBLANK(Table13[[#This Row],[Side Result]]), "",IF(Table13[[#This Row],[Difference Result]]&gt;(-1*Table13[[#This Row],[Predicted Spread]]), "Y", "N"))</f>
        <v/>
      </c>
      <c r="K790" s="12" t="str">
        <f>IF(ISBLANK(Games!B790),"",IF(Table13[[#This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0" s="16" t="str">
        <f>IF(ISBLANK(Table13[[#This Row],[Difference Result]]),"",IF(ISBLANK(Games!B790),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0" s="24" t="str">
        <f>IF(ISBLANK(Table13[[#This Row],[Difference Result]]), "", (Table13[[#This Row],[Predicted Spread]]*-1-Table13[[#This Row],[Difference Result]]))</f>
        <v/>
      </c>
      <c r="N790" s="24" t="str">
        <f>IF(ISBLANK(Table13[[#This Row],[Difference Result]]), "",ABS(Table13[[#This Row],[Result Difference from Prediction]]))</f>
        <v/>
      </c>
      <c r="O790" s="17" t="str">
        <f>IF(OR(ISBLANK(Games!B790),ISBLANK(Table13[[#This Row],[Side Result]])), "",IF(OR(AND('Prediction Log'!D790&lt;0, 'Prediction Log'!H790='Prediction Log'!B790), AND('Prediction Log'!D790&gt;0, 'Prediction Log'!C790='Prediction Log'!H790)),"Y", IF(ISBLANK(Games!$B$2), "","N")))</f>
        <v/>
      </c>
      <c r="P790" s="17" t="str">
        <f>IF(OR(ISBLANK(Games!B790),ISBLANK(Table13[[#This Row],[Difference Result]])),"", IF(Table13[[#This Row],[Cover Result (Y/N)]]="Y", "Y", "N"))</f>
        <v/>
      </c>
    </row>
    <row r="791" spans="1:16" x14ac:dyDescent="0.45">
      <c r="A791" s="6" t="str">
        <f>IF(ISBLANK(Games!$B791), "",Games!A791)</f>
        <v/>
      </c>
      <c r="B791" s="6" t="str">
        <f>IF(ISBLANK(Games!$B791), "",Games!B791)</f>
        <v/>
      </c>
      <c r="C791" s="6" t="str">
        <f>IF(ISBLANK(Games!$B791), "",Games!C791)</f>
        <v/>
      </c>
      <c r="D791" s="2" t="str">
        <f>IF(ISBLANK(Games!$B791), "",Games!D791)</f>
        <v/>
      </c>
      <c r="E791" s="2" t="str">
        <f>IF(ISBLANK(Games!$B791), "",Games!E791)</f>
        <v/>
      </c>
      <c r="F791" s="6" t="str">
        <f>IF(ISBLANK(Games!$B791), "",Games!F791)</f>
        <v/>
      </c>
      <c r="G791" s="6" t="str">
        <f>IF(ISBLANK(Games!$B791), "",Games!G791)</f>
        <v/>
      </c>
      <c r="H791" s="26"/>
      <c r="I791" s="26"/>
      <c r="J791" s="25" t="str">
        <f>IF(ISBLANK(Table13[[#This Row],[Side Result]]), "",IF(Table13[[#This Row],[Difference Result]]&gt;(-1*Table13[[#This Row],[Predicted Spread]]), "Y", "N"))</f>
        <v/>
      </c>
      <c r="K791" s="12" t="str">
        <f>IF(ISBLANK(Games!B791),"",IF(Table13[[#This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1" s="16" t="str">
        <f>IF(ISBLANK(Table13[[#This Row],[Difference Result]]),"",IF(ISBLANK(Games!B791),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1" s="24" t="str">
        <f>IF(ISBLANK(Table13[[#This Row],[Difference Result]]), "", (Table13[[#This Row],[Predicted Spread]]*-1-Table13[[#This Row],[Difference Result]]))</f>
        <v/>
      </c>
      <c r="N791" s="24" t="str">
        <f>IF(ISBLANK(Table13[[#This Row],[Difference Result]]), "",ABS(Table13[[#This Row],[Result Difference from Prediction]]))</f>
        <v/>
      </c>
      <c r="O791" s="17" t="str">
        <f>IF(OR(ISBLANK(Games!B791),ISBLANK(Table13[[#This Row],[Side Result]])), "",IF(OR(AND('Prediction Log'!D791&lt;0, 'Prediction Log'!H791='Prediction Log'!B791), AND('Prediction Log'!D791&gt;0, 'Prediction Log'!C791='Prediction Log'!H791)),"Y", IF(ISBLANK(Games!$B$2), "","N")))</f>
        <v/>
      </c>
      <c r="P791" s="17" t="str">
        <f>IF(OR(ISBLANK(Games!B791),ISBLANK(Table13[[#This Row],[Difference Result]])),"", IF(Table13[[#This Row],[Cover Result (Y/N)]]="Y", "Y", "N"))</f>
        <v/>
      </c>
    </row>
    <row r="792" spans="1:16" x14ac:dyDescent="0.45">
      <c r="A792" s="6" t="str">
        <f>IF(ISBLANK(Games!$B792), "",Games!A792)</f>
        <v/>
      </c>
      <c r="B792" s="6" t="str">
        <f>IF(ISBLANK(Games!$B792), "",Games!B792)</f>
        <v/>
      </c>
      <c r="C792" s="6" t="str">
        <f>IF(ISBLANK(Games!$B792), "",Games!C792)</f>
        <v/>
      </c>
      <c r="D792" s="2" t="str">
        <f>IF(ISBLANK(Games!$B792), "",Games!D792)</f>
        <v/>
      </c>
      <c r="E792" s="2" t="str">
        <f>IF(ISBLANK(Games!$B792), "",Games!E792)</f>
        <v/>
      </c>
      <c r="F792" s="6" t="str">
        <f>IF(ISBLANK(Games!$B792), "",Games!F792)</f>
        <v/>
      </c>
      <c r="G792" s="6" t="str">
        <f>IF(ISBLANK(Games!$B792), "",Games!G792)</f>
        <v/>
      </c>
      <c r="H792" s="26"/>
      <c r="I792" s="26"/>
      <c r="J792" s="25" t="str">
        <f>IF(ISBLANK(Table13[[#This Row],[Side Result]]), "",IF(Table13[[#This Row],[Difference Result]]&gt;(-1*Table13[[#This Row],[Predicted Spread]]), "Y", "N"))</f>
        <v/>
      </c>
      <c r="K792" s="12" t="str">
        <f>IF(ISBLANK(Games!B792),"",IF(Table13[[#This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2" s="16" t="str">
        <f>IF(ISBLANK(Table13[[#This Row],[Difference Result]]),"",IF(ISBLANK(Games!B792),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2" s="24" t="str">
        <f>IF(ISBLANK(Table13[[#This Row],[Difference Result]]), "", (Table13[[#This Row],[Predicted Spread]]*-1-Table13[[#This Row],[Difference Result]]))</f>
        <v/>
      </c>
      <c r="N792" s="24" t="str">
        <f>IF(ISBLANK(Table13[[#This Row],[Difference Result]]), "",ABS(Table13[[#This Row],[Result Difference from Prediction]]))</f>
        <v/>
      </c>
      <c r="O792" s="17" t="str">
        <f>IF(OR(ISBLANK(Games!B792),ISBLANK(Table13[[#This Row],[Side Result]])), "",IF(OR(AND('Prediction Log'!D792&lt;0, 'Prediction Log'!H792='Prediction Log'!B792), AND('Prediction Log'!D792&gt;0, 'Prediction Log'!C792='Prediction Log'!H792)),"Y", IF(ISBLANK(Games!$B$2), "","N")))</f>
        <v/>
      </c>
      <c r="P792" s="17" t="str">
        <f>IF(OR(ISBLANK(Games!B792),ISBLANK(Table13[[#This Row],[Difference Result]])),"", IF(Table13[[#This Row],[Cover Result (Y/N)]]="Y", "Y", "N"))</f>
        <v/>
      </c>
    </row>
    <row r="793" spans="1:16" x14ac:dyDescent="0.45">
      <c r="A793" s="6" t="str">
        <f>IF(ISBLANK(Games!$B793), "",Games!A793)</f>
        <v/>
      </c>
      <c r="B793" s="6" t="str">
        <f>IF(ISBLANK(Games!$B793), "",Games!B793)</f>
        <v/>
      </c>
      <c r="C793" s="6" t="str">
        <f>IF(ISBLANK(Games!$B793), "",Games!C793)</f>
        <v/>
      </c>
      <c r="D793" s="2" t="str">
        <f>IF(ISBLANK(Games!$B793), "",Games!D793)</f>
        <v/>
      </c>
      <c r="E793" s="2" t="str">
        <f>IF(ISBLANK(Games!$B793), "",Games!E793)</f>
        <v/>
      </c>
      <c r="F793" s="6" t="str">
        <f>IF(ISBLANK(Games!$B793), "",Games!F793)</f>
        <v/>
      </c>
      <c r="G793" s="6" t="str">
        <f>IF(ISBLANK(Games!$B793), "",Games!G793)</f>
        <v/>
      </c>
      <c r="H793" s="26"/>
      <c r="I793" s="26"/>
      <c r="J793" s="25" t="str">
        <f>IF(ISBLANK(Table13[[#This Row],[Side Result]]), "",IF(Table13[[#This Row],[Difference Result]]&gt;(-1*Table13[[#This Row],[Predicted Spread]]), "Y", "N"))</f>
        <v/>
      </c>
      <c r="K793" s="12" t="str">
        <f>IF(ISBLANK(Games!B793),"",IF(Table13[[#This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3" s="16" t="str">
        <f>IF(ISBLANK(Table13[[#This Row],[Difference Result]]),"",IF(ISBLANK(Games!B793),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3" s="24" t="str">
        <f>IF(ISBLANK(Table13[[#This Row],[Difference Result]]), "", (Table13[[#This Row],[Predicted Spread]]*-1-Table13[[#This Row],[Difference Result]]))</f>
        <v/>
      </c>
      <c r="N793" s="24" t="str">
        <f>IF(ISBLANK(Table13[[#This Row],[Difference Result]]), "",ABS(Table13[[#This Row],[Result Difference from Prediction]]))</f>
        <v/>
      </c>
      <c r="O793" s="17" t="str">
        <f>IF(OR(ISBLANK(Games!B793),ISBLANK(Table13[[#This Row],[Side Result]])), "",IF(OR(AND('Prediction Log'!D793&lt;0, 'Prediction Log'!H793='Prediction Log'!B793), AND('Prediction Log'!D793&gt;0, 'Prediction Log'!C793='Prediction Log'!H793)),"Y", IF(ISBLANK(Games!$B$2), "","N")))</f>
        <v/>
      </c>
      <c r="P793" s="17" t="str">
        <f>IF(OR(ISBLANK(Games!B793),ISBLANK(Table13[[#This Row],[Difference Result]])),"", IF(Table13[[#This Row],[Cover Result (Y/N)]]="Y", "Y", "N"))</f>
        <v/>
      </c>
    </row>
    <row r="794" spans="1:16" x14ac:dyDescent="0.45">
      <c r="A794" s="6" t="str">
        <f>IF(ISBLANK(Games!$B794), "",Games!A794)</f>
        <v/>
      </c>
      <c r="B794" s="6" t="str">
        <f>IF(ISBLANK(Games!$B794), "",Games!B794)</f>
        <v/>
      </c>
      <c r="C794" s="6" t="str">
        <f>IF(ISBLANK(Games!$B794), "",Games!C794)</f>
        <v/>
      </c>
      <c r="D794" s="2" t="str">
        <f>IF(ISBLANK(Games!$B794), "",Games!D794)</f>
        <v/>
      </c>
      <c r="E794" s="2" t="str">
        <f>IF(ISBLANK(Games!$B794), "",Games!E794)</f>
        <v/>
      </c>
      <c r="F794" s="6" t="str">
        <f>IF(ISBLANK(Games!$B794), "",Games!F794)</f>
        <v/>
      </c>
      <c r="G794" s="6" t="str">
        <f>IF(ISBLANK(Games!$B794), "",Games!G794)</f>
        <v/>
      </c>
      <c r="H794" s="26"/>
      <c r="I794" s="26"/>
      <c r="J794" s="25" t="str">
        <f>IF(ISBLANK(Table13[[#This Row],[Side Result]]), "",IF(Table13[[#This Row],[Difference Result]]&gt;(-1*Table13[[#This Row],[Predicted Spread]]), "Y", "N"))</f>
        <v/>
      </c>
      <c r="K794" s="12" t="str">
        <f>IF(ISBLANK(Games!B794),"",IF(Table13[[#This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4" s="16" t="str">
        <f>IF(ISBLANK(Table13[[#This Row],[Difference Result]]),"",IF(ISBLANK(Games!B794),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4" s="24" t="str">
        <f>IF(ISBLANK(Table13[[#This Row],[Difference Result]]), "", (Table13[[#This Row],[Predicted Spread]]*-1-Table13[[#This Row],[Difference Result]]))</f>
        <v/>
      </c>
      <c r="N794" s="24" t="str">
        <f>IF(ISBLANK(Table13[[#This Row],[Difference Result]]), "",ABS(Table13[[#This Row],[Result Difference from Prediction]]))</f>
        <v/>
      </c>
      <c r="O794" s="17" t="str">
        <f>IF(OR(ISBLANK(Games!B794),ISBLANK(Table13[[#This Row],[Side Result]])), "",IF(OR(AND('Prediction Log'!D794&lt;0, 'Prediction Log'!H794='Prediction Log'!B794), AND('Prediction Log'!D794&gt;0, 'Prediction Log'!C794='Prediction Log'!H794)),"Y", IF(ISBLANK(Games!$B$2), "","N")))</f>
        <v/>
      </c>
      <c r="P794" s="17" t="str">
        <f>IF(OR(ISBLANK(Games!B794),ISBLANK(Table13[[#This Row],[Difference Result]])),"", IF(Table13[[#This Row],[Cover Result (Y/N)]]="Y", "Y", "N"))</f>
        <v/>
      </c>
    </row>
    <row r="795" spans="1:16" x14ac:dyDescent="0.45">
      <c r="A795" s="6" t="str">
        <f>IF(ISBLANK(Games!$B795), "",Games!A795)</f>
        <v/>
      </c>
      <c r="B795" s="6" t="str">
        <f>IF(ISBLANK(Games!$B795), "",Games!B795)</f>
        <v/>
      </c>
      <c r="C795" s="6" t="str">
        <f>IF(ISBLANK(Games!$B795), "",Games!C795)</f>
        <v/>
      </c>
      <c r="D795" s="2" t="str">
        <f>IF(ISBLANK(Games!$B795), "",Games!D795)</f>
        <v/>
      </c>
      <c r="E795" s="2" t="str">
        <f>IF(ISBLANK(Games!$B795), "",Games!E795)</f>
        <v/>
      </c>
      <c r="F795" s="6" t="str">
        <f>IF(ISBLANK(Games!$B795), "",Games!F795)</f>
        <v/>
      </c>
      <c r="G795" s="6" t="str">
        <f>IF(ISBLANK(Games!$B795), "",Games!G795)</f>
        <v/>
      </c>
      <c r="H795" s="26"/>
      <c r="I795" s="26"/>
      <c r="J795" s="25" t="str">
        <f>IF(ISBLANK(Table13[[#This Row],[Side Result]]), "",IF(Table13[[#This Row],[Difference Result]]&gt;(-1*Table13[[#This Row],[Predicted Spread]]), "Y", "N"))</f>
        <v/>
      </c>
      <c r="K795" s="12" t="str">
        <f>IF(ISBLANK(Games!B795),"",IF(Table13[[#This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5" s="16" t="str">
        <f>IF(ISBLANK(Table13[[#This Row],[Difference Result]]),"",IF(ISBLANK(Games!B795),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5" s="24" t="str">
        <f>IF(ISBLANK(Table13[[#This Row],[Difference Result]]), "", (Table13[[#This Row],[Predicted Spread]]*-1-Table13[[#This Row],[Difference Result]]))</f>
        <v/>
      </c>
      <c r="N795" s="24" t="str">
        <f>IF(ISBLANK(Table13[[#This Row],[Difference Result]]), "",ABS(Table13[[#This Row],[Result Difference from Prediction]]))</f>
        <v/>
      </c>
      <c r="O795" s="17" t="str">
        <f>IF(OR(ISBLANK(Games!B795),ISBLANK(Table13[[#This Row],[Side Result]])), "",IF(OR(AND('Prediction Log'!D795&lt;0, 'Prediction Log'!H795='Prediction Log'!B795), AND('Prediction Log'!D795&gt;0, 'Prediction Log'!C795='Prediction Log'!H795)),"Y", IF(ISBLANK(Games!$B$2), "","N")))</f>
        <v/>
      </c>
      <c r="P795" s="17" t="str">
        <f>IF(OR(ISBLANK(Games!B795),ISBLANK(Table13[[#This Row],[Difference Result]])),"", IF(Table13[[#This Row],[Cover Result (Y/N)]]="Y", "Y", "N"))</f>
        <v/>
      </c>
    </row>
    <row r="796" spans="1:16" x14ac:dyDescent="0.45">
      <c r="A796" s="6" t="str">
        <f>IF(ISBLANK(Games!$B796), "",Games!A796)</f>
        <v/>
      </c>
      <c r="B796" s="6" t="str">
        <f>IF(ISBLANK(Games!$B796), "",Games!B796)</f>
        <v/>
      </c>
      <c r="C796" s="6" t="str">
        <f>IF(ISBLANK(Games!$B796), "",Games!C796)</f>
        <v/>
      </c>
      <c r="D796" s="2" t="str">
        <f>IF(ISBLANK(Games!$B796), "",Games!D796)</f>
        <v/>
      </c>
      <c r="E796" s="2" t="str">
        <f>IF(ISBLANK(Games!$B796), "",Games!E796)</f>
        <v/>
      </c>
      <c r="F796" s="6" t="str">
        <f>IF(ISBLANK(Games!$B796), "",Games!F796)</f>
        <v/>
      </c>
      <c r="G796" s="6" t="str">
        <f>IF(ISBLANK(Games!$B796), "",Games!G796)</f>
        <v/>
      </c>
      <c r="H796" s="26"/>
      <c r="I796" s="26"/>
      <c r="J796" s="25" t="str">
        <f>IF(ISBLANK(Table13[[#This Row],[Side Result]]), "",IF(Table13[[#This Row],[Difference Result]]&gt;(-1*Table13[[#This Row],[Predicted Spread]]), "Y", "N"))</f>
        <v/>
      </c>
      <c r="K796" s="12" t="str">
        <f>IF(ISBLANK(Games!B796),"",IF(Table13[[#This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6" s="16" t="str">
        <f>IF(ISBLANK(Table13[[#This Row],[Difference Result]]),"",IF(ISBLANK(Games!B796),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6" s="24" t="str">
        <f>IF(ISBLANK(Table13[[#This Row],[Difference Result]]), "", (Table13[[#This Row],[Predicted Spread]]*-1-Table13[[#This Row],[Difference Result]]))</f>
        <v/>
      </c>
      <c r="N796" s="24" t="str">
        <f>IF(ISBLANK(Table13[[#This Row],[Difference Result]]), "",ABS(Table13[[#This Row],[Result Difference from Prediction]]))</f>
        <v/>
      </c>
      <c r="O796" s="17" t="str">
        <f>IF(OR(ISBLANK(Games!B796),ISBLANK(Table13[[#This Row],[Side Result]])), "",IF(OR(AND('Prediction Log'!D796&lt;0, 'Prediction Log'!H796='Prediction Log'!B796), AND('Prediction Log'!D796&gt;0, 'Prediction Log'!C796='Prediction Log'!H796)),"Y", IF(ISBLANK(Games!$B$2), "","N")))</f>
        <v/>
      </c>
      <c r="P796" s="17" t="str">
        <f>IF(OR(ISBLANK(Games!B796),ISBLANK(Table13[[#This Row],[Difference Result]])),"", IF(Table13[[#This Row],[Cover Result (Y/N)]]="Y", "Y", "N"))</f>
        <v/>
      </c>
    </row>
    <row r="797" spans="1:16" x14ac:dyDescent="0.45">
      <c r="A797" s="6" t="str">
        <f>IF(ISBLANK(Games!$B797), "",Games!A797)</f>
        <v/>
      </c>
      <c r="B797" s="6" t="str">
        <f>IF(ISBLANK(Games!$B797), "",Games!B797)</f>
        <v/>
      </c>
      <c r="C797" s="6" t="str">
        <f>IF(ISBLANK(Games!$B797), "",Games!C797)</f>
        <v/>
      </c>
      <c r="D797" s="2" t="str">
        <f>IF(ISBLANK(Games!$B797), "",Games!D797)</f>
        <v/>
      </c>
      <c r="E797" s="2" t="str">
        <f>IF(ISBLANK(Games!$B797), "",Games!E797)</f>
        <v/>
      </c>
      <c r="F797" s="6" t="str">
        <f>IF(ISBLANK(Games!$B797), "",Games!F797)</f>
        <v/>
      </c>
      <c r="G797" s="6" t="str">
        <f>IF(ISBLANK(Games!$B797), "",Games!G797)</f>
        <v/>
      </c>
      <c r="H797" s="26"/>
      <c r="I797" s="26"/>
      <c r="J797" s="25" t="str">
        <f>IF(ISBLANK(Table13[[#This Row],[Side Result]]), "",IF(Table13[[#This Row],[Difference Result]]&gt;(-1*Table13[[#This Row],[Predicted Spread]]), "Y", "N"))</f>
        <v/>
      </c>
      <c r="K797" s="12" t="str">
        <f>IF(ISBLANK(Games!B797),"",IF(Table13[[#This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7" s="16" t="str">
        <f>IF(ISBLANK(Table13[[#This Row],[Difference Result]]),"",IF(ISBLANK(Games!B797),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7" s="24" t="str">
        <f>IF(ISBLANK(Table13[[#This Row],[Difference Result]]), "", (Table13[[#This Row],[Predicted Spread]]*-1-Table13[[#This Row],[Difference Result]]))</f>
        <v/>
      </c>
      <c r="N797" s="24" t="str">
        <f>IF(ISBLANK(Table13[[#This Row],[Difference Result]]), "",ABS(Table13[[#This Row],[Result Difference from Prediction]]))</f>
        <v/>
      </c>
      <c r="O797" s="17" t="str">
        <f>IF(OR(ISBLANK(Games!B797),ISBLANK(Table13[[#This Row],[Side Result]])), "",IF(OR(AND('Prediction Log'!D797&lt;0, 'Prediction Log'!H797='Prediction Log'!B797), AND('Prediction Log'!D797&gt;0, 'Prediction Log'!C797='Prediction Log'!H797)),"Y", IF(ISBLANK(Games!$B$2), "","N")))</f>
        <v/>
      </c>
      <c r="P797" s="17" t="str">
        <f>IF(OR(ISBLANK(Games!B797),ISBLANK(Table13[[#This Row],[Difference Result]])),"", IF(Table13[[#This Row],[Cover Result (Y/N)]]="Y", "Y", "N"))</f>
        <v/>
      </c>
    </row>
    <row r="798" spans="1:16" x14ac:dyDescent="0.45">
      <c r="A798" s="6" t="str">
        <f>IF(ISBLANK(Games!$B798), "",Games!A798)</f>
        <v/>
      </c>
      <c r="B798" s="6" t="str">
        <f>IF(ISBLANK(Games!$B798), "",Games!B798)</f>
        <v/>
      </c>
      <c r="C798" s="6" t="str">
        <f>IF(ISBLANK(Games!$B798), "",Games!C798)</f>
        <v/>
      </c>
      <c r="D798" s="2" t="str">
        <f>IF(ISBLANK(Games!$B798), "",Games!D798)</f>
        <v/>
      </c>
      <c r="E798" s="2" t="str">
        <f>IF(ISBLANK(Games!$B798), "",Games!E798)</f>
        <v/>
      </c>
      <c r="F798" s="6" t="str">
        <f>IF(ISBLANK(Games!$B798), "",Games!F798)</f>
        <v/>
      </c>
      <c r="G798" s="6" t="str">
        <f>IF(ISBLANK(Games!$B798), "",Games!G798)</f>
        <v/>
      </c>
      <c r="H798" s="26"/>
      <c r="I798" s="26"/>
      <c r="J798" s="25" t="str">
        <f>IF(ISBLANK(Table13[[#This Row],[Side Result]]), "",IF(Table13[[#This Row],[Difference Result]]&gt;(-1*Table13[[#This Row],[Predicted Spread]]), "Y", "N"))</f>
        <v/>
      </c>
      <c r="K798" s="12" t="str">
        <f>IF(ISBLANK(Games!B798),"",IF(Table13[[#This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8" s="16" t="str">
        <f>IF(ISBLANK(Table13[[#This Row],[Difference Result]]),"",IF(ISBLANK(Games!B798),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8" s="24" t="str">
        <f>IF(ISBLANK(Table13[[#This Row],[Difference Result]]), "", (Table13[[#This Row],[Predicted Spread]]*-1-Table13[[#This Row],[Difference Result]]))</f>
        <v/>
      </c>
      <c r="N798" s="24" t="str">
        <f>IF(ISBLANK(Table13[[#This Row],[Difference Result]]), "",ABS(Table13[[#This Row],[Result Difference from Prediction]]))</f>
        <v/>
      </c>
      <c r="O798" s="17" t="str">
        <f>IF(OR(ISBLANK(Games!B798),ISBLANK(Table13[[#This Row],[Side Result]])), "",IF(OR(AND('Prediction Log'!D798&lt;0, 'Prediction Log'!H798='Prediction Log'!B798), AND('Prediction Log'!D798&gt;0, 'Prediction Log'!C798='Prediction Log'!H798)),"Y", IF(ISBLANK(Games!$B$2), "","N")))</f>
        <v/>
      </c>
      <c r="P798" s="17" t="str">
        <f>IF(OR(ISBLANK(Games!B798),ISBLANK(Table13[[#This Row],[Difference Result]])),"", IF(Table13[[#This Row],[Cover Result (Y/N)]]="Y", "Y", "N"))</f>
        <v/>
      </c>
    </row>
    <row r="799" spans="1:16" x14ac:dyDescent="0.45">
      <c r="A799" s="6" t="str">
        <f>IF(ISBLANK(Games!$B799), "",Games!A799)</f>
        <v/>
      </c>
      <c r="B799" s="6" t="str">
        <f>IF(ISBLANK(Games!$B799), "",Games!B799)</f>
        <v/>
      </c>
      <c r="C799" s="6" t="str">
        <f>IF(ISBLANK(Games!$B799), "",Games!C799)</f>
        <v/>
      </c>
      <c r="D799" s="2" t="str">
        <f>IF(ISBLANK(Games!$B799), "",Games!D799)</f>
        <v/>
      </c>
      <c r="E799" s="2" t="str">
        <f>IF(ISBLANK(Games!$B799), "",Games!E799)</f>
        <v/>
      </c>
      <c r="F799" s="6" t="str">
        <f>IF(ISBLANK(Games!$B799), "",Games!F799)</f>
        <v/>
      </c>
      <c r="G799" s="6" t="str">
        <f>IF(ISBLANK(Games!$B799), "",Games!G799)</f>
        <v/>
      </c>
      <c r="H799" s="26"/>
      <c r="I799" s="26"/>
      <c r="J799" s="25" t="str">
        <f>IF(ISBLANK(Table13[[#This Row],[Side Result]]), "",IF(Table13[[#This Row],[Difference Result]]&gt;(-1*Table13[[#This Row],[Predicted Spread]]), "Y", "N"))</f>
        <v/>
      </c>
      <c r="K799" s="12" t="str">
        <f>IF(ISBLANK(Games!B799),"",IF(Table13[[#This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9" s="16" t="str">
        <f>IF(ISBLANK(Table13[[#This Row],[Difference Result]]),"",IF(ISBLANK(Games!B799),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9" s="24" t="str">
        <f>IF(ISBLANK(Table13[[#This Row],[Difference Result]]), "", (Table13[[#This Row],[Predicted Spread]]*-1-Table13[[#This Row],[Difference Result]]))</f>
        <v/>
      </c>
      <c r="N799" s="24" t="str">
        <f>IF(ISBLANK(Table13[[#This Row],[Difference Result]]), "",ABS(Table13[[#This Row],[Result Difference from Prediction]]))</f>
        <v/>
      </c>
      <c r="O799" s="17" t="str">
        <f>IF(OR(ISBLANK(Games!B799),ISBLANK(Table13[[#This Row],[Side Result]])), "",IF(OR(AND('Prediction Log'!D799&lt;0, 'Prediction Log'!H799='Prediction Log'!B799), AND('Prediction Log'!D799&gt;0, 'Prediction Log'!C799='Prediction Log'!H799)),"Y", IF(ISBLANK(Games!$B$2), "","N")))</f>
        <v/>
      </c>
      <c r="P799" s="17" t="str">
        <f>IF(OR(ISBLANK(Games!B799),ISBLANK(Table13[[#This Row],[Difference Result]])),"", IF(Table13[[#This Row],[Cover Result (Y/N)]]="Y", "Y", "N"))</f>
        <v/>
      </c>
    </row>
    <row r="800" spans="1:16" x14ac:dyDescent="0.45">
      <c r="A800" s="6" t="str">
        <f>IF(ISBLANK(Games!$B800), "",Games!A800)</f>
        <v/>
      </c>
      <c r="B800" s="6" t="str">
        <f>IF(ISBLANK(Games!$B800), "",Games!B800)</f>
        <v/>
      </c>
      <c r="C800" s="6" t="str">
        <f>IF(ISBLANK(Games!$B800), "",Games!C800)</f>
        <v/>
      </c>
      <c r="D800" s="2" t="str">
        <f>IF(ISBLANK(Games!$B800), "",Games!D800)</f>
        <v/>
      </c>
      <c r="E800" s="2" t="str">
        <f>IF(ISBLANK(Games!$B800), "",Games!E800)</f>
        <v/>
      </c>
      <c r="F800" s="6" t="str">
        <f>IF(ISBLANK(Games!$B800), "",Games!F800)</f>
        <v/>
      </c>
      <c r="G800" s="6" t="str">
        <f>IF(ISBLANK(Games!$B800), "",Games!G800)</f>
        <v/>
      </c>
      <c r="H800" s="26"/>
      <c r="I800" s="26"/>
      <c r="J800" s="25" t="str">
        <f>IF(ISBLANK(Table13[[#This Row],[Side Result]]), "",IF(Table13[[#This Row],[Difference Result]]&gt;(-1*Table13[[#This Row],[Predicted Spread]]), "Y", "N"))</f>
        <v/>
      </c>
      <c r="K800" s="12" t="str">
        <f>IF(ISBLANK(Games!B800),"",IF(Table13[[#This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0" s="16" t="str">
        <f>IF(ISBLANK(Table13[[#This Row],[Difference Result]]),"",IF(ISBLANK(Games!B800),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0" s="24" t="str">
        <f>IF(ISBLANK(Table13[[#This Row],[Difference Result]]), "", (Table13[[#This Row],[Predicted Spread]]*-1-Table13[[#This Row],[Difference Result]]))</f>
        <v/>
      </c>
      <c r="N800" s="24" t="str">
        <f>IF(ISBLANK(Table13[[#This Row],[Difference Result]]), "",ABS(Table13[[#This Row],[Result Difference from Prediction]]))</f>
        <v/>
      </c>
      <c r="O800" s="17" t="str">
        <f>IF(OR(ISBLANK(Games!B800),ISBLANK(Table13[[#This Row],[Side Result]])), "",IF(OR(AND('Prediction Log'!D800&lt;0, 'Prediction Log'!H800='Prediction Log'!B800), AND('Prediction Log'!D800&gt;0, 'Prediction Log'!C800='Prediction Log'!H800)),"Y", IF(ISBLANK(Games!$B$2), "","N")))</f>
        <v/>
      </c>
      <c r="P800" s="17" t="str">
        <f>IF(OR(ISBLANK(Games!B800),ISBLANK(Table13[[#This Row],[Difference Result]])),"", IF(Table13[[#This Row],[Cover Result (Y/N)]]="Y", "Y", "N"))</f>
        <v/>
      </c>
    </row>
    <row r="801" spans="1:16" x14ac:dyDescent="0.45">
      <c r="A801" s="6" t="str">
        <f>IF(ISBLANK(Games!$B801), "",Games!A801)</f>
        <v/>
      </c>
      <c r="B801" s="6" t="str">
        <f>IF(ISBLANK(Games!$B801), "",Games!B801)</f>
        <v/>
      </c>
      <c r="C801" s="6" t="str">
        <f>IF(ISBLANK(Games!$B801), "",Games!C801)</f>
        <v/>
      </c>
      <c r="D801" s="2" t="str">
        <f>IF(ISBLANK(Games!$B801), "",Games!D801)</f>
        <v/>
      </c>
      <c r="E801" s="2" t="str">
        <f>IF(ISBLANK(Games!$B801), "",Games!E801)</f>
        <v/>
      </c>
      <c r="F801" s="6" t="str">
        <f>IF(ISBLANK(Games!$B801), "",Games!F801)</f>
        <v/>
      </c>
      <c r="G801" s="6" t="str">
        <f>IF(ISBLANK(Games!$B801), "",Games!G801)</f>
        <v/>
      </c>
      <c r="H801" s="26"/>
      <c r="I801" s="26"/>
      <c r="J801" s="25" t="str">
        <f>IF(ISBLANK(Table13[[#This Row],[Side Result]]), "",IF(Table13[[#This Row],[Difference Result]]&gt;(-1*Table13[[#This Row],[Predicted Spread]]), "Y", "N"))</f>
        <v/>
      </c>
      <c r="K801" s="12" t="str">
        <f>IF(ISBLANK(Games!B801),"",IF(Table13[[#This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1" s="16" t="str">
        <f>IF(ISBLANK(Table13[[#This Row],[Difference Result]]),"",IF(ISBLANK(Games!B801),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1" s="24" t="str">
        <f>IF(ISBLANK(Table13[[#This Row],[Difference Result]]), "", (Table13[[#This Row],[Predicted Spread]]*-1-Table13[[#This Row],[Difference Result]]))</f>
        <v/>
      </c>
      <c r="N801" s="24" t="str">
        <f>IF(ISBLANK(Table13[[#This Row],[Difference Result]]), "",ABS(Table13[[#This Row],[Result Difference from Prediction]]))</f>
        <v/>
      </c>
      <c r="O801" s="17" t="str">
        <f>IF(OR(ISBLANK(Games!B801),ISBLANK(Table13[[#This Row],[Side Result]])), "",IF(OR(AND('Prediction Log'!D801&lt;0, 'Prediction Log'!H801='Prediction Log'!B801), AND('Prediction Log'!D801&gt;0, 'Prediction Log'!C801='Prediction Log'!H801)),"Y", IF(ISBLANK(Games!$B$2), "","N")))</f>
        <v/>
      </c>
      <c r="P801" s="17" t="str">
        <f>IF(OR(ISBLANK(Games!B801),ISBLANK(Table13[[#This Row],[Difference Result]])),"", IF(Table13[[#This Row],[Cover Result (Y/N)]]="Y", "Y", "N"))</f>
        <v/>
      </c>
    </row>
    <row r="802" spans="1:16" x14ac:dyDescent="0.45">
      <c r="A802" s="6" t="str">
        <f>IF(ISBLANK(Games!$B802), "",Games!A802)</f>
        <v/>
      </c>
      <c r="B802" s="6" t="str">
        <f>IF(ISBLANK(Games!$B802), "",Games!B802)</f>
        <v/>
      </c>
      <c r="C802" s="6" t="str">
        <f>IF(ISBLANK(Games!$B802), "",Games!C802)</f>
        <v/>
      </c>
      <c r="D802" s="2" t="str">
        <f>IF(ISBLANK(Games!$B802), "",Games!D802)</f>
        <v/>
      </c>
      <c r="E802" s="2" t="str">
        <f>IF(ISBLANK(Games!$B802), "",Games!E802)</f>
        <v/>
      </c>
      <c r="F802" s="6" t="str">
        <f>IF(ISBLANK(Games!$B802), "",Games!F802)</f>
        <v/>
      </c>
      <c r="G802" s="6" t="str">
        <f>IF(ISBLANK(Games!$B802), "",Games!G802)</f>
        <v/>
      </c>
      <c r="H802" s="26"/>
      <c r="I802" s="26"/>
      <c r="J802" s="25" t="str">
        <f>IF(ISBLANK(Table13[[#This Row],[Side Result]]), "",IF(Table13[[#This Row],[Difference Result]]&gt;(-1*Table13[[#This Row],[Predicted Spread]]), "Y", "N"))</f>
        <v/>
      </c>
      <c r="K802" s="12" t="str">
        <f>IF(ISBLANK(Games!B802),"",IF(Table13[[#This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2" s="16" t="str">
        <f>IF(ISBLANK(Table13[[#This Row],[Difference Result]]),"",IF(ISBLANK(Games!B802),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2" s="24" t="str">
        <f>IF(ISBLANK(Table13[[#This Row],[Difference Result]]), "", (Table13[[#This Row],[Predicted Spread]]*-1-Table13[[#This Row],[Difference Result]]))</f>
        <v/>
      </c>
      <c r="N802" s="24" t="str">
        <f>IF(ISBLANK(Table13[[#This Row],[Difference Result]]), "",ABS(Table13[[#This Row],[Result Difference from Prediction]]))</f>
        <v/>
      </c>
      <c r="O802" s="17" t="str">
        <f>IF(OR(ISBLANK(Games!B802),ISBLANK(Table13[[#This Row],[Side Result]])), "",IF(OR(AND('Prediction Log'!D802&lt;0, 'Prediction Log'!H802='Prediction Log'!B802), AND('Prediction Log'!D802&gt;0, 'Prediction Log'!C802='Prediction Log'!H802)),"Y", IF(ISBLANK(Games!$B$2), "","N")))</f>
        <v/>
      </c>
      <c r="P802" s="17" t="str">
        <f>IF(OR(ISBLANK(Games!B802),ISBLANK(Table13[[#This Row],[Difference Result]])),"", IF(Table13[[#This Row],[Cover Result (Y/N)]]="Y", "Y", "N"))</f>
        <v/>
      </c>
    </row>
    <row r="803" spans="1:16" x14ac:dyDescent="0.45">
      <c r="A803" s="6" t="str">
        <f>IF(ISBLANK(Games!$B803), "",Games!A803)</f>
        <v/>
      </c>
      <c r="B803" s="6" t="str">
        <f>IF(ISBLANK(Games!$B803), "",Games!B803)</f>
        <v/>
      </c>
      <c r="C803" s="6" t="str">
        <f>IF(ISBLANK(Games!$B803), "",Games!C803)</f>
        <v/>
      </c>
      <c r="D803" s="2" t="str">
        <f>IF(ISBLANK(Games!$B803), "",Games!D803)</f>
        <v/>
      </c>
      <c r="E803" s="2" t="str">
        <f>IF(ISBLANK(Games!$B803), "",Games!E803)</f>
        <v/>
      </c>
      <c r="F803" s="6" t="str">
        <f>IF(ISBLANK(Games!$B803), "",Games!F803)</f>
        <v/>
      </c>
      <c r="G803" s="6" t="str">
        <f>IF(ISBLANK(Games!$B803), "",Games!G803)</f>
        <v/>
      </c>
      <c r="H803" s="26"/>
      <c r="I803" s="26"/>
      <c r="J803" s="25" t="str">
        <f>IF(ISBLANK(Table13[[#This Row],[Side Result]]), "",IF(Table13[[#This Row],[Difference Result]]&gt;(-1*Table13[[#This Row],[Predicted Spread]]), "Y", "N"))</f>
        <v/>
      </c>
      <c r="K803" s="12" t="str">
        <f>IF(ISBLANK(Games!B803),"",IF(Table13[[#This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3" s="16" t="str">
        <f>IF(ISBLANK(Table13[[#This Row],[Difference Result]]),"",IF(ISBLANK(Games!B803),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3" s="24" t="str">
        <f>IF(ISBLANK(Table13[[#This Row],[Difference Result]]), "", (Table13[[#This Row],[Predicted Spread]]*-1-Table13[[#This Row],[Difference Result]]))</f>
        <v/>
      </c>
      <c r="N803" s="24" t="str">
        <f>IF(ISBLANK(Table13[[#This Row],[Difference Result]]), "",ABS(Table13[[#This Row],[Result Difference from Prediction]]))</f>
        <v/>
      </c>
      <c r="O803" s="17" t="str">
        <f>IF(OR(ISBLANK(Games!B803),ISBLANK(Table13[[#This Row],[Side Result]])), "",IF(OR(AND('Prediction Log'!D803&lt;0, 'Prediction Log'!H803='Prediction Log'!B803), AND('Prediction Log'!D803&gt;0, 'Prediction Log'!C803='Prediction Log'!H803)),"Y", IF(ISBLANK(Games!$B$2), "","N")))</f>
        <v/>
      </c>
      <c r="P803" s="17" t="str">
        <f>IF(OR(ISBLANK(Games!B803),ISBLANK(Table13[[#This Row],[Difference Result]])),"", IF(Table13[[#This Row],[Cover Result (Y/N)]]="Y", "Y", "N"))</f>
        <v/>
      </c>
    </row>
    <row r="804" spans="1:16" x14ac:dyDescent="0.45">
      <c r="A804" s="6" t="str">
        <f>IF(ISBLANK(Games!$B804), "",Games!A804)</f>
        <v/>
      </c>
      <c r="B804" s="6" t="str">
        <f>IF(ISBLANK(Games!$B804), "",Games!B804)</f>
        <v/>
      </c>
      <c r="C804" s="6" t="str">
        <f>IF(ISBLANK(Games!$B804), "",Games!C804)</f>
        <v/>
      </c>
      <c r="D804" s="2" t="str">
        <f>IF(ISBLANK(Games!$B804), "",Games!D804)</f>
        <v/>
      </c>
      <c r="E804" s="2" t="str">
        <f>IF(ISBLANK(Games!$B804), "",Games!E804)</f>
        <v/>
      </c>
      <c r="F804" s="6" t="str">
        <f>IF(ISBLANK(Games!$B804), "",Games!F804)</f>
        <v/>
      </c>
      <c r="G804" s="6" t="str">
        <f>IF(ISBLANK(Games!$B804), "",Games!G804)</f>
        <v/>
      </c>
      <c r="H804" s="26"/>
      <c r="I804" s="26"/>
      <c r="J804" s="25" t="str">
        <f>IF(ISBLANK(Table13[[#This Row],[Side Result]]), "",IF(Table13[[#This Row],[Difference Result]]&gt;(-1*Table13[[#This Row],[Predicted Spread]]), "Y", "N"))</f>
        <v/>
      </c>
      <c r="K804" s="12" t="str">
        <f>IF(ISBLANK(Games!B804),"",IF(Table13[[#This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4" s="16" t="str">
        <f>IF(ISBLANK(Table13[[#This Row],[Difference Result]]),"",IF(ISBLANK(Games!B804),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4" s="24" t="str">
        <f>IF(ISBLANK(Table13[[#This Row],[Difference Result]]), "", (Table13[[#This Row],[Predicted Spread]]*-1-Table13[[#This Row],[Difference Result]]))</f>
        <v/>
      </c>
      <c r="N804" s="24" t="str">
        <f>IF(ISBLANK(Table13[[#This Row],[Difference Result]]), "",ABS(Table13[[#This Row],[Result Difference from Prediction]]))</f>
        <v/>
      </c>
      <c r="O804" s="17" t="str">
        <f>IF(OR(ISBLANK(Games!B804),ISBLANK(Table13[[#This Row],[Side Result]])), "",IF(OR(AND('Prediction Log'!D804&lt;0, 'Prediction Log'!H804='Prediction Log'!B804), AND('Prediction Log'!D804&gt;0, 'Prediction Log'!C804='Prediction Log'!H804)),"Y", IF(ISBLANK(Games!$B$2), "","N")))</f>
        <v/>
      </c>
      <c r="P804" s="17" t="str">
        <f>IF(OR(ISBLANK(Games!B804),ISBLANK(Table13[[#This Row],[Difference Result]])),"", IF(Table13[[#This Row],[Cover Result (Y/N)]]="Y", "Y", "N"))</f>
        <v/>
      </c>
    </row>
    <row r="805" spans="1:16" x14ac:dyDescent="0.45">
      <c r="A805" s="6" t="str">
        <f>IF(ISBLANK(Games!$B805), "",Games!A805)</f>
        <v/>
      </c>
      <c r="B805" s="6" t="str">
        <f>IF(ISBLANK(Games!$B805), "",Games!B805)</f>
        <v/>
      </c>
      <c r="C805" s="6" t="str">
        <f>IF(ISBLANK(Games!$B805), "",Games!C805)</f>
        <v/>
      </c>
      <c r="D805" s="2" t="str">
        <f>IF(ISBLANK(Games!$B805), "",Games!D805)</f>
        <v/>
      </c>
      <c r="E805" s="2" t="str">
        <f>IF(ISBLANK(Games!$B805), "",Games!E805)</f>
        <v/>
      </c>
      <c r="F805" s="6" t="str">
        <f>IF(ISBLANK(Games!$B805), "",Games!F805)</f>
        <v/>
      </c>
      <c r="G805" s="6" t="str">
        <f>IF(ISBLANK(Games!$B805), "",Games!G805)</f>
        <v/>
      </c>
      <c r="H805" s="26"/>
      <c r="I805" s="26"/>
      <c r="J805" s="25" t="str">
        <f>IF(ISBLANK(Table13[[#This Row],[Side Result]]), "",IF(Table13[[#This Row],[Difference Result]]&gt;(-1*Table13[[#This Row],[Predicted Spread]]), "Y", "N"))</f>
        <v/>
      </c>
      <c r="K805" s="12" t="str">
        <f>IF(ISBLANK(Games!B805),"",IF(Table13[[#This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5" s="16" t="str">
        <f>IF(ISBLANK(Table13[[#This Row],[Difference Result]]),"",IF(ISBLANK(Games!B805),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5" s="24" t="str">
        <f>IF(ISBLANK(Table13[[#This Row],[Difference Result]]), "", (Table13[[#This Row],[Predicted Spread]]*-1-Table13[[#This Row],[Difference Result]]))</f>
        <v/>
      </c>
      <c r="N805" s="24" t="str">
        <f>IF(ISBLANK(Table13[[#This Row],[Difference Result]]), "",ABS(Table13[[#This Row],[Result Difference from Prediction]]))</f>
        <v/>
      </c>
      <c r="O805" s="17" t="str">
        <f>IF(OR(ISBLANK(Games!B805),ISBLANK(Table13[[#This Row],[Side Result]])), "",IF(OR(AND('Prediction Log'!D805&lt;0, 'Prediction Log'!H805='Prediction Log'!B805), AND('Prediction Log'!D805&gt;0, 'Prediction Log'!C805='Prediction Log'!H805)),"Y", IF(ISBLANK(Games!$B$2), "","N")))</f>
        <v/>
      </c>
      <c r="P805" s="17" t="str">
        <f>IF(OR(ISBLANK(Games!B805),ISBLANK(Table13[[#This Row],[Difference Result]])),"", IF(Table13[[#This Row],[Cover Result (Y/N)]]="Y", "Y", "N"))</f>
        <v/>
      </c>
    </row>
    <row r="806" spans="1:16" x14ac:dyDescent="0.45">
      <c r="A806" s="6" t="str">
        <f>IF(ISBLANK(Games!$B806), "",Games!A806)</f>
        <v/>
      </c>
      <c r="B806" s="6" t="str">
        <f>IF(ISBLANK(Games!$B806), "",Games!B806)</f>
        <v/>
      </c>
      <c r="C806" s="6" t="str">
        <f>IF(ISBLANK(Games!$B806), "",Games!C806)</f>
        <v/>
      </c>
      <c r="D806" s="2" t="str">
        <f>IF(ISBLANK(Games!$B806), "",Games!D806)</f>
        <v/>
      </c>
      <c r="E806" s="2" t="str">
        <f>IF(ISBLANK(Games!$B806), "",Games!E806)</f>
        <v/>
      </c>
      <c r="F806" s="6" t="str">
        <f>IF(ISBLANK(Games!$B806), "",Games!F806)</f>
        <v/>
      </c>
      <c r="G806" s="6" t="str">
        <f>IF(ISBLANK(Games!$B806), "",Games!G806)</f>
        <v/>
      </c>
      <c r="H806" s="26"/>
      <c r="I806" s="26"/>
      <c r="J806" s="25" t="str">
        <f>IF(ISBLANK(Table13[[#This Row],[Side Result]]), "",IF(Table13[[#This Row],[Difference Result]]&gt;(-1*Table13[[#This Row],[Predicted Spread]]), "Y", "N"))</f>
        <v/>
      </c>
      <c r="K806" s="12" t="str">
        <f>IF(ISBLANK(Games!B806),"",IF(Table13[[#This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6" s="16" t="str">
        <f>IF(ISBLANK(Table13[[#This Row],[Difference Result]]),"",IF(ISBLANK(Games!B806),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6" s="24" t="str">
        <f>IF(ISBLANK(Table13[[#This Row],[Difference Result]]), "", (Table13[[#This Row],[Predicted Spread]]*-1-Table13[[#This Row],[Difference Result]]))</f>
        <v/>
      </c>
      <c r="N806" s="24" t="str">
        <f>IF(ISBLANK(Table13[[#This Row],[Difference Result]]), "",ABS(Table13[[#This Row],[Result Difference from Prediction]]))</f>
        <v/>
      </c>
      <c r="O806" s="17" t="str">
        <f>IF(OR(ISBLANK(Games!B806),ISBLANK(Table13[[#This Row],[Side Result]])), "",IF(OR(AND('Prediction Log'!D806&lt;0, 'Prediction Log'!H806='Prediction Log'!B806), AND('Prediction Log'!D806&gt;0, 'Prediction Log'!C806='Prediction Log'!H806)),"Y", IF(ISBLANK(Games!$B$2), "","N")))</f>
        <v/>
      </c>
      <c r="P806" s="17" t="str">
        <f>IF(OR(ISBLANK(Games!B806),ISBLANK(Table13[[#This Row],[Difference Result]])),"", IF(Table13[[#This Row],[Cover Result (Y/N)]]="Y", "Y", "N"))</f>
        <v/>
      </c>
    </row>
    <row r="807" spans="1:16" x14ac:dyDescent="0.45">
      <c r="A807" s="6" t="str">
        <f>IF(ISBLANK(Games!$B807), "",Games!A807)</f>
        <v/>
      </c>
      <c r="B807" s="6" t="str">
        <f>IF(ISBLANK(Games!$B807), "",Games!B807)</f>
        <v/>
      </c>
      <c r="C807" s="6" t="str">
        <f>IF(ISBLANK(Games!$B807), "",Games!C807)</f>
        <v/>
      </c>
      <c r="D807" s="2" t="str">
        <f>IF(ISBLANK(Games!$B807), "",Games!D807)</f>
        <v/>
      </c>
      <c r="E807" s="2" t="str">
        <f>IF(ISBLANK(Games!$B807), "",Games!E807)</f>
        <v/>
      </c>
      <c r="F807" s="6" t="str">
        <f>IF(ISBLANK(Games!$B807), "",Games!F807)</f>
        <v/>
      </c>
      <c r="G807" s="6" t="str">
        <f>IF(ISBLANK(Games!$B807), "",Games!G807)</f>
        <v/>
      </c>
      <c r="H807" s="26"/>
      <c r="I807" s="26"/>
      <c r="J807" s="25" t="str">
        <f>IF(ISBLANK(Table13[[#This Row],[Side Result]]), "",IF(Table13[[#This Row],[Difference Result]]&gt;(-1*Table13[[#This Row],[Predicted Spread]]), "Y", "N"))</f>
        <v/>
      </c>
      <c r="K807" s="12" t="str">
        <f>IF(ISBLANK(Games!B807),"",IF(Table13[[#This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7" s="16" t="str">
        <f>IF(ISBLANK(Table13[[#This Row],[Difference Result]]),"",IF(ISBLANK(Games!B807),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7" s="24" t="str">
        <f>IF(ISBLANK(Table13[[#This Row],[Difference Result]]), "", (Table13[[#This Row],[Predicted Spread]]*-1-Table13[[#This Row],[Difference Result]]))</f>
        <v/>
      </c>
      <c r="N807" s="24" t="str">
        <f>IF(ISBLANK(Table13[[#This Row],[Difference Result]]), "",ABS(Table13[[#This Row],[Result Difference from Prediction]]))</f>
        <v/>
      </c>
      <c r="O807" s="17" t="str">
        <f>IF(OR(ISBLANK(Games!B807),ISBLANK(Table13[[#This Row],[Side Result]])), "",IF(OR(AND('Prediction Log'!D807&lt;0, 'Prediction Log'!H807='Prediction Log'!B807), AND('Prediction Log'!D807&gt;0, 'Prediction Log'!C807='Prediction Log'!H807)),"Y", IF(ISBLANK(Games!$B$2), "","N")))</f>
        <v/>
      </c>
      <c r="P807" s="17" t="str">
        <f>IF(OR(ISBLANK(Games!B807),ISBLANK(Table13[[#This Row],[Difference Result]])),"", IF(Table13[[#This Row],[Cover Result (Y/N)]]="Y", "Y", "N"))</f>
        <v/>
      </c>
    </row>
    <row r="808" spans="1:16" x14ac:dyDescent="0.45">
      <c r="A808" s="6" t="str">
        <f>IF(ISBLANK(Games!$B808), "",Games!A808)</f>
        <v/>
      </c>
      <c r="B808" s="6" t="str">
        <f>IF(ISBLANK(Games!$B808), "",Games!B808)</f>
        <v/>
      </c>
      <c r="C808" s="6" t="str">
        <f>IF(ISBLANK(Games!$B808), "",Games!C808)</f>
        <v/>
      </c>
      <c r="D808" s="2" t="str">
        <f>IF(ISBLANK(Games!$B808), "",Games!D808)</f>
        <v/>
      </c>
      <c r="E808" s="2" t="str">
        <f>IF(ISBLANK(Games!$B808), "",Games!E808)</f>
        <v/>
      </c>
      <c r="F808" s="6" t="str">
        <f>IF(ISBLANK(Games!$B808), "",Games!F808)</f>
        <v/>
      </c>
      <c r="G808" s="6" t="str">
        <f>IF(ISBLANK(Games!$B808), "",Games!G808)</f>
        <v/>
      </c>
      <c r="H808" s="26"/>
      <c r="I808" s="26"/>
      <c r="J808" s="25" t="str">
        <f>IF(ISBLANK(Table13[[#This Row],[Side Result]]), "",IF(Table13[[#This Row],[Difference Result]]&gt;(-1*Table13[[#This Row],[Predicted Spread]]), "Y", "N"))</f>
        <v/>
      </c>
      <c r="K808" s="12" t="str">
        <f>IF(ISBLANK(Games!B808),"",IF(Table13[[#This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8" s="16" t="str">
        <f>IF(ISBLANK(Table13[[#This Row],[Difference Result]]),"",IF(ISBLANK(Games!B808),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8" s="24" t="str">
        <f>IF(ISBLANK(Table13[[#This Row],[Difference Result]]), "", (Table13[[#This Row],[Predicted Spread]]*-1-Table13[[#This Row],[Difference Result]]))</f>
        <v/>
      </c>
      <c r="N808" s="24" t="str">
        <f>IF(ISBLANK(Table13[[#This Row],[Difference Result]]), "",ABS(Table13[[#This Row],[Result Difference from Prediction]]))</f>
        <v/>
      </c>
      <c r="O808" s="17" t="str">
        <f>IF(OR(ISBLANK(Games!B808),ISBLANK(Table13[[#This Row],[Side Result]])), "",IF(OR(AND('Prediction Log'!D808&lt;0, 'Prediction Log'!H808='Prediction Log'!B808), AND('Prediction Log'!D808&gt;0, 'Prediction Log'!C808='Prediction Log'!H808)),"Y", IF(ISBLANK(Games!$B$2), "","N")))</f>
        <v/>
      </c>
      <c r="P808" s="17" t="str">
        <f>IF(OR(ISBLANK(Games!B808),ISBLANK(Table13[[#This Row],[Difference Result]])),"", IF(Table13[[#This Row],[Cover Result (Y/N)]]="Y", "Y", "N"))</f>
        <v/>
      </c>
    </row>
    <row r="809" spans="1:16" x14ac:dyDescent="0.45">
      <c r="A809" s="6" t="str">
        <f>IF(ISBLANK(Games!$B809), "",Games!A809)</f>
        <v/>
      </c>
      <c r="B809" s="6" t="str">
        <f>IF(ISBLANK(Games!$B809), "",Games!B809)</f>
        <v/>
      </c>
      <c r="C809" s="6" t="str">
        <f>IF(ISBLANK(Games!$B809), "",Games!C809)</f>
        <v/>
      </c>
      <c r="D809" s="2" t="str">
        <f>IF(ISBLANK(Games!$B809), "",Games!D809)</f>
        <v/>
      </c>
      <c r="E809" s="2" t="str">
        <f>IF(ISBLANK(Games!$B809), "",Games!E809)</f>
        <v/>
      </c>
      <c r="F809" s="6" t="str">
        <f>IF(ISBLANK(Games!$B809), "",Games!F809)</f>
        <v/>
      </c>
      <c r="G809" s="6" t="str">
        <f>IF(ISBLANK(Games!$B809), "",Games!G809)</f>
        <v/>
      </c>
      <c r="H809" s="26"/>
      <c r="I809" s="26"/>
      <c r="J809" s="25" t="str">
        <f>IF(ISBLANK(Table13[[#This Row],[Side Result]]), "",IF(Table13[[#This Row],[Difference Result]]&gt;(-1*Table13[[#This Row],[Predicted Spread]]), "Y", "N"))</f>
        <v/>
      </c>
      <c r="K809" s="12" t="str">
        <f>IF(ISBLANK(Games!B809),"",IF(Table13[[#This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9" s="16" t="str">
        <f>IF(ISBLANK(Table13[[#This Row],[Difference Result]]),"",IF(ISBLANK(Games!B809),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9" s="24" t="str">
        <f>IF(ISBLANK(Table13[[#This Row],[Difference Result]]), "", (Table13[[#This Row],[Predicted Spread]]*-1-Table13[[#This Row],[Difference Result]]))</f>
        <v/>
      </c>
      <c r="N809" s="24" t="str">
        <f>IF(ISBLANK(Table13[[#This Row],[Difference Result]]), "",ABS(Table13[[#This Row],[Result Difference from Prediction]]))</f>
        <v/>
      </c>
      <c r="O809" s="17" t="str">
        <f>IF(OR(ISBLANK(Games!B809),ISBLANK(Table13[[#This Row],[Side Result]])), "",IF(OR(AND('Prediction Log'!D809&lt;0, 'Prediction Log'!H809='Prediction Log'!B809), AND('Prediction Log'!D809&gt;0, 'Prediction Log'!C809='Prediction Log'!H809)),"Y", IF(ISBLANK(Games!$B$2), "","N")))</f>
        <v/>
      </c>
      <c r="P809" s="17" t="str">
        <f>IF(OR(ISBLANK(Games!B809),ISBLANK(Table13[[#This Row],[Difference Result]])),"", IF(Table13[[#This Row],[Cover Result (Y/N)]]="Y", "Y", "N"))</f>
        <v/>
      </c>
    </row>
    <row r="810" spans="1:16" x14ac:dyDescent="0.45">
      <c r="A810" s="6" t="str">
        <f>IF(ISBLANK(Games!$B810), "",Games!A810)</f>
        <v/>
      </c>
      <c r="B810" s="6" t="str">
        <f>IF(ISBLANK(Games!$B810), "",Games!B810)</f>
        <v/>
      </c>
      <c r="C810" s="6" t="str">
        <f>IF(ISBLANK(Games!$B810), "",Games!C810)</f>
        <v/>
      </c>
      <c r="D810" s="2" t="str">
        <f>IF(ISBLANK(Games!$B810), "",Games!D810)</f>
        <v/>
      </c>
      <c r="E810" s="2" t="str">
        <f>IF(ISBLANK(Games!$B810), "",Games!E810)</f>
        <v/>
      </c>
      <c r="F810" s="6" t="str">
        <f>IF(ISBLANK(Games!$B810), "",Games!F810)</f>
        <v/>
      </c>
      <c r="G810" s="6" t="str">
        <f>IF(ISBLANK(Games!$B810), "",Games!G810)</f>
        <v/>
      </c>
      <c r="H810" s="26"/>
      <c r="I810" s="26"/>
      <c r="J810" s="25" t="str">
        <f>IF(ISBLANK(Table13[[#This Row],[Side Result]]), "",IF(Table13[[#This Row],[Difference Result]]&gt;(-1*Table13[[#This Row],[Predicted Spread]]), "Y", "N"))</f>
        <v/>
      </c>
      <c r="K810" s="12" t="str">
        <f>IF(ISBLANK(Games!B810),"",IF(Table13[[#This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0" s="16" t="str">
        <f>IF(ISBLANK(Table13[[#This Row],[Difference Result]]),"",IF(ISBLANK(Games!B810),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0" s="24" t="str">
        <f>IF(ISBLANK(Table13[[#This Row],[Difference Result]]), "", (Table13[[#This Row],[Predicted Spread]]*-1-Table13[[#This Row],[Difference Result]]))</f>
        <v/>
      </c>
      <c r="N810" s="24" t="str">
        <f>IF(ISBLANK(Table13[[#This Row],[Difference Result]]), "",ABS(Table13[[#This Row],[Result Difference from Prediction]]))</f>
        <v/>
      </c>
      <c r="O810" s="17" t="str">
        <f>IF(OR(ISBLANK(Games!B810),ISBLANK(Table13[[#This Row],[Side Result]])), "",IF(OR(AND('Prediction Log'!D810&lt;0, 'Prediction Log'!H810='Prediction Log'!B810), AND('Prediction Log'!D810&gt;0, 'Prediction Log'!C810='Prediction Log'!H810)),"Y", IF(ISBLANK(Games!$B$2), "","N")))</f>
        <v/>
      </c>
      <c r="P810" s="17" t="str">
        <f>IF(OR(ISBLANK(Games!B810),ISBLANK(Table13[[#This Row],[Difference Result]])),"", IF(Table13[[#This Row],[Cover Result (Y/N)]]="Y", "Y", "N"))</f>
        <v/>
      </c>
    </row>
    <row r="811" spans="1:16" x14ac:dyDescent="0.45">
      <c r="A811" s="6" t="str">
        <f>IF(ISBLANK(Games!$B811), "",Games!A811)</f>
        <v/>
      </c>
      <c r="B811" s="6" t="str">
        <f>IF(ISBLANK(Games!$B811), "",Games!B811)</f>
        <v/>
      </c>
      <c r="C811" s="6" t="str">
        <f>IF(ISBLANK(Games!$B811), "",Games!C811)</f>
        <v/>
      </c>
      <c r="D811" s="2" t="str">
        <f>IF(ISBLANK(Games!$B811), "",Games!D811)</f>
        <v/>
      </c>
      <c r="E811" s="2" t="str">
        <f>IF(ISBLANK(Games!$B811), "",Games!E811)</f>
        <v/>
      </c>
      <c r="F811" s="6" t="str">
        <f>IF(ISBLANK(Games!$B811), "",Games!F811)</f>
        <v/>
      </c>
      <c r="G811" s="6" t="str">
        <f>IF(ISBLANK(Games!$B811), "",Games!G811)</f>
        <v/>
      </c>
      <c r="H811" s="26"/>
      <c r="I811" s="26"/>
      <c r="J811" s="25" t="str">
        <f>IF(ISBLANK(Table13[[#This Row],[Side Result]]), "",IF(Table13[[#This Row],[Difference Result]]&gt;(-1*Table13[[#This Row],[Predicted Spread]]), "Y", "N"))</f>
        <v/>
      </c>
      <c r="K811" s="12" t="str">
        <f>IF(ISBLANK(Games!B811),"",IF(Table13[[#This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1" s="16" t="str">
        <f>IF(ISBLANK(Table13[[#This Row],[Difference Result]]),"",IF(ISBLANK(Games!B811),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1" s="24" t="str">
        <f>IF(ISBLANK(Table13[[#This Row],[Difference Result]]), "", (Table13[[#This Row],[Predicted Spread]]*-1-Table13[[#This Row],[Difference Result]]))</f>
        <v/>
      </c>
      <c r="N811" s="24" t="str">
        <f>IF(ISBLANK(Table13[[#This Row],[Difference Result]]), "",ABS(Table13[[#This Row],[Result Difference from Prediction]]))</f>
        <v/>
      </c>
      <c r="O811" s="17" t="str">
        <f>IF(OR(ISBLANK(Games!B811),ISBLANK(Table13[[#This Row],[Side Result]])), "",IF(OR(AND('Prediction Log'!D811&lt;0, 'Prediction Log'!H811='Prediction Log'!B811), AND('Prediction Log'!D811&gt;0, 'Prediction Log'!C811='Prediction Log'!H811)),"Y", IF(ISBLANK(Games!$B$2), "","N")))</f>
        <v/>
      </c>
      <c r="P811" s="17" t="str">
        <f>IF(OR(ISBLANK(Games!B811),ISBLANK(Table13[[#This Row],[Difference Result]])),"", IF(Table13[[#This Row],[Cover Result (Y/N)]]="Y", "Y", "N"))</f>
        <v/>
      </c>
    </row>
    <row r="812" spans="1:16" x14ac:dyDescent="0.45">
      <c r="A812" s="6" t="str">
        <f>IF(ISBLANK(Games!$B812), "",Games!A812)</f>
        <v/>
      </c>
      <c r="B812" s="6" t="str">
        <f>IF(ISBLANK(Games!$B812), "",Games!B812)</f>
        <v/>
      </c>
      <c r="C812" s="6" t="str">
        <f>IF(ISBLANK(Games!$B812), "",Games!C812)</f>
        <v/>
      </c>
      <c r="D812" s="2" t="str">
        <f>IF(ISBLANK(Games!$B812), "",Games!D812)</f>
        <v/>
      </c>
      <c r="E812" s="2" t="str">
        <f>IF(ISBLANK(Games!$B812), "",Games!E812)</f>
        <v/>
      </c>
      <c r="F812" s="6" t="str">
        <f>IF(ISBLANK(Games!$B812), "",Games!F812)</f>
        <v/>
      </c>
      <c r="G812" s="6" t="str">
        <f>IF(ISBLANK(Games!$B812), "",Games!G812)</f>
        <v/>
      </c>
      <c r="H812" s="26"/>
      <c r="I812" s="26"/>
      <c r="J812" s="25" t="str">
        <f>IF(ISBLANK(Table13[[#This Row],[Side Result]]), "",IF(Table13[[#This Row],[Difference Result]]&gt;(-1*Table13[[#This Row],[Predicted Spread]]), "Y", "N"))</f>
        <v/>
      </c>
      <c r="K812" s="12" t="str">
        <f>IF(ISBLANK(Games!B812),"",IF(Table13[[#This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2" s="16" t="str">
        <f>IF(ISBLANK(Table13[[#This Row],[Difference Result]]),"",IF(ISBLANK(Games!B812),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2" s="24" t="str">
        <f>IF(ISBLANK(Table13[[#This Row],[Difference Result]]), "", (Table13[[#This Row],[Predicted Spread]]*-1-Table13[[#This Row],[Difference Result]]))</f>
        <v/>
      </c>
      <c r="N812" s="24" t="str">
        <f>IF(ISBLANK(Table13[[#This Row],[Difference Result]]), "",ABS(Table13[[#This Row],[Result Difference from Prediction]]))</f>
        <v/>
      </c>
      <c r="O812" s="17" t="str">
        <f>IF(OR(ISBLANK(Games!B812),ISBLANK(Table13[[#This Row],[Side Result]])), "",IF(OR(AND('Prediction Log'!D812&lt;0, 'Prediction Log'!H812='Prediction Log'!B812), AND('Prediction Log'!D812&gt;0, 'Prediction Log'!C812='Prediction Log'!H812)),"Y", IF(ISBLANK(Games!$B$2), "","N")))</f>
        <v/>
      </c>
      <c r="P812" s="17" t="str">
        <f>IF(OR(ISBLANK(Games!B812),ISBLANK(Table13[[#This Row],[Difference Result]])),"", IF(Table13[[#This Row],[Cover Result (Y/N)]]="Y", "Y", "N"))</f>
        <v/>
      </c>
    </row>
    <row r="813" spans="1:16" x14ac:dyDescent="0.45">
      <c r="A813" s="6" t="str">
        <f>IF(ISBLANK(Games!$B813), "",Games!A813)</f>
        <v/>
      </c>
      <c r="B813" s="6" t="str">
        <f>IF(ISBLANK(Games!$B813), "",Games!B813)</f>
        <v/>
      </c>
      <c r="C813" s="6" t="str">
        <f>IF(ISBLANK(Games!$B813), "",Games!C813)</f>
        <v/>
      </c>
      <c r="D813" s="2" t="str">
        <f>IF(ISBLANK(Games!$B813), "",Games!D813)</f>
        <v/>
      </c>
      <c r="E813" s="2" t="str">
        <f>IF(ISBLANK(Games!$B813), "",Games!E813)</f>
        <v/>
      </c>
      <c r="F813" s="6" t="str">
        <f>IF(ISBLANK(Games!$B813), "",Games!F813)</f>
        <v/>
      </c>
      <c r="G813" s="6" t="str">
        <f>IF(ISBLANK(Games!$B813), "",Games!G813)</f>
        <v/>
      </c>
      <c r="H813" s="26"/>
      <c r="I813" s="26"/>
      <c r="J813" s="25" t="str">
        <f>IF(ISBLANK(Table13[[#This Row],[Side Result]]), "",IF(Table13[[#This Row],[Difference Result]]&gt;(-1*Table13[[#This Row],[Predicted Spread]]), "Y", "N"))</f>
        <v/>
      </c>
      <c r="K813" s="12" t="str">
        <f>IF(ISBLANK(Games!B813),"",IF(Table13[[#This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3" s="16" t="str">
        <f>IF(ISBLANK(Table13[[#This Row],[Difference Result]]),"",IF(ISBLANK(Games!B813),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3" s="24" t="str">
        <f>IF(ISBLANK(Table13[[#This Row],[Difference Result]]), "", (Table13[[#This Row],[Predicted Spread]]*-1-Table13[[#This Row],[Difference Result]]))</f>
        <v/>
      </c>
      <c r="N813" s="24" t="str">
        <f>IF(ISBLANK(Table13[[#This Row],[Difference Result]]), "",ABS(Table13[[#This Row],[Result Difference from Prediction]]))</f>
        <v/>
      </c>
      <c r="O813" s="17" t="str">
        <f>IF(OR(ISBLANK(Games!B813),ISBLANK(Table13[[#This Row],[Side Result]])), "",IF(OR(AND('Prediction Log'!D813&lt;0, 'Prediction Log'!H813='Prediction Log'!B813), AND('Prediction Log'!D813&gt;0, 'Prediction Log'!C813='Prediction Log'!H813)),"Y", IF(ISBLANK(Games!$B$2), "","N")))</f>
        <v/>
      </c>
      <c r="P813" s="17" t="str">
        <f>IF(OR(ISBLANK(Games!B813),ISBLANK(Table13[[#This Row],[Difference Result]])),"", IF(Table13[[#This Row],[Cover Result (Y/N)]]="Y", "Y", "N"))</f>
        <v/>
      </c>
    </row>
    <row r="814" spans="1:16" x14ac:dyDescent="0.45">
      <c r="A814" s="6" t="str">
        <f>IF(ISBLANK(Games!$B814), "",Games!A814)</f>
        <v/>
      </c>
      <c r="B814" s="6" t="str">
        <f>IF(ISBLANK(Games!$B814), "",Games!B814)</f>
        <v/>
      </c>
      <c r="C814" s="6" t="str">
        <f>IF(ISBLANK(Games!$B814), "",Games!C814)</f>
        <v/>
      </c>
      <c r="D814" s="2" t="str">
        <f>IF(ISBLANK(Games!$B814), "",Games!D814)</f>
        <v/>
      </c>
      <c r="E814" s="2" t="str">
        <f>IF(ISBLANK(Games!$B814), "",Games!E814)</f>
        <v/>
      </c>
      <c r="F814" s="6" t="str">
        <f>IF(ISBLANK(Games!$B814), "",Games!F814)</f>
        <v/>
      </c>
      <c r="G814" s="6" t="str">
        <f>IF(ISBLANK(Games!$B814), "",Games!G814)</f>
        <v/>
      </c>
      <c r="H814" s="26"/>
      <c r="I814" s="26"/>
      <c r="J814" s="25" t="str">
        <f>IF(ISBLANK(Table13[[#This Row],[Side Result]]), "",IF(Table13[[#This Row],[Difference Result]]&gt;(-1*Table13[[#This Row],[Predicted Spread]]), "Y", "N"))</f>
        <v/>
      </c>
      <c r="K814" s="12" t="str">
        <f>IF(ISBLANK(Games!B814),"",IF(Table13[[#This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4" s="16" t="str">
        <f>IF(ISBLANK(Table13[[#This Row],[Difference Result]]),"",IF(ISBLANK(Games!B814),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4" s="24" t="str">
        <f>IF(ISBLANK(Table13[[#This Row],[Difference Result]]), "", (Table13[[#This Row],[Predicted Spread]]*-1-Table13[[#This Row],[Difference Result]]))</f>
        <v/>
      </c>
      <c r="N814" s="24" t="str">
        <f>IF(ISBLANK(Table13[[#This Row],[Difference Result]]), "",ABS(Table13[[#This Row],[Result Difference from Prediction]]))</f>
        <v/>
      </c>
      <c r="O814" s="17" t="str">
        <f>IF(OR(ISBLANK(Games!B814),ISBLANK(Table13[[#This Row],[Side Result]])), "",IF(OR(AND('Prediction Log'!D814&lt;0, 'Prediction Log'!H814='Prediction Log'!B814), AND('Prediction Log'!D814&gt;0, 'Prediction Log'!C814='Prediction Log'!H814)),"Y", IF(ISBLANK(Games!$B$2), "","N")))</f>
        <v/>
      </c>
      <c r="P814" s="17" t="str">
        <f>IF(OR(ISBLANK(Games!B814),ISBLANK(Table13[[#This Row],[Difference Result]])),"", IF(Table13[[#This Row],[Cover Result (Y/N)]]="Y", "Y", "N"))</f>
        <v/>
      </c>
    </row>
    <row r="815" spans="1:16" x14ac:dyDescent="0.45">
      <c r="A815" s="6" t="str">
        <f>IF(ISBLANK(Games!$B815), "",Games!A815)</f>
        <v/>
      </c>
      <c r="B815" s="6" t="str">
        <f>IF(ISBLANK(Games!$B815), "",Games!B815)</f>
        <v/>
      </c>
      <c r="C815" s="6" t="str">
        <f>IF(ISBLANK(Games!$B815), "",Games!C815)</f>
        <v/>
      </c>
      <c r="D815" s="2" t="str">
        <f>IF(ISBLANK(Games!$B815), "",Games!D815)</f>
        <v/>
      </c>
      <c r="E815" s="2" t="str">
        <f>IF(ISBLANK(Games!$B815), "",Games!E815)</f>
        <v/>
      </c>
      <c r="F815" s="6" t="str">
        <f>IF(ISBLANK(Games!$B815), "",Games!F815)</f>
        <v/>
      </c>
      <c r="G815" s="6" t="str">
        <f>IF(ISBLANK(Games!$B815), "",Games!G815)</f>
        <v/>
      </c>
      <c r="H815" s="26"/>
      <c r="I815" s="26"/>
      <c r="J815" s="25" t="str">
        <f>IF(ISBLANK(Table13[[#This Row],[Side Result]]), "",IF(Table13[[#This Row],[Difference Result]]&gt;(-1*Table13[[#This Row],[Predicted Spread]]), "Y", "N"))</f>
        <v/>
      </c>
      <c r="K815" s="12" t="str">
        <f>IF(ISBLANK(Games!B815),"",IF(Table13[[#This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5" s="16" t="str">
        <f>IF(ISBLANK(Table13[[#This Row],[Difference Result]]),"",IF(ISBLANK(Games!B815),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5" s="24" t="str">
        <f>IF(ISBLANK(Table13[[#This Row],[Difference Result]]), "", (Table13[[#This Row],[Predicted Spread]]*-1-Table13[[#This Row],[Difference Result]]))</f>
        <v/>
      </c>
      <c r="N815" s="24" t="str">
        <f>IF(ISBLANK(Table13[[#This Row],[Difference Result]]), "",ABS(Table13[[#This Row],[Result Difference from Prediction]]))</f>
        <v/>
      </c>
      <c r="O815" s="17" t="str">
        <f>IF(OR(ISBLANK(Games!B815),ISBLANK(Table13[[#This Row],[Side Result]])), "",IF(OR(AND('Prediction Log'!D815&lt;0, 'Prediction Log'!H815='Prediction Log'!B815), AND('Prediction Log'!D815&gt;0, 'Prediction Log'!C815='Prediction Log'!H815)),"Y", IF(ISBLANK(Games!$B$2), "","N")))</f>
        <v/>
      </c>
      <c r="P815" s="17" t="str">
        <f>IF(OR(ISBLANK(Games!B815),ISBLANK(Table13[[#This Row],[Difference Result]])),"", IF(Table13[[#This Row],[Cover Result (Y/N)]]="Y", "Y", "N"))</f>
        <v/>
      </c>
    </row>
    <row r="816" spans="1:16" x14ac:dyDescent="0.45">
      <c r="A816" s="6" t="str">
        <f>IF(ISBLANK(Games!$B816), "",Games!A816)</f>
        <v/>
      </c>
      <c r="B816" s="6" t="str">
        <f>IF(ISBLANK(Games!$B816), "",Games!B816)</f>
        <v/>
      </c>
      <c r="C816" s="6" t="str">
        <f>IF(ISBLANK(Games!$B816), "",Games!C816)</f>
        <v/>
      </c>
      <c r="D816" s="2" t="str">
        <f>IF(ISBLANK(Games!$B816), "",Games!D816)</f>
        <v/>
      </c>
      <c r="E816" s="2" t="str">
        <f>IF(ISBLANK(Games!$B816), "",Games!E816)</f>
        <v/>
      </c>
      <c r="F816" s="6" t="str">
        <f>IF(ISBLANK(Games!$B816), "",Games!F816)</f>
        <v/>
      </c>
      <c r="G816" s="6" t="str">
        <f>IF(ISBLANK(Games!$B816), "",Games!G816)</f>
        <v/>
      </c>
      <c r="H816" s="26"/>
      <c r="I816" s="26"/>
      <c r="J816" s="25" t="str">
        <f>IF(ISBLANK(Table13[[#This Row],[Side Result]]), "",IF(Table13[[#This Row],[Difference Result]]&gt;(-1*Table13[[#This Row],[Predicted Spread]]), "Y", "N"))</f>
        <v/>
      </c>
      <c r="K816" s="12" t="str">
        <f>IF(ISBLANK(Games!B816),"",IF(Table13[[#This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6" s="16" t="str">
        <f>IF(ISBLANK(Table13[[#This Row],[Difference Result]]),"",IF(ISBLANK(Games!B816),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6" s="24" t="str">
        <f>IF(ISBLANK(Table13[[#This Row],[Difference Result]]), "", (Table13[[#This Row],[Predicted Spread]]*-1-Table13[[#This Row],[Difference Result]]))</f>
        <v/>
      </c>
      <c r="N816" s="24" t="str">
        <f>IF(ISBLANK(Table13[[#This Row],[Difference Result]]), "",ABS(Table13[[#This Row],[Result Difference from Prediction]]))</f>
        <v/>
      </c>
      <c r="O816" s="17" t="str">
        <f>IF(OR(ISBLANK(Games!B816),ISBLANK(Table13[[#This Row],[Side Result]])), "",IF(OR(AND('Prediction Log'!D816&lt;0, 'Prediction Log'!H816='Prediction Log'!B816), AND('Prediction Log'!D816&gt;0, 'Prediction Log'!C816='Prediction Log'!H816)),"Y", IF(ISBLANK(Games!$B$2), "","N")))</f>
        <v/>
      </c>
      <c r="P816" s="17" t="str">
        <f>IF(OR(ISBLANK(Games!B816),ISBLANK(Table13[[#This Row],[Difference Result]])),"", IF(Table13[[#This Row],[Cover Result (Y/N)]]="Y", "Y", "N"))</f>
        <v/>
      </c>
    </row>
    <row r="817" spans="1:16" x14ac:dyDescent="0.45">
      <c r="A817" s="6" t="str">
        <f>IF(ISBLANK(Games!$B817), "",Games!A817)</f>
        <v/>
      </c>
      <c r="B817" s="6" t="str">
        <f>IF(ISBLANK(Games!$B817), "",Games!B817)</f>
        <v/>
      </c>
      <c r="C817" s="6" t="str">
        <f>IF(ISBLANK(Games!$B817), "",Games!C817)</f>
        <v/>
      </c>
      <c r="D817" s="2" t="str">
        <f>IF(ISBLANK(Games!$B817), "",Games!D817)</f>
        <v/>
      </c>
      <c r="E817" s="2" t="str">
        <f>IF(ISBLANK(Games!$B817), "",Games!E817)</f>
        <v/>
      </c>
      <c r="F817" s="6" t="str">
        <f>IF(ISBLANK(Games!$B817), "",Games!F817)</f>
        <v/>
      </c>
      <c r="G817" s="6" t="str">
        <f>IF(ISBLANK(Games!$B817), "",Games!G817)</f>
        <v/>
      </c>
      <c r="H817" s="26"/>
      <c r="I817" s="26"/>
      <c r="J817" s="25" t="str">
        <f>IF(ISBLANK(Table13[[#This Row],[Side Result]]), "",IF(Table13[[#This Row],[Difference Result]]&gt;(-1*Table13[[#This Row],[Predicted Spread]]), "Y", "N"))</f>
        <v/>
      </c>
      <c r="K817" s="12" t="str">
        <f>IF(ISBLANK(Games!B817),"",IF(Table13[[#This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7" s="16" t="str">
        <f>IF(ISBLANK(Table13[[#This Row],[Difference Result]]),"",IF(ISBLANK(Games!B817),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7" s="24" t="str">
        <f>IF(ISBLANK(Table13[[#This Row],[Difference Result]]), "", (Table13[[#This Row],[Predicted Spread]]*-1-Table13[[#This Row],[Difference Result]]))</f>
        <v/>
      </c>
      <c r="N817" s="24" t="str">
        <f>IF(ISBLANK(Table13[[#This Row],[Difference Result]]), "",ABS(Table13[[#This Row],[Result Difference from Prediction]]))</f>
        <v/>
      </c>
      <c r="O817" s="17" t="str">
        <f>IF(OR(ISBLANK(Games!B817),ISBLANK(Table13[[#This Row],[Side Result]])), "",IF(OR(AND('Prediction Log'!D817&lt;0, 'Prediction Log'!H817='Prediction Log'!B817), AND('Prediction Log'!D817&gt;0, 'Prediction Log'!C817='Prediction Log'!H817)),"Y", IF(ISBLANK(Games!$B$2), "","N")))</f>
        <v/>
      </c>
      <c r="P817" s="17" t="str">
        <f>IF(OR(ISBLANK(Games!B817),ISBLANK(Table13[[#This Row],[Difference Result]])),"", IF(Table13[[#This Row],[Cover Result (Y/N)]]="Y", "Y", "N"))</f>
        <v/>
      </c>
    </row>
    <row r="818" spans="1:16" x14ac:dyDescent="0.45">
      <c r="A818" s="6" t="str">
        <f>IF(ISBLANK(Games!$B818), "",Games!A818)</f>
        <v/>
      </c>
      <c r="B818" s="6" t="str">
        <f>IF(ISBLANK(Games!$B818), "",Games!B818)</f>
        <v/>
      </c>
      <c r="C818" s="6" t="str">
        <f>IF(ISBLANK(Games!$B818), "",Games!C818)</f>
        <v/>
      </c>
      <c r="D818" s="2" t="str">
        <f>IF(ISBLANK(Games!$B818), "",Games!D818)</f>
        <v/>
      </c>
      <c r="E818" s="2" t="str">
        <f>IF(ISBLANK(Games!$B818), "",Games!E818)</f>
        <v/>
      </c>
      <c r="F818" s="6" t="str">
        <f>IF(ISBLANK(Games!$B818), "",Games!F818)</f>
        <v/>
      </c>
      <c r="G818" s="6" t="str">
        <f>IF(ISBLANK(Games!$B818), "",Games!G818)</f>
        <v/>
      </c>
      <c r="H818" s="26"/>
      <c r="I818" s="26"/>
      <c r="J818" s="25" t="str">
        <f>IF(ISBLANK(Table13[[#This Row],[Side Result]]), "",IF(Table13[[#This Row],[Difference Result]]&gt;(-1*Table13[[#This Row],[Predicted Spread]]), "Y", "N"))</f>
        <v/>
      </c>
      <c r="K818" s="12" t="str">
        <f>IF(ISBLANK(Games!B818),"",IF(Table13[[#This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8" s="16" t="str">
        <f>IF(ISBLANK(Table13[[#This Row],[Difference Result]]),"",IF(ISBLANK(Games!B818),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8" s="24" t="str">
        <f>IF(ISBLANK(Table13[[#This Row],[Difference Result]]), "", (Table13[[#This Row],[Predicted Spread]]*-1-Table13[[#This Row],[Difference Result]]))</f>
        <v/>
      </c>
      <c r="N818" s="24" t="str">
        <f>IF(ISBLANK(Table13[[#This Row],[Difference Result]]), "",ABS(Table13[[#This Row],[Result Difference from Prediction]]))</f>
        <v/>
      </c>
      <c r="O818" s="17" t="str">
        <f>IF(OR(ISBLANK(Games!B818),ISBLANK(Table13[[#This Row],[Side Result]])), "",IF(OR(AND('Prediction Log'!D818&lt;0, 'Prediction Log'!H818='Prediction Log'!B818), AND('Prediction Log'!D818&gt;0, 'Prediction Log'!C818='Prediction Log'!H818)),"Y", IF(ISBLANK(Games!$B$2), "","N")))</f>
        <v/>
      </c>
      <c r="P818" s="17" t="str">
        <f>IF(OR(ISBLANK(Games!B818),ISBLANK(Table13[[#This Row],[Difference Result]])),"", IF(Table13[[#This Row],[Cover Result (Y/N)]]="Y", "Y", "N"))</f>
        <v/>
      </c>
    </row>
    <row r="819" spans="1:16" x14ac:dyDescent="0.45">
      <c r="A819" s="6" t="str">
        <f>IF(ISBLANK(Games!$B819), "",Games!A819)</f>
        <v/>
      </c>
      <c r="B819" s="6" t="str">
        <f>IF(ISBLANK(Games!$B819), "",Games!B819)</f>
        <v/>
      </c>
      <c r="C819" s="6" t="str">
        <f>IF(ISBLANK(Games!$B819), "",Games!C819)</f>
        <v/>
      </c>
      <c r="D819" s="2" t="str">
        <f>IF(ISBLANK(Games!$B819), "",Games!D819)</f>
        <v/>
      </c>
      <c r="E819" s="2" t="str">
        <f>IF(ISBLANK(Games!$B819), "",Games!E819)</f>
        <v/>
      </c>
      <c r="F819" s="6" t="str">
        <f>IF(ISBLANK(Games!$B819), "",Games!F819)</f>
        <v/>
      </c>
      <c r="G819" s="6" t="str">
        <f>IF(ISBLANK(Games!$B819), "",Games!G819)</f>
        <v/>
      </c>
      <c r="H819" s="26"/>
      <c r="I819" s="26"/>
      <c r="J819" s="25" t="str">
        <f>IF(ISBLANK(Table13[[#This Row],[Side Result]]), "",IF(Table13[[#This Row],[Difference Result]]&gt;(-1*Table13[[#This Row],[Predicted Spread]]), "Y", "N"))</f>
        <v/>
      </c>
      <c r="K819" s="12" t="str">
        <f>IF(ISBLANK(Games!B819),"",IF(Table13[[#This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9" s="16" t="str">
        <f>IF(ISBLANK(Table13[[#This Row],[Difference Result]]),"",IF(ISBLANK(Games!B819),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9" s="24" t="str">
        <f>IF(ISBLANK(Table13[[#This Row],[Difference Result]]), "", (Table13[[#This Row],[Predicted Spread]]*-1-Table13[[#This Row],[Difference Result]]))</f>
        <v/>
      </c>
      <c r="N819" s="24" t="str">
        <f>IF(ISBLANK(Table13[[#This Row],[Difference Result]]), "",ABS(Table13[[#This Row],[Result Difference from Prediction]]))</f>
        <v/>
      </c>
      <c r="O819" s="17" t="str">
        <f>IF(OR(ISBLANK(Games!B819),ISBLANK(Table13[[#This Row],[Side Result]])), "",IF(OR(AND('Prediction Log'!D819&lt;0, 'Prediction Log'!H819='Prediction Log'!B819), AND('Prediction Log'!D819&gt;0, 'Prediction Log'!C819='Prediction Log'!H819)),"Y", IF(ISBLANK(Games!$B$2), "","N")))</f>
        <v/>
      </c>
      <c r="P819" s="17" t="str">
        <f>IF(OR(ISBLANK(Games!B819),ISBLANK(Table13[[#This Row],[Difference Result]])),"", IF(Table13[[#This Row],[Cover Result (Y/N)]]="Y", "Y", "N"))</f>
        <v/>
      </c>
    </row>
    <row r="820" spans="1:16" x14ac:dyDescent="0.45">
      <c r="A820" s="6" t="str">
        <f>IF(ISBLANK(Games!$B820), "",Games!A820)</f>
        <v/>
      </c>
      <c r="B820" s="6" t="str">
        <f>IF(ISBLANK(Games!$B820), "",Games!B820)</f>
        <v/>
      </c>
      <c r="C820" s="6" t="str">
        <f>IF(ISBLANK(Games!$B820), "",Games!C820)</f>
        <v/>
      </c>
      <c r="D820" s="2" t="str">
        <f>IF(ISBLANK(Games!$B820), "",Games!D820)</f>
        <v/>
      </c>
      <c r="E820" s="2" t="str">
        <f>IF(ISBLANK(Games!$B820), "",Games!E820)</f>
        <v/>
      </c>
      <c r="F820" s="6" t="str">
        <f>IF(ISBLANK(Games!$B820), "",Games!F820)</f>
        <v/>
      </c>
      <c r="G820" s="6" t="str">
        <f>IF(ISBLANK(Games!$B820), "",Games!G820)</f>
        <v/>
      </c>
      <c r="H820" s="26"/>
      <c r="I820" s="26"/>
      <c r="J820" s="25" t="str">
        <f>IF(ISBLANK(Table13[[#This Row],[Side Result]]), "",IF(Table13[[#This Row],[Difference Result]]&gt;(-1*Table13[[#This Row],[Predicted Spread]]), "Y", "N"))</f>
        <v/>
      </c>
      <c r="K820" s="12" t="str">
        <f>IF(ISBLANK(Games!B820),"",IF(Table13[[#This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0" s="16" t="str">
        <f>IF(ISBLANK(Table13[[#This Row],[Difference Result]]),"",IF(ISBLANK(Games!B820),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0" s="24" t="str">
        <f>IF(ISBLANK(Table13[[#This Row],[Difference Result]]), "", (Table13[[#This Row],[Predicted Spread]]*-1-Table13[[#This Row],[Difference Result]]))</f>
        <v/>
      </c>
      <c r="N820" s="24" t="str">
        <f>IF(ISBLANK(Table13[[#This Row],[Difference Result]]), "",ABS(Table13[[#This Row],[Result Difference from Prediction]]))</f>
        <v/>
      </c>
      <c r="O820" s="17" t="str">
        <f>IF(OR(ISBLANK(Games!B820),ISBLANK(Table13[[#This Row],[Side Result]])), "",IF(OR(AND('Prediction Log'!D820&lt;0, 'Prediction Log'!H820='Prediction Log'!B820), AND('Prediction Log'!D820&gt;0, 'Prediction Log'!C820='Prediction Log'!H820)),"Y", IF(ISBLANK(Games!$B$2), "","N")))</f>
        <v/>
      </c>
      <c r="P820" s="17" t="str">
        <f>IF(OR(ISBLANK(Games!B820),ISBLANK(Table13[[#This Row],[Difference Result]])),"", IF(Table13[[#This Row],[Cover Result (Y/N)]]="Y", "Y", "N"))</f>
        <v/>
      </c>
    </row>
    <row r="821" spans="1:16" x14ac:dyDescent="0.45">
      <c r="A821" s="6" t="str">
        <f>IF(ISBLANK(Games!$B821), "",Games!A821)</f>
        <v/>
      </c>
      <c r="B821" s="6" t="str">
        <f>IF(ISBLANK(Games!$B821), "",Games!B821)</f>
        <v/>
      </c>
      <c r="C821" s="6" t="str">
        <f>IF(ISBLANK(Games!$B821), "",Games!C821)</f>
        <v/>
      </c>
      <c r="D821" s="2" t="str">
        <f>IF(ISBLANK(Games!$B821), "",Games!D821)</f>
        <v/>
      </c>
      <c r="E821" s="2" t="str">
        <f>IF(ISBLANK(Games!$B821), "",Games!E821)</f>
        <v/>
      </c>
      <c r="F821" s="6" t="str">
        <f>IF(ISBLANK(Games!$B821), "",Games!F821)</f>
        <v/>
      </c>
      <c r="G821" s="6" t="str">
        <f>IF(ISBLANK(Games!$B821), "",Games!G821)</f>
        <v/>
      </c>
      <c r="H821" s="26"/>
      <c r="I821" s="26"/>
      <c r="J821" s="25" t="str">
        <f>IF(ISBLANK(Table13[[#This Row],[Side Result]]), "",IF(Table13[[#This Row],[Difference Result]]&gt;(-1*Table13[[#This Row],[Predicted Spread]]), "Y", "N"))</f>
        <v/>
      </c>
      <c r="K821" s="12" t="str">
        <f>IF(ISBLANK(Games!B821),"",IF(Table13[[#This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1" s="16" t="str">
        <f>IF(ISBLANK(Table13[[#This Row],[Difference Result]]),"",IF(ISBLANK(Games!B821),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1" s="24" t="str">
        <f>IF(ISBLANK(Table13[[#This Row],[Difference Result]]), "", (Table13[[#This Row],[Predicted Spread]]*-1-Table13[[#This Row],[Difference Result]]))</f>
        <v/>
      </c>
      <c r="N821" s="24" t="str">
        <f>IF(ISBLANK(Table13[[#This Row],[Difference Result]]), "",ABS(Table13[[#This Row],[Result Difference from Prediction]]))</f>
        <v/>
      </c>
      <c r="O821" s="17" t="str">
        <f>IF(OR(ISBLANK(Games!B821),ISBLANK(Table13[[#This Row],[Side Result]])), "",IF(OR(AND('Prediction Log'!D821&lt;0, 'Prediction Log'!H821='Prediction Log'!B821), AND('Prediction Log'!D821&gt;0, 'Prediction Log'!C821='Prediction Log'!H821)),"Y", IF(ISBLANK(Games!$B$2), "","N")))</f>
        <v/>
      </c>
      <c r="P821" s="17" t="str">
        <f>IF(OR(ISBLANK(Games!B821),ISBLANK(Table13[[#This Row],[Difference Result]])),"", IF(Table13[[#This Row],[Cover Result (Y/N)]]="Y", "Y", "N"))</f>
        <v/>
      </c>
    </row>
    <row r="822" spans="1:16" x14ac:dyDescent="0.45">
      <c r="A822" s="6" t="str">
        <f>IF(ISBLANK(Games!$B822), "",Games!A822)</f>
        <v/>
      </c>
      <c r="B822" s="6" t="str">
        <f>IF(ISBLANK(Games!$B822), "",Games!B822)</f>
        <v/>
      </c>
      <c r="C822" s="6" t="str">
        <f>IF(ISBLANK(Games!$B822), "",Games!C822)</f>
        <v/>
      </c>
      <c r="D822" s="2" t="str">
        <f>IF(ISBLANK(Games!$B822), "",Games!D822)</f>
        <v/>
      </c>
      <c r="E822" s="2" t="str">
        <f>IF(ISBLANK(Games!$B822), "",Games!E822)</f>
        <v/>
      </c>
      <c r="F822" s="6" t="str">
        <f>IF(ISBLANK(Games!$B822), "",Games!F822)</f>
        <v/>
      </c>
      <c r="G822" s="6" t="str">
        <f>IF(ISBLANK(Games!$B822), "",Games!G822)</f>
        <v/>
      </c>
      <c r="H822" s="26"/>
      <c r="I822" s="26"/>
      <c r="J822" s="25" t="str">
        <f>IF(ISBLANK(Table13[[#This Row],[Side Result]]), "",IF(Table13[[#This Row],[Difference Result]]&gt;(-1*Table13[[#This Row],[Predicted Spread]]), "Y", "N"))</f>
        <v/>
      </c>
      <c r="K822" s="12" t="str">
        <f>IF(ISBLANK(Games!B822),"",IF(Table13[[#This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2" s="16" t="str">
        <f>IF(ISBLANK(Table13[[#This Row],[Difference Result]]),"",IF(ISBLANK(Games!B822),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2" s="24" t="str">
        <f>IF(ISBLANK(Table13[[#This Row],[Difference Result]]), "", (Table13[[#This Row],[Predicted Spread]]*-1-Table13[[#This Row],[Difference Result]]))</f>
        <v/>
      </c>
      <c r="N822" s="24" t="str">
        <f>IF(ISBLANK(Table13[[#This Row],[Difference Result]]), "",ABS(Table13[[#This Row],[Result Difference from Prediction]]))</f>
        <v/>
      </c>
      <c r="O822" s="17" t="str">
        <f>IF(OR(ISBLANK(Games!B822),ISBLANK(Table13[[#This Row],[Side Result]])), "",IF(OR(AND('Prediction Log'!D822&lt;0, 'Prediction Log'!H822='Prediction Log'!B822), AND('Prediction Log'!D822&gt;0, 'Prediction Log'!C822='Prediction Log'!H822)),"Y", IF(ISBLANK(Games!$B$2), "","N")))</f>
        <v/>
      </c>
      <c r="P822" s="17" t="str">
        <f>IF(OR(ISBLANK(Games!B822),ISBLANK(Table13[[#This Row],[Difference Result]])),"", IF(Table13[[#This Row],[Cover Result (Y/N)]]="Y", "Y", "N"))</f>
        <v/>
      </c>
    </row>
    <row r="823" spans="1:16" x14ac:dyDescent="0.45">
      <c r="A823" s="6" t="str">
        <f>IF(ISBLANK(Games!$B823), "",Games!A823)</f>
        <v/>
      </c>
      <c r="B823" s="6" t="str">
        <f>IF(ISBLANK(Games!$B823), "",Games!B823)</f>
        <v/>
      </c>
      <c r="C823" s="6" t="str">
        <f>IF(ISBLANK(Games!$B823), "",Games!C823)</f>
        <v/>
      </c>
      <c r="D823" s="2" t="str">
        <f>IF(ISBLANK(Games!$B823), "",Games!D823)</f>
        <v/>
      </c>
      <c r="E823" s="2" t="str">
        <f>IF(ISBLANK(Games!$B823), "",Games!E823)</f>
        <v/>
      </c>
      <c r="F823" s="6" t="str">
        <f>IF(ISBLANK(Games!$B823), "",Games!F823)</f>
        <v/>
      </c>
      <c r="G823" s="6" t="str">
        <f>IF(ISBLANK(Games!$B823), "",Games!G823)</f>
        <v/>
      </c>
      <c r="H823" s="26"/>
      <c r="I823" s="26"/>
      <c r="J823" s="25" t="str">
        <f>IF(ISBLANK(Table13[[#This Row],[Side Result]]), "",IF(Table13[[#This Row],[Difference Result]]&gt;(-1*Table13[[#This Row],[Predicted Spread]]), "Y", "N"))</f>
        <v/>
      </c>
      <c r="K823" s="12" t="str">
        <f>IF(ISBLANK(Games!B823),"",IF(Table13[[#This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3" s="16" t="str">
        <f>IF(ISBLANK(Table13[[#This Row],[Difference Result]]),"",IF(ISBLANK(Games!B823),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3" s="24" t="str">
        <f>IF(ISBLANK(Table13[[#This Row],[Difference Result]]), "", (Table13[[#This Row],[Predicted Spread]]*-1-Table13[[#This Row],[Difference Result]]))</f>
        <v/>
      </c>
      <c r="N823" s="24" t="str">
        <f>IF(ISBLANK(Table13[[#This Row],[Difference Result]]), "",ABS(Table13[[#This Row],[Result Difference from Prediction]]))</f>
        <v/>
      </c>
      <c r="O823" s="17" t="str">
        <f>IF(OR(ISBLANK(Games!B823),ISBLANK(Table13[[#This Row],[Side Result]])), "",IF(OR(AND('Prediction Log'!D823&lt;0, 'Prediction Log'!H823='Prediction Log'!B823), AND('Prediction Log'!D823&gt;0, 'Prediction Log'!C823='Prediction Log'!H823)),"Y", IF(ISBLANK(Games!$B$2), "","N")))</f>
        <v/>
      </c>
      <c r="P823" s="17" t="str">
        <f>IF(OR(ISBLANK(Games!B823),ISBLANK(Table13[[#This Row],[Difference Result]])),"", IF(Table13[[#This Row],[Cover Result (Y/N)]]="Y", "Y", "N"))</f>
        <v/>
      </c>
    </row>
    <row r="824" spans="1:16" x14ac:dyDescent="0.45">
      <c r="A824" s="6" t="str">
        <f>IF(ISBLANK(Games!$B824), "",Games!A824)</f>
        <v/>
      </c>
      <c r="B824" s="6" t="str">
        <f>IF(ISBLANK(Games!$B824), "",Games!B824)</f>
        <v/>
      </c>
      <c r="C824" s="6" t="str">
        <f>IF(ISBLANK(Games!$B824), "",Games!C824)</f>
        <v/>
      </c>
      <c r="D824" s="2" t="str">
        <f>IF(ISBLANK(Games!$B824), "",Games!D824)</f>
        <v/>
      </c>
      <c r="E824" s="2" t="str">
        <f>IF(ISBLANK(Games!$B824), "",Games!E824)</f>
        <v/>
      </c>
      <c r="F824" s="6" t="str">
        <f>IF(ISBLANK(Games!$B824), "",Games!F824)</f>
        <v/>
      </c>
      <c r="G824" s="6" t="str">
        <f>IF(ISBLANK(Games!$B824), "",Games!G824)</f>
        <v/>
      </c>
      <c r="H824" s="26"/>
      <c r="I824" s="26"/>
      <c r="J824" s="25" t="str">
        <f>IF(ISBLANK(Table13[[#This Row],[Side Result]]), "",IF(Table13[[#This Row],[Difference Result]]&gt;(-1*Table13[[#This Row],[Predicted Spread]]), "Y", "N"))</f>
        <v/>
      </c>
      <c r="K824" s="12" t="str">
        <f>IF(ISBLANK(Games!B824),"",IF(Table13[[#This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4" s="16" t="str">
        <f>IF(ISBLANK(Table13[[#This Row],[Difference Result]]),"",IF(ISBLANK(Games!B824),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4" s="24" t="str">
        <f>IF(ISBLANK(Table13[[#This Row],[Difference Result]]), "", (Table13[[#This Row],[Predicted Spread]]*-1-Table13[[#This Row],[Difference Result]]))</f>
        <v/>
      </c>
      <c r="N824" s="24" t="str">
        <f>IF(ISBLANK(Table13[[#This Row],[Difference Result]]), "",ABS(Table13[[#This Row],[Result Difference from Prediction]]))</f>
        <v/>
      </c>
      <c r="O824" s="17" t="str">
        <f>IF(OR(ISBLANK(Games!B824),ISBLANK(Table13[[#This Row],[Side Result]])), "",IF(OR(AND('Prediction Log'!D824&lt;0, 'Prediction Log'!H824='Prediction Log'!B824), AND('Prediction Log'!D824&gt;0, 'Prediction Log'!C824='Prediction Log'!H824)),"Y", IF(ISBLANK(Games!$B$2), "","N")))</f>
        <v/>
      </c>
      <c r="P824" s="17" t="str">
        <f>IF(OR(ISBLANK(Games!B824),ISBLANK(Table13[[#This Row],[Difference Result]])),"", IF(Table13[[#This Row],[Cover Result (Y/N)]]="Y", "Y", "N"))</f>
        <v/>
      </c>
    </row>
    <row r="825" spans="1:16" x14ac:dyDescent="0.45">
      <c r="A825" s="6" t="str">
        <f>IF(ISBLANK(Games!$B825), "",Games!A825)</f>
        <v/>
      </c>
      <c r="B825" s="6" t="str">
        <f>IF(ISBLANK(Games!$B825), "",Games!B825)</f>
        <v/>
      </c>
      <c r="C825" s="6" t="str">
        <f>IF(ISBLANK(Games!$B825), "",Games!C825)</f>
        <v/>
      </c>
      <c r="D825" s="2" t="str">
        <f>IF(ISBLANK(Games!$B825), "",Games!D825)</f>
        <v/>
      </c>
      <c r="E825" s="2" t="str">
        <f>IF(ISBLANK(Games!$B825), "",Games!E825)</f>
        <v/>
      </c>
      <c r="F825" s="6" t="str">
        <f>IF(ISBLANK(Games!$B825), "",Games!F825)</f>
        <v/>
      </c>
      <c r="G825" s="6" t="str">
        <f>IF(ISBLANK(Games!$B825), "",Games!G825)</f>
        <v/>
      </c>
      <c r="H825" s="26"/>
      <c r="I825" s="26"/>
      <c r="J825" s="25" t="str">
        <f>IF(ISBLANK(Table13[[#This Row],[Side Result]]), "",IF(Table13[[#This Row],[Difference Result]]&gt;(-1*Table13[[#This Row],[Predicted Spread]]), "Y", "N"))</f>
        <v/>
      </c>
      <c r="K825" s="12" t="str">
        <f>IF(ISBLANK(Games!B825),"",IF(Table13[[#This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5" s="16" t="str">
        <f>IF(ISBLANK(Table13[[#This Row],[Difference Result]]),"",IF(ISBLANK(Games!B825),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5" s="24" t="str">
        <f>IF(ISBLANK(Table13[[#This Row],[Difference Result]]), "", (Table13[[#This Row],[Predicted Spread]]*-1-Table13[[#This Row],[Difference Result]]))</f>
        <v/>
      </c>
      <c r="N825" s="24" t="str">
        <f>IF(ISBLANK(Table13[[#This Row],[Difference Result]]), "",ABS(Table13[[#This Row],[Result Difference from Prediction]]))</f>
        <v/>
      </c>
      <c r="O825" s="17" t="str">
        <f>IF(OR(ISBLANK(Games!B825),ISBLANK(Table13[[#This Row],[Side Result]])), "",IF(OR(AND('Prediction Log'!D825&lt;0, 'Prediction Log'!H825='Prediction Log'!B825), AND('Prediction Log'!D825&gt;0, 'Prediction Log'!C825='Prediction Log'!H825)),"Y", IF(ISBLANK(Games!$B$2), "","N")))</f>
        <v/>
      </c>
      <c r="P825" s="17" t="str">
        <f>IF(OR(ISBLANK(Games!B825),ISBLANK(Table13[[#This Row],[Difference Result]])),"", IF(Table13[[#This Row],[Cover Result (Y/N)]]="Y", "Y", "N"))</f>
        <v/>
      </c>
    </row>
    <row r="826" spans="1:16" x14ac:dyDescent="0.45">
      <c r="A826" s="6" t="str">
        <f>IF(ISBLANK(Games!$B826), "",Games!A826)</f>
        <v/>
      </c>
      <c r="B826" s="6" t="str">
        <f>IF(ISBLANK(Games!$B826), "",Games!B826)</f>
        <v/>
      </c>
      <c r="C826" s="6" t="str">
        <f>IF(ISBLANK(Games!$B826), "",Games!C826)</f>
        <v/>
      </c>
      <c r="D826" s="2" t="str">
        <f>IF(ISBLANK(Games!$B826), "",Games!D826)</f>
        <v/>
      </c>
      <c r="E826" s="2" t="str">
        <f>IF(ISBLANK(Games!$B826), "",Games!E826)</f>
        <v/>
      </c>
      <c r="F826" s="6" t="str">
        <f>IF(ISBLANK(Games!$B826), "",Games!F826)</f>
        <v/>
      </c>
      <c r="G826" s="6" t="str">
        <f>IF(ISBLANK(Games!$B826), "",Games!G826)</f>
        <v/>
      </c>
      <c r="H826" s="26"/>
      <c r="I826" s="26"/>
      <c r="J826" s="25" t="str">
        <f>IF(ISBLANK(Table13[[#This Row],[Side Result]]), "",IF(Table13[[#This Row],[Difference Result]]&gt;(-1*Table13[[#This Row],[Predicted Spread]]), "Y", "N"))</f>
        <v/>
      </c>
      <c r="K826" s="12" t="str">
        <f>IF(ISBLANK(Games!B826),"",IF(Table13[[#This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6" s="16" t="str">
        <f>IF(ISBLANK(Table13[[#This Row],[Difference Result]]),"",IF(ISBLANK(Games!B826),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6" s="24" t="str">
        <f>IF(ISBLANK(Table13[[#This Row],[Difference Result]]), "", (Table13[[#This Row],[Predicted Spread]]*-1-Table13[[#This Row],[Difference Result]]))</f>
        <v/>
      </c>
      <c r="N826" s="24" t="str">
        <f>IF(ISBLANK(Table13[[#This Row],[Difference Result]]), "",ABS(Table13[[#This Row],[Result Difference from Prediction]]))</f>
        <v/>
      </c>
      <c r="O826" s="17" t="str">
        <f>IF(OR(ISBLANK(Games!B826),ISBLANK(Table13[[#This Row],[Side Result]])), "",IF(OR(AND('Prediction Log'!D826&lt;0, 'Prediction Log'!H826='Prediction Log'!B826), AND('Prediction Log'!D826&gt;0, 'Prediction Log'!C826='Prediction Log'!H826)),"Y", IF(ISBLANK(Games!$B$2), "","N")))</f>
        <v/>
      </c>
      <c r="P826" s="17" t="str">
        <f>IF(OR(ISBLANK(Games!B826),ISBLANK(Table13[[#This Row],[Difference Result]])),"", IF(Table13[[#This Row],[Cover Result (Y/N)]]="Y", "Y", "N"))</f>
        <v/>
      </c>
    </row>
    <row r="827" spans="1:16" x14ac:dyDescent="0.45">
      <c r="A827" s="6" t="str">
        <f>IF(ISBLANK(Games!$B827), "",Games!A827)</f>
        <v/>
      </c>
      <c r="B827" s="6" t="str">
        <f>IF(ISBLANK(Games!$B827), "",Games!B827)</f>
        <v/>
      </c>
      <c r="C827" s="6" t="str">
        <f>IF(ISBLANK(Games!$B827), "",Games!C827)</f>
        <v/>
      </c>
      <c r="D827" s="2" t="str">
        <f>IF(ISBLANK(Games!$B827), "",Games!D827)</f>
        <v/>
      </c>
      <c r="E827" s="2" t="str">
        <f>IF(ISBLANK(Games!$B827), "",Games!E827)</f>
        <v/>
      </c>
      <c r="F827" s="6" t="str">
        <f>IF(ISBLANK(Games!$B827), "",Games!F827)</f>
        <v/>
      </c>
      <c r="G827" s="6" t="str">
        <f>IF(ISBLANK(Games!$B827), "",Games!G827)</f>
        <v/>
      </c>
      <c r="H827" s="26"/>
      <c r="I827" s="26"/>
      <c r="J827" s="25" t="str">
        <f>IF(ISBLANK(Table13[[#This Row],[Side Result]]), "",IF(Table13[[#This Row],[Difference Result]]&gt;(-1*Table13[[#This Row],[Predicted Spread]]), "Y", "N"))</f>
        <v/>
      </c>
      <c r="K827" s="12" t="str">
        <f>IF(ISBLANK(Games!B827),"",IF(Table13[[#This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7" s="16" t="str">
        <f>IF(ISBLANK(Table13[[#This Row],[Difference Result]]),"",IF(ISBLANK(Games!B827),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7" s="24" t="str">
        <f>IF(ISBLANK(Table13[[#This Row],[Difference Result]]), "", (Table13[[#This Row],[Predicted Spread]]*-1-Table13[[#This Row],[Difference Result]]))</f>
        <v/>
      </c>
      <c r="N827" s="24" t="str">
        <f>IF(ISBLANK(Table13[[#This Row],[Difference Result]]), "",ABS(Table13[[#This Row],[Result Difference from Prediction]]))</f>
        <v/>
      </c>
      <c r="O827" s="17" t="str">
        <f>IF(OR(ISBLANK(Games!B827),ISBLANK(Table13[[#This Row],[Side Result]])), "",IF(OR(AND('Prediction Log'!D827&lt;0, 'Prediction Log'!H827='Prediction Log'!B827), AND('Prediction Log'!D827&gt;0, 'Prediction Log'!C827='Prediction Log'!H827)),"Y", IF(ISBLANK(Games!$B$2), "","N")))</f>
        <v/>
      </c>
      <c r="P827" s="17" t="str">
        <f>IF(OR(ISBLANK(Games!B827),ISBLANK(Table13[[#This Row],[Difference Result]])),"", IF(Table13[[#This Row],[Cover Result (Y/N)]]="Y", "Y", "N"))</f>
        <v/>
      </c>
    </row>
    <row r="828" spans="1:16" x14ac:dyDescent="0.45">
      <c r="A828" s="6" t="str">
        <f>IF(ISBLANK(Games!$B828), "",Games!A828)</f>
        <v/>
      </c>
      <c r="B828" s="6" t="str">
        <f>IF(ISBLANK(Games!$B828), "",Games!B828)</f>
        <v/>
      </c>
      <c r="C828" s="6" t="str">
        <f>IF(ISBLANK(Games!$B828), "",Games!C828)</f>
        <v/>
      </c>
      <c r="D828" s="2" t="str">
        <f>IF(ISBLANK(Games!$B828), "",Games!D828)</f>
        <v/>
      </c>
      <c r="E828" s="2" t="str">
        <f>IF(ISBLANK(Games!$B828), "",Games!E828)</f>
        <v/>
      </c>
      <c r="F828" s="6" t="str">
        <f>IF(ISBLANK(Games!$B828), "",Games!F828)</f>
        <v/>
      </c>
      <c r="G828" s="6" t="str">
        <f>IF(ISBLANK(Games!$B828), "",Games!G828)</f>
        <v/>
      </c>
      <c r="H828" s="26"/>
      <c r="I828" s="26"/>
      <c r="J828" s="25" t="str">
        <f>IF(ISBLANK(Table13[[#This Row],[Side Result]]), "",IF(Table13[[#This Row],[Difference Result]]&gt;(-1*Table13[[#This Row],[Predicted Spread]]), "Y", "N"))</f>
        <v/>
      </c>
      <c r="K828" s="12" t="str">
        <f>IF(ISBLANK(Games!B828),"",IF(Table13[[#This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8" s="16" t="str">
        <f>IF(ISBLANK(Table13[[#This Row],[Difference Result]]),"",IF(ISBLANK(Games!B828),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8" s="24" t="str">
        <f>IF(ISBLANK(Table13[[#This Row],[Difference Result]]), "", (Table13[[#This Row],[Predicted Spread]]*-1-Table13[[#This Row],[Difference Result]]))</f>
        <v/>
      </c>
      <c r="N828" s="24" t="str">
        <f>IF(ISBLANK(Table13[[#This Row],[Difference Result]]), "",ABS(Table13[[#This Row],[Result Difference from Prediction]]))</f>
        <v/>
      </c>
      <c r="O828" s="17" t="str">
        <f>IF(OR(ISBLANK(Games!B828),ISBLANK(Table13[[#This Row],[Side Result]])), "",IF(OR(AND('Prediction Log'!D828&lt;0, 'Prediction Log'!H828='Prediction Log'!B828), AND('Prediction Log'!D828&gt;0, 'Prediction Log'!C828='Prediction Log'!H828)),"Y", IF(ISBLANK(Games!$B$2), "","N")))</f>
        <v/>
      </c>
      <c r="P828" s="17" t="str">
        <f>IF(OR(ISBLANK(Games!B828),ISBLANK(Table13[[#This Row],[Difference Result]])),"", IF(Table13[[#This Row],[Cover Result (Y/N)]]="Y", "Y", "N"))</f>
        <v/>
      </c>
    </row>
    <row r="829" spans="1:16" x14ac:dyDescent="0.45">
      <c r="A829" s="6" t="str">
        <f>IF(ISBLANK(Games!$B829), "",Games!A829)</f>
        <v/>
      </c>
      <c r="B829" s="6" t="str">
        <f>IF(ISBLANK(Games!$B829), "",Games!B829)</f>
        <v/>
      </c>
      <c r="C829" s="6" t="str">
        <f>IF(ISBLANK(Games!$B829), "",Games!C829)</f>
        <v/>
      </c>
      <c r="D829" s="2" t="str">
        <f>IF(ISBLANK(Games!$B829), "",Games!D829)</f>
        <v/>
      </c>
      <c r="E829" s="2" t="str">
        <f>IF(ISBLANK(Games!$B829), "",Games!E829)</f>
        <v/>
      </c>
      <c r="F829" s="6" t="str">
        <f>IF(ISBLANK(Games!$B829), "",Games!F829)</f>
        <v/>
      </c>
      <c r="G829" s="6" t="str">
        <f>IF(ISBLANK(Games!$B829), "",Games!G829)</f>
        <v/>
      </c>
      <c r="H829" s="26"/>
      <c r="I829" s="26"/>
      <c r="J829" s="25" t="str">
        <f>IF(ISBLANK(Table13[[#This Row],[Side Result]]), "",IF(Table13[[#This Row],[Difference Result]]&gt;(-1*Table13[[#This Row],[Predicted Spread]]), "Y", "N"))</f>
        <v/>
      </c>
      <c r="K829" s="12" t="str">
        <f>IF(ISBLANK(Games!B829),"",IF(Table13[[#This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9" s="16" t="str">
        <f>IF(ISBLANK(Table13[[#This Row],[Difference Result]]),"",IF(ISBLANK(Games!B829),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9" s="24" t="str">
        <f>IF(ISBLANK(Table13[[#This Row],[Difference Result]]), "", (Table13[[#This Row],[Predicted Spread]]*-1-Table13[[#This Row],[Difference Result]]))</f>
        <v/>
      </c>
      <c r="N829" s="24" t="str">
        <f>IF(ISBLANK(Table13[[#This Row],[Difference Result]]), "",ABS(Table13[[#This Row],[Result Difference from Prediction]]))</f>
        <v/>
      </c>
      <c r="O829" s="17" t="str">
        <f>IF(OR(ISBLANK(Games!B829),ISBLANK(Table13[[#This Row],[Side Result]])), "",IF(OR(AND('Prediction Log'!D829&lt;0, 'Prediction Log'!H829='Prediction Log'!B829), AND('Prediction Log'!D829&gt;0, 'Prediction Log'!C829='Prediction Log'!H829)),"Y", IF(ISBLANK(Games!$B$2), "","N")))</f>
        <v/>
      </c>
      <c r="P829" s="17" t="str">
        <f>IF(OR(ISBLANK(Games!B829),ISBLANK(Table13[[#This Row],[Difference Result]])),"", IF(Table13[[#This Row],[Cover Result (Y/N)]]="Y", "Y", "N"))</f>
        <v/>
      </c>
    </row>
    <row r="830" spans="1:16" x14ac:dyDescent="0.45">
      <c r="A830" s="6" t="str">
        <f>IF(ISBLANK(Games!$B830), "",Games!A830)</f>
        <v/>
      </c>
      <c r="B830" s="6" t="str">
        <f>IF(ISBLANK(Games!$B830), "",Games!B830)</f>
        <v/>
      </c>
      <c r="C830" s="6" t="str">
        <f>IF(ISBLANK(Games!$B830), "",Games!C830)</f>
        <v/>
      </c>
      <c r="D830" s="2" t="str">
        <f>IF(ISBLANK(Games!$B830), "",Games!D830)</f>
        <v/>
      </c>
      <c r="E830" s="2" t="str">
        <f>IF(ISBLANK(Games!$B830), "",Games!E830)</f>
        <v/>
      </c>
      <c r="F830" s="6" t="str">
        <f>IF(ISBLANK(Games!$B830), "",Games!F830)</f>
        <v/>
      </c>
      <c r="G830" s="6" t="str">
        <f>IF(ISBLANK(Games!$B830), "",Games!G830)</f>
        <v/>
      </c>
      <c r="H830" s="26"/>
      <c r="I830" s="26"/>
      <c r="J830" s="25" t="str">
        <f>IF(ISBLANK(Table13[[#This Row],[Side Result]]), "",IF(Table13[[#This Row],[Difference Result]]&gt;(-1*Table13[[#This Row],[Predicted Spread]]), "Y", "N"))</f>
        <v/>
      </c>
      <c r="K830" s="12" t="str">
        <f>IF(ISBLANK(Games!B830),"",IF(Table13[[#This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0" s="16" t="str">
        <f>IF(ISBLANK(Table13[[#This Row],[Difference Result]]),"",IF(ISBLANK(Games!B830),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0" s="24" t="str">
        <f>IF(ISBLANK(Table13[[#This Row],[Difference Result]]), "", (Table13[[#This Row],[Predicted Spread]]*-1-Table13[[#This Row],[Difference Result]]))</f>
        <v/>
      </c>
      <c r="N830" s="24" t="str">
        <f>IF(ISBLANK(Table13[[#This Row],[Difference Result]]), "",ABS(Table13[[#This Row],[Result Difference from Prediction]]))</f>
        <v/>
      </c>
      <c r="O830" s="17" t="str">
        <f>IF(OR(ISBLANK(Games!B830),ISBLANK(Table13[[#This Row],[Side Result]])), "",IF(OR(AND('Prediction Log'!D830&lt;0, 'Prediction Log'!H830='Prediction Log'!B830), AND('Prediction Log'!D830&gt;0, 'Prediction Log'!C830='Prediction Log'!H830)),"Y", IF(ISBLANK(Games!$B$2), "","N")))</f>
        <v/>
      </c>
      <c r="P830" s="17" t="str">
        <f>IF(OR(ISBLANK(Games!B830),ISBLANK(Table13[[#This Row],[Difference Result]])),"", IF(Table13[[#This Row],[Cover Result (Y/N)]]="Y", "Y", "N"))</f>
        <v/>
      </c>
    </row>
    <row r="831" spans="1:16" x14ac:dyDescent="0.45">
      <c r="A831" s="6" t="str">
        <f>IF(ISBLANK(Games!$B831), "",Games!A831)</f>
        <v/>
      </c>
      <c r="B831" s="6" t="str">
        <f>IF(ISBLANK(Games!$B831), "",Games!B831)</f>
        <v/>
      </c>
      <c r="C831" s="6" t="str">
        <f>IF(ISBLANK(Games!$B831), "",Games!C831)</f>
        <v/>
      </c>
      <c r="D831" s="2" t="str">
        <f>IF(ISBLANK(Games!$B831), "",Games!D831)</f>
        <v/>
      </c>
      <c r="E831" s="2" t="str">
        <f>IF(ISBLANK(Games!$B831), "",Games!E831)</f>
        <v/>
      </c>
      <c r="F831" s="6" t="str">
        <f>IF(ISBLANK(Games!$B831), "",Games!F831)</f>
        <v/>
      </c>
      <c r="G831" s="6" t="str">
        <f>IF(ISBLANK(Games!$B831), "",Games!G831)</f>
        <v/>
      </c>
      <c r="H831" s="26"/>
      <c r="I831" s="26"/>
      <c r="J831" s="25" t="str">
        <f>IF(ISBLANK(Table13[[#This Row],[Side Result]]), "",IF(Table13[[#This Row],[Difference Result]]&gt;(-1*Table13[[#This Row],[Predicted Spread]]), "Y", "N"))</f>
        <v/>
      </c>
      <c r="K831" s="12" t="str">
        <f>IF(ISBLANK(Games!B831),"",IF(Table13[[#This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1" s="16" t="str">
        <f>IF(ISBLANK(Table13[[#This Row],[Difference Result]]),"",IF(ISBLANK(Games!B831),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1" s="24" t="str">
        <f>IF(ISBLANK(Table13[[#This Row],[Difference Result]]), "", (Table13[[#This Row],[Predicted Spread]]*-1-Table13[[#This Row],[Difference Result]]))</f>
        <v/>
      </c>
      <c r="N831" s="24" t="str">
        <f>IF(ISBLANK(Table13[[#This Row],[Difference Result]]), "",ABS(Table13[[#This Row],[Result Difference from Prediction]]))</f>
        <v/>
      </c>
      <c r="O831" s="17" t="str">
        <f>IF(OR(ISBLANK(Games!B831),ISBLANK(Table13[[#This Row],[Side Result]])), "",IF(OR(AND('Prediction Log'!D831&lt;0, 'Prediction Log'!H831='Prediction Log'!B831), AND('Prediction Log'!D831&gt;0, 'Prediction Log'!C831='Prediction Log'!H831)),"Y", IF(ISBLANK(Games!$B$2), "","N")))</f>
        <v/>
      </c>
      <c r="P831" s="17" t="str">
        <f>IF(OR(ISBLANK(Games!B831),ISBLANK(Table13[[#This Row],[Difference Result]])),"", IF(Table13[[#This Row],[Cover Result (Y/N)]]="Y", "Y", "N"))</f>
        <v/>
      </c>
    </row>
    <row r="832" spans="1:16" x14ac:dyDescent="0.45">
      <c r="A832" s="6" t="str">
        <f>IF(ISBLANK(Games!$B832), "",Games!A832)</f>
        <v/>
      </c>
      <c r="B832" s="6" t="str">
        <f>IF(ISBLANK(Games!$B832), "",Games!B832)</f>
        <v/>
      </c>
      <c r="C832" s="6" t="str">
        <f>IF(ISBLANK(Games!$B832), "",Games!C832)</f>
        <v/>
      </c>
      <c r="D832" s="2" t="str">
        <f>IF(ISBLANK(Games!$B832), "",Games!D832)</f>
        <v/>
      </c>
      <c r="E832" s="2" t="str">
        <f>IF(ISBLANK(Games!$B832), "",Games!E832)</f>
        <v/>
      </c>
      <c r="F832" s="6" t="str">
        <f>IF(ISBLANK(Games!$B832), "",Games!F832)</f>
        <v/>
      </c>
      <c r="G832" s="6" t="str">
        <f>IF(ISBLANK(Games!$B832), "",Games!G832)</f>
        <v/>
      </c>
      <c r="H832" s="26"/>
      <c r="I832" s="26"/>
      <c r="J832" s="25" t="str">
        <f>IF(ISBLANK(Table13[[#This Row],[Side Result]]), "",IF(Table13[[#This Row],[Difference Result]]&gt;(-1*Table13[[#This Row],[Predicted Spread]]), "Y", "N"))</f>
        <v/>
      </c>
      <c r="K832" s="12" t="str">
        <f>IF(ISBLANK(Games!B832),"",IF(Table13[[#This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2" s="16" t="str">
        <f>IF(ISBLANK(Table13[[#This Row],[Difference Result]]),"",IF(ISBLANK(Games!B832),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2" s="24" t="str">
        <f>IF(ISBLANK(Table13[[#This Row],[Difference Result]]), "", (Table13[[#This Row],[Predicted Spread]]*-1-Table13[[#This Row],[Difference Result]]))</f>
        <v/>
      </c>
      <c r="N832" s="24" t="str">
        <f>IF(ISBLANK(Table13[[#This Row],[Difference Result]]), "",ABS(Table13[[#This Row],[Result Difference from Prediction]]))</f>
        <v/>
      </c>
      <c r="O832" s="17" t="str">
        <f>IF(OR(ISBLANK(Games!B832),ISBLANK(Table13[[#This Row],[Side Result]])), "",IF(OR(AND('Prediction Log'!D832&lt;0, 'Prediction Log'!H832='Prediction Log'!B832), AND('Prediction Log'!D832&gt;0, 'Prediction Log'!C832='Prediction Log'!H832)),"Y", IF(ISBLANK(Games!$B$2), "","N")))</f>
        <v/>
      </c>
      <c r="P832" s="17" t="str">
        <f>IF(OR(ISBLANK(Games!B832),ISBLANK(Table13[[#This Row],[Difference Result]])),"", IF(Table13[[#This Row],[Cover Result (Y/N)]]="Y", "Y", "N"))</f>
        <v/>
      </c>
    </row>
    <row r="833" spans="1:16" x14ac:dyDescent="0.45">
      <c r="A833" s="6" t="str">
        <f>IF(ISBLANK(Games!$B833), "",Games!A833)</f>
        <v/>
      </c>
      <c r="B833" s="6" t="str">
        <f>IF(ISBLANK(Games!$B833), "",Games!B833)</f>
        <v/>
      </c>
      <c r="C833" s="6" t="str">
        <f>IF(ISBLANK(Games!$B833), "",Games!C833)</f>
        <v/>
      </c>
      <c r="D833" s="2" t="str">
        <f>IF(ISBLANK(Games!$B833), "",Games!D833)</f>
        <v/>
      </c>
      <c r="E833" s="2" t="str">
        <f>IF(ISBLANK(Games!$B833), "",Games!E833)</f>
        <v/>
      </c>
      <c r="F833" s="6" t="str">
        <f>IF(ISBLANK(Games!$B833), "",Games!F833)</f>
        <v/>
      </c>
      <c r="G833" s="6" t="str">
        <f>IF(ISBLANK(Games!$B833), "",Games!G833)</f>
        <v/>
      </c>
      <c r="H833" s="26"/>
      <c r="I833" s="26"/>
      <c r="J833" s="25" t="str">
        <f>IF(ISBLANK(Table13[[#This Row],[Side Result]]), "",IF(Table13[[#This Row],[Difference Result]]&gt;(-1*Table13[[#This Row],[Predicted Spread]]), "Y", "N"))</f>
        <v/>
      </c>
      <c r="K833" s="12" t="str">
        <f>IF(ISBLANK(Games!B833),"",IF(Table13[[#This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3" s="16" t="str">
        <f>IF(ISBLANK(Table13[[#This Row],[Difference Result]]),"",IF(ISBLANK(Games!B833),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3" s="24" t="str">
        <f>IF(ISBLANK(Table13[[#This Row],[Difference Result]]), "", (Table13[[#This Row],[Predicted Spread]]*-1-Table13[[#This Row],[Difference Result]]))</f>
        <v/>
      </c>
      <c r="N833" s="24" t="str">
        <f>IF(ISBLANK(Table13[[#This Row],[Difference Result]]), "",ABS(Table13[[#This Row],[Result Difference from Prediction]]))</f>
        <v/>
      </c>
      <c r="O833" s="17" t="str">
        <f>IF(OR(ISBLANK(Games!B833),ISBLANK(Table13[[#This Row],[Side Result]])), "",IF(OR(AND('Prediction Log'!D833&lt;0, 'Prediction Log'!H833='Prediction Log'!B833), AND('Prediction Log'!D833&gt;0, 'Prediction Log'!C833='Prediction Log'!H833)),"Y", IF(ISBLANK(Games!$B$2), "","N")))</f>
        <v/>
      </c>
      <c r="P833" s="17" t="str">
        <f>IF(OR(ISBLANK(Games!B833),ISBLANK(Table13[[#This Row],[Difference Result]])),"", IF(Table13[[#This Row],[Cover Result (Y/N)]]="Y", "Y", "N"))</f>
        <v/>
      </c>
    </row>
    <row r="834" spans="1:16" x14ac:dyDescent="0.45">
      <c r="A834" s="6" t="str">
        <f>IF(ISBLANK(Games!$B834), "",Games!A834)</f>
        <v/>
      </c>
      <c r="B834" s="6" t="str">
        <f>IF(ISBLANK(Games!$B834), "",Games!B834)</f>
        <v/>
      </c>
      <c r="C834" s="6" t="str">
        <f>IF(ISBLANK(Games!$B834), "",Games!C834)</f>
        <v/>
      </c>
      <c r="D834" s="2" t="str">
        <f>IF(ISBLANK(Games!$B834), "",Games!D834)</f>
        <v/>
      </c>
      <c r="E834" s="2" t="str">
        <f>IF(ISBLANK(Games!$B834), "",Games!E834)</f>
        <v/>
      </c>
      <c r="F834" s="6" t="str">
        <f>IF(ISBLANK(Games!$B834), "",Games!F834)</f>
        <v/>
      </c>
      <c r="G834" s="6" t="str">
        <f>IF(ISBLANK(Games!$B834), "",Games!G834)</f>
        <v/>
      </c>
      <c r="H834" s="26"/>
      <c r="I834" s="26"/>
      <c r="J834" s="25" t="str">
        <f>IF(ISBLANK(Table13[[#This Row],[Side Result]]), "",IF(Table13[[#This Row],[Difference Result]]&gt;(-1*Table13[[#This Row],[Predicted Spread]]), "Y", "N"))</f>
        <v/>
      </c>
      <c r="K834" s="12" t="str">
        <f>IF(ISBLANK(Games!B834),"",IF(Table13[[#This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4" s="16" t="str">
        <f>IF(ISBLANK(Table13[[#This Row],[Difference Result]]),"",IF(ISBLANK(Games!B834),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4" s="24" t="str">
        <f>IF(ISBLANK(Table13[[#This Row],[Difference Result]]), "", (Table13[[#This Row],[Predicted Spread]]*-1-Table13[[#This Row],[Difference Result]]))</f>
        <v/>
      </c>
      <c r="N834" s="24" t="str">
        <f>IF(ISBLANK(Table13[[#This Row],[Difference Result]]), "",ABS(Table13[[#This Row],[Result Difference from Prediction]]))</f>
        <v/>
      </c>
      <c r="O834" s="17" t="str">
        <f>IF(OR(ISBLANK(Games!B834),ISBLANK(Table13[[#This Row],[Side Result]])), "",IF(OR(AND('Prediction Log'!D834&lt;0, 'Prediction Log'!H834='Prediction Log'!B834), AND('Prediction Log'!D834&gt;0, 'Prediction Log'!C834='Prediction Log'!H834)),"Y", IF(ISBLANK(Games!$B$2), "","N")))</f>
        <v/>
      </c>
      <c r="P834" s="17" t="str">
        <f>IF(OR(ISBLANK(Games!B834),ISBLANK(Table13[[#This Row],[Difference Result]])),"", IF(Table13[[#This Row],[Cover Result (Y/N)]]="Y", "Y", "N"))</f>
        <v/>
      </c>
    </row>
    <row r="835" spans="1:16" x14ac:dyDescent="0.45">
      <c r="A835" s="6" t="str">
        <f>IF(ISBLANK(Games!$B835), "",Games!A835)</f>
        <v/>
      </c>
      <c r="B835" s="6" t="str">
        <f>IF(ISBLANK(Games!$B835), "",Games!B835)</f>
        <v/>
      </c>
      <c r="C835" s="6" t="str">
        <f>IF(ISBLANK(Games!$B835), "",Games!C835)</f>
        <v/>
      </c>
      <c r="D835" s="2" t="str">
        <f>IF(ISBLANK(Games!$B835), "",Games!D835)</f>
        <v/>
      </c>
      <c r="E835" s="2" t="str">
        <f>IF(ISBLANK(Games!$B835), "",Games!E835)</f>
        <v/>
      </c>
      <c r="F835" s="6" t="str">
        <f>IF(ISBLANK(Games!$B835), "",Games!F835)</f>
        <v/>
      </c>
      <c r="G835" s="6" t="str">
        <f>IF(ISBLANK(Games!$B835), "",Games!G835)</f>
        <v/>
      </c>
      <c r="H835" s="26"/>
      <c r="I835" s="26"/>
      <c r="J835" s="25" t="str">
        <f>IF(ISBLANK(Table13[[#This Row],[Side Result]]), "",IF(Table13[[#This Row],[Difference Result]]&gt;(-1*Table13[[#This Row],[Predicted Spread]]), "Y", "N"))</f>
        <v/>
      </c>
      <c r="K835" s="12" t="str">
        <f>IF(ISBLANK(Games!B835),"",IF(Table13[[#This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5" s="16" t="str">
        <f>IF(ISBLANK(Table13[[#This Row],[Difference Result]]),"",IF(ISBLANK(Games!B835),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5" s="24" t="str">
        <f>IF(ISBLANK(Table13[[#This Row],[Difference Result]]), "", (Table13[[#This Row],[Predicted Spread]]*-1-Table13[[#This Row],[Difference Result]]))</f>
        <v/>
      </c>
      <c r="N835" s="24" t="str">
        <f>IF(ISBLANK(Table13[[#This Row],[Difference Result]]), "",ABS(Table13[[#This Row],[Result Difference from Prediction]]))</f>
        <v/>
      </c>
      <c r="O835" s="17" t="str">
        <f>IF(OR(ISBLANK(Games!B835),ISBLANK(Table13[[#This Row],[Side Result]])), "",IF(OR(AND('Prediction Log'!D835&lt;0, 'Prediction Log'!H835='Prediction Log'!B835), AND('Prediction Log'!D835&gt;0, 'Prediction Log'!C835='Prediction Log'!H835)),"Y", IF(ISBLANK(Games!$B$2), "","N")))</f>
        <v/>
      </c>
      <c r="P835" s="17" t="str">
        <f>IF(OR(ISBLANK(Games!B835),ISBLANK(Table13[[#This Row],[Difference Result]])),"", IF(Table13[[#This Row],[Cover Result (Y/N)]]="Y", "Y", "N"))</f>
        <v/>
      </c>
    </row>
    <row r="836" spans="1:16" x14ac:dyDescent="0.45">
      <c r="A836" s="6" t="str">
        <f>IF(ISBLANK(Games!$B836), "",Games!A836)</f>
        <v/>
      </c>
      <c r="B836" s="6" t="str">
        <f>IF(ISBLANK(Games!$B836), "",Games!B836)</f>
        <v/>
      </c>
      <c r="C836" s="6" t="str">
        <f>IF(ISBLANK(Games!$B836), "",Games!C836)</f>
        <v/>
      </c>
      <c r="D836" s="2" t="str">
        <f>IF(ISBLANK(Games!$B836), "",Games!D836)</f>
        <v/>
      </c>
      <c r="E836" s="2" t="str">
        <f>IF(ISBLANK(Games!$B836), "",Games!E836)</f>
        <v/>
      </c>
      <c r="F836" s="6" t="str">
        <f>IF(ISBLANK(Games!$B836), "",Games!F836)</f>
        <v/>
      </c>
      <c r="G836" s="6" t="str">
        <f>IF(ISBLANK(Games!$B836), "",Games!G836)</f>
        <v/>
      </c>
      <c r="H836" s="26"/>
      <c r="I836" s="26"/>
      <c r="J836" s="25" t="str">
        <f>IF(ISBLANK(Table13[[#This Row],[Side Result]]), "",IF(Table13[[#This Row],[Difference Result]]&gt;(-1*Table13[[#This Row],[Predicted Spread]]), "Y", "N"))</f>
        <v/>
      </c>
      <c r="K836" s="12" t="str">
        <f>IF(ISBLANK(Games!B836),"",IF(Table13[[#This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6" s="16" t="str">
        <f>IF(ISBLANK(Table13[[#This Row],[Difference Result]]),"",IF(ISBLANK(Games!B836),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6" s="24" t="str">
        <f>IF(ISBLANK(Table13[[#This Row],[Difference Result]]), "", (Table13[[#This Row],[Predicted Spread]]*-1-Table13[[#This Row],[Difference Result]]))</f>
        <v/>
      </c>
      <c r="N836" s="24" t="str">
        <f>IF(ISBLANK(Table13[[#This Row],[Difference Result]]), "",ABS(Table13[[#This Row],[Result Difference from Prediction]]))</f>
        <v/>
      </c>
      <c r="O836" s="17" t="str">
        <f>IF(OR(ISBLANK(Games!B836),ISBLANK(Table13[[#This Row],[Side Result]])), "",IF(OR(AND('Prediction Log'!D836&lt;0, 'Prediction Log'!H836='Prediction Log'!B836), AND('Prediction Log'!D836&gt;0, 'Prediction Log'!C836='Prediction Log'!H836)),"Y", IF(ISBLANK(Games!$B$2), "","N")))</f>
        <v/>
      </c>
      <c r="P836" s="17" t="str">
        <f>IF(OR(ISBLANK(Games!B836),ISBLANK(Table13[[#This Row],[Difference Result]])),"", IF(Table13[[#This Row],[Cover Result (Y/N)]]="Y", "Y", "N"))</f>
        <v/>
      </c>
    </row>
    <row r="837" spans="1:16" x14ac:dyDescent="0.45">
      <c r="A837" s="6" t="str">
        <f>IF(ISBLANK(Games!$B837), "",Games!A837)</f>
        <v/>
      </c>
      <c r="B837" s="6" t="str">
        <f>IF(ISBLANK(Games!$B837), "",Games!B837)</f>
        <v/>
      </c>
      <c r="C837" s="6" t="str">
        <f>IF(ISBLANK(Games!$B837), "",Games!C837)</f>
        <v/>
      </c>
      <c r="D837" s="2" t="str">
        <f>IF(ISBLANK(Games!$B837), "",Games!D837)</f>
        <v/>
      </c>
      <c r="E837" s="2" t="str">
        <f>IF(ISBLANK(Games!$B837), "",Games!E837)</f>
        <v/>
      </c>
      <c r="F837" s="6" t="str">
        <f>IF(ISBLANK(Games!$B837), "",Games!F837)</f>
        <v/>
      </c>
      <c r="G837" s="6" t="str">
        <f>IF(ISBLANK(Games!$B837), "",Games!G837)</f>
        <v/>
      </c>
      <c r="H837" s="26"/>
      <c r="I837" s="26"/>
      <c r="J837" s="25" t="str">
        <f>IF(ISBLANK(Table13[[#This Row],[Side Result]]), "",IF(Table13[[#This Row],[Difference Result]]&gt;(-1*Table13[[#This Row],[Predicted Spread]]), "Y", "N"))</f>
        <v/>
      </c>
      <c r="K837" s="12" t="str">
        <f>IF(ISBLANK(Games!B837),"",IF(Table13[[#This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7" s="16" t="str">
        <f>IF(ISBLANK(Table13[[#This Row],[Difference Result]]),"",IF(ISBLANK(Games!B837),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7" s="24" t="str">
        <f>IF(ISBLANK(Table13[[#This Row],[Difference Result]]), "", (Table13[[#This Row],[Predicted Spread]]*-1-Table13[[#This Row],[Difference Result]]))</f>
        <v/>
      </c>
      <c r="N837" s="24" t="str">
        <f>IF(ISBLANK(Table13[[#This Row],[Difference Result]]), "",ABS(Table13[[#This Row],[Result Difference from Prediction]]))</f>
        <v/>
      </c>
      <c r="O837" s="17" t="str">
        <f>IF(OR(ISBLANK(Games!B837),ISBLANK(Table13[[#This Row],[Side Result]])), "",IF(OR(AND('Prediction Log'!D837&lt;0, 'Prediction Log'!H837='Prediction Log'!B837), AND('Prediction Log'!D837&gt;0, 'Prediction Log'!C837='Prediction Log'!H837)),"Y", IF(ISBLANK(Games!$B$2), "","N")))</f>
        <v/>
      </c>
      <c r="P837" s="17" t="str">
        <f>IF(OR(ISBLANK(Games!B837),ISBLANK(Table13[[#This Row],[Difference Result]])),"", IF(Table13[[#This Row],[Cover Result (Y/N)]]="Y", "Y", "N"))</f>
        <v/>
      </c>
    </row>
    <row r="838" spans="1:16" x14ac:dyDescent="0.45">
      <c r="A838" s="6" t="str">
        <f>IF(ISBLANK(Games!$B838), "",Games!A838)</f>
        <v/>
      </c>
      <c r="B838" s="6" t="str">
        <f>IF(ISBLANK(Games!$B838), "",Games!B838)</f>
        <v/>
      </c>
      <c r="C838" s="6" t="str">
        <f>IF(ISBLANK(Games!$B838), "",Games!C838)</f>
        <v/>
      </c>
      <c r="D838" s="2" t="str">
        <f>IF(ISBLANK(Games!$B838), "",Games!D838)</f>
        <v/>
      </c>
      <c r="E838" s="2" t="str">
        <f>IF(ISBLANK(Games!$B838), "",Games!E838)</f>
        <v/>
      </c>
      <c r="F838" s="6" t="str">
        <f>IF(ISBLANK(Games!$B838), "",Games!F838)</f>
        <v/>
      </c>
      <c r="G838" s="6" t="str">
        <f>IF(ISBLANK(Games!$B838), "",Games!G838)</f>
        <v/>
      </c>
      <c r="H838" s="26"/>
      <c r="I838" s="26"/>
      <c r="J838" s="25" t="str">
        <f>IF(ISBLANK(Table13[[#This Row],[Side Result]]), "",IF(Table13[[#This Row],[Difference Result]]&gt;(-1*Table13[[#This Row],[Predicted Spread]]), "Y", "N"))</f>
        <v/>
      </c>
      <c r="K838" s="12" t="str">
        <f>IF(ISBLANK(Games!B838),"",IF(Table13[[#This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8" s="16" t="str">
        <f>IF(ISBLANK(Table13[[#This Row],[Difference Result]]),"",IF(ISBLANK(Games!B838),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8" s="24" t="str">
        <f>IF(ISBLANK(Table13[[#This Row],[Difference Result]]), "", (Table13[[#This Row],[Predicted Spread]]*-1-Table13[[#This Row],[Difference Result]]))</f>
        <v/>
      </c>
      <c r="N838" s="24" t="str">
        <f>IF(ISBLANK(Table13[[#This Row],[Difference Result]]), "",ABS(Table13[[#This Row],[Result Difference from Prediction]]))</f>
        <v/>
      </c>
      <c r="O838" s="17" t="str">
        <f>IF(OR(ISBLANK(Games!B838),ISBLANK(Table13[[#This Row],[Side Result]])), "",IF(OR(AND('Prediction Log'!D838&lt;0, 'Prediction Log'!H838='Prediction Log'!B838), AND('Prediction Log'!D838&gt;0, 'Prediction Log'!C838='Prediction Log'!H838)),"Y", IF(ISBLANK(Games!$B$2), "","N")))</f>
        <v/>
      </c>
      <c r="P838" s="17" t="str">
        <f>IF(OR(ISBLANK(Games!B838),ISBLANK(Table13[[#This Row],[Difference Result]])),"", IF(Table13[[#This Row],[Cover Result (Y/N)]]="Y", "Y", "N"))</f>
        <v/>
      </c>
    </row>
    <row r="839" spans="1:16" x14ac:dyDescent="0.45">
      <c r="A839" s="6" t="str">
        <f>IF(ISBLANK(Games!$B839), "",Games!A839)</f>
        <v/>
      </c>
      <c r="B839" s="6" t="str">
        <f>IF(ISBLANK(Games!$B839), "",Games!B839)</f>
        <v/>
      </c>
      <c r="C839" s="6" t="str">
        <f>IF(ISBLANK(Games!$B839), "",Games!C839)</f>
        <v/>
      </c>
      <c r="D839" s="2" t="str">
        <f>IF(ISBLANK(Games!$B839), "",Games!D839)</f>
        <v/>
      </c>
      <c r="E839" s="2" t="str">
        <f>IF(ISBLANK(Games!$B839), "",Games!E839)</f>
        <v/>
      </c>
      <c r="F839" s="6" t="str">
        <f>IF(ISBLANK(Games!$B839), "",Games!F839)</f>
        <v/>
      </c>
      <c r="G839" s="6" t="str">
        <f>IF(ISBLANK(Games!$B839), "",Games!G839)</f>
        <v/>
      </c>
      <c r="H839" s="26"/>
      <c r="I839" s="26"/>
      <c r="J839" s="25" t="str">
        <f>IF(ISBLANK(Table13[[#This Row],[Side Result]]), "",IF(Table13[[#This Row],[Difference Result]]&gt;(-1*Table13[[#This Row],[Predicted Spread]]), "Y", "N"))</f>
        <v/>
      </c>
      <c r="K839" s="12" t="str">
        <f>IF(ISBLANK(Games!B839),"",IF(Table13[[#This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9" s="16" t="str">
        <f>IF(ISBLANK(Table13[[#This Row],[Difference Result]]),"",IF(ISBLANK(Games!B839),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9" s="24" t="str">
        <f>IF(ISBLANK(Table13[[#This Row],[Difference Result]]), "", (Table13[[#This Row],[Predicted Spread]]*-1-Table13[[#This Row],[Difference Result]]))</f>
        <v/>
      </c>
      <c r="N839" s="24" t="str">
        <f>IF(ISBLANK(Table13[[#This Row],[Difference Result]]), "",ABS(Table13[[#This Row],[Result Difference from Prediction]]))</f>
        <v/>
      </c>
      <c r="O839" s="17" t="str">
        <f>IF(OR(ISBLANK(Games!B839),ISBLANK(Table13[[#This Row],[Side Result]])), "",IF(OR(AND('Prediction Log'!D839&lt;0, 'Prediction Log'!H839='Prediction Log'!B839), AND('Prediction Log'!D839&gt;0, 'Prediction Log'!C839='Prediction Log'!H839)),"Y", IF(ISBLANK(Games!$B$2), "","N")))</f>
        <v/>
      </c>
      <c r="P839" s="17" t="str">
        <f>IF(OR(ISBLANK(Games!B839),ISBLANK(Table13[[#This Row],[Difference Result]])),"", IF(Table13[[#This Row],[Cover Result (Y/N)]]="Y", "Y", "N"))</f>
        <v/>
      </c>
    </row>
    <row r="840" spans="1:16" x14ac:dyDescent="0.45">
      <c r="A840" s="6" t="str">
        <f>IF(ISBLANK(Games!$B840), "",Games!A840)</f>
        <v/>
      </c>
      <c r="B840" s="6" t="str">
        <f>IF(ISBLANK(Games!$B840), "",Games!B840)</f>
        <v/>
      </c>
      <c r="C840" s="6" t="str">
        <f>IF(ISBLANK(Games!$B840), "",Games!C840)</f>
        <v/>
      </c>
      <c r="D840" s="2" t="str">
        <f>IF(ISBLANK(Games!$B840), "",Games!D840)</f>
        <v/>
      </c>
      <c r="E840" s="2" t="str">
        <f>IF(ISBLANK(Games!$B840), "",Games!E840)</f>
        <v/>
      </c>
      <c r="F840" s="6" t="str">
        <f>IF(ISBLANK(Games!$B840), "",Games!F840)</f>
        <v/>
      </c>
      <c r="G840" s="6" t="str">
        <f>IF(ISBLANK(Games!$B840), "",Games!G840)</f>
        <v/>
      </c>
      <c r="H840" s="26"/>
      <c r="I840" s="26"/>
      <c r="J840" s="25" t="str">
        <f>IF(ISBLANK(Table13[[#This Row],[Side Result]]), "",IF(Table13[[#This Row],[Difference Result]]&gt;(-1*Table13[[#This Row],[Predicted Spread]]), "Y", "N"))</f>
        <v/>
      </c>
      <c r="K840" s="12" t="str">
        <f>IF(ISBLANK(Games!B840),"",IF(Table13[[#This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0" s="16" t="str">
        <f>IF(ISBLANK(Table13[[#This Row],[Difference Result]]),"",IF(ISBLANK(Games!B840),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0" s="24" t="str">
        <f>IF(ISBLANK(Table13[[#This Row],[Difference Result]]), "", (Table13[[#This Row],[Predicted Spread]]*-1-Table13[[#This Row],[Difference Result]]))</f>
        <v/>
      </c>
      <c r="N840" s="24" t="str">
        <f>IF(ISBLANK(Table13[[#This Row],[Difference Result]]), "",ABS(Table13[[#This Row],[Result Difference from Prediction]]))</f>
        <v/>
      </c>
      <c r="O840" s="17" t="str">
        <f>IF(OR(ISBLANK(Games!B840),ISBLANK(Table13[[#This Row],[Side Result]])), "",IF(OR(AND('Prediction Log'!D840&lt;0, 'Prediction Log'!H840='Prediction Log'!B840), AND('Prediction Log'!D840&gt;0, 'Prediction Log'!C840='Prediction Log'!H840)),"Y", IF(ISBLANK(Games!$B$2), "","N")))</f>
        <v/>
      </c>
      <c r="P840" s="17" t="str">
        <f>IF(OR(ISBLANK(Games!B840),ISBLANK(Table13[[#This Row],[Difference Result]])),"", IF(Table13[[#This Row],[Cover Result (Y/N)]]="Y", "Y", "N"))</f>
        <v/>
      </c>
    </row>
    <row r="841" spans="1:16" x14ac:dyDescent="0.45">
      <c r="A841" s="6" t="str">
        <f>IF(ISBLANK(Games!$B841), "",Games!A841)</f>
        <v/>
      </c>
      <c r="B841" s="6" t="str">
        <f>IF(ISBLANK(Games!$B841), "",Games!B841)</f>
        <v/>
      </c>
      <c r="C841" s="6" t="str">
        <f>IF(ISBLANK(Games!$B841), "",Games!C841)</f>
        <v/>
      </c>
      <c r="D841" s="2" t="str">
        <f>IF(ISBLANK(Games!$B841), "",Games!D841)</f>
        <v/>
      </c>
      <c r="E841" s="2" t="str">
        <f>IF(ISBLANK(Games!$B841), "",Games!E841)</f>
        <v/>
      </c>
      <c r="F841" s="6" t="str">
        <f>IF(ISBLANK(Games!$B841), "",Games!F841)</f>
        <v/>
      </c>
      <c r="G841" s="6" t="str">
        <f>IF(ISBLANK(Games!$B841), "",Games!G841)</f>
        <v/>
      </c>
      <c r="H841" s="26"/>
      <c r="I841" s="26"/>
      <c r="J841" s="25" t="str">
        <f>IF(ISBLANK(Table13[[#This Row],[Side Result]]), "",IF(Table13[[#This Row],[Difference Result]]&gt;(-1*Table13[[#This Row],[Predicted Spread]]), "Y", "N"))</f>
        <v/>
      </c>
      <c r="K841" s="12" t="str">
        <f>IF(ISBLANK(Games!B841),"",IF(Table13[[#This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1" s="16" t="str">
        <f>IF(ISBLANK(Table13[[#This Row],[Difference Result]]),"",IF(ISBLANK(Games!B841),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1" s="24" t="str">
        <f>IF(ISBLANK(Table13[[#This Row],[Difference Result]]), "", (Table13[[#This Row],[Predicted Spread]]*-1-Table13[[#This Row],[Difference Result]]))</f>
        <v/>
      </c>
      <c r="N841" s="24" t="str">
        <f>IF(ISBLANK(Table13[[#This Row],[Difference Result]]), "",ABS(Table13[[#This Row],[Result Difference from Prediction]]))</f>
        <v/>
      </c>
      <c r="O841" s="17" t="str">
        <f>IF(OR(ISBLANK(Games!B841),ISBLANK(Table13[[#This Row],[Side Result]])), "",IF(OR(AND('Prediction Log'!D841&lt;0, 'Prediction Log'!H841='Prediction Log'!B841), AND('Prediction Log'!D841&gt;0, 'Prediction Log'!C841='Prediction Log'!H841)),"Y", IF(ISBLANK(Games!$B$2), "","N")))</f>
        <v/>
      </c>
      <c r="P841" s="17" t="str">
        <f>IF(OR(ISBLANK(Games!B841),ISBLANK(Table13[[#This Row],[Difference Result]])),"", IF(Table13[[#This Row],[Cover Result (Y/N)]]="Y", "Y", "N"))</f>
        <v/>
      </c>
    </row>
    <row r="842" spans="1:16" x14ac:dyDescent="0.45">
      <c r="A842" s="6" t="str">
        <f>IF(ISBLANK(Games!$B842), "",Games!A842)</f>
        <v/>
      </c>
      <c r="B842" s="6" t="str">
        <f>IF(ISBLANK(Games!$B842), "",Games!B842)</f>
        <v/>
      </c>
      <c r="C842" s="6" t="str">
        <f>IF(ISBLANK(Games!$B842), "",Games!C842)</f>
        <v/>
      </c>
      <c r="D842" s="2" t="str">
        <f>IF(ISBLANK(Games!$B842), "",Games!D842)</f>
        <v/>
      </c>
      <c r="E842" s="2" t="str">
        <f>IF(ISBLANK(Games!$B842), "",Games!E842)</f>
        <v/>
      </c>
      <c r="F842" s="6" t="str">
        <f>IF(ISBLANK(Games!$B842), "",Games!F842)</f>
        <v/>
      </c>
      <c r="G842" s="6" t="str">
        <f>IF(ISBLANK(Games!$B842), "",Games!G842)</f>
        <v/>
      </c>
      <c r="H842" s="26"/>
      <c r="I842" s="26"/>
      <c r="J842" s="25" t="str">
        <f>IF(ISBLANK(Table13[[#This Row],[Side Result]]), "",IF(Table13[[#This Row],[Difference Result]]&gt;(-1*Table13[[#This Row],[Predicted Spread]]), "Y", "N"))</f>
        <v/>
      </c>
      <c r="K842" s="12" t="str">
        <f>IF(ISBLANK(Games!B842),"",IF(Table13[[#This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2" s="16" t="str">
        <f>IF(ISBLANK(Table13[[#This Row],[Difference Result]]),"",IF(ISBLANK(Games!B842),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2" s="24" t="str">
        <f>IF(ISBLANK(Table13[[#This Row],[Difference Result]]), "", (Table13[[#This Row],[Predicted Spread]]*-1-Table13[[#This Row],[Difference Result]]))</f>
        <v/>
      </c>
      <c r="N842" s="24" t="str">
        <f>IF(ISBLANK(Table13[[#This Row],[Difference Result]]), "",ABS(Table13[[#This Row],[Result Difference from Prediction]]))</f>
        <v/>
      </c>
      <c r="O842" s="17" t="str">
        <f>IF(OR(ISBLANK(Games!B842),ISBLANK(Table13[[#This Row],[Side Result]])), "",IF(OR(AND('Prediction Log'!D842&lt;0, 'Prediction Log'!H842='Prediction Log'!B842), AND('Prediction Log'!D842&gt;0, 'Prediction Log'!C842='Prediction Log'!H842)),"Y", IF(ISBLANK(Games!$B$2), "","N")))</f>
        <v/>
      </c>
      <c r="P842" s="17" t="str">
        <f>IF(OR(ISBLANK(Games!B842),ISBLANK(Table13[[#This Row],[Difference Result]])),"", IF(Table13[[#This Row],[Cover Result (Y/N)]]="Y", "Y", "N"))</f>
        <v/>
      </c>
    </row>
    <row r="843" spans="1:16" x14ac:dyDescent="0.45">
      <c r="A843" s="6" t="str">
        <f>IF(ISBLANK(Games!$B843), "",Games!A843)</f>
        <v/>
      </c>
      <c r="B843" s="6" t="str">
        <f>IF(ISBLANK(Games!$B843), "",Games!B843)</f>
        <v/>
      </c>
      <c r="C843" s="6" t="str">
        <f>IF(ISBLANK(Games!$B843), "",Games!C843)</f>
        <v/>
      </c>
      <c r="D843" s="2" t="str">
        <f>IF(ISBLANK(Games!$B843), "",Games!D843)</f>
        <v/>
      </c>
      <c r="E843" s="2" t="str">
        <f>IF(ISBLANK(Games!$B843), "",Games!E843)</f>
        <v/>
      </c>
      <c r="F843" s="6" t="str">
        <f>IF(ISBLANK(Games!$B843), "",Games!F843)</f>
        <v/>
      </c>
      <c r="G843" s="6" t="str">
        <f>IF(ISBLANK(Games!$B843), "",Games!G843)</f>
        <v/>
      </c>
      <c r="H843" s="26"/>
      <c r="I843" s="26"/>
      <c r="J843" s="25" t="str">
        <f>IF(ISBLANK(Table13[[#This Row],[Side Result]]), "",IF(Table13[[#This Row],[Difference Result]]&gt;(-1*Table13[[#This Row],[Predicted Spread]]), "Y", "N"))</f>
        <v/>
      </c>
      <c r="K843" s="12" t="str">
        <f>IF(ISBLANK(Games!B843),"",IF(Table13[[#This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3" s="16" t="str">
        <f>IF(ISBLANK(Table13[[#This Row],[Difference Result]]),"",IF(ISBLANK(Games!B843),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3" s="24" t="str">
        <f>IF(ISBLANK(Table13[[#This Row],[Difference Result]]), "", (Table13[[#This Row],[Predicted Spread]]*-1-Table13[[#This Row],[Difference Result]]))</f>
        <v/>
      </c>
      <c r="N843" s="24" t="str">
        <f>IF(ISBLANK(Table13[[#This Row],[Difference Result]]), "",ABS(Table13[[#This Row],[Result Difference from Prediction]]))</f>
        <v/>
      </c>
      <c r="O843" s="17" t="str">
        <f>IF(OR(ISBLANK(Games!B843),ISBLANK(Table13[[#This Row],[Side Result]])), "",IF(OR(AND('Prediction Log'!D843&lt;0, 'Prediction Log'!H843='Prediction Log'!B843), AND('Prediction Log'!D843&gt;0, 'Prediction Log'!C843='Prediction Log'!H843)),"Y", IF(ISBLANK(Games!$B$2), "","N")))</f>
        <v/>
      </c>
      <c r="P843" s="17" t="str">
        <f>IF(OR(ISBLANK(Games!B843),ISBLANK(Table13[[#This Row],[Difference Result]])),"", IF(Table13[[#This Row],[Cover Result (Y/N)]]="Y", "Y", "N"))</f>
        <v/>
      </c>
    </row>
    <row r="844" spans="1:16" x14ac:dyDescent="0.45">
      <c r="A844" s="6" t="str">
        <f>IF(ISBLANK(Games!$B844), "",Games!A844)</f>
        <v/>
      </c>
      <c r="B844" s="6" t="str">
        <f>IF(ISBLANK(Games!$B844), "",Games!B844)</f>
        <v/>
      </c>
      <c r="C844" s="6" t="str">
        <f>IF(ISBLANK(Games!$B844), "",Games!C844)</f>
        <v/>
      </c>
      <c r="D844" s="2" t="str">
        <f>IF(ISBLANK(Games!$B844), "",Games!D844)</f>
        <v/>
      </c>
      <c r="E844" s="2" t="str">
        <f>IF(ISBLANK(Games!$B844), "",Games!E844)</f>
        <v/>
      </c>
      <c r="F844" s="6" t="str">
        <f>IF(ISBLANK(Games!$B844), "",Games!F844)</f>
        <v/>
      </c>
      <c r="G844" s="6" t="str">
        <f>IF(ISBLANK(Games!$B844), "",Games!G844)</f>
        <v/>
      </c>
      <c r="H844" s="26"/>
      <c r="I844" s="26"/>
      <c r="J844" s="25" t="str">
        <f>IF(ISBLANK(Table13[[#This Row],[Side Result]]), "",IF(Table13[[#This Row],[Difference Result]]&gt;(-1*Table13[[#This Row],[Predicted Spread]]), "Y", "N"))</f>
        <v/>
      </c>
      <c r="K844" s="12" t="str">
        <f>IF(ISBLANK(Games!B844),"",IF(Table13[[#This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4" s="16" t="str">
        <f>IF(ISBLANK(Table13[[#This Row],[Difference Result]]),"",IF(ISBLANK(Games!B844),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4" s="24" t="str">
        <f>IF(ISBLANK(Table13[[#This Row],[Difference Result]]), "", (Table13[[#This Row],[Predicted Spread]]*-1-Table13[[#This Row],[Difference Result]]))</f>
        <v/>
      </c>
      <c r="N844" s="24" t="str">
        <f>IF(ISBLANK(Table13[[#This Row],[Difference Result]]), "",ABS(Table13[[#This Row],[Result Difference from Prediction]]))</f>
        <v/>
      </c>
      <c r="O844" s="17" t="str">
        <f>IF(OR(ISBLANK(Games!B844),ISBLANK(Table13[[#This Row],[Side Result]])), "",IF(OR(AND('Prediction Log'!D844&lt;0, 'Prediction Log'!H844='Prediction Log'!B844), AND('Prediction Log'!D844&gt;0, 'Prediction Log'!C844='Prediction Log'!H844)),"Y", IF(ISBLANK(Games!$B$2), "","N")))</f>
        <v/>
      </c>
      <c r="P844" s="17" t="str">
        <f>IF(OR(ISBLANK(Games!B844),ISBLANK(Table13[[#This Row],[Difference Result]])),"", IF(Table13[[#This Row],[Cover Result (Y/N)]]="Y", "Y", "N"))</f>
        <v/>
      </c>
    </row>
    <row r="845" spans="1:16" x14ac:dyDescent="0.45">
      <c r="A845" s="6" t="str">
        <f>IF(ISBLANK(Games!$B845), "",Games!A845)</f>
        <v/>
      </c>
      <c r="B845" s="6" t="str">
        <f>IF(ISBLANK(Games!$B845), "",Games!B845)</f>
        <v/>
      </c>
      <c r="C845" s="6" t="str">
        <f>IF(ISBLANK(Games!$B845), "",Games!C845)</f>
        <v/>
      </c>
      <c r="D845" s="2" t="str">
        <f>IF(ISBLANK(Games!$B845), "",Games!D845)</f>
        <v/>
      </c>
      <c r="E845" s="2" t="str">
        <f>IF(ISBLANK(Games!$B845), "",Games!E845)</f>
        <v/>
      </c>
      <c r="F845" s="6" t="str">
        <f>IF(ISBLANK(Games!$B845), "",Games!F845)</f>
        <v/>
      </c>
      <c r="G845" s="6" t="str">
        <f>IF(ISBLANK(Games!$B845), "",Games!G845)</f>
        <v/>
      </c>
      <c r="H845" s="26"/>
      <c r="I845" s="26"/>
      <c r="J845" s="25" t="str">
        <f>IF(ISBLANK(Table13[[#This Row],[Side Result]]), "",IF(Table13[[#This Row],[Difference Result]]&gt;(-1*Table13[[#This Row],[Predicted Spread]]), "Y", "N"))</f>
        <v/>
      </c>
      <c r="K845" s="12" t="str">
        <f>IF(ISBLANK(Games!B845),"",IF(Table13[[#This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5" s="16" t="str">
        <f>IF(ISBLANK(Table13[[#This Row],[Difference Result]]),"",IF(ISBLANK(Games!B845),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5" s="24" t="str">
        <f>IF(ISBLANK(Table13[[#This Row],[Difference Result]]), "", (Table13[[#This Row],[Predicted Spread]]*-1-Table13[[#This Row],[Difference Result]]))</f>
        <v/>
      </c>
      <c r="N845" s="24" t="str">
        <f>IF(ISBLANK(Table13[[#This Row],[Difference Result]]), "",ABS(Table13[[#This Row],[Result Difference from Prediction]]))</f>
        <v/>
      </c>
      <c r="O845" s="17" t="str">
        <f>IF(OR(ISBLANK(Games!B845),ISBLANK(Table13[[#This Row],[Side Result]])), "",IF(OR(AND('Prediction Log'!D845&lt;0, 'Prediction Log'!H845='Prediction Log'!B845), AND('Prediction Log'!D845&gt;0, 'Prediction Log'!C845='Prediction Log'!H845)),"Y", IF(ISBLANK(Games!$B$2), "","N")))</f>
        <v/>
      </c>
      <c r="P845" s="17" t="str">
        <f>IF(OR(ISBLANK(Games!B845),ISBLANK(Table13[[#This Row],[Difference Result]])),"", IF(Table13[[#This Row],[Cover Result (Y/N)]]="Y", "Y", "N"))</f>
        <v/>
      </c>
    </row>
    <row r="846" spans="1:16" x14ac:dyDescent="0.45">
      <c r="A846" s="6" t="str">
        <f>IF(ISBLANK(Games!$B846), "",Games!A846)</f>
        <v/>
      </c>
      <c r="B846" s="6" t="str">
        <f>IF(ISBLANK(Games!$B846), "",Games!B846)</f>
        <v/>
      </c>
      <c r="C846" s="6" t="str">
        <f>IF(ISBLANK(Games!$B846), "",Games!C846)</f>
        <v/>
      </c>
      <c r="D846" s="2" t="str">
        <f>IF(ISBLANK(Games!$B846), "",Games!D846)</f>
        <v/>
      </c>
      <c r="E846" s="2" t="str">
        <f>IF(ISBLANK(Games!$B846), "",Games!E846)</f>
        <v/>
      </c>
      <c r="F846" s="6" t="str">
        <f>IF(ISBLANK(Games!$B846), "",Games!F846)</f>
        <v/>
      </c>
      <c r="G846" s="6" t="str">
        <f>IF(ISBLANK(Games!$B846), "",Games!G846)</f>
        <v/>
      </c>
      <c r="H846" s="26"/>
      <c r="I846" s="26"/>
      <c r="J846" s="25" t="str">
        <f>IF(ISBLANK(Table13[[#This Row],[Side Result]]), "",IF(Table13[[#This Row],[Difference Result]]&gt;(-1*Table13[[#This Row],[Predicted Spread]]), "Y", "N"))</f>
        <v/>
      </c>
      <c r="K846" s="12" t="str">
        <f>IF(ISBLANK(Games!B846),"",IF(Table13[[#This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6" s="16" t="str">
        <f>IF(ISBLANK(Table13[[#This Row],[Difference Result]]),"",IF(ISBLANK(Games!B846),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6" s="24" t="str">
        <f>IF(ISBLANK(Table13[[#This Row],[Difference Result]]), "", (Table13[[#This Row],[Predicted Spread]]*-1-Table13[[#This Row],[Difference Result]]))</f>
        <v/>
      </c>
      <c r="N846" s="24" t="str">
        <f>IF(ISBLANK(Table13[[#This Row],[Difference Result]]), "",ABS(Table13[[#This Row],[Result Difference from Prediction]]))</f>
        <v/>
      </c>
      <c r="O846" s="17" t="str">
        <f>IF(OR(ISBLANK(Games!B846),ISBLANK(Table13[[#This Row],[Side Result]])), "",IF(OR(AND('Prediction Log'!D846&lt;0, 'Prediction Log'!H846='Prediction Log'!B846), AND('Prediction Log'!D846&gt;0, 'Prediction Log'!C846='Prediction Log'!H846)),"Y", IF(ISBLANK(Games!$B$2), "","N")))</f>
        <v/>
      </c>
      <c r="P846" s="17" t="str">
        <f>IF(OR(ISBLANK(Games!B846),ISBLANK(Table13[[#This Row],[Difference Result]])),"", IF(Table13[[#This Row],[Cover Result (Y/N)]]="Y", "Y", "N"))</f>
        <v/>
      </c>
    </row>
    <row r="847" spans="1:16" x14ac:dyDescent="0.45">
      <c r="A847" s="6" t="str">
        <f>IF(ISBLANK(Games!$B847), "",Games!A847)</f>
        <v/>
      </c>
      <c r="B847" s="6" t="str">
        <f>IF(ISBLANK(Games!$B847), "",Games!B847)</f>
        <v/>
      </c>
      <c r="C847" s="6" t="str">
        <f>IF(ISBLANK(Games!$B847), "",Games!C847)</f>
        <v/>
      </c>
      <c r="D847" s="2" t="str">
        <f>IF(ISBLANK(Games!$B847), "",Games!D847)</f>
        <v/>
      </c>
      <c r="E847" s="2" t="str">
        <f>IF(ISBLANK(Games!$B847), "",Games!E847)</f>
        <v/>
      </c>
      <c r="F847" s="6" t="str">
        <f>IF(ISBLANK(Games!$B847), "",Games!F847)</f>
        <v/>
      </c>
      <c r="G847" s="6" t="str">
        <f>IF(ISBLANK(Games!$B847), "",Games!G847)</f>
        <v/>
      </c>
      <c r="H847" s="26"/>
      <c r="I847" s="26"/>
      <c r="J847" s="25" t="str">
        <f>IF(ISBLANK(Table13[[#This Row],[Side Result]]), "",IF(Table13[[#This Row],[Difference Result]]&gt;(-1*Table13[[#This Row],[Predicted Spread]]), "Y", "N"))</f>
        <v/>
      </c>
      <c r="K847" s="12" t="str">
        <f>IF(ISBLANK(Games!B847),"",IF(Table13[[#This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7" s="16" t="str">
        <f>IF(ISBLANK(Table13[[#This Row],[Difference Result]]),"",IF(ISBLANK(Games!B847),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7" s="24" t="str">
        <f>IF(ISBLANK(Table13[[#This Row],[Difference Result]]), "", (Table13[[#This Row],[Predicted Spread]]*-1-Table13[[#This Row],[Difference Result]]))</f>
        <v/>
      </c>
      <c r="N847" s="24" t="str">
        <f>IF(ISBLANK(Table13[[#This Row],[Difference Result]]), "",ABS(Table13[[#This Row],[Result Difference from Prediction]]))</f>
        <v/>
      </c>
      <c r="O847" s="17" t="str">
        <f>IF(OR(ISBLANK(Games!B847),ISBLANK(Table13[[#This Row],[Side Result]])), "",IF(OR(AND('Prediction Log'!D847&lt;0, 'Prediction Log'!H847='Prediction Log'!B847), AND('Prediction Log'!D847&gt;0, 'Prediction Log'!C847='Prediction Log'!H847)),"Y", IF(ISBLANK(Games!$B$2), "","N")))</f>
        <v/>
      </c>
      <c r="P847" s="17" t="str">
        <f>IF(OR(ISBLANK(Games!B847),ISBLANK(Table13[[#This Row],[Difference Result]])),"", IF(Table13[[#This Row],[Cover Result (Y/N)]]="Y", "Y", "N"))</f>
        <v/>
      </c>
    </row>
    <row r="848" spans="1:16" x14ac:dyDescent="0.45">
      <c r="A848" s="6" t="str">
        <f>IF(ISBLANK(Games!$B848), "",Games!A848)</f>
        <v/>
      </c>
      <c r="B848" s="6" t="str">
        <f>IF(ISBLANK(Games!$B848), "",Games!B848)</f>
        <v/>
      </c>
      <c r="C848" s="6" t="str">
        <f>IF(ISBLANK(Games!$B848), "",Games!C848)</f>
        <v/>
      </c>
      <c r="D848" s="2" t="str">
        <f>IF(ISBLANK(Games!$B848), "",Games!D848)</f>
        <v/>
      </c>
      <c r="E848" s="2" t="str">
        <f>IF(ISBLANK(Games!$B848), "",Games!E848)</f>
        <v/>
      </c>
      <c r="F848" s="6" t="str">
        <f>IF(ISBLANK(Games!$B848), "",Games!F848)</f>
        <v/>
      </c>
      <c r="G848" s="6" t="str">
        <f>IF(ISBLANK(Games!$B848), "",Games!G848)</f>
        <v/>
      </c>
      <c r="H848" s="26"/>
      <c r="I848" s="26"/>
      <c r="J848" s="25" t="str">
        <f>IF(ISBLANK(Table13[[#This Row],[Side Result]]), "",IF(Table13[[#This Row],[Difference Result]]&gt;(-1*Table13[[#This Row],[Predicted Spread]]), "Y", "N"))</f>
        <v/>
      </c>
      <c r="K848" s="12" t="str">
        <f>IF(ISBLANK(Games!B848),"",IF(Table13[[#This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8" s="16" t="str">
        <f>IF(ISBLANK(Table13[[#This Row],[Difference Result]]),"",IF(ISBLANK(Games!B848),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8" s="24" t="str">
        <f>IF(ISBLANK(Table13[[#This Row],[Difference Result]]), "", (Table13[[#This Row],[Predicted Spread]]*-1-Table13[[#This Row],[Difference Result]]))</f>
        <v/>
      </c>
      <c r="N848" s="24" t="str">
        <f>IF(ISBLANK(Table13[[#This Row],[Difference Result]]), "",ABS(Table13[[#This Row],[Result Difference from Prediction]]))</f>
        <v/>
      </c>
      <c r="O848" s="17" t="str">
        <f>IF(OR(ISBLANK(Games!B848),ISBLANK(Table13[[#This Row],[Side Result]])), "",IF(OR(AND('Prediction Log'!D848&lt;0, 'Prediction Log'!H848='Prediction Log'!B848), AND('Prediction Log'!D848&gt;0, 'Prediction Log'!C848='Prediction Log'!H848)),"Y", IF(ISBLANK(Games!$B$2), "","N")))</f>
        <v/>
      </c>
      <c r="P848" s="17" t="str">
        <f>IF(OR(ISBLANK(Games!B848),ISBLANK(Table13[[#This Row],[Difference Result]])),"", IF(Table13[[#This Row],[Cover Result (Y/N)]]="Y", "Y", "N"))</f>
        <v/>
      </c>
    </row>
    <row r="849" spans="1:16" x14ac:dyDescent="0.45">
      <c r="A849" s="6" t="str">
        <f>IF(ISBLANK(Games!$B849), "",Games!A849)</f>
        <v/>
      </c>
      <c r="B849" s="6" t="str">
        <f>IF(ISBLANK(Games!$B849), "",Games!B849)</f>
        <v/>
      </c>
      <c r="C849" s="6" t="str">
        <f>IF(ISBLANK(Games!$B849), "",Games!C849)</f>
        <v/>
      </c>
      <c r="D849" s="2" t="str">
        <f>IF(ISBLANK(Games!$B849), "",Games!D849)</f>
        <v/>
      </c>
      <c r="E849" s="2" t="str">
        <f>IF(ISBLANK(Games!$B849), "",Games!E849)</f>
        <v/>
      </c>
      <c r="F849" s="6" t="str">
        <f>IF(ISBLANK(Games!$B849), "",Games!F849)</f>
        <v/>
      </c>
      <c r="G849" s="6" t="str">
        <f>IF(ISBLANK(Games!$B849), "",Games!G849)</f>
        <v/>
      </c>
      <c r="H849" s="26"/>
      <c r="I849" s="26"/>
      <c r="J849" s="25" t="str">
        <f>IF(ISBLANK(Table13[[#This Row],[Side Result]]), "",IF(Table13[[#This Row],[Difference Result]]&gt;(-1*Table13[[#This Row],[Predicted Spread]]), "Y", "N"))</f>
        <v/>
      </c>
      <c r="K849" s="12" t="str">
        <f>IF(ISBLANK(Games!B849),"",IF(Table13[[#This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9" s="16" t="str">
        <f>IF(ISBLANK(Table13[[#This Row],[Difference Result]]),"",IF(ISBLANK(Games!B849),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9" s="24" t="str">
        <f>IF(ISBLANK(Table13[[#This Row],[Difference Result]]), "", (Table13[[#This Row],[Predicted Spread]]*-1-Table13[[#This Row],[Difference Result]]))</f>
        <v/>
      </c>
      <c r="N849" s="24" t="str">
        <f>IF(ISBLANK(Table13[[#This Row],[Difference Result]]), "",ABS(Table13[[#This Row],[Result Difference from Prediction]]))</f>
        <v/>
      </c>
      <c r="O849" s="17" t="str">
        <f>IF(OR(ISBLANK(Games!B849),ISBLANK(Table13[[#This Row],[Side Result]])), "",IF(OR(AND('Prediction Log'!D849&lt;0, 'Prediction Log'!H849='Prediction Log'!B849), AND('Prediction Log'!D849&gt;0, 'Prediction Log'!C849='Prediction Log'!H849)),"Y", IF(ISBLANK(Games!$B$2), "","N")))</f>
        <v/>
      </c>
      <c r="P849" s="17" t="str">
        <f>IF(OR(ISBLANK(Games!B849),ISBLANK(Table13[[#This Row],[Difference Result]])),"", IF(Table13[[#This Row],[Cover Result (Y/N)]]="Y", "Y", "N"))</f>
        <v/>
      </c>
    </row>
    <row r="850" spans="1:16" x14ac:dyDescent="0.45">
      <c r="A850" s="6" t="str">
        <f>IF(ISBLANK(Games!$B850), "",Games!A850)</f>
        <v/>
      </c>
      <c r="B850" s="6" t="str">
        <f>IF(ISBLANK(Games!$B850), "",Games!B850)</f>
        <v/>
      </c>
      <c r="C850" s="6" t="str">
        <f>IF(ISBLANK(Games!$B850), "",Games!C850)</f>
        <v/>
      </c>
      <c r="D850" s="2" t="str">
        <f>IF(ISBLANK(Games!$B850), "",Games!D850)</f>
        <v/>
      </c>
      <c r="E850" s="2" t="str">
        <f>IF(ISBLANK(Games!$B850), "",Games!E850)</f>
        <v/>
      </c>
      <c r="F850" s="6" t="str">
        <f>IF(ISBLANK(Games!$B850), "",Games!F850)</f>
        <v/>
      </c>
      <c r="G850" s="6" t="str">
        <f>IF(ISBLANK(Games!$B850), "",Games!G850)</f>
        <v/>
      </c>
      <c r="H850" s="26"/>
      <c r="I850" s="26"/>
      <c r="J850" s="25" t="str">
        <f>IF(ISBLANK(Table13[[#This Row],[Side Result]]), "",IF(Table13[[#This Row],[Difference Result]]&gt;(-1*Table13[[#This Row],[Predicted Spread]]), "Y", "N"))</f>
        <v/>
      </c>
      <c r="K850" s="12" t="str">
        <f>IF(ISBLANK(Games!B850),"",IF(Table13[[#This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0" s="16" t="str">
        <f>IF(ISBLANK(Table13[[#This Row],[Difference Result]]),"",IF(ISBLANK(Games!B850),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0" s="24" t="str">
        <f>IF(ISBLANK(Table13[[#This Row],[Difference Result]]), "", (Table13[[#This Row],[Predicted Spread]]*-1-Table13[[#This Row],[Difference Result]]))</f>
        <v/>
      </c>
      <c r="N850" s="24" t="str">
        <f>IF(ISBLANK(Table13[[#This Row],[Difference Result]]), "",ABS(Table13[[#This Row],[Result Difference from Prediction]]))</f>
        <v/>
      </c>
      <c r="O850" s="17" t="str">
        <f>IF(OR(ISBLANK(Games!B850),ISBLANK(Table13[[#This Row],[Side Result]])), "",IF(OR(AND('Prediction Log'!D850&lt;0, 'Prediction Log'!H850='Prediction Log'!B850), AND('Prediction Log'!D850&gt;0, 'Prediction Log'!C850='Prediction Log'!H850)),"Y", IF(ISBLANK(Games!$B$2), "","N")))</f>
        <v/>
      </c>
      <c r="P850" s="17" t="str">
        <f>IF(OR(ISBLANK(Games!B850),ISBLANK(Table13[[#This Row],[Difference Result]])),"", IF(Table13[[#This Row],[Cover Result (Y/N)]]="Y", "Y", "N"))</f>
        <v/>
      </c>
    </row>
    <row r="851" spans="1:16" x14ac:dyDescent="0.45">
      <c r="A851" s="6" t="str">
        <f>IF(ISBLANK(Games!$B851), "",Games!A851)</f>
        <v/>
      </c>
      <c r="B851" s="6" t="str">
        <f>IF(ISBLANK(Games!$B851), "",Games!B851)</f>
        <v/>
      </c>
      <c r="C851" s="6" t="str">
        <f>IF(ISBLANK(Games!$B851), "",Games!C851)</f>
        <v/>
      </c>
      <c r="D851" s="2" t="str">
        <f>IF(ISBLANK(Games!$B851), "",Games!D851)</f>
        <v/>
      </c>
      <c r="E851" s="2" t="str">
        <f>IF(ISBLANK(Games!$B851), "",Games!E851)</f>
        <v/>
      </c>
      <c r="F851" s="6" t="str">
        <f>IF(ISBLANK(Games!$B851), "",Games!F851)</f>
        <v/>
      </c>
      <c r="G851" s="6" t="str">
        <f>IF(ISBLANK(Games!$B851), "",Games!G851)</f>
        <v/>
      </c>
      <c r="H851" s="26"/>
      <c r="I851" s="26"/>
      <c r="J851" s="25" t="str">
        <f>IF(ISBLANK(Table13[[#This Row],[Side Result]]), "",IF(Table13[[#This Row],[Difference Result]]&gt;(-1*Table13[[#This Row],[Predicted Spread]]), "Y", "N"))</f>
        <v/>
      </c>
      <c r="K851" s="12" t="str">
        <f>IF(ISBLANK(Games!B851),"",IF(Table13[[#This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1" s="16" t="str">
        <f>IF(ISBLANK(Table13[[#This Row],[Difference Result]]),"",IF(ISBLANK(Games!B851),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1" s="24" t="str">
        <f>IF(ISBLANK(Table13[[#This Row],[Difference Result]]), "", (Table13[[#This Row],[Predicted Spread]]*-1-Table13[[#This Row],[Difference Result]]))</f>
        <v/>
      </c>
      <c r="N851" s="24" t="str">
        <f>IF(ISBLANK(Table13[[#This Row],[Difference Result]]), "",ABS(Table13[[#This Row],[Result Difference from Prediction]]))</f>
        <v/>
      </c>
      <c r="O851" s="17" t="str">
        <f>IF(OR(ISBLANK(Games!B851),ISBLANK(Table13[[#This Row],[Side Result]])), "",IF(OR(AND('Prediction Log'!D851&lt;0, 'Prediction Log'!H851='Prediction Log'!B851), AND('Prediction Log'!D851&gt;0, 'Prediction Log'!C851='Prediction Log'!H851)),"Y", IF(ISBLANK(Games!$B$2), "","N")))</f>
        <v/>
      </c>
      <c r="P851" s="17" t="str">
        <f>IF(OR(ISBLANK(Games!B851),ISBLANK(Table13[[#This Row],[Difference Result]])),"", IF(Table13[[#This Row],[Cover Result (Y/N)]]="Y", "Y", "N"))</f>
        <v/>
      </c>
    </row>
    <row r="852" spans="1:16" x14ac:dyDescent="0.45">
      <c r="A852" s="6" t="str">
        <f>IF(ISBLANK(Games!$B852), "",Games!A852)</f>
        <v/>
      </c>
      <c r="B852" s="6" t="str">
        <f>IF(ISBLANK(Games!$B852), "",Games!B852)</f>
        <v/>
      </c>
      <c r="C852" s="6" t="str">
        <f>IF(ISBLANK(Games!$B852), "",Games!C852)</f>
        <v/>
      </c>
      <c r="D852" s="2" t="str">
        <f>IF(ISBLANK(Games!$B852), "",Games!D852)</f>
        <v/>
      </c>
      <c r="E852" s="2" t="str">
        <f>IF(ISBLANK(Games!$B852), "",Games!E852)</f>
        <v/>
      </c>
      <c r="F852" s="6" t="str">
        <f>IF(ISBLANK(Games!$B852), "",Games!F852)</f>
        <v/>
      </c>
      <c r="G852" s="6" t="str">
        <f>IF(ISBLANK(Games!$B852), "",Games!G852)</f>
        <v/>
      </c>
      <c r="H852" s="26"/>
      <c r="I852" s="26"/>
      <c r="J852" s="25" t="str">
        <f>IF(ISBLANK(Table13[[#This Row],[Side Result]]), "",IF(Table13[[#This Row],[Difference Result]]&gt;(-1*Table13[[#This Row],[Predicted Spread]]), "Y", "N"))</f>
        <v/>
      </c>
      <c r="K852" s="12" t="str">
        <f>IF(ISBLANK(Games!B852),"",IF(Table13[[#This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2" s="16" t="str">
        <f>IF(ISBLANK(Table13[[#This Row],[Difference Result]]),"",IF(ISBLANK(Games!B852),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2" s="24" t="str">
        <f>IF(ISBLANK(Table13[[#This Row],[Difference Result]]), "", (Table13[[#This Row],[Predicted Spread]]*-1-Table13[[#This Row],[Difference Result]]))</f>
        <v/>
      </c>
      <c r="N852" s="24" t="str">
        <f>IF(ISBLANK(Table13[[#This Row],[Difference Result]]), "",ABS(Table13[[#This Row],[Result Difference from Prediction]]))</f>
        <v/>
      </c>
      <c r="O852" s="17" t="str">
        <f>IF(OR(ISBLANK(Games!B852),ISBLANK(Table13[[#This Row],[Side Result]])), "",IF(OR(AND('Prediction Log'!D852&lt;0, 'Prediction Log'!H852='Prediction Log'!B852), AND('Prediction Log'!D852&gt;0, 'Prediction Log'!C852='Prediction Log'!H852)),"Y", IF(ISBLANK(Games!$B$2), "","N")))</f>
        <v/>
      </c>
      <c r="P852" s="17" t="str">
        <f>IF(OR(ISBLANK(Games!B852),ISBLANK(Table13[[#This Row],[Difference Result]])),"", IF(Table13[[#This Row],[Cover Result (Y/N)]]="Y", "Y", "N"))</f>
        <v/>
      </c>
    </row>
    <row r="853" spans="1:16" x14ac:dyDescent="0.45">
      <c r="A853" s="6" t="str">
        <f>IF(ISBLANK(Games!$B853), "",Games!A853)</f>
        <v/>
      </c>
      <c r="B853" s="6" t="str">
        <f>IF(ISBLANK(Games!$B853), "",Games!B853)</f>
        <v/>
      </c>
      <c r="C853" s="6" t="str">
        <f>IF(ISBLANK(Games!$B853), "",Games!C853)</f>
        <v/>
      </c>
      <c r="D853" s="2" t="str">
        <f>IF(ISBLANK(Games!$B853), "",Games!D853)</f>
        <v/>
      </c>
      <c r="E853" s="2" t="str">
        <f>IF(ISBLANK(Games!$B853), "",Games!E853)</f>
        <v/>
      </c>
      <c r="F853" s="6" t="str">
        <f>IF(ISBLANK(Games!$B853), "",Games!F853)</f>
        <v/>
      </c>
      <c r="G853" s="6" t="str">
        <f>IF(ISBLANK(Games!$B853), "",Games!G853)</f>
        <v/>
      </c>
      <c r="H853" s="26"/>
      <c r="I853" s="26"/>
      <c r="J853" s="25" t="str">
        <f>IF(ISBLANK(Table13[[#This Row],[Side Result]]), "",IF(Table13[[#This Row],[Difference Result]]&gt;(-1*Table13[[#This Row],[Predicted Spread]]), "Y", "N"))</f>
        <v/>
      </c>
      <c r="K853" s="12" t="str">
        <f>IF(ISBLANK(Games!B853),"",IF(Table13[[#This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3" s="16" t="str">
        <f>IF(ISBLANK(Table13[[#This Row],[Difference Result]]),"",IF(ISBLANK(Games!B853),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3" s="24" t="str">
        <f>IF(ISBLANK(Table13[[#This Row],[Difference Result]]), "", (Table13[[#This Row],[Predicted Spread]]*-1-Table13[[#This Row],[Difference Result]]))</f>
        <v/>
      </c>
      <c r="N853" s="24" t="str">
        <f>IF(ISBLANK(Table13[[#This Row],[Difference Result]]), "",ABS(Table13[[#This Row],[Result Difference from Prediction]]))</f>
        <v/>
      </c>
      <c r="O853" s="17" t="str">
        <f>IF(OR(ISBLANK(Games!B853),ISBLANK(Table13[[#This Row],[Side Result]])), "",IF(OR(AND('Prediction Log'!D853&lt;0, 'Prediction Log'!H853='Prediction Log'!B853), AND('Prediction Log'!D853&gt;0, 'Prediction Log'!C853='Prediction Log'!H853)),"Y", IF(ISBLANK(Games!$B$2), "","N")))</f>
        <v/>
      </c>
      <c r="P853" s="17" t="str">
        <f>IF(OR(ISBLANK(Games!B853),ISBLANK(Table13[[#This Row],[Difference Result]])),"", IF(Table13[[#This Row],[Cover Result (Y/N)]]="Y", "Y", "N"))</f>
        <v/>
      </c>
    </row>
    <row r="854" spans="1:16" x14ac:dyDescent="0.45">
      <c r="A854" s="6" t="str">
        <f>IF(ISBLANK(Games!$B854), "",Games!A854)</f>
        <v/>
      </c>
      <c r="B854" s="6" t="str">
        <f>IF(ISBLANK(Games!$B854), "",Games!B854)</f>
        <v/>
      </c>
      <c r="C854" s="6" t="str">
        <f>IF(ISBLANK(Games!$B854), "",Games!C854)</f>
        <v/>
      </c>
      <c r="D854" s="2" t="str">
        <f>IF(ISBLANK(Games!$B854), "",Games!D854)</f>
        <v/>
      </c>
      <c r="E854" s="2" t="str">
        <f>IF(ISBLANK(Games!$B854), "",Games!E854)</f>
        <v/>
      </c>
      <c r="F854" s="6" t="str">
        <f>IF(ISBLANK(Games!$B854), "",Games!F854)</f>
        <v/>
      </c>
      <c r="G854" s="6" t="str">
        <f>IF(ISBLANK(Games!$B854), "",Games!G854)</f>
        <v/>
      </c>
      <c r="H854" s="26"/>
      <c r="I854" s="26"/>
      <c r="J854" s="25" t="str">
        <f>IF(ISBLANK(Table13[[#This Row],[Side Result]]), "",IF(Table13[[#This Row],[Difference Result]]&gt;(-1*Table13[[#This Row],[Predicted Spread]]), "Y", "N"))</f>
        <v/>
      </c>
      <c r="K854" s="12" t="str">
        <f>IF(ISBLANK(Games!B854),"",IF(Table13[[#This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4" s="16" t="str">
        <f>IF(ISBLANK(Table13[[#This Row],[Difference Result]]),"",IF(ISBLANK(Games!B854),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4" s="24" t="str">
        <f>IF(ISBLANK(Table13[[#This Row],[Difference Result]]), "", (Table13[[#This Row],[Predicted Spread]]*-1-Table13[[#This Row],[Difference Result]]))</f>
        <v/>
      </c>
      <c r="N854" s="24" t="str">
        <f>IF(ISBLANK(Table13[[#This Row],[Difference Result]]), "",ABS(Table13[[#This Row],[Result Difference from Prediction]]))</f>
        <v/>
      </c>
      <c r="O854" s="17" t="str">
        <f>IF(OR(ISBLANK(Games!B854),ISBLANK(Table13[[#This Row],[Side Result]])), "",IF(OR(AND('Prediction Log'!D854&lt;0, 'Prediction Log'!H854='Prediction Log'!B854), AND('Prediction Log'!D854&gt;0, 'Prediction Log'!C854='Prediction Log'!H854)),"Y", IF(ISBLANK(Games!$B$2), "","N")))</f>
        <v/>
      </c>
      <c r="P854" s="17" t="str">
        <f>IF(OR(ISBLANK(Games!B854),ISBLANK(Table13[[#This Row],[Difference Result]])),"", IF(Table13[[#This Row],[Cover Result (Y/N)]]="Y", "Y", "N"))</f>
        <v/>
      </c>
    </row>
    <row r="855" spans="1:16" x14ac:dyDescent="0.45">
      <c r="A855" s="6" t="str">
        <f>IF(ISBLANK(Games!$B855), "",Games!A855)</f>
        <v/>
      </c>
      <c r="B855" s="6" t="str">
        <f>IF(ISBLANK(Games!$B855), "",Games!B855)</f>
        <v/>
      </c>
      <c r="C855" s="6" t="str">
        <f>IF(ISBLANK(Games!$B855), "",Games!C855)</f>
        <v/>
      </c>
      <c r="D855" s="2" t="str">
        <f>IF(ISBLANK(Games!$B855), "",Games!D855)</f>
        <v/>
      </c>
      <c r="E855" s="2" t="str">
        <f>IF(ISBLANK(Games!$B855), "",Games!E855)</f>
        <v/>
      </c>
      <c r="F855" s="6" t="str">
        <f>IF(ISBLANK(Games!$B855), "",Games!F855)</f>
        <v/>
      </c>
      <c r="G855" s="6" t="str">
        <f>IF(ISBLANK(Games!$B855), "",Games!G855)</f>
        <v/>
      </c>
      <c r="H855" s="26"/>
      <c r="I855" s="26"/>
      <c r="J855" s="25" t="str">
        <f>IF(ISBLANK(Table13[[#This Row],[Side Result]]), "",IF(Table13[[#This Row],[Difference Result]]&gt;(-1*Table13[[#This Row],[Predicted Spread]]), "Y", "N"))</f>
        <v/>
      </c>
      <c r="K855" s="12" t="str">
        <f>IF(ISBLANK(Games!B855),"",IF(Table13[[#This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5" s="16" t="str">
        <f>IF(ISBLANK(Table13[[#This Row],[Difference Result]]),"",IF(ISBLANK(Games!B855),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5" s="24" t="str">
        <f>IF(ISBLANK(Table13[[#This Row],[Difference Result]]), "", (Table13[[#This Row],[Predicted Spread]]*-1-Table13[[#This Row],[Difference Result]]))</f>
        <v/>
      </c>
      <c r="N855" s="24" t="str">
        <f>IF(ISBLANK(Table13[[#This Row],[Difference Result]]), "",ABS(Table13[[#This Row],[Result Difference from Prediction]]))</f>
        <v/>
      </c>
      <c r="O855" s="17" t="str">
        <f>IF(OR(ISBLANK(Games!B855),ISBLANK(Table13[[#This Row],[Side Result]])), "",IF(OR(AND('Prediction Log'!D855&lt;0, 'Prediction Log'!H855='Prediction Log'!B855), AND('Prediction Log'!D855&gt;0, 'Prediction Log'!C855='Prediction Log'!H855)),"Y", IF(ISBLANK(Games!$B$2), "","N")))</f>
        <v/>
      </c>
      <c r="P855" s="17" t="str">
        <f>IF(OR(ISBLANK(Games!B855),ISBLANK(Table13[[#This Row],[Difference Result]])),"", IF(Table13[[#This Row],[Cover Result (Y/N)]]="Y", "Y", "N"))</f>
        <v/>
      </c>
    </row>
    <row r="856" spans="1:16" x14ac:dyDescent="0.45">
      <c r="A856" s="6" t="str">
        <f>IF(ISBLANK(Games!$B856), "",Games!A856)</f>
        <v/>
      </c>
      <c r="B856" s="6" t="str">
        <f>IF(ISBLANK(Games!$B856), "",Games!B856)</f>
        <v/>
      </c>
      <c r="C856" s="6" t="str">
        <f>IF(ISBLANK(Games!$B856), "",Games!C856)</f>
        <v/>
      </c>
      <c r="D856" s="2" t="str">
        <f>IF(ISBLANK(Games!$B856), "",Games!D856)</f>
        <v/>
      </c>
      <c r="E856" s="2" t="str">
        <f>IF(ISBLANK(Games!$B856), "",Games!E856)</f>
        <v/>
      </c>
      <c r="F856" s="6" t="str">
        <f>IF(ISBLANK(Games!$B856), "",Games!F856)</f>
        <v/>
      </c>
      <c r="G856" s="6" t="str">
        <f>IF(ISBLANK(Games!$B856), "",Games!G856)</f>
        <v/>
      </c>
      <c r="H856" s="26"/>
      <c r="I856" s="26"/>
      <c r="J856" s="25" t="str">
        <f>IF(ISBLANK(Table13[[#This Row],[Side Result]]), "",IF(Table13[[#This Row],[Difference Result]]&gt;(-1*Table13[[#This Row],[Predicted Spread]]), "Y", "N"))</f>
        <v/>
      </c>
      <c r="K856" s="12" t="str">
        <f>IF(ISBLANK(Games!B856),"",IF(Table13[[#This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6" s="16" t="str">
        <f>IF(ISBLANK(Table13[[#This Row],[Difference Result]]),"",IF(ISBLANK(Games!B856),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6" s="24" t="str">
        <f>IF(ISBLANK(Table13[[#This Row],[Difference Result]]), "", (Table13[[#This Row],[Predicted Spread]]*-1-Table13[[#This Row],[Difference Result]]))</f>
        <v/>
      </c>
      <c r="N856" s="24" t="str">
        <f>IF(ISBLANK(Table13[[#This Row],[Difference Result]]), "",ABS(Table13[[#This Row],[Result Difference from Prediction]]))</f>
        <v/>
      </c>
      <c r="O856" s="17" t="str">
        <f>IF(OR(ISBLANK(Games!B856),ISBLANK(Table13[[#This Row],[Side Result]])), "",IF(OR(AND('Prediction Log'!D856&lt;0, 'Prediction Log'!H856='Prediction Log'!B856), AND('Prediction Log'!D856&gt;0, 'Prediction Log'!C856='Prediction Log'!H856)),"Y", IF(ISBLANK(Games!$B$2), "","N")))</f>
        <v/>
      </c>
      <c r="P856" s="17" t="str">
        <f>IF(OR(ISBLANK(Games!B856),ISBLANK(Table13[[#This Row],[Difference Result]])),"", IF(Table13[[#This Row],[Cover Result (Y/N)]]="Y", "Y", "N"))</f>
        <v/>
      </c>
    </row>
    <row r="857" spans="1:16" x14ac:dyDescent="0.45">
      <c r="A857" s="6" t="str">
        <f>IF(ISBLANK(Games!$B857), "",Games!A857)</f>
        <v/>
      </c>
      <c r="B857" s="6" t="str">
        <f>IF(ISBLANK(Games!$B857), "",Games!B857)</f>
        <v/>
      </c>
      <c r="C857" s="6" t="str">
        <f>IF(ISBLANK(Games!$B857), "",Games!C857)</f>
        <v/>
      </c>
      <c r="D857" s="2" t="str">
        <f>IF(ISBLANK(Games!$B857), "",Games!D857)</f>
        <v/>
      </c>
      <c r="E857" s="2" t="str">
        <f>IF(ISBLANK(Games!$B857), "",Games!E857)</f>
        <v/>
      </c>
      <c r="F857" s="6" t="str">
        <f>IF(ISBLANK(Games!$B857), "",Games!F857)</f>
        <v/>
      </c>
      <c r="G857" s="6" t="str">
        <f>IF(ISBLANK(Games!$B857), "",Games!G857)</f>
        <v/>
      </c>
      <c r="H857" s="26"/>
      <c r="I857" s="26"/>
      <c r="J857" s="25" t="str">
        <f>IF(ISBLANK(Table13[[#This Row],[Side Result]]), "",IF(Table13[[#This Row],[Difference Result]]&gt;(-1*Table13[[#This Row],[Predicted Spread]]), "Y", "N"))</f>
        <v/>
      </c>
      <c r="K857" s="12" t="str">
        <f>IF(ISBLANK(Games!B857),"",IF(Table13[[#This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7" s="16" t="str">
        <f>IF(ISBLANK(Table13[[#This Row],[Difference Result]]),"",IF(ISBLANK(Games!B857),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7" s="24" t="str">
        <f>IF(ISBLANK(Table13[[#This Row],[Difference Result]]), "", (Table13[[#This Row],[Predicted Spread]]*-1-Table13[[#This Row],[Difference Result]]))</f>
        <v/>
      </c>
      <c r="N857" s="24" t="str">
        <f>IF(ISBLANK(Table13[[#This Row],[Difference Result]]), "",ABS(Table13[[#This Row],[Result Difference from Prediction]]))</f>
        <v/>
      </c>
      <c r="O857" s="17" t="str">
        <f>IF(OR(ISBLANK(Games!B857),ISBLANK(Table13[[#This Row],[Side Result]])), "",IF(OR(AND('Prediction Log'!D857&lt;0, 'Prediction Log'!H857='Prediction Log'!B857), AND('Prediction Log'!D857&gt;0, 'Prediction Log'!C857='Prediction Log'!H857)),"Y", IF(ISBLANK(Games!$B$2), "","N")))</f>
        <v/>
      </c>
      <c r="P857" s="17" t="str">
        <f>IF(OR(ISBLANK(Games!B857),ISBLANK(Table13[[#This Row],[Difference Result]])),"", IF(Table13[[#This Row],[Cover Result (Y/N)]]="Y", "Y", "N"))</f>
        <v/>
      </c>
    </row>
    <row r="858" spans="1:16" x14ac:dyDescent="0.45">
      <c r="A858" s="6" t="str">
        <f>IF(ISBLANK(Games!$B858), "",Games!A858)</f>
        <v/>
      </c>
      <c r="B858" s="6" t="str">
        <f>IF(ISBLANK(Games!$B858), "",Games!B858)</f>
        <v/>
      </c>
      <c r="C858" s="6" t="str">
        <f>IF(ISBLANK(Games!$B858), "",Games!C858)</f>
        <v/>
      </c>
      <c r="D858" s="2" t="str">
        <f>IF(ISBLANK(Games!$B858), "",Games!D858)</f>
        <v/>
      </c>
      <c r="E858" s="2" t="str">
        <f>IF(ISBLANK(Games!$B858), "",Games!E858)</f>
        <v/>
      </c>
      <c r="F858" s="6" t="str">
        <f>IF(ISBLANK(Games!$B858), "",Games!F858)</f>
        <v/>
      </c>
      <c r="G858" s="6" t="str">
        <f>IF(ISBLANK(Games!$B858), "",Games!G858)</f>
        <v/>
      </c>
      <c r="H858" s="26"/>
      <c r="I858" s="26"/>
      <c r="J858" s="25" t="str">
        <f>IF(ISBLANK(Table13[[#This Row],[Side Result]]), "",IF(Table13[[#This Row],[Difference Result]]&gt;(-1*Table13[[#This Row],[Predicted Spread]]), "Y", "N"))</f>
        <v/>
      </c>
      <c r="K858" s="12" t="str">
        <f>IF(ISBLANK(Games!B858),"",IF(Table13[[#This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8" s="16" t="str">
        <f>IF(ISBLANK(Table13[[#This Row],[Difference Result]]),"",IF(ISBLANK(Games!B858),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8" s="24" t="str">
        <f>IF(ISBLANK(Table13[[#This Row],[Difference Result]]), "", (Table13[[#This Row],[Predicted Spread]]*-1-Table13[[#This Row],[Difference Result]]))</f>
        <v/>
      </c>
      <c r="N858" s="24" t="str">
        <f>IF(ISBLANK(Table13[[#This Row],[Difference Result]]), "",ABS(Table13[[#This Row],[Result Difference from Prediction]]))</f>
        <v/>
      </c>
      <c r="O858" s="17" t="str">
        <f>IF(OR(ISBLANK(Games!B858),ISBLANK(Table13[[#This Row],[Side Result]])), "",IF(OR(AND('Prediction Log'!D858&lt;0, 'Prediction Log'!H858='Prediction Log'!B858), AND('Prediction Log'!D858&gt;0, 'Prediction Log'!C858='Prediction Log'!H858)),"Y", IF(ISBLANK(Games!$B$2), "","N")))</f>
        <v/>
      </c>
      <c r="P858" s="17" t="str">
        <f>IF(OR(ISBLANK(Games!B858),ISBLANK(Table13[[#This Row],[Difference Result]])),"", IF(Table13[[#This Row],[Cover Result (Y/N)]]="Y", "Y", "N"))</f>
        <v/>
      </c>
    </row>
    <row r="859" spans="1:16" x14ac:dyDescent="0.45">
      <c r="A859" s="6" t="str">
        <f>IF(ISBLANK(Games!$B859), "",Games!A859)</f>
        <v/>
      </c>
      <c r="B859" s="6" t="str">
        <f>IF(ISBLANK(Games!$B859), "",Games!B859)</f>
        <v/>
      </c>
      <c r="C859" s="6" t="str">
        <f>IF(ISBLANK(Games!$B859), "",Games!C859)</f>
        <v/>
      </c>
      <c r="D859" s="2" t="str">
        <f>IF(ISBLANK(Games!$B859), "",Games!D859)</f>
        <v/>
      </c>
      <c r="E859" s="2" t="str">
        <f>IF(ISBLANK(Games!$B859), "",Games!E859)</f>
        <v/>
      </c>
      <c r="F859" s="6" t="str">
        <f>IF(ISBLANK(Games!$B859), "",Games!F859)</f>
        <v/>
      </c>
      <c r="G859" s="6" t="str">
        <f>IF(ISBLANK(Games!$B859), "",Games!G859)</f>
        <v/>
      </c>
      <c r="H859" s="26"/>
      <c r="I859" s="26"/>
      <c r="J859" s="25" t="str">
        <f>IF(ISBLANK(Table13[[#This Row],[Side Result]]), "",IF(Table13[[#This Row],[Difference Result]]&gt;(-1*Table13[[#This Row],[Predicted Spread]]), "Y", "N"))</f>
        <v/>
      </c>
      <c r="K859" s="12" t="str">
        <f>IF(ISBLANK(Games!B859),"",IF(Table13[[#This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9" s="16" t="str">
        <f>IF(ISBLANK(Table13[[#This Row],[Difference Result]]),"",IF(ISBLANK(Games!B859),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9" s="24" t="str">
        <f>IF(ISBLANK(Table13[[#This Row],[Difference Result]]), "", (Table13[[#This Row],[Predicted Spread]]*-1-Table13[[#This Row],[Difference Result]]))</f>
        <v/>
      </c>
      <c r="N859" s="24" t="str">
        <f>IF(ISBLANK(Table13[[#This Row],[Difference Result]]), "",ABS(Table13[[#This Row],[Result Difference from Prediction]]))</f>
        <v/>
      </c>
      <c r="O859" s="17" t="str">
        <f>IF(OR(ISBLANK(Games!B859),ISBLANK(Table13[[#This Row],[Side Result]])), "",IF(OR(AND('Prediction Log'!D859&lt;0, 'Prediction Log'!H859='Prediction Log'!B859), AND('Prediction Log'!D859&gt;0, 'Prediction Log'!C859='Prediction Log'!H859)),"Y", IF(ISBLANK(Games!$B$2), "","N")))</f>
        <v/>
      </c>
      <c r="P859" s="17" t="str">
        <f>IF(OR(ISBLANK(Games!B859),ISBLANK(Table13[[#This Row],[Difference Result]])),"", IF(Table13[[#This Row],[Cover Result (Y/N)]]="Y", "Y", "N"))</f>
        <v/>
      </c>
    </row>
    <row r="860" spans="1:16" x14ac:dyDescent="0.45">
      <c r="A860" s="6" t="str">
        <f>IF(ISBLANK(Games!$B860), "",Games!A860)</f>
        <v/>
      </c>
      <c r="B860" s="6" t="str">
        <f>IF(ISBLANK(Games!$B860), "",Games!B860)</f>
        <v/>
      </c>
      <c r="C860" s="6" t="str">
        <f>IF(ISBLANK(Games!$B860), "",Games!C860)</f>
        <v/>
      </c>
      <c r="D860" s="2" t="str">
        <f>IF(ISBLANK(Games!$B860), "",Games!D860)</f>
        <v/>
      </c>
      <c r="E860" s="2" t="str">
        <f>IF(ISBLANK(Games!$B860), "",Games!E860)</f>
        <v/>
      </c>
      <c r="F860" s="6" t="str">
        <f>IF(ISBLANK(Games!$B860), "",Games!F860)</f>
        <v/>
      </c>
      <c r="G860" s="6" t="str">
        <f>IF(ISBLANK(Games!$B860), "",Games!G860)</f>
        <v/>
      </c>
      <c r="H860" s="26"/>
      <c r="I860" s="26"/>
      <c r="J860" s="25" t="str">
        <f>IF(ISBLANK(Table13[[#This Row],[Side Result]]), "",IF(Table13[[#This Row],[Difference Result]]&gt;(-1*Table13[[#This Row],[Predicted Spread]]), "Y", "N"))</f>
        <v/>
      </c>
      <c r="K860" s="12" t="str">
        <f>IF(ISBLANK(Games!B860),"",IF(Table13[[#This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0" s="16" t="str">
        <f>IF(ISBLANK(Table13[[#This Row],[Difference Result]]),"",IF(ISBLANK(Games!B860),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0" s="24" t="str">
        <f>IF(ISBLANK(Table13[[#This Row],[Difference Result]]), "", (Table13[[#This Row],[Predicted Spread]]*-1-Table13[[#This Row],[Difference Result]]))</f>
        <v/>
      </c>
      <c r="N860" s="24" t="str">
        <f>IF(ISBLANK(Table13[[#This Row],[Difference Result]]), "",ABS(Table13[[#This Row],[Result Difference from Prediction]]))</f>
        <v/>
      </c>
      <c r="O860" s="17" t="str">
        <f>IF(OR(ISBLANK(Games!B860),ISBLANK(Table13[[#This Row],[Side Result]])), "",IF(OR(AND('Prediction Log'!D860&lt;0, 'Prediction Log'!H860='Prediction Log'!B860), AND('Prediction Log'!D860&gt;0, 'Prediction Log'!C860='Prediction Log'!H860)),"Y", IF(ISBLANK(Games!$B$2), "","N")))</f>
        <v/>
      </c>
      <c r="P860" s="17" t="str">
        <f>IF(OR(ISBLANK(Games!B860),ISBLANK(Table13[[#This Row],[Difference Result]])),"", IF(Table13[[#This Row],[Cover Result (Y/N)]]="Y", "Y", "N"))</f>
        <v/>
      </c>
    </row>
    <row r="861" spans="1:16" x14ac:dyDescent="0.45">
      <c r="A861" s="6" t="str">
        <f>IF(ISBLANK(Games!$B861), "",Games!A861)</f>
        <v/>
      </c>
      <c r="B861" s="6" t="str">
        <f>IF(ISBLANK(Games!$B861), "",Games!B861)</f>
        <v/>
      </c>
      <c r="C861" s="6" t="str">
        <f>IF(ISBLANK(Games!$B861), "",Games!C861)</f>
        <v/>
      </c>
      <c r="D861" s="2" t="str">
        <f>IF(ISBLANK(Games!$B861), "",Games!D861)</f>
        <v/>
      </c>
      <c r="E861" s="2" t="str">
        <f>IF(ISBLANK(Games!$B861), "",Games!E861)</f>
        <v/>
      </c>
      <c r="F861" s="6" t="str">
        <f>IF(ISBLANK(Games!$B861), "",Games!F861)</f>
        <v/>
      </c>
      <c r="G861" s="6" t="str">
        <f>IF(ISBLANK(Games!$B861), "",Games!G861)</f>
        <v/>
      </c>
      <c r="H861" s="26"/>
      <c r="I861" s="26"/>
      <c r="J861" s="25" t="str">
        <f>IF(ISBLANK(Table13[[#This Row],[Side Result]]), "",IF(Table13[[#This Row],[Difference Result]]&gt;(-1*Table13[[#This Row],[Predicted Spread]]), "Y", "N"))</f>
        <v/>
      </c>
      <c r="K861" s="12" t="str">
        <f>IF(ISBLANK(Games!B861),"",IF(Table13[[#This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1" s="16" t="str">
        <f>IF(ISBLANK(Table13[[#This Row],[Difference Result]]),"",IF(ISBLANK(Games!B861),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1" s="24" t="str">
        <f>IF(ISBLANK(Table13[[#This Row],[Difference Result]]), "", (Table13[[#This Row],[Predicted Spread]]*-1-Table13[[#This Row],[Difference Result]]))</f>
        <v/>
      </c>
      <c r="N861" s="24" t="str">
        <f>IF(ISBLANK(Table13[[#This Row],[Difference Result]]), "",ABS(Table13[[#This Row],[Result Difference from Prediction]]))</f>
        <v/>
      </c>
      <c r="O861" s="17" t="str">
        <f>IF(OR(ISBLANK(Games!B861),ISBLANK(Table13[[#This Row],[Side Result]])), "",IF(OR(AND('Prediction Log'!D861&lt;0, 'Prediction Log'!H861='Prediction Log'!B861), AND('Prediction Log'!D861&gt;0, 'Prediction Log'!C861='Prediction Log'!H861)),"Y", IF(ISBLANK(Games!$B$2), "","N")))</f>
        <v/>
      </c>
      <c r="P861" s="17" t="str">
        <f>IF(OR(ISBLANK(Games!B861),ISBLANK(Table13[[#This Row],[Difference Result]])),"", IF(Table13[[#This Row],[Cover Result (Y/N)]]="Y", "Y", "N"))</f>
        <v/>
      </c>
    </row>
    <row r="862" spans="1:16" x14ac:dyDescent="0.45">
      <c r="A862" s="6" t="str">
        <f>IF(ISBLANK(Games!$B862), "",Games!A862)</f>
        <v/>
      </c>
      <c r="B862" s="6" t="str">
        <f>IF(ISBLANK(Games!$B862), "",Games!B862)</f>
        <v/>
      </c>
      <c r="C862" s="6" t="str">
        <f>IF(ISBLANK(Games!$B862), "",Games!C862)</f>
        <v/>
      </c>
      <c r="D862" s="2" t="str">
        <f>IF(ISBLANK(Games!$B862), "",Games!D862)</f>
        <v/>
      </c>
      <c r="E862" s="2" t="str">
        <f>IF(ISBLANK(Games!$B862), "",Games!E862)</f>
        <v/>
      </c>
      <c r="F862" s="6" t="str">
        <f>IF(ISBLANK(Games!$B862), "",Games!F862)</f>
        <v/>
      </c>
      <c r="G862" s="6" t="str">
        <f>IF(ISBLANK(Games!$B862), "",Games!G862)</f>
        <v/>
      </c>
      <c r="H862" s="26"/>
      <c r="I862" s="26"/>
      <c r="J862" s="25" t="str">
        <f>IF(ISBLANK(Table13[[#This Row],[Side Result]]), "",IF(Table13[[#This Row],[Difference Result]]&gt;(-1*Table13[[#This Row],[Predicted Spread]]), "Y", "N"))</f>
        <v/>
      </c>
      <c r="K862" s="12" t="str">
        <f>IF(ISBLANK(Games!B862),"",IF(Table13[[#This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2" s="16" t="str">
        <f>IF(ISBLANK(Table13[[#This Row],[Difference Result]]),"",IF(ISBLANK(Games!B862),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2" s="24" t="str">
        <f>IF(ISBLANK(Table13[[#This Row],[Difference Result]]), "", (Table13[[#This Row],[Predicted Spread]]*-1-Table13[[#This Row],[Difference Result]]))</f>
        <v/>
      </c>
      <c r="N862" s="24" t="str">
        <f>IF(ISBLANK(Table13[[#This Row],[Difference Result]]), "",ABS(Table13[[#This Row],[Result Difference from Prediction]]))</f>
        <v/>
      </c>
      <c r="O862" s="17" t="str">
        <f>IF(OR(ISBLANK(Games!B862),ISBLANK(Table13[[#This Row],[Side Result]])), "",IF(OR(AND('Prediction Log'!D862&lt;0, 'Prediction Log'!H862='Prediction Log'!B862), AND('Prediction Log'!D862&gt;0, 'Prediction Log'!C862='Prediction Log'!H862)),"Y", IF(ISBLANK(Games!$B$2), "","N")))</f>
        <v/>
      </c>
      <c r="P862" s="17" t="str">
        <f>IF(OR(ISBLANK(Games!B862),ISBLANK(Table13[[#This Row],[Difference Result]])),"", IF(Table13[[#This Row],[Cover Result (Y/N)]]="Y", "Y", "N"))</f>
        <v/>
      </c>
    </row>
    <row r="863" spans="1:16" x14ac:dyDescent="0.45">
      <c r="A863" s="6" t="str">
        <f>IF(ISBLANK(Games!$B863), "",Games!A863)</f>
        <v/>
      </c>
      <c r="B863" s="6" t="str">
        <f>IF(ISBLANK(Games!$B863), "",Games!B863)</f>
        <v/>
      </c>
      <c r="C863" s="6" t="str">
        <f>IF(ISBLANK(Games!$B863), "",Games!C863)</f>
        <v/>
      </c>
      <c r="D863" s="2" t="str">
        <f>IF(ISBLANK(Games!$B863), "",Games!D863)</f>
        <v/>
      </c>
      <c r="E863" s="2" t="str">
        <f>IF(ISBLANK(Games!$B863), "",Games!E863)</f>
        <v/>
      </c>
      <c r="F863" s="6" t="str">
        <f>IF(ISBLANK(Games!$B863), "",Games!F863)</f>
        <v/>
      </c>
      <c r="G863" s="6" t="str">
        <f>IF(ISBLANK(Games!$B863), "",Games!G863)</f>
        <v/>
      </c>
      <c r="H863" s="26"/>
      <c r="I863" s="26"/>
      <c r="J863" s="25" t="str">
        <f>IF(ISBLANK(Table13[[#This Row],[Side Result]]), "",IF(Table13[[#This Row],[Difference Result]]&gt;(-1*Table13[[#This Row],[Predicted Spread]]), "Y", "N"))</f>
        <v/>
      </c>
      <c r="K863" s="12" t="str">
        <f>IF(ISBLANK(Games!B863),"",IF(Table13[[#This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3" s="16" t="str">
        <f>IF(ISBLANK(Table13[[#This Row],[Difference Result]]),"",IF(ISBLANK(Games!B863),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3" s="24" t="str">
        <f>IF(ISBLANK(Table13[[#This Row],[Difference Result]]), "", (Table13[[#This Row],[Predicted Spread]]*-1-Table13[[#This Row],[Difference Result]]))</f>
        <v/>
      </c>
      <c r="N863" s="24" t="str">
        <f>IF(ISBLANK(Table13[[#This Row],[Difference Result]]), "",ABS(Table13[[#This Row],[Result Difference from Prediction]]))</f>
        <v/>
      </c>
      <c r="O863" s="17" t="str">
        <f>IF(OR(ISBLANK(Games!B863),ISBLANK(Table13[[#This Row],[Side Result]])), "",IF(OR(AND('Prediction Log'!D863&lt;0, 'Prediction Log'!H863='Prediction Log'!B863), AND('Prediction Log'!D863&gt;0, 'Prediction Log'!C863='Prediction Log'!H863)),"Y", IF(ISBLANK(Games!$B$2), "","N")))</f>
        <v/>
      </c>
      <c r="P863" s="17" t="str">
        <f>IF(OR(ISBLANK(Games!B863),ISBLANK(Table13[[#This Row],[Difference Result]])),"", IF(Table13[[#This Row],[Cover Result (Y/N)]]="Y", "Y", "N"))</f>
        <v/>
      </c>
    </row>
    <row r="864" spans="1:16" x14ac:dyDescent="0.45">
      <c r="A864" s="6" t="str">
        <f>IF(ISBLANK(Games!$B864), "",Games!A864)</f>
        <v/>
      </c>
      <c r="B864" s="6" t="str">
        <f>IF(ISBLANK(Games!$B864), "",Games!B864)</f>
        <v/>
      </c>
      <c r="C864" s="6" t="str">
        <f>IF(ISBLANK(Games!$B864), "",Games!C864)</f>
        <v/>
      </c>
      <c r="D864" s="2" t="str">
        <f>IF(ISBLANK(Games!$B864), "",Games!D864)</f>
        <v/>
      </c>
      <c r="E864" s="2" t="str">
        <f>IF(ISBLANK(Games!$B864), "",Games!E864)</f>
        <v/>
      </c>
      <c r="F864" s="6" t="str">
        <f>IF(ISBLANK(Games!$B864), "",Games!F864)</f>
        <v/>
      </c>
      <c r="G864" s="6" t="str">
        <f>IF(ISBLANK(Games!$B864), "",Games!G864)</f>
        <v/>
      </c>
      <c r="H864" s="26"/>
      <c r="I864" s="26"/>
      <c r="J864" s="25" t="str">
        <f>IF(ISBLANK(Table13[[#This Row],[Side Result]]), "",IF(Table13[[#This Row],[Difference Result]]&gt;(-1*Table13[[#This Row],[Predicted Spread]]), "Y", "N"))</f>
        <v/>
      </c>
      <c r="K864" s="12" t="str">
        <f>IF(ISBLANK(Games!B864),"",IF(Table13[[#This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4" s="16" t="str">
        <f>IF(ISBLANK(Table13[[#This Row],[Difference Result]]),"",IF(ISBLANK(Games!B864),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4" s="24" t="str">
        <f>IF(ISBLANK(Table13[[#This Row],[Difference Result]]), "", (Table13[[#This Row],[Predicted Spread]]*-1-Table13[[#This Row],[Difference Result]]))</f>
        <v/>
      </c>
      <c r="N864" s="24" t="str">
        <f>IF(ISBLANK(Table13[[#This Row],[Difference Result]]), "",ABS(Table13[[#This Row],[Result Difference from Prediction]]))</f>
        <v/>
      </c>
      <c r="O864" s="17" t="str">
        <f>IF(OR(ISBLANK(Games!B864),ISBLANK(Table13[[#This Row],[Side Result]])), "",IF(OR(AND('Prediction Log'!D864&lt;0, 'Prediction Log'!H864='Prediction Log'!B864), AND('Prediction Log'!D864&gt;0, 'Prediction Log'!C864='Prediction Log'!H864)),"Y", IF(ISBLANK(Games!$B$2), "","N")))</f>
        <v/>
      </c>
      <c r="P864" s="17" t="str">
        <f>IF(OR(ISBLANK(Games!B864),ISBLANK(Table13[[#This Row],[Difference Result]])),"", IF(Table13[[#This Row],[Cover Result (Y/N)]]="Y", "Y", "N"))</f>
        <v/>
      </c>
    </row>
    <row r="865" spans="1:16" x14ac:dyDescent="0.45">
      <c r="A865" s="6" t="str">
        <f>IF(ISBLANK(Games!$B865), "",Games!A865)</f>
        <v/>
      </c>
      <c r="B865" s="6" t="str">
        <f>IF(ISBLANK(Games!$B865), "",Games!B865)</f>
        <v/>
      </c>
      <c r="C865" s="6" t="str">
        <f>IF(ISBLANK(Games!$B865), "",Games!C865)</f>
        <v/>
      </c>
      <c r="D865" s="2" t="str">
        <f>IF(ISBLANK(Games!$B865), "",Games!D865)</f>
        <v/>
      </c>
      <c r="E865" s="2" t="str">
        <f>IF(ISBLANK(Games!$B865), "",Games!E865)</f>
        <v/>
      </c>
      <c r="F865" s="6" t="str">
        <f>IF(ISBLANK(Games!$B865), "",Games!F865)</f>
        <v/>
      </c>
      <c r="G865" s="6" t="str">
        <f>IF(ISBLANK(Games!$B865), "",Games!G865)</f>
        <v/>
      </c>
      <c r="H865" s="26"/>
      <c r="I865" s="26"/>
      <c r="J865" s="25" t="str">
        <f>IF(ISBLANK(Table13[[#This Row],[Side Result]]), "",IF(Table13[[#This Row],[Difference Result]]&gt;(-1*Table13[[#This Row],[Predicted Spread]]), "Y", "N"))</f>
        <v/>
      </c>
      <c r="K865" s="12" t="str">
        <f>IF(ISBLANK(Games!B865),"",IF(Table13[[#This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5" s="16" t="str">
        <f>IF(ISBLANK(Table13[[#This Row],[Difference Result]]),"",IF(ISBLANK(Games!B865),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5" s="24" t="str">
        <f>IF(ISBLANK(Table13[[#This Row],[Difference Result]]), "", (Table13[[#This Row],[Predicted Spread]]*-1-Table13[[#This Row],[Difference Result]]))</f>
        <v/>
      </c>
      <c r="N865" s="24" t="str">
        <f>IF(ISBLANK(Table13[[#This Row],[Difference Result]]), "",ABS(Table13[[#This Row],[Result Difference from Prediction]]))</f>
        <v/>
      </c>
      <c r="O865" s="17" t="str">
        <f>IF(OR(ISBLANK(Games!B865),ISBLANK(Table13[[#This Row],[Side Result]])), "",IF(OR(AND('Prediction Log'!D865&lt;0, 'Prediction Log'!H865='Prediction Log'!B865), AND('Prediction Log'!D865&gt;0, 'Prediction Log'!C865='Prediction Log'!H865)),"Y", IF(ISBLANK(Games!$B$2), "","N")))</f>
        <v/>
      </c>
      <c r="P865" s="17" t="str">
        <f>IF(OR(ISBLANK(Games!B865),ISBLANK(Table13[[#This Row],[Difference Result]])),"", IF(Table13[[#This Row],[Cover Result (Y/N)]]="Y", "Y", "N"))</f>
        <v/>
      </c>
    </row>
    <row r="866" spans="1:16" x14ac:dyDescent="0.45">
      <c r="A866" s="6" t="str">
        <f>IF(ISBLANK(Games!$B866), "",Games!A866)</f>
        <v/>
      </c>
      <c r="B866" s="6" t="str">
        <f>IF(ISBLANK(Games!$B866), "",Games!B866)</f>
        <v/>
      </c>
      <c r="C866" s="6" t="str">
        <f>IF(ISBLANK(Games!$B866), "",Games!C866)</f>
        <v/>
      </c>
      <c r="D866" s="2" t="str">
        <f>IF(ISBLANK(Games!$B866), "",Games!D866)</f>
        <v/>
      </c>
      <c r="E866" s="2" t="str">
        <f>IF(ISBLANK(Games!$B866), "",Games!E866)</f>
        <v/>
      </c>
      <c r="F866" s="6" t="str">
        <f>IF(ISBLANK(Games!$B866), "",Games!F866)</f>
        <v/>
      </c>
      <c r="G866" s="6" t="str">
        <f>IF(ISBLANK(Games!$B866), "",Games!G866)</f>
        <v/>
      </c>
      <c r="H866" s="26"/>
      <c r="I866" s="26"/>
      <c r="J866" s="25" t="str">
        <f>IF(ISBLANK(Table13[[#This Row],[Side Result]]), "",IF(Table13[[#This Row],[Difference Result]]&gt;(-1*Table13[[#This Row],[Predicted Spread]]), "Y", "N"))</f>
        <v/>
      </c>
      <c r="K866" s="12" t="str">
        <f>IF(ISBLANK(Games!B866),"",IF(Table13[[#This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6" s="16" t="str">
        <f>IF(ISBLANK(Table13[[#This Row],[Difference Result]]),"",IF(ISBLANK(Games!B866),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6" s="24" t="str">
        <f>IF(ISBLANK(Table13[[#This Row],[Difference Result]]), "", (Table13[[#This Row],[Predicted Spread]]*-1-Table13[[#This Row],[Difference Result]]))</f>
        <v/>
      </c>
      <c r="N866" s="24" t="str">
        <f>IF(ISBLANK(Table13[[#This Row],[Difference Result]]), "",ABS(Table13[[#This Row],[Result Difference from Prediction]]))</f>
        <v/>
      </c>
      <c r="O866" s="17" t="str">
        <f>IF(OR(ISBLANK(Games!B866),ISBLANK(Table13[[#This Row],[Side Result]])), "",IF(OR(AND('Prediction Log'!D866&lt;0, 'Prediction Log'!H866='Prediction Log'!B866), AND('Prediction Log'!D866&gt;0, 'Prediction Log'!C866='Prediction Log'!H866)),"Y", IF(ISBLANK(Games!$B$2), "","N")))</f>
        <v/>
      </c>
      <c r="P866" s="17" t="str">
        <f>IF(OR(ISBLANK(Games!B866),ISBLANK(Table13[[#This Row],[Difference Result]])),"", IF(Table13[[#This Row],[Cover Result (Y/N)]]="Y", "Y", "N"))</f>
        <v/>
      </c>
    </row>
    <row r="867" spans="1:16" x14ac:dyDescent="0.45">
      <c r="A867" s="6" t="str">
        <f>IF(ISBLANK(Games!$B867), "",Games!A867)</f>
        <v/>
      </c>
      <c r="B867" s="6" t="str">
        <f>IF(ISBLANK(Games!$B867), "",Games!B867)</f>
        <v/>
      </c>
      <c r="C867" s="6" t="str">
        <f>IF(ISBLANK(Games!$B867), "",Games!C867)</f>
        <v/>
      </c>
      <c r="D867" s="2" t="str">
        <f>IF(ISBLANK(Games!$B867), "",Games!D867)</f>
        <v/>
      </c>
      <c r="E867" s="2" t="str">
        <f>IF(ISBLANK(Games!$B867), "",Games!E867)</f>
        <v/>
      </c>
      <c r="F867" s="6" t="str">
        <f>IF(ISBLANK(Games!$B867), "",Games!F867)</f>
        <v/>
      </c>
      <c r="G867" s="6" t="str">
        <f>IF(ISBLANK(Games!$B867), "",Games!G867)</f>
        <v/>
      </c>
      <c r="H867" s="26"/>
      <c r="I867" s="26"/>
      <c r="J867" s="25" t="str">
        <f>IF(ISBLANK(Table13[[#This Row],[Side Result]]), "",IF(Table13[[#This Row],[Difference Result]]&gt;(-1*Table13[[#This Row],[Predicted Spread]]), "Y", "N"))</f>
        <v/>
      </c>
      <c r="K867" s="12" t="str">
        <f>IF(ISBLANK(Games!B867),"",IF(Table13[[#This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7" s="16" t="str">
        <f>IF(ISBLANK(Table13[[#This Row],[Difference Result]]),"",IF(ISBLANK(Games!B867),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7" s="24" t="str">
        <f>IF(ISBLANK(Table13[[#This Row],[Difference Result]]), "", (Table13[[#This Row],[Predicted Spread]]*-1-Table13[[#This Row],[Difference Result]]))</f>
        <v/>
      </c>
      <c r="N867" s="24" t="str">
        <f>IF(ISBLANK(Table13[[#This Row],[Difference Result]]), "",ABS(Table13[[#This Row],[Result Difference from Prediction]]))</f>
        <v/>
      </c>
      <c r="O867" s="17" t="str">
        <f>IF(OR(ISBLANK(Games!B867),ISBLANK(Table13[[#This Row],[Side Result]])), "",IF(OR(AND('Prediction Log'!D867&lt;0, 'Prediction Log'!H867='Prediction Log'!B867), AND('Prediction Log'!D867&gt;0, 'Prediction Log'!C867='Prediction Log'!H867)),"Y", IF(ISBLANK(Games!$B$2), "","N")))</f>
        <v/>
      </c>
      <c r="P867" s="17" t="str">
        <f>IF(OR(ISBLANK(Games!B867),ISBLANK(Table13[[#This Row],[Difference Result]])),"", IF(Table13[[#This Row],[Cover Result (Y/N)]]="Y", "Y", "N"))</f>
        <v/>
      </c>
    </row>
    <row r="868" spans="1:16" x14ac:dyDescent="0.45">
      <c r="A868" s="6" t="str">
        <f>IF(ISBLANK(Games!$B868), "",Games!A868)</f>
        <v/>
      </c>
      <c r="B868" s="6" t="str">
        <f>IF(ISBLANK(Games!$B868), "",Games!B868)</f>
        <v/>
      </c>
      <c r="C868" s="6" t="str">
        <f>IF(ISBLANK(Games!$B868), "",Games!C868)</f>
        <v/>
      </c>
      <c r="D868" s="2" t="str">
        <f>IF(ISBLANK(Games!$B868), "",Games!D868)</f>
        <v/>
      </c>
      <c r="E868" s="2" t="str">
        <f>IF(ISBLANK(Games!$B868), "",Games!E868)</f>
        <v/>
      </c>
      <c r="F868" s="6" t="str">
        <f>IF(ISBLANK(Games!$B868), "",Games!F868)</f>
        <v/>
      </c>
      <c r="G868" s="6" t="str">
        <f>IF(ISBLANK(Games!$B868), "",Games!G868)</f>
        <v/>
      </c>
      <c r="H868" s="26"/>
      <c r="I868" s="26"/>
      <c r="J868" s="25" t="str">
        <f>IF(ISBLANK(Table13[[#This Row],[Side Result]]), "",IF(Table13[[#This Row],[Difference Result]]&gt;(-1*Table13[[#This Row],[Predicted Spread]]), "Y", "N"))</f>
        <v/>
      </c>
      <c r="K868" s="12" t="str">
        <f>IF(ISBLANK(Games!B868),"",IF(Table13[[#This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8" s="16" t="str">
        <f>IF(ISBLANK(Table13[[#This Row],[Difference Result]]),"",IF(ISBLANK(Games!B868),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8" s="24" t="str">
        <f>IF(ISBLANK(Table13[[#This Row],[Difference Result]]), "", (Table13[[#This Row],[Predicted Spread]]*-1-Table13[[#This Row],[Difference Result]]))</f>
        <v/>
      </c>
      <c r="N868" s="24" t="str">
        <f>IF(ISBLANK(Table13[[#This Row],[Difference Result]]), "",ABS(Table13[[#This Row],[Result Difference from Prediction]]))</f>
        <v/>
      </c>
      <c r="O868" s="17" t="str">
        <f>IF(OR(ISBLANK(Games!B868),ISBLANK(Table13[[#This Row],[Side Result]])), "",IF(OR(AND('Prediction Log'!D868&lt;0, 'Prediction Log'!H868='Prediction Log'!B868), AND('Prediction Log'!D868&gt;0, 'Prediction Log'!C868='Prediction Log'!H868)),"Y", IF(ISBLANK(Games!$B$2), "","N")))</f>
        <v/>
      </c>
      <c r="P868" s="17" t="str">
        <f>IF(OR(ISBLANK(Games!B868),ISBLANK(Table13[[#This Row],[Difference Result]])),"", IF(Table13[[#This Row],[Cover Result (Y/N)]]="Y", "Y", "N"))</f>
        <v/>
      </c>
    </row>
    <row r="869" spans="1:16" x14ac:dyDescent="0.45">
      <c r="A869" s="6" t="str">
        <f>IF(ISBLANK(Games!$B869), "",Games!A869)</f>
        <v/>
      </c>
      <c r="B869" s="6" t="str">
        <f>IF(ISBLANK(Games!$B869), "",Games!B869)</f>
        <v/>
      </c>
      <c r="C869" s="6" t="str">
        <f>IF(ISBLANK(Games!$B869), "",Games!C869)</f>
        <v/>
      </c>
      <c r="D869" s="2" t="str">
        <f>IF(ISBLANK(Games!$B869), "",Games!D869)</f>
        <v/>
      </c>
      <c r="E869" s="2" t="str">
        <f>IF(ISBLANK(Games!$B869), "",Games!E869)</f>
        <v/>
      </c>
      <c r="F869" s="6" t="str">
        <f>IF(ISBLANK(Games!$B869), "",Games!F869)</f>
        <v/>
      </c>
      <c r="G869" s="6" t="str">
        <f>IF(ISBLANK(Games!$B869), "",Games!G869)</f>
        <v/>
      </c>
      <c r="H869" s="26"/>
      <c r="I869" s="26"/>
      <c r="J869" s="25" t="str">
        <f>IF(ISBLANK(Table13[[#This Row],[Side Result]]), "",IF(Table13[[#This Row],[Difference Result]]&gt;(-1*Table13[[#This Row],[Predicted Spread]]), "Y", "N"))</f>
        <v/>
      </c>
      <c r="K869" s="12" t="str">
        <f>IF(ISBLANK(Games!B869),"",IF(Table13[[#This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9" s="16" t="str">
        <f>IF(ISBLANK(Table13[[#This Row],[Difference Result]]),"",IF(ISBLANK(Games!B869),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9" s="24" t="str">
        <f>IF(ISBLANK(Table13[[#This Row],[Difference Result]]), "", (Table13[[#This Row],[Predicted Spread]]*-1-Table13[[#This Row],[Difference Result]]))</f>
        <v/>
      </c>
      <c r="N869" s="24" t="str">
        <f>IF(ISBLANK(Table13[[#This Row],[Difference Result]]), "",ABS(Table13[[#This Row],[Result Difference from Prediction]]))</f>
        <v/>
      </c>
      <c r="O869" s="17" t="str">
        <f>IF(OR(ISBLANK(Games!B869),ISBLANK(Table13[[#This Row],[Side Result]])), "",IF(OR(AND('Prediction Log'!D869&lt;0, 'Prediction Log'!H869='Prediction Log'!B869), AND('Prediction Log'!D869&gt;0, 'Prediction Log'!C869='Prediction Log'!H869)),"Y", IF(ISBLANK(Games!$B$2), "","N")))</f>
        <v/>
      </c>
      <c r="P869" s="17" t="str">
        <f>IF(OR(ISBLANK(Games!B869),ISBLANK(Table13[[#This Row],[Difference Result]])),"", IF(Table13[[#This Row],[Cover Result (Y/N)]]="Y", "Y", "N"))</f>
        <v/>
      </c>
    </row>
    <row r="870" spans="1:16" x14ac:dyDescent="0.45">
      <c r="A870" s="6" t="str">
        <f>IF(ISBLANK(Games!$B870), "",Games!A870)</f>
        <v/>
      </c>
      <c r="B870" s="6" t="str">
        <f>IF(ISBLANK(Games!$B870), "",Games!B870)</f>
        <v/>
      </c>
      <c r="C870" s="6" t="str">
        <f>IF(ISBLANK(Games!$B870), "",Games!C870)</f>
        <v/>
      </c>
      <c r="D870" s="2" t="str">
        <f>IF(ISBLANK(Games!$B870), "",Games!D870)</f>
        <v/>
      </c>
      <c r="E870" s="2" t="str">
        <f>IF(ISBLANK(Games!$B870), "",Games!E870)</f>
        <v/>
      </c>
      <c r="F870" s="6" t="str">
        <f>IF(ISBLANK(Games!$B870), "",Games!F870)</f>
        <v/>
      </c>
      <c r="G870" s="6" t="str">
        <f>IF(ISBLANK(Games!$B870), "",Games!G870)</f>
        <v/>
      </c>
      <c r="H870" s="26"/>
      <c r="I870" s="26"/>
      <c r="J870" s="25" t="str">
        <f>IF(ISBLANK(Table13[[#This Row],[Side Result]]), "",IF(Table13[[#This Row],[Difference Result]]&gt;(-1*Table13[[#This Row],[Predicted Spread]]), "Y", "N"))</f>
        <v/>
      </c>
      <c r="K870" s="12" t="str">
        <f>IF(ISBLANK(Games!B870),"",IF(Table13[[#This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0" s="16" t="str">
        <f>IF(ISBLANK(Table13[[#This Row],[Difference Result]]),"",IF(ISBLANK(Games!B870),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0" s="24" t="str">
        <f>IF(ISBLANK(Table13[[#This Row],[Difference Result]]), "", (Table13[[#This Row],[Predicted Spread]]*-1-Table13[[#This Row],[Difference Result]]))</f>
        <v/>
      </c>
      <c r="N870" s="24" t="str">
        <f>IF(ISBLANK(Table13[[#This Row],[Difference Result]]), "",ABS(Table13[[#This Row],[Result Difference from Prediction]]))</f>
        <v/>
      </c>
      <c r="O870" s="17" t="str">
        <f>IF(OR(ISBLANK(Games!B870),ISBLANK(Table13[[#This Row],[Side Result]])), "",IF(OR(AND('Prediction Log'!D870&lt;0, 'Prediction Log'!H870='Prediction Log'!B870), AND('Prediction Log'!D870&gt;0, 'Prediction Log'!C870='Prediction Log'!H870)),"Y", IF(ISBLANK(Games!$B$2), "","N")))</f>
        <v/>
      </c>
      <c r="P870" s="17" t="str">
        <f>IF(OR(ISBLANK(Games!B870),ISBLANK(Table13[[#This Row],[Difference Result]])),"", IF(Table13[[#This Row],[Cover Result (Y/N)]]="Y", "Y", "N"))</f>
        <v/>
      </c>
    </row>
    <row r="871" spans="1:16" x14ac:dyDescent="0.45">
      <c r="A871" s="6" t="str">
        <f>IF(ISBLANK(Games!$B871), "",Games!A871)</f>
        <v/>
      </c>
      <c r="B871" s="6" t="str">
        <f>IF(ISBLANK(Games!$B871), "",Games!B871)</f>
        <v/>
      </c>
      <c r="C871" s="6" t="str">
        <f>IF(ISBLANK(Games!$B871), "",Games!C871)</f>
        <v/>
      </c>
      <c r="D871" s="2" t="str">
        <f>IF(ISBLANK(Games!$B871), "",Games!D871)</f>
        <v/>
      </c>
      <c r="E871" s="2" t="str">
        <f>IF(ISBLANK(Games!$B871), "",Games!E871)</f>
        <v/>
      </c>
      <c r="F871" s="6" t="str">
        <f>IF(ISBLANK(Games!$B871), "",Games!F871)</f>
        <v/>
      </c>
      <c r="G871" s="6" t="str">
        <f>IF(ISBLANK(Games!$B871), "",Games!G871)</f>
        <v/>
      </c>
      <c r="H871" s="26"/>
      <c r="I871" s="26"/>
      <c r="J871" s="25" t="str">
        <f>IF(ISBLANK(Table13[[#This Row],[Side Result]]), "",IF(Table13[[#This Row],[Difference Result]]&gt;(-1*Table13[[#This Row],[Predicted Spread]]), "Y", "N"))</f>
        <v/>
      </c>
      <c r="K871" s="12" t="str">
        <f>IF(ISBLANK(Games!B871),"",IF(Table13[[#This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1" s="16" t="str">
        <f>IF(ISBLANK(Table13[[#This Row],[Difference Result]]),"",IF(ISBLANK(Games!B871),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1" s="24" t="str">
        <f>IF(ISBLANK(Table13[[#This Row],[Difference Result]]), "", (Table13[[#This Row],[Predicted Spread]]*-1-Table13[[#This Row],[Difference Result]]))</f>
        <v/>
      </c>
      <c r="N871" s="24" t="str">
        <f>IF(ISBLANK(Table13[[#This Row],[Difference Result]]), "",ABS(Table13[[#This Row],[Result Difference from Prediction]]))</f>
        <v/>
      </c>
      <c r="O871" s="17" t="str">
        <f>IF(OR(ISBLANK(Games!B871),ISBLANK(Table13[[#This Row],[Side Result]])), "",IF(OR(AND('Prediction Log'!D871&lt;0, 'Prediction Log'!H871='Prediction Log'!B871), AND('Prediction Log'!D871&gt;0, 'Prediction Log'!C871='Prediction Log'!H871)),"Y", IF(ISBLANK(Games!$B$2), "","N")))</f>
        <v/>
      </c>
      <c r="P871" s="17" t="str">
        <f>IF(OR(ISBLANK(Games!B871),ISBLANK(Table13[[#This Row],[Difference Result]])),"", IF(Table13[[#This Row],[Cover Result (Y/N)]]="Y", "Y", "N"))</f>
        <v/>
      </c>
    </row>
    <row r="872" spans="1:16" x14ac:dyDescent="0.45">
      <c r="A872" s="6" t="str">
        <f>IF(ISBLANK(Games!$B872), "",Games!A872)</f>
        <v/>
      </c>
      <c r="B872" s="6" t="str">
        <f>IF(ISBLANK(Games!$B872), "",Games!B872)</f>
        <v/>
      </c>
      <c r="C872" s="6" t="str">
        <f>IF(ISBLANK(Games!$B872), "",Games!C872)</f>
        <v/>
      </c>
      <c r="D872" s="2" t="str">
        <f>IF(ISBLANK(Games!$B872), "",Games!D872)</f>
        <v/>
      </c>
      <c r="E872" s="2" t="str">
        <f>IF(ISBLANK(Games!$B872), "",Games!E872)</f>
        <v/>
      </c>
      <c r="F872" s="6" t="str">
        <f>IF(ISBLANK(Games!$B872), "",Games!F872)</f>
        <v/>
      </c>
      <c r="G872" s="6" t="str">
        <f>IF(ISBLANK(Games!$B872), "",Games!G872)</f>
        <v/>
      </c>
      <c r="H872" s="26"/>
      <c r="I872" s="26"/>
      <c r="J872" s="25" t="str">
        <f>IF(ISBLANK(Table13[[#This Row],[Side Result]]), "",IF(Table13[[#This Row],[Difference Result]]&gt;(-1*Table13[[#This Row],[Predicted Spread]]), "Y", "N"))</f>
        <v/>
      </c>
      <c r="K872" s="12" t="str">
        <f>IF(ISBLANK(Games!B872),"",IF(Table13[[#This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2" s="16" t="str">
        <f>IF(ISBLANK(Table13[[#This Row],[Difference Result]]),"",IF(ISBLANK(Games!B872),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2" s="24" t="str">
        <f>IF(ISBLANK(Table13[[#This Row],[Difference Result]]), "", (Table13[[#This Row],[Predicted Spread]]*-1-Table13[[#This Row],[Difference Result]]))</f>
        <v/>
      </c>
      <c r="N872" s="24" t="str">
        <f>IF(ISBLANK(Table13[[#This Row],[Difference Result]]), "",ABS(Table13[[#This Row],[Result Difference from Prediction]]))</f>
        <v/>
      </c>
      <c r="O872" s="17" t="str">
        <f>IF(OR(ISBLANK(Games!B872),ISBLANK(Table13[[#This Row],[Side Result]])), "",IF(OR(AND('Prediction Log'!D872&lt;0, 'Prediction Log'!H872='Prediction Log'!B872), AND('Prediction Log'!D872&gt;0, 'Prediction Log'!C872='Prediction Log'!H872)),"Y", IF(ISBLANK(Games!$B$2), "","N")))</f>
        <v/>
      </c>
      <c r="P872" s="17" t="str">
        <f>IF(OR(ISBLANK(Games!B872),ISBLANK(Table13[[#This Row],[Difference Result]])),"", IF(Table13[[#This Row],[Cover Result (Y/N)]]="Y", "Y", "N"))</f>
        <v/>
      </c>
    </row>
    <row r="873" spans="1:16" x14ac:dyDescent="0.45">
      <c r="A873" s="6" t="str">
        <f>IF(ISBLANK(Games!$B873), "",Games!A873)</f>
        <v/>
      </c>
      <c r="B873" s="6" t="str">
        <f>IF(ISBLANK(Games!$B873), "",Games!B873)</f>
        <v/>
      </c>
      <c r="C873" s="6" t="str">
        <f>IF(ISBLANK(Games!$B873), "",Games!C873)</f>
        <v/>
      </c>
      <c r="D873" s="2" t="str">
        <f>IF(ISBLANK(Games!$B873), "",Games!D873)</f>
        <v/>
      </c>
      <c r="E873" s="2" t="str">
        <f>IF(ISBLANK(Games!$B873), "",Games!E873)</f>
        <v/>
      </c>
      <c r="F873" s="6" t="str">
        <f>IF(ISBLANK(Games!$B873), "",Games!F873)</f>
        <v/>
      </c>
      <c r="G873" s="6" t="str">
        <f>IF(ISBLANK(Games!$B873), "",Games!G873)</f>
        <v/>
      </c>
      <c r="H873" s="26"/>
      <c r="I873" s="26"/>
      <c r="J873" s="25" t="str">
        <f>IF(ISBLANK(Table13[[#This Row],[Side Result]]), "",IF(Table13[[#This Row],[Difference Result]]&gt;(-1*Table13[[#This Row],[Predicted Spread]]), "Y", "N"))</f>
        <v/>
      </c>
      <c r="K873" s="12" t="str">
        <f>IF(ISBLANK(Games!B873),"",IF(Table13[[#This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3" s="16" t="str">
        <f>IF(ISBLANK(Table13[[#This Row],[Difference Result]]),"",IF(ISBLANK(Games!B873),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3" s="24" t="str">
        <f>IF(ISBLANK(Table13[[#This Row],[Difference Result]]), "", (Table13[[#This Row],[Predicted Spread]]*-1-Table13[[#This Row],[Difference Result]]))</f>
        <v/>
      </c>
      <c r="N873" s="24" t="str">
        <f>IF(ISBLANK(Table13[[#This Row],[Difference Result]]), "",ABS(Table13[[#This Row],[Result Difference from Prediction]]))</f>
        <v/>
      </c>
      <c r="O873" s="17" t="str">
        <f>IF(OR(ISBLANK(Games!B873),ISBLANK(Table13[[#This Row],[Side Result]])), "",IF(OR(AND('Prediction Log'!D873&lt;0, 'Prediction Log'!H873='Prediction Log'!B873), AND('Prediction Log'!D873&gt;0, 'Prediction Log'!C873='Prediction Log'!H873)),"Y", IF(ISBLANK(Games!$B$2), "","N")))</f>
        <v/>
      </c>
      <c r="P873" s="17" t="str">
        <f>IF(OR(ISBLANK(Games!B873),ISBLANK(Table13[[#This Row],[Difference Result]])),"", IF(Table13[[#This Row],[Cover Result (Y/N)]]="Y", "Y", "N"))</f>
        <v/>
      </c>
    </row>
    <row r="874" spans="1:16" x14ac:dyDescent="0.45">
      <c r="A874" s="6" t="str">
        <f>IF(ISBLANK(Games!$B874), "",Games!A874)</f>
        <v/>
      </c>
      <c r="B874" s="6" t="str">
        <f>IF(ISBLANK(Games!$B874), "",Games!B874)</f>
        <v/>
      </c>
      <c r="C874" s="6" t="str">
        <f>IF(ISBLANK(Games!$B874), "",Games!C874)</f>
        <v/>
      </c>
      <c r="D874" s="2" t="str">
        <f>IF(ISBLANK(Games!$B874), "",Games!D874)</f>
        <v/>
      </c>
      <c r="E874" s="2" t="str">
        <f>IF(ISBLANK(Games!$B874), "",Games!E874)</f>
        <v/>
      </c>
      <c r="F874" s="6" t="str">
        <f>IF(ISBLANK(Games!$B874), "",Games!F874)</f>
        <v/>
      </c>
      <c r="G874" s="6" t="str">
        <f>IF(ISBLANK(Games!$B874), "",Games!G874)</f>
        <v/>
      </c>
      <c r="H874" s="26"/>
      <c r="I874" s="26"/>
      <c r="J874" s="25" t="str">
        <f>IF(ISBLANK(Table13[[#This Row],[Side Result]]), "",IF(Table13[[#This Row],[Difference Result]]&gt;(-1*Table13[[#This Row],[Predicted Spread]]), "Y", "N"))</f>
        <v/>
      </c>
      <c r="K874" s="12" t="str">
        <f>IF(ISBLANK(Games!B874),"",IF(Table13[[#This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4" s="16" t="str">
        <f>IF(ISBLANK(Table13[[#This Row],[Difference Result]]),"",IF(ISBLANK(Games!B874),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4" s="24" t="str">
        <f>IF(ISBLANK(Table13[[#This Row],[Difference Result]]), "", (Table13[[#This Row],[Predicted Spread]]*-1-Table13[[#This Row],[Difference Result]]))</f>
        <v/>
      </c>
      <c r="N874" s="24" t="str">
        <f>IF(ISBLANK(Table13[[#This Row],[Difference Result]]), "",ABS(Table13[[#This Row],[Result Difference from Prediction]]))</f>
        <v/>
      </c>
      <c r="O874" s="17" t="str">
        <f>IF(OR(ISBLANK(Games!B874),ISBLANK(Table13[[#This Row],[Side Result]])), "",IF(OR(AND('Prediction Log'!D874&lt;0, 'Prediction Log'!H874='Prediction Log'!B874), AND('Prediction Log'!D874&gt;0, 'Prediction Log'!C874='Prediction Log'!H874)),"Y", IF(ISBLANK(Games!$B$2), "","N")))</f>
        <v/>
      </c>
      <c r="P874" s="17" t="str">
        <f>IF(OR(ISBLANK(Games!B874),ISBLANK(Table13[[#This Row],[Difference Result]])),"", IF(Table13[[#This Row],[Cover Result (Y/N)]]="Y", "Y", "N"))</f>
        <v/>
      </c>
    </row>
    <row r="875" spans="1:16" x14ac:dyDescent="0.45">
      <c r="A875" s="6" t="str">
        <f>IF(ISBLANK(Games!$B875), "",Games!A875)</f>
        <v/>
      </c>
      <c r="B875" s="6" t="str">
        <f>IF(ISBLANK(Games!$B875), "",Games!B875)</f>
        <v/>
      </c>
      <c r="C875" s="6" t="str">
        <f>IF(ISBLANK(Games!$B875), "",Games!C875)</f>
        <v/>
      </c>
      <c r="D875" s="2" t="str">
        <f>IF(ISBLANK(Games!$B875), "",Games!D875)</f>
        <v/>
      </c>
      <c r="E875" s="2" t="str">
        <f>IF(ISBLANK(Games!$B875), "",Games!E875)</f>
        <v/>
      </c>
      <c r="F875" s="6" t="str">
        <f>IF(ISBLANK(Games!$B875), "",Games!F875)</f>
        <v/>
      </c>
      <c r="G875" s="6" t="str">
        <f>IF(ISBLANK(Games!$B875), "",Games!G875)</f>
        <v/>
      </c>
      <c r="H875" s="26"/>
      <c r="I875" s="26"/>
      <c r="J875" s="25" t="str">
        <f>IF(ISBLANK(Table13[[#This Row],[Side Result]]), "",IF(Table13[[#This Row],[Difference Result]]&gt;(-1*Table13[[#This Row],[Predicted Spread]]), "Y", "N"))</f>
        <v/>
      </c>
      <c r="K875" s="12" t="str">
        <f>IF(ISBLANK(Games!B875),"",IF(Table13[[#This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5" s="16" t="str">
        <f>IF(ISBLANK(Table13[[#This Row],[Difference Result]]),"",IF(ISBLANK(Games!B875),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5" s="24" t="str">
        <f>IF(ISBLANK(Table13[[#This Row],[Difference Result]]), "", (Table13[[#This Row],[Predicted Spread]]*-1-Table13[[#This Row],[Difference Result]]))</f>
        <v/>
      </c>
      <c r="N875" s="24" t="str">
        <f>IF(ISBLANK(Table13[[#This Row],[Difference Result]]), "",ABS(Table13[[#This Row],[Result Difference from Prediction]]))</f>
        <v/>
      </c>
      <c r="O875" s="17" t="str">
        <f>IF(OR(ISBLANK(Games!B875),ISBLANK(Table13[[#This Row],[Side Result]])), "",IF(OR(AND('Prediction Log'!D875&lt;0, 'Prediction Log'!H875='Prediction Log'!B875), AND('Prediction Log'!D875&gt;0, 'Prediction Log'!C875='Prediction Log'!H875)),"Y", IF(ISBLANK(Games!$B$2), "","N")))</f>
        <v/>
      </c>
      <c r="P875" s="17" t="str">
        <f>IF(OR(ISBLANK(Games!B875),ISBLANK(Table13[[#This Row],[Difference Result]])),"", IF(Table13[[#This Row],[Cover Result (Y/N)]]="Y", "Y", "N"))</f>
        <v/>
      </c>
    </row>
    <row r="876" spans="1:16" x14ac:dyDescent="0.45">
      <c r="A876" s="6" t="str">
        <f>IF(ISBLANK(Games!$B876), "",Games!A876)</f>
        <v/>
      </c>
      <c r="B876" s="6" t="str">
        <f>IF(ISBLANK(Games!$B876), "",Games!B876)</f>
        <v/>
      </c>
      <c r="C876" s="6" t="str">
        <f>IF(ISBLANK(Games!$B876), "",Games!C876)</f>
        <v/>
      </c>
      <c r="D876" s="2" t="str">
        <f>IF(ISBLANK(Games!$B876), "",Games!D876)</f>
        <v/>
      </c>
      <c r="E876" s="2" t="str">
        <f>IF(ISBLANK(Games!$B876), "",Games!E876)</f>
        <v/>
      </c>
      <c r="F876" s="6" t="str">
        <f>IF(ISBLANK(Games!$B876), "",Games!F876)</f>
        <v/>
      </c>
      <c r="G876" s="6" t="str">
        <f>IF(ISBLANK(Games!$B876), "",Games!G876)</f>
        <v/>
      </c>
      <c r="H876" s="26"/>
      <c r="I876" s="26"/>
      <c r="J876" s="25" t="str">
        <f>IF(ISBLANK(Table13[[#This Row],[Side Result]]), "",IF(Table13[[#This Row],[Difference Result]]&gt;(-1*Table13[[#This Row],[Predicted Spread]]), "Y", "N"))</f>
        <v/>
      </c>
      <c r="K876" s="12" t="str">
        <f>IF(ISBLANK(Games!B876),"",IF(Table13[[#This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6" s="16" t="str">
        <f>IF(ISBLANK(Table13[[#This Row],[Difference Result]]),"",IF(ISBLANK(Games!B876),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6" s="24" t="str">
        <f>IF(ISBLANK(Table13[[#This Row],[Difference Result]]), "", (Table13[[#This Row],[Predicted Spread]]*-1-Table13[[#This Row],[Difference Result]]))</f>
        <v/>
      </c>
      <c r="N876" s="24" t="str">
        <f>IF(ISBLANK(Table13[[#This Row],[Difference Result]]), "",ABS(Table13[[#This Row],[Result Difference from Prediction]]))</f>
        <v/>
      </c>
      <c r="O876" s="17" t="str">
        <f>IF(OR(ISBLANK(Games!B876),ISBLANK(Table13[[#This Row],[Side Result]])), "",IF(OR(AND('Prediction Log'!D876&lt;0, 'Prediction Log'!H876='Prediction Log'!B876), AND('Prediction Log'!D876&gt;0, 'Prediction Log'!C876='Prediction Log'!H876)),"Y", IF(ISBLANK(Games!$B$2), "","N")))</f>
        <v/>
      </c>
      <c r="P876" s="17" t="str">
        <f>IF(OR(ISBLANK(Games!B876),ISBLANK(Table13[[#This Row],[Difference Result]])),"", IF(Table13[[#This Row],[Cover Result (Y/N)]]="Y", "Y", "N"))</f>
        <v/>
      </c>
    </row>
    <row r="877" spans="1:16" x14ac:dyDescent="0.45">
      <c r="A877" s="6" t="str">
        <f>IF(ISBLANK(Games!$B877), "",Games!A877)</f>
        <v/>
      </c>
      <c r="B877" s="6" t="str">
        <f>IF(ISBLANK(Games!$B877), "",Games!B877)</f>
        <v/>
      </c>
      <c r="C877" s="6" t="str">
        <f>IF(ISBLANK(Games!$B877), "",Games!C877)</f>
        <v/>
      </c>
      <c r="D877" s="2" t="str">
        <f>IF(ISBLANK(Games!$B877), "",Games!D877)</f>
        <v/>
      </c>
      <c r="E877" s="2" t="str">
        <f>IF(ISBLANK(Games!$B877), "",Games!E877)</f>
        <v/>
      </c>
      <c r="F877" s="6" t="str">
        <f>IF(ISBLANK(Games!$B877), "",Games!F877)</f>
        <v/>
      </c>
      <c r="G877" s="6" t="str">
        <f>IF(ISBLANK(Games!$B877), "",Games!G877)</f>
        <v/>
      </c>
      <c r="H877" s="26"/>
      <c r="I877" s="26"/>
      <c r="J877" s="25" t="str">
        <f>IF(ISBLANK(Table13[[#This Row],[Side Result]]), "",IF(Table13[[#This Row],[Difference Result]]&gt;(-1*Table13[[#This Row],[Predicted Spread]]), "Y", "N"))</f>
        <v/>
      </c>
      <c r="K877" s="12" t="str">
        <f>IF(ISBLANK(Games!B877),"",IF(Table13[[#This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7" s="16" t="str">
        <f>IF(ISBLANK(Table13[[#This Row],[Difference Result]]),"",IF(ISBLANK(Games!B877),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7" s="24" t="str">
        <f>IF(ISBLANK(Table13[[#This Row],[Difference Result]]), "", (Table13[[#This Row],[Predicted Spread]]*-1-Table13[[#This Row],[Difference Result]]))</f>
        <v/>
      </c>
      <c r="N877" s="24" t="str">
        <f>IF(ISBLANK(Table13[[#This Row],[Difference Result]]), "",ABS(Table13[[#This Row],[Result Difference from Prediction]]))</f>
        <v/>
      </c>
      <c r="O877" s="17" t="str">
        <f>IF(OR(ISBLANK(Games!B877),ISBLANK(Table13[[#This Row],[Side Result]])), "",IF(OR(AND('Prediction Log'!D877&lt;0, 'Prediction Log'!H877='Prediction Log'!B877), AND('Prediction Log'!D877&gt;0, 'Prediction Log'!C877='Prediction Log'!H877)),"Y", IF(ISBLANK(Games!$B$2), "","N")))</f>
        <v/>
      </c>
      <c r="P877" s="17" t="str">
        <f>IF(OR(ISBLANK(Games!B877),ISBLANK(Table13[[#This Row],[Difference Result]])),"", IF(Table13[[#This Row],[Cover Result (Y/N)]]="Y", "Y", "N"))</f>
        <v/>
      </c>
    </row>
    <row r="878" spans="1:16" x14ac:dyDescent="0.45">
      <c r="A878" s="6" t="str">
        <f>IF(ISBLANK(Games!$B878), "",Games!A878)</f>
        <v/>
      </c>
      <c r="B878" s="6" t="str">
        <f>IF(ISBLANK(Games!$B878), "",Games!B878)</f>
        <v/>
      </c>
      <c r="C878" s="6" t="str">
        <f>IF(ISBLANK(Games!$B878), "",Games!C878)</f>
        <v/>
      </c>
      <c r="D878" s="2" t="str">
        <f>IF(ISBLANK(Games!$B878), "",Games!D878)</f>
        <v/>
      </c>
      <c r="E878" s="2" t="str">
        <f>IF(ISBLANK(Games!$B878), "",Games!E878)</f>
        <v/>
      </c>
      <c r="F878" s="6" t="str">
        <f>IF(ISBLANK(Games!$B878), "",Games!F878)</f>
        <v/>
      </c>
      <c r="G878" s="6" t="str">
        <f>IF(ISBLANK(Games!$B878), "",Games!G878)</f>
        <v/>
      </c>
      <c r="H878" s="26"/>
      <c r="I878" s="26"/>
      <c r="J878" s="25" t="str">
        <f>IF(ISBLANK(Table13[[#This Row],[Side Result]]), "",IF(Table13[[#This Row],[Difference Result]]&gt;(-1*Table13[[#This Row],[Predicted Spread]]), "Y", "N"))</f>
        <v/>
      </c>
      <c r="K878" s="12" t="str">
        <f>IF(ISBLANK(Games!B878),"",IF(Table13[[#This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8" s="16" t="str">
        <f>IF(ISBLANK(Table13[[#This Row],[Difference Result]]),"",IF(ISBLANK(Games!B878),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8" s="24" t="str">
        <f>IF(ISBLANK(Table13[[#This Row],[Difference Result]]), "", (Table13[[#This Row],[Predicted Spread]]*-1-Table13[[#This Row],[Difference Result]]))</f>
        <v/>
      </c>
      <c r="N878" s="24" t="str">
        <f>IF(ISBLANK(Table13[[#This Row],[Difference Result]]), "",ABS(Table13[[#This Row],[Result Difference from Prediction]]))</f>
        <v/>
      </c>
      <c r="O878" s="17" t="str">
        <f>IF(OR(ISBLANK(Games!B878),ISBLANK(Table13[[#This Row],[Side Result]])), "",IF(OR(AND('Prediction Log'!D878&lt;0, 'Prediction Log'!H878='Prediction Log'!B878), AND('Prediction Log'!D878&gt;0, 'Prediction Log'!C878='Prediction Log'!H878)),"Y", IF(ISBLANK(Games!$B$2), "","N")))</f>
        <v/>
      </c>
      <c r="P878" s="17" t="str">
        <f>IF(OR(ISBLANK(Games!B878),ISBLANK(Table13[[#This Row],[Difference Result]])),"", IF(Table13[[#This Row],[Cover Result (Y/N)]]="Y", "Y", "N"))</f>
        <v/>
      </c>
    </row>
    <row r="879" spans="1:16" x14ac:dyDescent="0.45">
      <c r="A879" s="6" t="str">
        <f>IF(ISBLANK(Games!$B879), "",Games!A879)</f>
        <v/>
      </c>
      <c r="B879" s="6" t="str">
        <f>IF(ISBLANK(Games!$B879), "",Games!B879)</f>
        <v/>
      </c>
      <c r="C879" s="6" t="str">
        <f>IF(ISBLANK(Games!$B879), "",Games!C879)</f>
        <v/>
      </c>
      <c r="D879" s="2" t="str">
        <f>IF(ISBLANK(Games!$B879), "",Games!D879)</f>
        <v/>
      </c>
      <c r="E879" s="2" t="str">
        <f>IF(ISBLANK(Games!$B879), "",Games!E879)</f>
        <v/>
      </c>
      <c r="F879" s="6" t="str">
        <f>IF(ISBLANK(Games!$B879), "",Games!F879)</f>
        <v/>
      </c>
      <c r="G879" s="6" t="str">
        <f>IF(ISBLANK(Games!$B879), "",Games!G879)</f>
        <v/>
      </c>
      <c r="H879" s="26"/>
      <c r="I879" s="26"/>
      <c r="J879" s="25" t="str">
        <f>IF(ISBLANK(Table13[[#This Row],[Side Result]]), "",IF(Table13[[#This Row],[Difference Result]]&gt;(-1*Table13[[#This Row],[Predicted Spread]]), "Y", "N"))</f>
        <v/>
      </c>
      <c r="K879" s="12" t="str">
        <f>IF(ISBLANK(Games!B879),"",IF(Table13[[#This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9" s="16" t="str">
        <f>IF(ISBLANK(Table13[[#This Row],[Difference Result]]),"",IF(ISBLANK(Games!B879),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9" s="24" t="str">
        <f>IF(ISBLANK(Table13[[#This Row],[Difference Result]]), "", (Table13[[#This Row],[Predicted Spread]]*-1-Table13[[#This Row],[Difference Result]]))</f>
        <v/>
      </c>
      <c r="N879" s="24" t="str">
        <f>IF(ISBLANK(Table13[[#This Row],[Difference Result]]), "",ABS(Table13[[#This Row],[Result Difference from Prediction]]))</f>
        <v/>
      </c>
      <c r="O879" s="17" t="str">
        <f>IF(OR(ISBLANK(Games!B879),ISBLANK(Table13[[#This Row],[Side Result]])), "",IF(OR(AND('Prediction Log'!D879&lt;0, 'Prediction Log'!H879='Prediction Log'!B879), AND('Prediction Log'!D879&gt;0, 'Prediction Log'!C879='Prediction Log'!H879)),"Y", IF(ISBLANK(Games!$B$2), "","N")))</f>
        <v/>
      </c>
      <c r="P879" s="17" t="str">
        <f>IF(OR(ISBLANK(Games!B879),ISBLANK(Table13[[#This Row],[Difference Result]])),"", IF(Table13[[#This Row],[Cover Result (Y/N)]]="Y", "Y", "N"))</f>
        <v/>
      </c>
    </row>
    <row r="880" spans="1:16" x14ac:dyDescent="0.45">
      <c r="A880" s="6" t="str">
        <f>IF(ISBLANK(Games!$B880), "",Games!A880)</f>
        <v/>
      </c>
      <c r="B880" s="6" t="str">
        <f>IF(ISBLANK(Games!$B880), "",Games!B880)</f>
        <v/>
      </c>
      <c r="C880" s="6" t="str">
        <f>IF(ISBLANK(Games!$B880), "",Games!C880)</f>
        <v/>
      </c>
      <c r="D880" s="2" t="str">
        <f>IF(ISBLANK(Games!$B880), "",Games!D880)</f>
        <v/>
      </c>
      <c r="E880" s="2" t="str">
        <f>IF(ISBLANK(Games!$B880), "",Games!E880)</f>
        <v/>
      </c>
      <c r="F880" s="6" t="str">
        <f>IF(ISBLANK(Games!$B880), "",Games!F880)</f>
        <v/>
      </c>
      <c r="G880" s="6" t="str">
        <f>IF(ISBLANK(Games!$B880), "",Games!G880)</f>
        <v/>
      </c>
      <c r="H880" s="26"/>
      <c r="I880" s="26"/>
      <c r="J880" s="25" t="str">
        <f>IF(ISBLANK(Table13[[#This Row],[Side Result]]), "",IF(Table13[[#This Row],[Difference Result]]&gt;(-1*Table13[[#This Row],[Predicted Spread]]), "Y", "N"))</f>
        <v/>
      </c>
      <c r="K880" s="12" t="str">
        <f>IF(ISBLANK(Games!B880),"",IF(Table13[[#This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0" s="16" t="str">
        <f>IF(ISBLANK(Table13[[#This Row],[Difference Result]]),"",IF(ISBLANK(Games!B880),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0" s="24" t="str">
        <f>IF(ISBLANK(Table13[[#This Row],[Difference Result]]), "", (Table13[[#This Row],[Predicted Spread]]*-1-Table13[[#This Row],[Difference Result]]))</f>
        <v/>
      </c>
      <c r="N880" s="24" t="str">
        <f>IF(ISBLANK(Table13[[#This Row],[Difference Result]]), "",ABS(Table13[[#This Row],[Result Difference from Prediction]]))</f>
        <v/>
      </c>
      <c r="O880" s="17" t="str">
        <f>IF(OR(ISBLANK(Games!B880),ISBLANK(Table13[[#This Row],[Side Result]])), "",IF(OR(AND('Prediction Log'!D880&lt;0, 'Prediction Log'!H880='Prediction Log'!B880), AND('Prediction Log'!D880&gt;0, 'Prediction Log'!C880='Prediction Log'!H880)),"Y", IF(ISBLANK(Games!$B$2), "","N")))</f>
        <v/>
      </c>
      <c r="P880" s="17" t="str">
        <f>IF(OR(ISBLANK(Games!B880),ISBLANK(Table13[[#This Row],[Difference Result]])),"", IF(Table13[[#This Row],[Cover Result (Y/N)]]="Y", "Y", "N"))</f>
        <v/>
      </c>
    </row>
    <row r="881" spans="1:16" x14ac:dyDescent="0.45">
      <c r="A881" s="6" t="str">
        <f>IF(ISBLANK(Games!$B881), "",Games!A881)</f>
        <v/>
      </c>
      <c r="B881" s="6" t="str">
        <f>IF(ISBLANK(Games!$B881), "",Games!B881)</f>
        <v/>
      </c>
      <c r="C881" s="6" t="str">
        <f>IF(ISBLANK(Games!$B881), "",Games!C881)</f>
        <v/>
      </c>
      <c r="D881" s="2" t="str">
        <f>IF(ISBLANK(Games!$B881), "",Games!D881)</f>
        <v/>
      </c>
      <c r="E881" s="2" t="str">
        <f>IF(ISBLANK(Games!$B881), "",Games!E881)</f>
        <v/>
      </c>
      <c r="F881" s="6" t="str">
        <f>IF(ISBLANK(Games!$B881), "",Games!F881)</f>
        <v/>
      </c>
      <c r="G881" s="6" t="str">
        <f>IF(ISBLANK(Games!$B881), "",Games!G881)</f>
        <v/>
      </c>
      <c r="H881" s="26"/>
      <c r="I881" s="26"/>
      <c r="J881" s="25" t="str">
        <f>IF(ISBLANK(Table13[[#This Row],[Side Result]]), "",IF(Table13[[#This Row],[Difference Result]]&gt;(-1*Table13[[#This Row],[Predicted Spread]]), "Y", "N"))</f>
        <v/>
      </c>
      <c r="K881" s="12" t="str">
        <f>IF(ISBLANK(Games!B881),"",IF(Table13[[#This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1" s="16" t="str">
        <f>IF(ISBLANK(Table13[[#This Row],[Difference Result]]),"",IF(ISBLANK(Games!B881),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1" s="24" t="str">
        <f>IF(ISBLANK(Table13[[#This Row],[Difference Result]]), "", (Table13[[#This Row],[Predicted Spread]]*-1-Table13[[#This Row],[Difference Result]]))</f>
        <v/>
      </c>
      <c r="N881" s="24" t="str">
        <f>IF(ISBLANK(Table13[[#This Row],[Difference Result]]), "",ABS(Table13[[#This Row],[Result Difference from Prediction]]))</f>
        <v/>
      </c>
      <c r="O881" s="17" t="str">
        <f>IF(OR(ISBLANK(Games!B881),ISBLANK(Table13[[#This Row],[Side Result]])), "",IF(OR(AND('Prediction Log'!D881&lt;0, 'Prediction Log'!H881='Prediction Log'!B881), AND('Prediction Log'!D881&gt;0, 'Prediction Log'!C881='Prediction Log'!H881)),"Y", IF(ISBLANK(Games!$B$2), "","N")))</f>
        <v/>
      </c>
      <c r="P881" s="17" t="str">
        <f>IF(OR(ISBLANK(Games!B881),ISBLANK(Table13[[#This Row],[Difference Result]])),"", IF(Table13[[#This Row],[Cover Result (Y/N)]]="Y", "Y", "N"))</f>
        <v/>
      </c>
    </row>
    <row r="882" spans="1:16" x14ac:dyDescent="0.45">
      <c r="A882" s="6" t="str">
        <f>IF(ISBLANK(Games!$B882), "",Games!A882)</f>
        <v/>
      </c>
      <c r="B882" s="6" t="str">
        <f>IF(ISBLANK(Games!$B882), "",Games!B882)</f>
        <v/>
      </c>
      <c r="C882" s="6" t="str">
        <f>IF(ISBLANK(Games!$B882), "",Games!C882)</f>
        <v/>
      </c>
      <c r="D882" s="2" t="str">
        <f>IF(ISBLANK(Games!$B882), "",Games!D882)</f>
        <v/>
      </c>
      <c r="E882" s="2" t="str">
        <f>IF(ISBLANK(Games!$B882), "",Games!E882)</f>
        <v/>
      </c>
      <c r="F882" s="6" t="str">
        <f>IF(ISBLANK(Games!$B882), "",Games!F882)</f>
        <v/>
      </c>
      <c r="G882" s="6" t="str">
        <f>IF(ISBLANK(Games!$B882), "",Games!G882)</f>
        <v/>
      </c>
      <c r="H882" s="26"/>
      <c r="I882" s="26"/>
      <c r="J882" s="25" t="str">
        <f>IF(ISBLANK(Table13[[#This Row],[Side Result]]), "",IF(Table13[[#This Row],[Difference Result]]&gt;(-1*Table13[[#This Row],[Predicted Spread]]), "Y", "N"))</f>
        <v/>
      </c>
      <c r="K882" s="12" t="str">
        <f>IF(ISBLANK(Games!B882),"",IF(Table13[[#This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2" s="16" t="str">
        <f>IF(ISBLANK(Table13[[#This Row],[Difference Result]]),"",IF(ISBLANK(Games!B882),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2" s="24" t="str">
        <f>IF(ISBLANK(Table13[[#This Row],[Difference Result]]), "", (Table13[[#This Row],[Predicted Spread]]*-1-Table13[[#This Row],[Difference Result]]))</f>
        <v/>
      </c>
      <c r="N882" s="24" t="str">
        <f>IF(ISBLANK(Table13[[#This Row],[Difference Result]]), "",ABS(Table13[[#This Row],[Result Difference from Prediction]]))</f>
        <v/>
      </c>
      <c r="O882" s="17" t="str">
        <f>IF(OR(ISBLANK(Games!B882),ISBLANK(Table13[[#This Row],[Side Result]])), "",IF(OR(AND('Prediction Log'!D882&lt;0, 'Prediction Log'!H882='Prediction Log'!B882), AND('Prediction Log'!D882&gt;0, 'Prediction Log'!C882='Prediction Log'!H882)),"Y", IF(ISBLANK(Games!$B$2), "","N")))</f>
        <v/>
      </c>
      <c r="P882" s="17" t="str">
        <f>IF(OR(ISBLANK(Games!B882),ISBLANK(Table13[[#This Row],[Difference Result]])),"", IF(Table13[[#This Row],[Cover Result (Y/N)]]="Y", "Y", "N"))</f>
        <v/>
      </c>
    </row>
    <row r="883" spans="1:16" x14ac:dyDescent="0.45">
      <c r="A883" s="6" t="str">
        <f>IF(ISBLANK(Games!$B883), "",Games!A883)</f>
        <v/>
      </c>
      <c r="B883" s="6" t="str">
        <f>IF(ISBLANK(Games!$B883), "",Games!B883)</f>
        <v/>
      </c>
      <c r="C883" s="6" t="str">
        <f>IF(ISBLANK(Games!$B883), "",Games!C883)</f>
        <v/>
      </c>
      <c r="D883" s="2" t="str">
        <f>IF(ISBLANK(Games!$B883), "",Games!D883)</f>
        <v/>
      </c>
      <c r="E883" s="2" t="str">
        <f>IF(ISBLANK(Games!$B883), "",Games!E883)</f>
        <v/>
      </c>
      <c r="F883" s="6" t="str">
        <f>IF(ISBLANK(Games!$B883), "",Games!F883)</f>
        <v/>
      </c>
      <c r="G883" s="6" t="str">
        <f>IF(ISBLANK(Games!$B883), "",Games!G883)</f>
        <v/>
      </c>
      <c r="H883" s="26"/>
      <c r="I883" s="26"/>
      <c r="J883" s="25" t="str">
        <f>IF(ISBLANK(Table13[[#This Row],[Side Result]]), "",IF(Table13[[#This Row],[Difference Result]]&gt;(-1*Table13[[#This Row],[Predicted Spread]]), "Y", "N"))</f>
        <v/>
      </c>
      <c r="K883" s="12" t="str">
        <f>IF(ISBLANK(Games!B883),"",IF(Table13[[#This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3" s="16" t="str">
        <f>IF(ISBLANK(Table13[[#This Row],[Difference Result]]),"",IF(ISBLANK(Games!B883),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3" s="24" t="str">
        <f>IF(ISBLANK(Table13[[#This Row],[Difference Result]]), "", (Table13[[#This Row],[Predicted Spread]]*-1-Table13[[#This Row],[Difference Result]]))</f>
        <v/>
      </c>
      <c r="N883" s="24" t="str">
        <f>IF(ISBLANK(Table13[[#This Row],[Difference Result]]), "",ABS(Table13[[#This Row],[Result Difference from Prediction]]))</f>
        <v/>
      </c>
      <c r="O883" s="17" t="str">
        <f>IF(OR(ISBLANK(Games!B883),ISBLANK(Table13[[#This Row],[Side Result]])), "",IF(OR(AND('Prediction Log'!D883&lt;0, 'Prediction Log'!H883='Prediction Log'!B883), AND('Prediction Log'!D883&gt;0, 'Prediction Log'!C883='Prediction Log'!H883)),"Y", IF(ISBLANK(Games!$B$2), "","N")))</f>
        <v/>
      </c>
      <c r="P883" s="17" t="str">
        <f>IF(OR(ISBLANK(Games!B883),ISBLANK(Table13[[#This Row],[Difference Result]])),"", IF(Table13[[#This Row],[Cover Result (Y/N)]]="Y", "Y", "N"))</f>
        <v/>
      </c>
    </row>
    <row r="884" spans="1:16" x14ac:dyDescent="0.45">
      <c r="A884" s="6" t="str">
        <f>IF(ISBLANK(Games!$B884), "",Games!A884)</f>
        <v/>
      </c>
      <c r="B884" s="6" t="str">
        <f>IF(ISBLANK(Games!$B884), "",Games!B884)</f>
        <v/>
      </c>
      <c r="C884" s="6" t="str">
        <f>IF(ISBLANK(Games!$B884), "",Games!C884)</f>
        <v/>
      </c>
      <c r="D884" s="2" t="str">
        <f>IF(ISBLANK(Games!$B884), "",Games!D884)</f>
        <v/>
      </c>
      <c r="E884" s="2" t="str">
        <f>IF(ISBLANK(Games!$B884), "",Games!E884)</f>
        <v/>
      </c>
      <c r="F884" s="6" t="str">
        <f>IF(ISBLANK(Games!$B884), "",Games!F884)</f>
        <v/>
      </c>
      <c r="G884" s="6" t="str">
        <f>IF(ISBLANK(Games!$B884), "",Games!G884)</f>
        <v/>
      </c>
      <c r="H884" s="26"/>
      <c r="I884" s="26"/>
      <c r="J884" s="25" t="str">
        <f>IF(ISBLANK(Table13[[#This Row],[Side Result]]), "",IF(Table13[[#This Row],[Difference Result]]&gt;(-1*Table13[[#This Row],[Predicted Spread]]), "Y", "N"))</f>
        <v/>
      </c>
      <c r="K884" s="12" t="str">
        <f>IF(ISBLANK(Games!B884),"",IF(Table13[[#This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4" s="16" t="str">
        <f>IF(ISBLANK(Table13[[#This Row],[Difference Result]]),"",IF(ISBLANK(Games!B884),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4" s="24" t="str">
        <f>IF(ISBLANK(Table13[[#This Row],[Difference Result]]), "", (Table13[[#This Row],[Predicted Spread]]*-1-Table13[[#This Row],[Difference Result]]))</f>
        <v/>
      </c>
      <c r="N884" s="24" t="str">
        <f>IF(ISBLANK(Table13[[#This Row],[Difference Result]]), "",ABS(Table13[[#This Row],[Result Difference from Prediction]]))</f>
        <v/>
      </c>
      <c r="O884" s="17" t="str">
        <f>IF(OR(ISBLANK(Games!B884),ISBLANK(Table13[[#This Row],[Side Result]])), "",IF(OR(AND('Prediction Log'!D884&lt;0, 'Prediction Log'!H884='Prediction Log'!B884), AND('Prediction Log'!D884&gt;0, 'Prediction Log'!C884='Prediction Log'!H884)),"Y", IF(ISBLANK(Games!$B$2), "","N")))</f>
        <v/>
      </c>
      <c r="P884" s="17" t="str">
        <f>IF(OR(ISBLANK(Games!B884),ISBLANK(Table13[[#This Row],[Difference Result]])),"", IF(Table13[[#This Row],[Cover Result (Y/N)]]="Y", "Y", "N"))</f>
        <v/>
      </c>
    </row>
    <row r="885" spans="1:16" x14ac:dyDescent="0.45">
      <c r="A885" s="6" t="str">
        <f>IF(ISBLANK(Games!$B885), "",Games!A885)</f>
        <v/>
      </c>
      <c r="B885" s="6" t="str">
        <f>IF(ISBLANK(Games!$B885), "",Games!B885)</f>
        <v/>
      </c>
      <c r="C885" s="6" t="str">
        <f>IF(ISBLANK(Games!$B885), "",Games!C885)</f>
        <v/>
      </c>
      <c r="D885" s="2" t="str">
        <f>IF(ISBLANK(Games!$B885), "",Games!D885)</f>
        <v/>
      </c>
      <c r="E885" s="2" t="str">
        <f>IF(ISBLANK(Games!$B885), "",Games!E885)</f>
        <v/>
      </c>
      <c r="F885" s="6" t="str">
        <f>IF(ISBLANK(Games!$B885), "",Games!F885)</f>
        <v/>
      </c>
      <c r="G885" s="6" t="str">
        <f>IF(ISBLANK(Games!$B885), "",Games!G885)</f>
        <v/>
      </c>
      <c r="H885" s="26"/>
      <c r="I885" s="26"/>
      <c r="J885" s="25" t="str">
        <f>IF(ISBLANK(Table13[[#This Row],[Side Result]]), "",IF(Table13[[#This Row],[Difference Result]]&gt;(-1*Table13[[#This Row],[Predicted Spread]]), "Y", "N"))</f>
        <v/>
      </c>
      <c r="K885" s="12" t="str">
        <f>IF(ISBLANK(Games!B885),"",IF(Table13[[#This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5" s="16" t="str">
        <f>IF(ISBLANK(Table13[[#This Row],[Difference Result]]),"",IF(ISBLANK(Games!B885),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5" s="24" t="str">
        <f>IF(ISBLANK(Table13[[#This Row],[Difference Result]]), "", (Table13[[#This Row],[Predicted Spread]]*-1-Table13[[#This Row],[Difference Result]]))</f>
        <v/>
      </c>
      <c r="N885" s="24" t="str">
        <f>IF(ISBLANK(Table13[[#This Row],[Difference Result]]), "",ABS(Table13[[#This Row],[Result Difference from Prediction]]))</f>
        <v/>
      </c>
      <c r="O885" s="17" t="str">
        <f>IF(OR(ISBLANK(Games!B885),ISBLANK(Table13[[#This Row],[Side Result]])), "",IF(OR(AND('Prediction Log'!D885&lt;0, 'Prediction Log'!H885='Prediction Log'!B885), AND('Prediction Log'!D885&gt;0, 'Prediction Log'!C885='Prediction Log'!H885)),"Y", IF(ISBLANK(Games!$B$2), "","N")))</f>
        <v/>
      </c>
      <c r="P885" s="17" t="str">
        <f>IF(OR(ISBLANK(Games!B885),ISBLANK(Table13[[#This Row],[Difference Result]])),"", IF(Table13[[#This Row],[Cover Result (Y/N)]]="Y", "Y", "N"))</f>
        <v/>
      </c>
    </row>
    <row r="886" spans="1:16" x14ac:dyDescent="0.45">
      <c r="A886" s="6" t="str">
        <f>IF(ISBLANK(Games!$B886), "",Games!A886)</f>
        <v/>
      </c>
      <c r="B886" s="6" t="str">
        <f>IF(ISBLANK(Games!$B886), "",Games!B886)</f>
        <v/>
      </c>
      <c r="C886" s="6" t="str">
        <f>IF(ISBLANK(Games!$B886), "",Games!C886)</f>
        <v/>
      </c>
      <c r="D886" s="2" t="str">
        <f>IF(ISBLANK(Games!$B886), "",Games!D886)</f>
        <v/>
      </c>
      <c r="E886" s="2" t="str">
        <f>IF(ISBLANK(Games!$B886), "",Games!E886)</f>
        <v/>
      </c>
      <c r="F886" s="6" t="str">
        <f>IF(ISBLANK(Games!$B886), "",Games!F886)</f>
        <v/>
      </c>
      <c r="G886" s="6" t="str">
        <f>IF(ISBLANK(Games!$B886), "",Games!G886)</f>
        <v/>
      </c>
      <c r="H886" s="26"/>
      <c r="I886" s="26"/>
      <c r="J886" s="25" t="str">
        <f>IF(ISBLANK(Table13[[#This Row],[Side Result]]), "",IF(Table13[[#This Row],[Difference Result]]&gt;(-1*Table13[[#This Row],[Predicted Spread]]), "Y", "N"))</f>
        <v/>
      </c>
      <c r="K886" s="12" t="str">
        <f>IF(ISBLANK(Games!B886),"",IF(Table13[[#This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6" s="16" t="str">
        <f>IF(ISBLANK(Table13[[#This Row],[Difference Result]]),"",IF(ISBLANK(Games!B886),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6" s="24" t="str">
        <f>IF(ISBLANK(Table13[[#This Row],[Difference Result]]), "", (Table13[[#This Row],[Predicted Spread]]*-1-Table13[[#This Row],[Difference Result]]))</f>
        <v/>
      </c>
      <c r="N886" s="24" t="str">
        <f>IF(ISBLANK(Table13[[#This Row],[Difference Result]]), "",ABS(Table13[[#This Row],[Result Difference from Prediction]]))</f>
        <v/>
      </c>
      <c r="O886" s="17" t="str">
        <f>IF(OR(ISBLANK(Games!B886),ISBLANK(Table13[[#This Row],[Side Result]])), "",IF(OR(AND('Prediction Log'!D886&lt;0, 'Prediction Log'!H886='Prediction Log'!B886), AND('Prediction Log'!D886&gt;0, 'Prediction Log'!C886='Prediction Log'!H886)),"Y", IF(ISBLANK(Games!$B$2), "","N")))</f>
        <v/>
      </c>
      <c r="P886" s="17" t="str">
        <f>IF(OR(ISBLANK(Games!B886),ISBLANK(Table13[[#This Row],[Difference Result]])),"", IF(Table13[[#This Row],[Cover Result (Y/N)]]="Y", "Y", "N"))</f>
        <v/>
      </c>
    </row>
    <row r="887" spans="1:16" x14ac:dyDescent="0.45">
      <c r="A887" s="6" t="str">
        <f>IF(ISBLANK(Games!$B887), "",Games!A887)</f>
        <v/>
      </c>
      <c r="B887" s="6" t="str">
        <f>IF(ISBLANK(Games!$B887), "",Games!B887)</f>
        <v/>
      </c>
      <c r="C887" s="6" t="str">
        <f>IF(ISBLANK(Games!$B887), "",Games!C887)</f>
        <v/>
      </c>
      <c r="D887" s="2" t="str">
        <f>IF(ISBLANK(Games!$B887), "",Games!D887)</f>
        <v/>
      </c>
      <c r="E887" s="2" t="str">
        <f>IF(ISBLANK(Games!$B887), "",Games!E887)</f>
        <v/>
      </c>
      <c r="F887" s="6" t="str">
        <f>IF(ISBLANK(Games!$B887), "",Games!F887)</f>
        <v/>
      </c>
      <c r="G887" s="6" t="str">
        <f>IF(ISBLANK(Games!$B887), "",Games!G887)</f>
        <v/>
      </c>
      <c r="H887" s="26"/>
      <c r="I887" s="26"/>
      <c r="J887" s="25" t="str">
        <f>IF(ISBLANK(Table13[[#This Row],[Side Result]]), "",IF(Table13[[#This Row],[Difference Result]]&gt;(-1*Table13[[#This Row],[Predicted Spread]]), "Y", "N"))</f>
        <v/>
      </c>
      <c r="K887" s="12" t="str">
        <f>IF(ISBLANK(Games!B887),"",IF(Table13[[#This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7" s="16" t="str">
        <f>IF(ISBLANK(Table13[[#This Row],[Difference Result]]),"",IF(ISBLANK(Games!B887),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7" s="24" t="str">
        <f>IF(ISBLANK(Table13[[#This Row],[Difference Result]]), "", (Table13[[#This Row],[Predicted Spread]]*-1-Table13[[#This Row],[Difference Result]]))</f>
        <v/>
      </c>
      <c r="N887" s="24" t="str">
        <f>IF(ISBLANK(Table13[[#This Row],[Difference Result]]), "",ABS(Table13[[#This Row],[Result Difference from Prediction]]))</f>
        <v/>
      </c>
      <c r="O887" s="17" t="str">
        <f>IF(OR(ISBLANK(Games!B887),ISBLANK(Table13[[#This Row],[Side Result]])), "",IF(OR(AND('Prediction Log'!D887&lt;0, 'Prediction Log'!H887='Prediction Log'!B887), AND('Prediction Log'!D887&gt;0, 'Prediction Log'!C887='Prediction Log'!H887)),"Y", IF(ISBLANK(Games!$B$2), "","N")))</f>
        <v/>
      </c>
      <c r="P887" s="17" t="str">
        <f>IF(OR(ISBLANK(Games!B887),ISBLANK(Table13[[#This Row],[Difference Result]])),"", IF(Table13[[#This Row],[Cover Result (Y/N)]]="Y", "Y", "N"))</f>
        <v/>
      </c>
    </row>
    <row r="888" spans="1:16" x14ac:dyDescent="0.45">
      <c r="A888" s="6" t="str">
        <f>IF(ISBLANK(Games!$B888), "",Games!A888)</f>
        <v/>
      </c>
      <c r="B888" s="6" t="str">
        <f>IF(ISBLANK(Games!$B888), "",Games!B888)</f>
        <v/>
      </c>
      <c r="C888" s="6" t="str">
        <f>IF(ISBLANK(Games!$B888), "",Games!C888)</f>
        <v/>
      </c>
      <c r="D888" s="2" t="str">
        <f>IF(ISBLANK(Games!$B888), "",Games!D888)</f>
        <v/>
      </c>
      <c r="E888" s="2" t="str">
        <f>IF(ISBLANK(Games!$B888), "",Games!E888)</f>
        <v/>
      </c>
      <c r="F888" s="6" t="str">
        <f>IF(ISBLANK(Games!$B888), "",Games!F888)</f>
        <v/>
      </c>
      <c r="G888" s="6" t="str">
        <f>IF(ISBLANK(Games!$B888), "",Games!G888)</f>
        <v/>
      </c>
      <c r="H888" s="26"/>
      <c r="I888" s="26"/>
      <c r="J888" s="25" t="str">
        <f>IF(ISBLANK(Table13[[#This Row],[Side Result]]), "",IF(Table13[[#This Row],[Difference Result]]&gt;(-1*Table13[[#This Row],[Predicted Spread]]), "Y", "N"))</f>
        <v/>
      </c>
      <c r="K888" s="12" t="str">
        <f>IF(ISBLANK(Games!B888),"",IF(Table13[[#This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8" s="16" t="str">
        <f>IF(ISBLANK(Table13[[#This Row],[Difference Result]]),"",IF(ISBLANK(Games!B888),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8" s="24" t="str">
        <f>IF(ISBLANK(Table13[[#This Row],[Difference Result]]), "", (Table13[[#This Row],[Predicted Spread]]*-1-Table13[[#This Row],[Difference Result]]))</f>
        <v/>
      </c>
      <c r="N888" s="24" t="str">
        <f>IF(ISBLANK(Table13[[#This Row],[Difference Result]]), "",ABS(Table13[[#This Row],[Result Difference from Prediction]]))</f>
        <v/>
      </c>
      <c r="O888" s="17" t="str">
        <f>IF(OR(ISBLANK(Games!B888),ISBLANK(Table13[[#This Row],[Side Result]])), "",IF(OR(AND('Prediction Log'!D888&lt;0, 'Prediction Log'!H888='Prediction Log'!B888), AND('Prediction Log'!D888&gt;0, 'Prediction Log'!C888='Prediction Log'!H888)),"Y", IF(ISBLANK(Games!$B$2), "","N")))</f>
        <v/>
      </c>
      <c r="P888" s="17" t="str">
        <f>IF(OR(ISBLANK(Games!B888),ISBLANK(Table13[[#This Row],[Difference Result]])),"", IF(Table13[[#This Row],[Cover Result (Y/N)]]="Y", "Y", "N"))</f>
        <v/>
      </c>
    </row>
    <row r="889" spans="1:16" x14ac:dyDescent="0.45">
      <c r="A889" s="6" t="str">
        <f>IF(ISBLANK(Games!$B889), "",Games!A889)</f>
        <v/>
      </c>
      <c r="B889" s="6" t="str">
        <f>IF(ISBLANK(Games!$B889), "",Games!B889)</f>
        <v/>
      </c>
      <c r="C889" s="6" t="str">
        <f>IF(ISBLANK(Games!$B889), "",Games!C889)</f>
        <v/>
      </c>
      <c r="D889" s="2" t="str">
        <f>IF(ISBLANK(Games!$B889), "",Games!D889)</f>
        <v/>
      </c>
      <c r="E889" s="2" t="str">
        <f>IF(ISBLANK(Games!$B889), "",Games!E889)</f>
        <v/>
      </c>
      <c r="F889" s="6" t="str">
        <f>IF(ISBLANK(Games!$B889), "",Games!F889)</f>
        <v/>
      </c>
      <c r="G889" s="6" t="str">
        <f>IF(ISBLANK(Games!$B889), "",Games!G889)</f>
        <v/>
      </c>
      <c r="H889" s="26"/>
      <c r="I889" s="26"/>
      <c r="J889" s="25" t="str">
        <f>IF(ISBLANK(Table13[[#This Row],[Side Result]]), "",IF(Table13[[#This Row],[Difference Result]]&gt;(-1*Table13[[#This Row],[Predicted Spread]]), "Y", "N"))</f>
        <v/>
      </c>
      <c r="K889" s="12" t="str">
        <f>IF(ISBLANK(Games!B889),"",IF(Table13[[#This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9" s="16" t="str">
        <f>IF(ISBLANK(Table13[[#This Row],[Difference Result]]),"",IF(ISBLANK(Games!B889),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9" s="24" t="str">
        <f>IF(ISBLANK(Table13[[#This Row],[Difference Result]]), "", (Table13[[#This Row],[Predicted Spread]]*-1-Table13[[#This Row],[Difference Result]]))</f>
        <v/>
      </c>
      <c r="N889" s="24" t="str">
        <f>IF(ISBLANK(Table13[[#This Row],[Difference Result]]), "",ABS(Table13[[#This Row],[Result Difference from Prediction]]))</f>
        <v/>
      </c>
      <c r="O889" s="17" t="str">
        <f>IF(OR(ISBLANK(Games!B889),ISBLANK(Table13[[#This Row],[Side Result]])), "",IF(OR(AND('Prediction Log'!D889&lt;0, 'Prediction Log'!H889='Prediction Log'!B889), AND('Prediction Log'!D889&gt;0, 'Prediction Log'!C889='Prediction Log'!H889)),"Y", IF(ISBLANK(Games!$B$2), "","N")))</f>
        <v/>
      </c>
      <c r="P889" s="17" t="str">
        <f>IF(OR(ISBLANK(Games!B889),ISBLANK(Table13[[#This Row],[Difference Result]])),"", IF(Table13[[#This Row],[Cover Result (Y/N)]]="Y", "Y", "N"))</f>
        <v/>
      </c>
    </row>
    <row r="890" spans="1:16" x14ac:dyDescent="0.45">
      <c r="A890" s="6" t="str">
        <f>IF(ISBLANK(Games!$B890), "",Games!A890)</f>
        <v/>
      </c>
      <c r="B890" s="6" t="str">
        <f>IF(ISBLANK(Games!$B890), "",Games!B890)</f>
        <v/>
      </c>
      <c r="C890" s="6" t="str">
        <f>IF(ISBLANK(Games!$B890), "",Games!C890)</f>
        <v/>
      </c>
      <c r="D890" s="2" t="str">
        <f>IF(ISBLANK(Games!$B890), "",Games!D890)</f>
        <v/>
      </c>
      <c r="E890" s="2" t="str">
        <f>IF(ISBLANK(Games!$B890), "",Games!E890)</f>
        <v/>
      </c>
      <c r="F890" s="6" t="str">
        <f>IF(ISBLANK(Games!$B890), "",Games!F890)</f>
        <v/>
      </c>
      <c r="G890" s="6" t="str">
        <f>IF(ISBLANK(Games!$B890), "",Games!G890)</f>
        <v/>
      </c>
      <c r="H890" s="26"/>
      <c r="I890" s="26"/>
      <c r="J890" s="25" t="str">
        <f>IF(ISBLANK(Table13[[#This Row],[Side Result]]), "",IF(Table13[[#This Row],[Difference Result]]&gt;(-1*Table13[[#This Row],[Predicted Spread]]), "Y", "N"))</f>
        <v/>
      </c>
      <c r="K890" s="12" t="str">
        <f>IF(ISBLANK(Games!B890),"",IF(Table13[[#This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0" s="16" t="str">
        <f>IF(ISBLANK(Table13[[#This Row],[Difference Result]]),"",IF(ISBLANK(Games!B890),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0" s="24" t="str">
        <f>IF(ISBLANK(Table13[[#This Row],[Difference Result]]), "", (Table13[[#This Row],[Predicted Spread]]*-1-Table13[[#This Row],[Difference Result]]))</f>
        <v/>
      </c>
      <c r="N890" s="24" t="str">
        <f>IF(ISBLANK(Table13[[#This Row],[Difference Result]]), "",ABS(Table13[[#This Row],[Result Difference from Prediction]]))</f>
        <v/>
      </c>
      <c r="O890" s="17" t="str">
        <f>IF(OR(ISBLANK(Games!B890),ISBLANK(Table13[[#This Row],[Side Result]])), "",IF(OR(AND('Prediction Log'!D890&lt;0, 'Prediction Log'!H890='Prediction Log'!B890), AND('Prediction Log'!D890&gt;0, 'Prediction Log'!C890='Prediction Log'!H890)),"Y", IF(ISBLANK(Games!$B$2), "","N")))</f>
        <v/>
      </c>
      <c r="P890" s="17" t="str">
        <f>IF(OR(ISBLANK(Games!B890),ISBLANK(Table13[[#This Row],[Difference Result]])),"", IF(Table13[[#This Row],[Cover Result (Y/N)]]="Y", "Y", "N"))</f>
        <v/>
      </c>
    </row>
    <row r="891" spans="1:16" x14ac:dyDescent="0.45">
      <c r="A891" s="6" t="str">
        <f>IF(ISBLANK(Games!$B891), "",Games!A891)</f>
        <v/>
      </c>
      <c r="B891" s="6" t="str">
        <f>IF(ISBLANK(Games!$B891), "",Games!B891)</f>
        <v/>
      </c>
      <c r="C891" s="6" t="str">
        <f>IF(ISBLANK(Games!$B891), "",Games!C891)</f>
        <v/>
      </c>
      <c r="D891" s="2" t="str">
        <f>IF(ISBLANK(Games!$B891), "",Games!D891)</f>
        <v/>
      </c>
      <c r="E891" s="2" t="str">
        <f>IF(ISBLANK(Games!$B891), "",Games!E891)</f>
        <v/>
      </c>
      <c r="F891" s="6" t="str">
        <f>IF(ISBLANK(Games!$B891), "",Games!F891)</f>
        <v/>
      </c>
      <c r="G891" s="6" t="str">
        <f>IF(ISBLANK(Games!$B891), "",Games!G891)</f>
        <v/>
      </c>
      <c r="H891" s="26"/>
      <c r="I891" s="26"/>
      <c r="J891" s="25" t="str">
        <f>IF(ISBLANK(Table13[[#This Row],[Side Result]]), "",IF(Table13[[#This Row],[Difference Result]]&gt;(-1*Table13[[#This Row],[Predicted Spread]]), "Y", "N"))</f>
        <v/>
      </c>
      <c r="K891" s="12" t="str">
        <f>IF(ISBLANK(Games!B891),"",IF(Table13[[#This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1" s="16" t="str">
        <f>IF(ISBLANK(Table13[[#This Row],[Difference Result]]),"",IF(ISBLANK(Games!B891),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1" s="24" t="str">
        <f>IF(ISBLANK(Table13[[#This Row],[Difference Result]]), "", (Table13[[#This Row],[Predicted Spread]]*-1-Table13[[#This Row],[Difference Result]]))</f>
        <v/>
      </c>
      <c r="N891" s="24" t="str">
        <f>IF(ISBLANK(Table13[[#This Row],[Difference Result]]), "",ABS(Table13[[#This Row],[Result Difference from Prediction]]))</f>
        <v/>
      </c>
      <c r="O891" s="17" t="str">
        <f>IF(OR(ISBLANK(Games!B891),ISBLANK(Table13[[#This Row],[Side Result]])), "",IF(OR(AND('Prediction Log'!D891&lt;0, 'Prediction Log'!H891='Prediction Log'!B891), AND('Prediction Log'!D891&gt;0, 'Prediction Log'!C891='Prediction Log'!H891)),"Y", IF(ISBLANK(Games!$B$2), "","N")))</f>
        <v/>
      </c>
      <c r="P891" s="17" t="str">
        <f>IF(OR(ISBLANK(Games!B891),ISBLANK(Table13[[#This Row],[Difference Result]])),"", IF(Table13[[#This Row],[Cover Result (Y/N)]]="Y", "Y", "N"))</f>
        <v/>
      </c>
    </row>
    <row r="892" spans="1:16" x14ac:dyDescent="0.45">
      <c r="A892" s="6" t="str">
        <f>IF(ISBLANK(Games!$B892), "",Games!A892)</f>
        <v/>
      </c>
      <c r="B892" s="6" t="str">
        <f>IF(ISBLANK(Games!$B892), "",Games!B892)</f>
        <v/>
      </c>
      <c r="C892" s="6" t="str">
        <f>IF(ISBLANK(Games!$B892), "",Games!C892)</f>
        <v/>
      </c>
      <c r="D892" s="2" t="str">
        <f>IF(ISBLANK(Games!$B892), "",Games!D892)</f>
        <v/>
      </c>
      <c r="E892" s="2" t="str">
        <f>IF(ISBLANK(Games!$B892), "",Games!E892)</f>
        <v/>
      </c>
      <c r="F892" s="6" t="str">
        <f>IF(ISBLANK(Games!$B892), "",Games!F892)</f>
        <v/>
      </c>
      <c r="G892" s="6" t="str">
        <f>IF(ISBLANK(Games!$B892), "",Games!G892)</f>
        <v/>
      </c>
      <c r="H892" s="26"/>
      <c r="I892" s="26"/>
      <c r="J892" s="25" t="str">
        <f>IF(ISBLANK(Table13[[#This Row],[Side Result]]), "",IF(Table13[[#This Row],[Difference Result]]&gt;(-1*Table13[[#This Row],[Predicted Spread]]), "Y", "N"))</f>
        <v/>
      </c>
      <c r="K892" s="12" t="str">
        <f>IF(ISBLANK(Games!B892),"",IF(Table13[[#This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2" s="16" t="str">
        <f>IF(ISBLANK(Table13[[#This Row],[Difference Result]]),"",IF(ISBLANK(Games!B892),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2" s="24" t="str">
        <f>IF(ISBLANK(Table13[[#This Row],[Difference Result]]), "", (Table13[[#This Row],[Predicted Spread]]*-1-Table13[[#This Row],[Difference Result]]))</f>
        <v/>
      </c>
      <c r="N892" s="24" t="str">
        <f>IF(ISBLANK(Table13[[#This Row],[Difference Result]]), "",ABS(Table13[[#This Row],[Result Difference from Prediction]]))</f>
        <v/>
      </c>
      <c r="O892" s="17" t="str">
        <f>IF(OR(ISBLANK(Games!B892),ISBLANK(Table13[[#This Row],[Side Result]])), "",IF(OR(AND('Prediction Log'!D892&lt;0, 'Prediction Log'!H892='Prediction Log'!B892), AND('Prediction Log'!D892&gt;0, 'Prediction Log'!C892='Prediction Log'!H892)),"Y", IF(ISBLANK(Games!$B$2), "","N")))</f>
        <v/>
      </c>
      <c r="P892" s="17" t="str">
        <f>IF(OR(ISBLANK(Games!B892),ISBLANK(Table13[[#This Row],[Difference Result]])),"", IF(Table13[[#This Row],[Cover Result (Y/N)]]="Y", "Y", "N"))</f>
        <v/>
      </c>
    </row>
    <row r="893" spans="1:16" x14ac:dyDescent="0.45">
      <c r="A893" s="6" t="str">
        <f>IF(ISBLANK(Games!$B893), "",Games!A893)</f>
        <v/>
      </c>
      <c r="B893" s="6" t="str">
        <f>IF(ISBLANK(Games!$B893), "",Games!B893)</f>
        <v/>
      </c>
      <c r="C893" s="6" t="str">
        <f>IF(ISBLANK(Games!$B893), "",Games!C893)</f>
        <v/>
      </c>
      <c r="D893" s="2" t="str">
        <f>IF(ISBLANK(Games!$B893), "",Games!D893)</f>
        <v/>
      </c>
      <c r="E893" s="2" t="str">
        <f>IF(ISBLANK(Games!$B893), "",Games!E893)</f>
        <v/>
      </c>
      <c r="F893" s="6" t="str">
        <f>IF(ISBLANK(Games!$B893), "",Games!F893)</f>
        <v/>
      </c>
      <c r="G893" s="6" t="str">
        <f>IF(ISBLANK(Games!$B893), "",Games!G893)</f>
        <v/>
      </c>
      <c r="H893" s="26"/>
      <c r="I893" s="26"/>
      <c r="J893" s="25" t="str">
        <f>IF(ISBLANK(Table13[[#This Row],[Side Result]]), "",IF(Table13[[#This Row],[Difference Result]]&gt;(-1*Table13[[#This Row],[Predicted Spread]]), "Y", "N"))</f>
        <v/>
      </c>
      <c r="K893" s="12" t="str">
        <f>IF(ISBLANK(Games!B893),"",IF(Table13[[#This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3" s="16" t="str">
        <f>IF(ISBLANK(Table13[[#This Row],[Difference Result]]),"",IF(ISBLANK(Games!B893),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3" s="24" t="str">
        <f>IF(ISBLANK(Table13[[#This Row],[Difference Result]]), "", (Table13[[#This Row],[Predicted Spread]]*-1-Table13[[#This Row],[Difference Result]]))</f>
        <v/>
      </c>
      <c r="N893" s="24" t="str">
        <f>IF(ISBLANK(Table13[[#This Row],[Difference Result]]), "",ABS(Table13[[#This Row],[Result Difference from Prediction]]))</f>
        <v/>
      </c>
      <c r="O893" s="17" t="str">
        <f>IF(OR(ISBLANK(Games!B893),ISBLANK(Table13[[#This Row],[Side Result]])), "",IF(OR(AND('Prediction Log'!D893&lt;0, 'Prediction Log'!H893='Prediction Log'!B893), AND('Prediction Log'!D893&gt;0, 'Prediction Log'!C893='Prediction Log'!H893)),"Y", IF(ISBLANK(Games!$B$2), "","N")))</f>
        <v/>
      </c>
      <c r="P893" s="17" t="str">
        <f>IF(OR(ISBLANK(Games!B893),ISBLANK(Table13[[#This Row],[Difference Result]])),"", IF(Table13[[#This Row],[Cover Result (Y/N)]]="Y", "Y", "N"))</f>
        <v/>
      </c>
    </row>
    <row r="894" spans="1:16" x14ac:dyDescent="0.45">
      <c r="A894" s="6" t="str">
        <f>IF(ISBLANK(Games!$B894), "",Games!A894)</f>
        <v/>
      </c>
      <c r="B894" s="6" t="str">
        <f>IF(ISBLANK(Games!$B894), "",Games!B894)</f>
        <v/>
      </c>
      <c r="C894" s="6" t="str">
        <f>IF(ISBLANK(Games!$B894), "",Games!C894)</f>
        <v/>
      </c>
      <c r="D894" s="2" t="str">
        <f>IF(ISBLANK(Games!$B894), "",Games!D894)</f>
        <v/>
      </c>
      <c r="E894" s="2" t="str">
        <f>IF(ISBLANK(Games!$B894), "",Games!E894)</f>
        <v/>
      </c>
      <c r="F894" s="6" t="str">
        <f>IF(ISBLANK(Games!$B894), "",Games!F894)</f>
        <v/>
      </c>
      <c r="G894" s="6" t="str">
        <f>IF(ISBLANK(Games!$B894), "",Games!G894)</f>
        <v/>
      </c>
      <c r="H894" s="26"/>
      <c r="I894" s="26"/>
      <c r="J894" s="25" t="str">
        <f>IF(ISBLANK(Table13[[#This Row],[Side Result]]), "",IF(Table13[[#This Row],[Difference Result]]&gt;(-1*Table13[[#This Row],[Predicted Spread]]), "Y", "N"))</f>
        <v/>
      </c>
      <c r="K894" s="12" t="str">
        <f>IF(ISBLANK(Games!B894),"",IF(Table13[[#This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4" s="16" t="str">
        <f>IF(ISBLANK(Table13[[#This Row],[Difference Result]]),"",IF(ISBLANK(Games!B894),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4" s="24" t="str">
        <f>IF(ISBLANK(Table13[[#This Row],[Difference Result]]), "", (Table13[[#This Row],[Predicted Spread]]*-1-Table13[[#This Row],[Difference Result]]))</f>
        <v/>
      </c>
      <c r="N894" s="24" t="str">
        <f>IF(ISBLANK(Table13[[#This Row],[Difference Result]]), "",ABS(Table13[[#This Row],[Result Difference from Prediction]]))</f>
        <v/>
      </c>
      <c r="O894" s="17" t="str">
        <f>IF(OR(ISBLANK(Games!B894),ISBLANK(Table13[[#This Row],[Side Result]])), "",IF(OR(AND('Prediction Log'!D894&lt;0, 'Prediction Log'!H894='Prediction Log'!B894), AND('Prediction Log'!D894&gt;0, 'Prediction Log'!C894='Prediction Log'!H894)),"Y", IF(ISBLANK(Games!$B$2), "","N")))</f>
        <v/>
      </c>
      <c r="P894" s="17" t="str">
        <f>IF(OR(ISBLANK(Games!B894),ISBLANK(Table13[[#This Row],[Difference Result]])),"", IF(Table13[[#This Row],[Cover Result (Y/N)]]="Y", "Y", "N"))</f>
        <v/>
      </c>
    </row>
    <row r="895" spans="1:16" x14ac:dyDescent="0.45">
      <c r="A895" s="6" t="str">
        <f>IF(ISBLANK(Games!$B895), "",Games!A895)</f>
        <v/>
      </c>
      <c r="B895" s="6" t="str">
        <f>IF(ISBLANK(Games!$B895), "",Games!B895)</f>
        <v/>
      </c>
      <c r="C895" s="6" t="str">
        <f>IF(ISBLANK(Games!$B895), "",Games!C895)</f>
        <v/>
      </c>
      <c r="D895" s="2" t="str">
        <f>IF(ISBLANK(Games!$B895), "",Games!D895)</f>
        <v/>
      </c>
      <c r="E895" s="2" t="str">
        <f>IF(ISBLANK(Games!$B895), "",Games!E895)</f>
        <v/>
      </c>
      <c r="F895" s="6" t="str">
        <f>IF(ISBLANK(Games!$B895), "",Games!F895)</f>
        <v/>
      </c>
      <c r="G895" s="6" t="str">
        <f>IF(ISBLANK(Games!$B895), "",Games!G895)</f>
        <v/>
      </c>
      <c r="H895" s="26"/>
      <c r="I895" s="26"/>
      <c r="J895" s="25" t="str">
        <f>IF(ISBLANK(Table13[[#This Row],[Side Result]]), "",IF(Table13[[#This Row],[Difference Result]]&gt;(-1*Table13[[#This Row],[Predicted Spread]]), "Y", "N"))</f>
        <v/>
      </c>
      <c r="K895" s="12" t="str">
        <f>IF(ISBLANK(Games!B895),"",IF(Table13[[#This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5" s="16" t="str">
        <f>IF(ISBLANK(Table13[[#This Row],[Difference Result]]),"",IF(ISBLANK(Games!B895),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5" s="24" t="str">
        <f>IF(ISBLANK(Table13[[#This Row],[Difference Result]]), "", (Table13[[#This Row],[Predicted Spread]]*-1-Table13[[#This Row],[Difference Result]]))</f>
        <v/>
      </c>
      <c r="N895" s="24" t="str">
        <f>IF(ISBLANK(Table13[[#This Row],[Difference Result]]), "",ABS(Table13[[#This Row],[Result Difference from Prediction]]))</f>
        <v/>
      </c>
      <c r="O895" s="17" t="str">
        <f>IF(OR(ISBLANK(Games!B895),ISBLANK(Table13[[#This Row],[Side Result]])), "",IF(OR(AND('Prediction Log'!D895&lt;0, 'Prediction Log'!H895='Prediction Log'!B895), AND('Prediction Log'!D895&gt;0, 'Prediction Log'!C895='Prediction Log'!H895)),"Y", IF(ISBLANK(Games!$B$2), "","N")))</f>
        <v/>
      </c>
      <c r="P895" s="17" t="str">
        <f>IF(OR(ISBLANK(Games!B895),ISBLANK(Table13[[#This Row],[Difference Result]])),"", IF(Table13[[#This Row],[Cover Result (Y/N)]]="Y", "Y", "N"))</f>
        <v/>
      </c>
    </row>
    <row r="896" spans="1:16" x14ac:dyDescent="0.45">
      <c r="A896" s="6" t="str">
        <f>IF(ISBLANK(Games!$B896), "",Games!A896)</f>
        <v/>
      </c>
      <c r="B896" s="6" t="str">
        <f>IF(ISBLANK(Games!$B896), "",Games!B896)</f>
        <v/>
      </c>
      <c r="C896" s="6" t="str">
        <f>IF(ISBLANK(Games!$B896), "",Games!C896)</f>
        <v/>
      </c>
      <c r="D896" s="2" t="str">
        <f>IF(ISBLANK(Games!$B896), "",Games!D896)</f>
        <v/>
      </c>
      <c r="E896" s="2" t="str">
        <f>IF(ISBLANK(Games!$B896), "",Games!E896)</f>
        <v/>
      </c>
      <c r="F896" s="6" t="str">
        <f>IF(ISBLANK(Games!$B896), "",Games!F896)</f>
        <v/>
      </c>
      <c r="G896" s="6" t="str">
        <f>IF(ISBLANK(Games!$B896), "",Games!G896)</f>
        <v/>
      </c>
      <c r="H896" s="26"/>
      <c r="I896" s="26"/>
      <c r="J896" s="25" t="str">
        <f>IF(ISBLANK(Table13[[#This Row],[Side Result]]), "",IF(Table13[[#This Row],[Difference Result]]&gt;(-1*Table13[[#This Row],[Predicted Spread]]), "Y", "N"))</f>
        <v/>
      </c>
      <c r="K896" s="12" t="str">
        <f>IF(ISBLANK(Games!B896),"",IF(Table13[[#This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6" s="16" t="str">
        <f>IF(ISBLANK(Table13[[#This Row],[Difference Result]]),"",IF(ISBLANK(Games!B896),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6" s="24" t="str">
        <f>IF(ISBLANK(Table13[[#This Row],[Difference Result]]), "", (Table13[[#This Row],[Predicted Spread]]*-1-Table13[[#This Row],[Difference Result]]))</f>
        <v/>
      </c>
      <c r="N896" s="24" t="str">
        <f>IF(ISBLANK(Table13[[#This Row],[Difference Result]]), "",ABS(Table13[[#This Row],[Result Difference from Prediction]]))</f>
        <v/>
      </c>
      <c r="O896" s="17" t="str">
        <f>IF(OR(ISBLANK(Games!B896),ISBLANK(Table13[[#This Row],[Side Result]])), "",IF(OR(AND('Prediction Log'!D896&lt;0, 'Prediction Log'!H896='Prediction Log'!B896), AND('Prediction Log'!D896&gt;0, 'Prediction Log'!C896='Prediction Log'!H896)),"Y", IF(ISBLANK(Games!$B$2), "","N")))</f>
        <v/>
      </c>
      <c r="P896" s="17" t="str">
        <f>IF(OR(ISBLANK(Games!B896),ISBLANK(Table13[[#This Row],[Difference Result]])),"", IF(Table13[[#This Row],[Cover Result (Y/N)]]="Y", "Y", "N"))</f>
        <v/>
      </c>
    </row>
    <row r="897" spans="1:16" x14ac:dyDescent="0.45">
      <c r="A897" s="6" t="str">
        <f>IF(ISBLANK(Games!$B897), "",Games!A897)</f>
        <v/>
      </c>
      <c r="B897" s="6" t="str">
        <f>IF(ISBLANK(Games!$B897), "",Games!B897)</f>
        <v/>
      </c>
      <c r="C897" s="6" t="str">
        <f>IF(ISBLANK(Games!$B897), "",Games!C897)</f>
        <v/>
      </c>
      <c r="D897" s="2" t="str">
        <f>IF(ISBLANK(Games!$B897), "",Games!D897)</f>
        <v/>
      </c>
      <c r="E897" s="2" t="str">
        <f>IF(ISBLANK(Games!$B897), "",Games!E897)</f>
        <v/>
      </c>
      <c r="F897" s="6" t="str">
        <f>IF(ISBLANK(Games!$B897), "",Games!F897)</f>
        <v/>
      </c>
      <c r="G897" s="6" t="str">
        <f>IF(ISBLANK(Games!$B897), "",Games!G897)</f>
        <v/>
      </c>
      <c r="H897" s="26"/>
      <c r="I897" s="26"/>
      <c r="J897" s="25" t="str">
        <f>IF(ISBLANK(Table13[[#This Row],[Side Result]]), "",IF(Table13[[#This Row],[Difference Result]]&gt;(-1*Table13[[#This Row],[Predicted Spread]]), "Y", "N"))</f>
        <v/>
      </c>
      <c r="K897" s="12" t="str">
        <f>IF(ISBLANK(Games!B897),"",IF(Table13[[#This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7" s="16" t="str">
        <f>IF(ISBLANK(Table13[[#This Row],[Difference Result]]),"",IF(ISBLANK(Games!B897),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7" s="24" t="str">
        <f>IF(ISBLANK(Table13[[#This Row],[Difference Result]]), "", (Table13[[#This Row],[Predicted Spread]]*-1-Table13[[#This Row],[Difference Result]]))</f>
        <v/>
      </c>
      <c r="N897" s="24" t="str">
        <f>IF(ISBLANK(Table13[[#This Row],[Difference Result]]), "",ABS(Table13[[#This Row],[Result Difference from Prediction]]))</f>
        <v/>
      </c>
      <c r="O897" s="17" t="str">
        <f>IF(OR(ISBLANK(Games!B897),ISBLANK(Table13[[#This Row],[Side Result]])), "",IF(OR(AND('Prediction Log'!D897&lt;0, 'Prediction Log'!H897='Prediction Log'!B897), AND('Prediction Log'!D897&gt;0, 'Prediction Log'!C897='Prediction Log'!H897)),"Y", IF(ISBLANK(Games!$B$2), "","N")))</f>
        <v/>
      </c>
      <c r="P897" s="17" t="str">
        <f>IF(OR(ISBLANK(Games!B897),ISBLANK(Table13[[#This Row],[Difference Result]])),"", IF(Table13[[#This Row],[Cover Result (Y/N)]]="Y", "Y", "N"))</f>
        <v/>
      </c>
    </row>
    <row r="898" spans="1:16" x14ac:dyDescent="0.45">
      <c r="A898" s="6" t="str">
        <f>IF(ISBLANK(Games!$B898), "",Games!A898)</f>
        <v/>
      </c>
      <c r="B898" s="6" t="str">
        <f>IF(ISBLANK(Games!$B898), "",Games!B898)</f>
        <v/>
      </c>
      <c r="C898" s="6" t="str">
        <f>IF(ISBLANK(Games!$B898), "",Games!C898)</f>
        <v/>
      </c>
      <c r="D898" s="2" t="str">
        <f>IF(ISBLANK(Games!$B898), "",Games!D898)</f>
        <v/>
      </c>
      <c r="E898" s="2" t="str">
        <f>IF(ISBLANK(Games!$B898), "",Games!E898)</f>
        <v/>
      </c>
      <c r="F898" s="6" t="str">
        <f>IF(ISBLANK(Games!$B898), "",Games!F898)</f>
        <v/>
      </c>
      <c r="G898" s="6" t="str">
        <f>IF(ISBLANK(Games!$B898), "",Games!G898)</f>
        <v/>
      </c>
      <c r="H898" s="26"/>
      <c r="I898" s="26"/>
      <c r="J898" s="25" t="str">
        <f>IF(ISBLANK(Table13[[#This Row],[Side Result]]), "",IF(Table13[[#This Row],[Difference Result]]&gt;(-1*Table13[[#This Row],[Predicted Spread]]), "Y", "N"))</f>
        <v/>
      </c>
      <c r="K898" s="12" t="str">
        <f>IF(ISBLANK(Games!B898),"",IF(Table13[[#This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8" s="16" t="str">
        <f>IF(ISBLANK(Table13[[#This Row],[Difference Result]]),"",IF(ISBLANK(Games!B898),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8" s="24" t="str">
        <f>IF(ISBLANK(Table13[[#This Row],[Difference Result]]), "", (Table13[[#This Row],[Predicted Spread]]*-1-Table13[[#This Row],[Difference Result]]))</f>
        <v/>
      </c>
      <c r="N898" s="24" t="str">
        <f>IF(ISBLANK(Table13[[#This Row],[Difference Result]]), "",ABS(Table13[[#This Row],[Result Difference from Prediction]]))</f>
        <v/>
      </c>
      <c r="O898" s="17" t="str">
        <f>IF(OR(ISBLANK(Games!B898),ISBLANK(Table13[[#This Row],[Side Result]])), "",IF(OR(AND('Prediction Log'!D898&lt;0, 'Prediction Log'!H898='Prediction Log'!B898), AND('Prediction Log'!D898&gt;0, 'Prediction Log'!C898='Prediction Log'!H898)),"Y", IF(ISBLANK(Games!$B$2), "","N")))</f>
        <v/>
      </c>
      <c r="P898" s="17" t="str">
        <f>IF(OR(ISBLANK(Games!B898),ISBLANK(Table13[[#This Row],[Difference Result]])),"", IF(Table13[[#This Row],[Cover Result (Y/N)]]="Y", "Y", "N"))</f>
        <v/>
      </c>
    </row>
    <row r="899" spans="1:16" x14ac:dyDescent="0.45">
      <c r="A899" s="6" t="str">
        <f>IF(ISBLANK(Games!$B899), "",Games!A899)</f>
        <v/>
      </c>
      <c r="B899" s="6" t="str">
        <f>IF(ISBLANK(Games!$B899), "",Games!B899)</f>
        <v/>
      </c>
      <c r="C899" s="6" t="str">
        <f>IF(ISBLANK(Games!$B899), "",Games!C899)</f>
        <v/>
      </c>
      <c r="D899" s="2" t="str">
        <f>IF(ISBLANK(Games!$B899), "",Games!D899)</f>
        <v/>
      </c>
      <c r="E899" s="2" t="str">
        <f>IF(ISBLANK(Games!$B899), "",Games!E899)</f>
        <v/>
      </c>
      <c r="F899" s="6" t="str">
        <f>IF(ISBLANK(Games!$B899), "",Games!F899)</f>
        <v/>
      </c>
      <c r="G899" s="6" t="str">
        <f>IF(ISBLANK(Games!$B899), "",Games!G899)</f>
        <v/>
      </c>
      <c r="H899" s="26"/>
      <c r="I899" s="26"/>
      <c r="J899" s="25" t="str">
        <f>IF(ISBLANK(Table13[[#This Row],[Side Result]]), "",IF(Table13[[#This Row],[Difference Result]]&gt;(-1*Table13[[#This Row],[Predicted Spread]]), "Y", "N"))</f>
        <v/>
      </c>
      <c r="K899" s="12" t="str">
        <f>IF(ISBLANK(Games!B899),"",IF(Table13[[#This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9" s="16" t="str">
        <f>IF(ISBLANK(Table13[[#This Row],[Difference Result]]),"",IF(ISBLANK(Games!B899),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9" s="24" t="str">
        <f>IF(ISBLANK(Table13[[#This Row],[Difference Result]]), "", (Table13[[#This Row],[Predicted Spread]]*-1-Table13[[#This Row],[Difference Result]]))</f>
        <v/>
      </c>
      <c r="N899" s="24" t="str">
        <f>IF(ISBLANK(Table13[[#This Row],[Difference Result]]), "",ABS(Table13[[#This Row],[Result Difference from Prediction]]))</f>
        <v/>
      </c>
      <c r="O899" s="17" t="str">
        <f>IF(OR(ISBLANK(Games!B899),ISBLANK(Table13[[#This Row],[Side Result]])), "",IF(OR(AND('Prediction Log'!D899&lt;0, 'Prediction Log'!H899='Prediction Log'!B899), AND('Prediction Log'!D899&gt;0, 'Prediction Log'!C899='Prediction Log'!H899)),"Y", IF(ISBLANK(Games!$B$2), "","N")))</f>
        <v/>
      </c>
      <c r="P899" s="17" t="str">
        <f>IF(OR(ISBLANK(Games!B899),ISBLANK(Table13[[#This Row],[Difference Result]])),"", IF(Table13[[#This Row],[Cover Result (Y/N)]]="Y", "Y", "N"))</f>
        <v/>
      </c>
    </row>
    <row r="900" spans="1:16" x14ac:dyDescent="0.45">
      <c r="A900" s="6" t="str">
        <f>IF(ISBLANK(Games!$B900), "",Games!A900)</f>
        <v/>
      </c>
      <c r="B900" s="6" t="str">
        <f>IF(ISBLANK(Games!$B900), "",Games!B900)</f>
        <v/>
      </c>
      <c r="C900" s="6" t="str">
        <f>IF(ISBLANK(Games!$B900), "",Games!C900)</f>
        <v/>
      </c>
      <c r="D900" s="2" t="str">
        <f>IF(ISBLANK(Games!$B900), "",Games!D900)</f>
        <v/>
      </c>
      <c r="E900" s="2" t="str">
        <f>IF(ISBLANK(Games!$B900), "",Games!E900)</f>
        <v/>
      </c>
      <c r="F900" s="6" t="str">
        <f>IF(ISBLANK(Games!$B900), "",Games!F900)</f>
        <v/>
      </c>
      <c r="G900" s="6" t="str">
        <f>IF(ISBLANK(Games!$B900), "",Games!G900)</f>
        <v/>
      </c>
      <c r="H900" s="26"/>
      <c r="I900" s="26"/>
      <c r="J900" s="25" t="str">
        <f>IF(ISBLANK(Table13[[#This Row],[Side Result]]), "",IF(Table13[[#This Row],[Difference Result]]&gt;(-1*Table13[[#This Row],[Predicted Spread]]), "Y", "N"))</f>
        <v/>
      </c>
      <c r="K900" s="12" t="str">
        <f>IF(ISBLANK(Games!B900),"",IF(Table13[[#This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0" s="16" t="str">
        <f>IF(ISBLANK(Table13[[#This Row],[Difference Result]]),"",IF(ISBLANK(Games!B900),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0" s="24" t="str">
        <f>IF(ISBLANK(Table13[[#This Row],[Difference Result]]), "", (Table13[[#This Row],[Predicted Spread]]*-1-Table13[[#This Row],[Difference Result]]))</f>
        <v/>
      </c>
      <c r="N900" s="24" t="str">
        <f>IF(ISBLANK(Table13[[#This Row],[Difference Result]]), "",ABS(Table13[[#This Row],[Result Difference from Prediction]]))</f>
        <v/>
      </c>
      <c r="O900" s="17" t="str">
        <f>IF(OR(ISBLANK(Games!B900),ISBLANK(Table13[[#This Row],[Side Result]])), "",IF(OR(AND('Prediction Log'!D900&lt;0, 'Prediction Log'!H900='Prediction Log'!B900), AND('Prediction Log'!D900&gt;0, 'Prediction Log'!C900='Prediction Log'!H900)),"Y", IF(ISBLANK(Games!$B$2), "","N")))</f>
        <v/>
      </c>
      <c r="P900" s="17" t="str">
        <f>IF(OR(ISBLANK(Games!B900),ISBLANK(Table13[[#This Row],[Difference Result]])),"", IF(Table13[[#This Row],[Cover Result (Y/N)]]="Y", "Y", "N"))</f>
        <v/>
      </c>
    </row>
    <row r="901" spans="1:16" x14ac:dyDescent="0.45">
      <c r="A901" s="6" t="str">
        <f>IF(ISBLANK(Games!$B901), "",Games!A901)</f>
        <v/>
      </c>
      <c r="B901" s="6" t="str">
        <f>IF(ISBLANK(Games!$B901), "",Games!B901)</f>
        <v/>
      </c>
      <c r="C901" s="6" t="str">
        <f>IF(ISBLANK(Games!$B901), "",Games!C901)</f>
        <v/>
      </c>
      <c r="D901" s="2" t="str">
        <f>IF(ISBLANK(Games!$B901), "",Games!D901)</f>
        <v/>
      </c>
      <c r="E901" s="2" t="str">
        <f>IF(ISBLANK(Games!$B901), "",Games!E901)</f>
        <v/>
      </c>
      <c r="F901" s="6" t="str">
        <f>IF(ISBLANK(Games!$B901), "",Games!F901)</f>
        <v/>
      </c>
      <c r="G901" s="6" t="str">
        <f>IF(ISBLANK(Games!$B901), "",Games!G901)</f>
        <v/>
      </c>
      <c r="H901" s="26"/>
      <c r="I901" s="26"/>
      <c r="J901" s="25" t="str">
        <f>IF(ISBLANK(Table13[[#This Row],[Side Result]]), "",IF(Table13[[#This Row],[Difference Result]]&gt;(-1*Table13[[#This Row],[Predicted Spread]]), "Y", "N"))</f>
        <v/>
      </c>
      <c r="K901" s="12" t="str">
        <f>IF(ISBLANK(Games!B901),"",IF(Table13[[#This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1" s="16" t="str">
        <f>IF(ISBLANK(Table13[[#This Row],[Difference Result]]),"",IF(ISBLANK(Games!B901),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1" s="24" t="str">
        <f>IF(ISBLANK(Table13[[#This Row],[Difference Result]]), "", (Table13[[#This Row],[Predicted Spread]]*-1-Table13[[#This Row],[Difference Result]]))</f>
        <v/>
      </c>
      <c r="N901" s="24" t="str">
        <f>IF(ISBLANK(Table13[[#This Row],[Difference Result]]), "",ABS(Table13[[#This Row],[Result Difference from Prediction]]))</f>
        <v/>
      </c>
      <c r="O901" s="17" t="str">
        <f>IF(OR(ISBLANK(Games!B901),ISBLANK(Table13[[#This Row],[Side Result]])), "",IF(OR(AND('Prediction Log'!D901&lt;0, 'Prediction Log'!H901='Prediction Log'!B901), AND('Prediction Log'!D901&gt;0, 'Prediction Log'!C901='Prediction Log'!H901)),"Y", IF(ISBLANK(Games!$B$2), "","N")))</f>
        <v/>
      </c>
      <c r="P901" s="17" t="str">
        <f>IF(OR(ISBLANK(Games!B901),ISBLANK(Table13[[#This Row],[Difference Result]])),"", IF(Table13[[#This Row],[Cover Result (Y/N)]]="Y", "Y", "N"))</f>
        <v/>
      </c>
    </row>
    <row r="902" spans="1:16" x14ac:dyDescent="0.45">
      <c r="A902" s="6" t="str">
        <f>IF(ISBLANK(Games!$B902), "",Games!A902)</f>
        <v/>
      </c>
      <c r="B902" s="6" t="str">
        <f>IF(ISBLANK(Games!$B902), "",Games!B902)</f>
        <v/>
      </c>
      <c r="C902" s="6" t="str">
        <f>IF(ISBLANK(Games!$B902), "",Games!C902)</f>
        <v/>
      </c>
      <c r="D902" s="2" t="str">
        <f>IF(ISBLANK(Games!$B902), "",Games!D902)</f>
        <v/>
      </c>
      <c r="E902" s="2" t="str">
        <f>IF(ISBLANK(Games!$B902), "",Games!E902)</f>
        <v/>
      </c>
      <c r="F902" s="6" t="str">
        <f>IF(ISBLANK(Games!$B902), "",Games!F902)</f>
        <v/>
      </c>
      <c r="G902" s="6" t="str">
        <f>IF(ISBLANK(Games!$B902), "",Games!G902)</f>
        <v/>
      </c>
      <c r="H902" s="26"/>
      <c r="I902" s="26"/>
      <c r="J902" s="25" t="str">
        <f>IF(ISBLANK(Table13[[#This Row],[Side Result]]), "",IF(Table13[[#This Row],[Difference Result]]&gt;(-1*Table13[[#This Row],[Predicted Spread]]), "Y", "N"))</f>
        <v/>
      </c>
      <c r="K902" s="12" t="str">
        <f>IF(ISBLANK(Games!B902),"",IF(Table13[[#This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2" s="16" t="str">
        <f>IF(ISBLANK(Table13[[#This Row],[Difference Result]]),"",IF(ISBLANK(Games!B902),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2" s="24" t="str">
        <f>IF(ISBLANK(Table13[[#This Row],[Difference Result]]), "", (Table13[[#This Row],[Predicted Spread]]*-1-Table13[[#This Row],[Difference Result]]))</f>
        <v/>
      </c>
      <c r="N902" s="24" t="str">
        <f>IF(ISBLANK(Table13[[#This Row],[Difference Result]]), "",ABS(Table13[[#This Row],[Result Difference from Prediction]]))</f>
        <v/>
      </c>
      <c r="O902" s="17" t="str">
        <f>IF(OR(ISBLANK(Games!B902),ISBLANK(Table13[[#This Row],[Side Result]])), "",IF(OR(AND('Prediction Log'!D902&lt;0, 'Prediction Log'!H902='Prediction Log'!B902), AND('Prediction Log'!D902&gt;0, 'Prediction Log'!C902='Prediction Log'!H902)),"Y", IF(ISBLANK(Games!$B$2), "","N")))</f>
        <v/>
      </c>
      <c r="P902" s="17" t="str">
        <f>IF(OR(ISBLANK(Games!B902),ISBLANK(Table13[[#This Row],[Difference Result]])),"", IF(Table13[[#This Row],[Cover Result (Y/N)]]="Y", "Y", "N"))</f>
        <v/>
      </c>
    </row>
    <row r="903" spans="1:16" x14ac:dyDescent="0.45">
      <c r="A903" s="6" t="str">
        <f>IF(ISBLANK(Games!$B903), "",Games!A903)</f>
        <v/>
      </c>
      <c r="B903" s="6" t="str">
        <f>IF(ISBLANK(Games!$B903), "",Games!B903)</f>
        <v/>
      </c>
      <c r="C903" s="6" t="str">
        <f>IF(ISBLANK(Games!$B903), "",Games!C903)</f>
        <v/>
      </c>
      <c r="D903" s="2" t="str">
        <f>IF(ISBLANK(Games!$B903), "",Games!D903)</f>
        <v/>
      </c>
      <c r="E903" s="2" t="str">
        <f>IF(ISBLANK(Games!$B903), "",Games!E903)</f>
        <v/>
      </c>
      <c r="F903" s="6" t="str">
        <f>IF(ISBLANK(Games!$B903), "",Games!F903)</f>
        <v/>
      </c>
      <c r="G903" s="6" t="str">
        <f>IF(ISBLANK(Games!$B903), "",Games!G903)</f>
        <v/>
      </c>
      <c r="H903" s="26"/>
      <c r="I903" s="26"/>
      <c r="J903" s="25" t="str">
        <f>IF(ISBLANK(Table13[[#This Row],[Side Result]]), "",IF(Table13[[#This Row],[Difference Result]]&gt;(-1*Table13[[#This Row],[Predicted Spread]]), "Y", "N"))</f>
        <v/>
      </c>
      <c r="K903" s="12" t="str">
        <f>IF(ISBLANK(Games!B903),"",IF(Table13[[#This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3" s="16" t="str">
        <f>IF(ISBLANK(Table13[[#This Row],[Difference Result]]),"",IF(ISBLANK(Games!B903),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3" s="24" t="str">
        <f>IF(ISBLANK(Table13[[#This Row],[Difference Result]]), "", (Table13[[#This Row],[Predicted Spread]]*-1-Table13[[#This Row],[Difference Result]]))</f>
        <v/>
      </c>
      <c r="N903" s="24" t="str">
        <f>IF(ISBLANK(Table13[[#This Row],[Difference Result]]), "",ABS(Table13[[#This Row],[Result Difference from Prediction]]))</f>
        <v/>
      </c>
      <c r="O903" s="17" t="str">
        <f>IF(OR(ISBLANK(Games!B903),ISBLANK(Table13[[#This Row],[Side Result]])), "",IF(OR(AND('Prediction Log'!D903&lt;0, 'Prediction Log'!H903='Prediction Log'!B903), AND('Prediction Log'!D903&gt;0, 'Prediction Log'!C903='Prediction Log'!H903)),"Y", IF(ISBLANK(Games!$B$2), "","N")))</f>
        <v/>
      </c>
      <c r="P903" s="17" t="str">
        <f>IF(OR(ISBLANK(Games!B903),ISBLANK(Table13[[#This Row],[Difference Result]])),"", IF(Table13[[#This Row],[Cover Result (Y/N)]]="Y", "Y", "N"))</f>
        <v/>
      </c>
    </row>
    <row r="904" spans="1:16" x14ac:dyDescent="0.45">
      <c r="A904" s="6" t="str">
        <f>IF(ISBLANK(Games!$B904), "",Games!A904)</f>
        <v/>
      </c>
      <c r="B904" s="6" t="str">
        <f>IF(ISBLANK(Games!$B904), "",Games!B904)</f>
        <v/>
      </c>
      <c r="C904" s="6" t="str">
        <f>IF(ISBLANK(Games!$B904), "",Games!C904)</f>
        <v/>
      </c>
      <c r="D904" s="2" t="str">
        <f>IF(ISBLANK(Games!$B904), "",Games!D904)</f>
        <v/>
      </c>
      <c r="E904" s="2" t="str">
        <f>IF(ISBLANK(Games!$B904), "",Games!E904)</f>
        <v/>
      </c>
      <c r="F904" s="6" t="str">
        <f>IF(ISBLANK(Games!$B904), "",Games!F904)</f>
        <v/>
      </c>
      <c r="G904" s="6" t="str">
        <f>IF(ISBLANK(Games!$B904), "",Games!G904)</f>
        <v/>
      </c>
      <c r="H904" s="26"/>
      <c r="I904" s="26"/>
      <c r="J904" s="25" t="str">
        <f>IF(ISBLANK(Table13[[#This Row],[Side Result]]), "",IF(Table13[[#This Row],[Difference Result]]&gt;(-1*Table13[[#This Row],[Predicted Spread]]), "Y", "N"))</f>
        <v/>
      </c>
      <c r="K904" s="12" t="str">
        <f>IF(ISBLANK(Games!B904),"",IF(Table13[[#This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4" s="16" t="str">
        <f>IF(ISBLANK(Table13[[#This Row],[Difference Result]]),"",IF(ISBLANK(Games!B904),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4" s="24" t="str">
        <f>IF(ISBLANK(Table13[[#This Row],[Difference Result]]), "", (Table13[[#This Row],[Predicted Spread]]*-1-Table13[[#This Row],[Difference Result]]))</f>
        <v/>
      </c>
      <c r="N904" s="24" t="str">
        <f>IF(ISBLANK(Table13[[#This Row],[Difference Result]]), "",ABS(Table13[[#This Row],[Result Difference from Prediction]]))</f>
        <v/>
      </c>
      <c r="O904" s="17" t="str">
        <f>IF(OR(ISBLANK(Games!B904),ISBLANK(Table13[[#This Row],[Side Result]])), "",IF(OR(AND('Prediction Log'!D904&lt;0, 'Prediction Log'!H904='Prediction Log'!B904), AND('Prediction Log'!D904&gt;0, 'Prediction Log'!C904='Prediction Log'!H904)),"Y", IF(ISBLANK(Games!$B$2), "","N")))</f>
        <v/>
      </c>
      <c r="P904" s="17" t="str">
        <f>IF(OR(ISBLANK(Games!B904),ISBLANK(Table13[[#This Row],[Difference Result]])),"", IF(Table13[[#This Row],[Cover Result (Y/N)]]="Y", "Y", "N"))</f>
        <v/>
      </c>
    </row>
    <row r="905" spans="1:16" x14ac:dyDescent="0.45">
      <c r="A905" s="6" t="str">
        <f>IF(ISBLANK(Games!$B905), "",Games!A905)</f>
        <v/>
      </c>
      <c r="B905" s="6" t="str">
        <f>IF(ISBLANK(Games!$B905), "",Games!B905)</f>
        <v/>
      </c>
      <c r="C905" s="6" t="str">
        <f>IF(ISBLANK(Games!$B905), "",Games!C905)</f>
        <v/>
      </c>
      <c r="D905" s="2" t="str">
        <f>IF(ISBLANK(Games!$B905), "",Games!D905)</f>
        <v/>
      </c>
      <c r="E905" s="2" t="str">
        <f>IF(ISBLANK(Games!$B905), "",Games!E905)</f>
        <v/>
      </c>
      <c r="F905" s="6" t="str">
        <f>IF(ISBLANK(Games!$B905), "",Games!F905)</f>
        <v/>
      </c>
      <c r="G905" s="6" t="str">
        <f>IF(ISBLANK(Games!$B905), "",Games!G905)</f>
        <v/>
      </c>
      <c r="H905" s="26"/>
      <c r="I905" s="26"/>
      <c r="J905" s="25" t="str">
        <f>IF(ISBLANK(Table13[[#This Row],[Side Result]]), "",IF(Table13[[#This Row],[Difference Result]]&gt;(-1*Table13[[#This Row],[Predicted Spread]]), "Y", "N"))</f>
        <v/>
      </c>
      <c r="K905" s="12" t="str">
        <f>IF(ISBLANK(Games!B905),"",IF(Table13[[#This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5" s="16" t="str">
        <f>IF(ISBLANK(Table13[[#This Row],[Difference Result]]),"",IF(ISBLANK(Games!B905),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5" s="24" t="str">
        <f>IF(ISBLANK(Table13[[#This Row],[Difference Result]]), "", (Table13[[#This Row],[Predicted Spread]]*-1-Table13[[#This Row],[Difference Result]]))</f>
        <v/>
      </c>
      <c r="N905" s="24" t="str">
        <f>IF(ISBLANK(Table13[[#This Row],[Difference Result]]), "",ABS(Table13[[#This Row],[Result Difference from Prediction]]))</f>
        <v/>
      </c>
      <c r="O905" s="17" t="str">
        <f>IF(OR(ISBLANK(Games!B905),ISBLANK(Table13[[#This Row],[Side Result]])), "",IF(OR(AND('Prediction Log'!D905&lt;0, 'Prediction Log'!H905='Prediction Log'!B905), AND('Prediction Log'!D905&gt;0, 'Prediction Log'!C905='Prediction Log'!H905)),"Y", IF(ISBLANK(Games!$B$2), "","N")))</f>
        <v/>
      </c>
      <c r="P905" s="17" t="str">
        <f>IF(OR(ISBLANK(Games!B905),ISBLANK(Table13[[#This Row],[Difference Result]])),"", IF(Table13[[#This Row],[Cover Result (Y/N)]]="Y", "Y", "N"))</f>
        <v/>
      </c>
    </row>
    <row r="906" spans="1:16" x14ac:dyDescent="0.45">
      <c r="A906" s="6" t="str">
        <f>IF(ISBLANK(Games!$B906), "",Games!A906)</f>
        <v/>
      </c>
      <c r="B906" s="6" t="str">
        <f>IF(ISBLANK(Games!$B906), "",Games!B906)</f>
        <v/>
      </c>
      <c r="C906" s="6" t="str">
        <f>IF(ISBLANK(Games!$B906), "",Games!C906)</f>
        <v/>
      </c>
      <c r="D906" s="2" t="str">
        <f>IF(ISBLANK(Games!$B906), "",Games!D906)</f>
        <v/>
      </c>
      <c r="E906" s="2" t="str">
        <f>IF(ISBLANK(Games!$B906), "",Games!E906)</f>
        <v/>
      </c>
      <c r="F906" s="6" t="str">
        <f>IF(ISBLANK(Games!$B906), "",Games!F906)</f>
        <v/>
      </c>
      <c r="G906" s="6" t="str">
        <f>IF(ISBLANK(Games!$B906), "",Games!G906)</f>
        <v/>
      </c>
      <c r="H906" s="26"/>
      <c r="I906" s="26"/>
      <c r="J906" s="25" t="str">
        <f>IF(ISBLANK(Table13[[#This Row],[Side Result]]), "",IF(Table13[[#This Row],[Difference Result]]&gt;(-1*Table13[[#This Row],[Predicted Spread]]), "Y", "N"))</f>
        <v/>
      </c>
      <c r="K906" s="12" t="str">
        <f>IF(ISBLANK(Games!B906),"",IF(Table13[[#This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6" s="16" t="str">
        <f>IF(ISBLANK(Table13[[#This Row],[Difference Result]]),"",IF(ISBLANK(Games!B906),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6" s="24" t="str">
        <f>IF(ISBLANK(Table13[[#This Row],[Difference Result]]), "", (Table13[[#This Row],[Predicted Spread]]*-1-Table13[[#This Row],[Difference Result]]))</f>
        <v/>
      </c>
      <c r="N906" s="24" t="str">
        <f>IF(ISBLANK(Table13[[#This Row],[Difference Result]]), "",ABS(Table13[[#This Row],[Result Difference from Prediction]]))</f>
        <v/>
      </c>
      <c r="O906" s="17" t="str">
        <f>IF(OR(ISBLANK(Games!B906),ISBLANK(Table13[[#This Row],[Side Result]])), "",IF(OR(AND('Prediction Log'!D906&lt;0, 'Prediction Log'!H906='Prediction Log'!B906), AND('Prediction Log'!D906&gt;0, 'Prediction Log'!C906='Prediction Log'!H906)),"Y", IF(ISBLANK(Games!$B$2), "","N")))</f>
        <v/>
      </c>
      <c r="P906" s="17" t="str">
        <f>IF(OR(ISBLANK(Games!B906),ISBLANK(Table13[[#This Row],[Difference Result]])),"", IF(Table13[[#This Row],[Cover Result (Y/N)]]="Y", "Y", "N"))</f>
        <v/>
      </c>
    </row>
    <row r="907" spans="1:16" x14ac:dyDescent="0.45">
      <c r="A907" s="6" t="str">
        <f>IF(ISBLANK(Games!$B907), "",Games!A907)</f>
        <v/>
      </c>
      <c r="B907" s="6" t="str">
        <f>IF(ISBLANK(Games!$B907), "",Games!B907)</f>
        <v/>
      </c>
      <c r="C907" s="6" t="str">
        <f>IF(ISBLANK(Games!$B907), "",Games!C907)</f>
        <v/>
      </c>
      <c r="D907" s="2" t="str">
        <f>IF(ISBLANK(Games!$B907), "",Games!D907)</f>
        <v/>
      </c>
      <c r="E907" s="2" t="str">
        <f>IF(ISBLANK(Games!$B907), "",Games!E907)</f>
        <v/>
      </c>
      <c r="F907" s="6" t="str">
        <f>IF(ISBLANK(Games!$B907), "",Games!F907)</f>
        <v/>
      </c>
      <c r="G907" s="6" t="str">
        <f>IF(ISBLANK(Games!$B907), "",Games!G907)</f>
        <v/>
      </c>
      <c r="H907" s="26"/>
      <c r="I907" s="26"/>
      <c r="J907" s="25" t="str">
        <f>IF(ISBLANK(Table13[[#This Row],[Side Result]]), "",IF(Table13[[#This Row],[Difference Result]]&gt;(-1*Table13[[#This Row],[Predicted Spread]]), "Y", "N"))</f>
        <v/>
      </c>
      <c r="K907" s="12" t="str">
        <f>IF(ISBLANK(Games!B907),"",IF(Table13[[#This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7" s="16" t="str">
        <f>IF(ISBLANK(Table13[[#This Row],[Difference Result]]),"",IF(ISBLANK(Games!B907),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7" s="24" t="str">
        <f>IF(ISBLANK(Table13[[#This Row],[Difference Result]]), "", (Table13[[#This Row],[Predicted Spread]]*-1-Table13[[#This Row],[Difference Result]]))</f>
        <v/>
      </c>
      <c r="N907" s="24" t="str">
        <f>IF(ISBLANK(Table13[[#This Row],[Difference Result]]), "",ABS(Table13[[#This Row],[Result Difference from Prediction]]))</f>
        <v/>
      </c>
      <c r="O907" s="17" t="str">
        <f>IF(OR(ISBLANK(Games!B907),ISBLANK(Table13[[#This Row],[Side Result]])), "",IF(OR(AND('Prediction Log'!D907&lt;0, 'Prediction Log'!H907='Prediction Log'!B907), AND('Prediction Log'!D907&gt;0, 'Prediction Log'!C907='Prediction Log'!H907)),"Y", IF(ISBLANK(Games!$B$2), "","N")))</f>
        <v/>
      </c>
      <c r="P907" s="17" t="str">
        <f>IF(OR(ISBLANK(Games!B907),ISBLANK(Table13[[#This Row],[Difference Result]])),"", IF(Table13[[#This Row],[Cover Result (Y/N)]]="Y", "Y", "N"))</f>
        <v/>
      </c>
    </row>
    <row r="908" spans="1:16" x14ac:dyDescent="0.45">
      <c r="A908" s="6" t="str">
        <f>IF(ISBLANK(Games!$B908), "",Games!A908)</f>
        <v/>
      </c>
      <c r="B908" s="6" t="str">
        <f>IF(ISBLANK(Games!$B908), "",Games!B908)</f>
        <v/>
      </c>
      <c r="C908" s="6" t="str">
        <f>IF(ISBLANK(Games!$B908), "",Games!C908)</f>
        <v/>
      </c>
      <c r="D908" s="2" t="str">
        <f>IF(ISBLANK(Games!$B908), "",Games!D908)</f>
        <v/>
      </c>
      <c r="E908" s="2" t="str">
        <f>IF(ISBLANK(Games!$B908), "",Games!E908)</f>
        <v/>
      </c>
      <c r="F908" s="6" t="str">
        <f>IF(ISBLANK(Games!$B908), "",Games!F908)</f>
        <v/>
      </c>
      <c r="G908" s="6" t="str">
        <f>IF(ISBLANK(Games!$B908), "",Games!G908)</f>
        <v/>
      </c>
      <c r="H908" s="26"/>
      <c r="I908" s="26"/>
      <c r="J908" s="25" t="str">
        <f>IF(ISBLANK(Table13[[#This Row],[Side Result]]), "",IF(Table13[[#This Row],[Difference Result]]&gt;(-1*Table13[[#This Row],[Predicted Spread]]), "Y", "N"))</f>
        <v/>
      </c>
      <c r="K908" s="12" t="str">
        <f>IF(ISBLANK(Games!B908),"",IF(Table13[[#This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8" s="16" t="str">
        <f>IF(ISBLANK(Table13[[#This Row],[Difference Result]]),"",IF(ISBLANK(Games!B908),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8" s="24" t="str">
        <f>IF(ISBLANK(Table13[[#This Row],[Difference Result]]), "", (Table13[[#This Row],[Predicted Spread]]*-1-Table13[[#This Row],[Difference Result]]))</f>
        <v/>
      </c>
      <c r="N908" s="24" t="str">
        <f>IF(ISBLANK(Table13[[#This Row],[Difference Result]]), "",ABS(Table13[[#This Row],[Result Difference from Prediction]]))</f>
        <v/>
      </c>
      <c r="O908" s="17" t="str">
        <f>IF(OR(ISBLANK(Games!B908),ISBLANK(Table13[[#This Row],[Side Result]])), "",IF(OR(AND('Prediction Log'!D908&lt;0, 'Prediction Log'!H908='Prediction Log'!B908), AND('Prediction Log'!D908&gt;0, 'Prediction Log'!C908='Prediction Log'!H908)),"Y", IF(ISBLANK(Games!$B$2), "","N")))</f>
        <v/>
      </c>
      <c r="P908" s="17" t="str">
        <f>IF(OR(ISBLANK(Games!B908),ISBLANK(Table13[[#This Row],[Difference Result]])),"", IF(Table13[[#This Row],[Cover Result (Y/N)]]="Y", "Y", "N"))</f>
        <v/>
      </c>
    </row>
    <row r="909" spans="1:16" x14ac:dyDescent="0.45">
      <c r="A909" s="6" t="str">
        <f>IF(ISBLANK(Games!$B909), "",Games!A909)</f>
        <v/>
      </c>
      <c r="B909" s="6" t="str">
        <f>IF(ISBLANK(Games!$B909), "",Games!B909)</f>
        <v/>
      </c>
      <c r="C909" s="6" t="str">
        <f>IF(ISBLANK(Games!$B909), "",Games!C909)</f>
        <v/>
      </c>
      <c r="D909" s="2" t="str">
        <f>IF(ISBLANK(Games!$B909), "",Games!D909)</f>
        <v/>
      </c>
      <c r="E909" s="2" t="str">
        <f>IF(ISBLANK(Games!$B909), "",Games!E909)</f>
        <v/>
      </c>
      <c r="F909" s="6" t="str">
        <f>IF(ISBLANK(Games!$B909), "",Games!F909)</f>
        <v/>
      </c>
      <c r="G909" s="6" t="str">
        <f>IF(ISBLANK(Games!$B909), "",Games!G909)</f>
        <v/>
      </c>
      <c r="H909" s="26"/>
      <c r="I909" s="26"/>
      <c r="J909" s="25" t="str">
        <f>IF(ISBLANK(Table13[[#This Row],[Side Result]]), "",IF(Table13[[#This Row],[Difference Result]]&gt;(-1*Table13[[#This Row],[Predicted Spread]]), "Y", "N"))</f>
        <v/>
      </c>
      <c r="K909" s="12" t="str">
        <f>IF(ISBLANK(Games!B909),"",IF(Table13[[#This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9" s="16" t="str">
        <f>IF(ISBLANK(Table13[[#This Row],[Difference Result]]),"",IF(ISBLANK(Games!B909),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9" s="24" t="str">
        <f>IF(ISBLANK(Table13[[#This Row],[Difference Result]]), "", (Table13[[#This Row],[Predicted Spread]]*-1-Table13[[#This Row],[Difference Result]]))</f>
        <v/>
      </c>
      <c r="N909" s="24" t="str">
        <f>IF(ISBLANK(Table13[[#This Row],[Difference Result]]), "",ABS(Table13[[#This Row],[Result Difference from Prediction]]))</f>
        <v/>
      </c>
      <c r="O909" s="17" t="str">
        <f>IF(OR(ISBLANK(Games!B909),ISBLANK(Table13[[#This Row],[Side Result]])), "",IF(OR(AND('Prediction Log'!D909&lt;0, 'Prediction Log'!H909='Prediction Log'!B909), AND('Prediction Log'!D909&gt;0, 'Prediction Log'!C909='Prediction Log'!H909)),"Y", IF(ISBLANK(Games!$B$2), "","N")))</f>
        <v/>
      </c>
      <c r="P909" s="17" t="str">
        <f>IF(OR(ISBLANK(Games!B909),ISBLANK(Table13[[#This Row],[Difference Result]])),"", IF(Table13[[#This Row],[Cover Result (Y/N)]]="Y", "Y", "N"))</f>
        <v/>
      </c>
    </row>
    <row r="910" spans="1:16" x14ac:dyDescent="0.45">
      <c r="A910" s="6" t="str">
        <f>IF(ISBLANK(Games!$B910), "",Games!A910)</f>
        <v/>
      </c>
      <c r="B910" s="6" t="str">
        <f>IF(ISBLANK(Games!$B910), "",Games!B910)</f>
        <v/>
      </c>
      <c r="C910" s="6" t="str">
        <f>IF(ISBLANK(Games!$B910), "",Games!C910)</f>
        <v/>
      </c>
      <c r="D910" s="2" t="str">
        <f>IF(ISBLANK(Games!$B910), "",Games!D910)</f>
        <v/>
      </c>
      <c r="E910" s="2" t="str">
        <f>IF(ISBLANK(Games!$B910), "",Games!E910)</f>
        <v/>
      </c>
      <c r="F910" s="6" t="str">
        <f>IF(ISBLANK(Games!$B910), "",Games!F910)</f>
        <v/>
      </c>
      <c r="G910" s="6" t="str">
        <f>IF(ISBLANK(Games!$B910), "",Games!G910)</f>
        <v/>
      </c>
      <c r="H910" s="26"/>
      <c r="I910" s="26"/>
      <c r="J910" s="25" t="str">
        <f>IF(ISBLANK(Table13[[#This Row],[Side Result]]), "",IF(Table13[[#This Row],[Difference Result]]&gt;(-1*Table13[[#This Row],[Predicted Spread]]), "Y", "N"))</f>
        <v/>
      </c>
      <c r="K910" s="12" t="str">
        <f>IF(ISBLANK(Games!B910),"",IF(Table13[[#This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0" s="16" t="str">
        <f>IF(ISBLANK(Table13[[#This Row],[Difference Result]]),"",IF(ISBLANK(Games!B910),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0" s="24" t="str">
        <f>IF(ISBLANK(Table13[[#This Row],[Difference Result]]), "", (Table13[[#This Row],[Predicted Spread]]*-1-Table13[[#This Row],[Difference Result]]))</f>
        <v/>
      </c>
      <c r="N910" s="24" t="str">
        <f>IF(ISBLANK(Table13[[#This Row],[Difference Result]]), "",ABS(Table13[[#This Row],[Result Difference from Prediction]]))</f>
        <v/>
      </c>
      <c r="O910" s="17" t="str">
        <f>IF(OR(ISBLANK(Games!B910),ISBLANK(Table13[[#This Row],[Side Result]])), "",IF(OR(AND('Prediction Log'!D910&lt;0, 'Prediction Log'!H910='Prediction Log'!B910), AND('Prediction Log'!D910&gt;0, 'Prediction Log'!C910='Prediction Log'!H910)),"Y", IF(ISBLANK(Games!$B$2), "","N")))</f>
        <v/>
      </c>
      <c r="P910" s="17" t="str">
        <f>IF(OR(ISBLANK(Games!B910),ISBLANK(Table13[[#This Row],[Difference Result]])),"", IF(Table13[[#This Row],[Cover Result (Y/N)]]="Y", "Y", "N"))</f>
        <v/>
      </c>
    </row>
    <row r="911" spans="1:16" x14ac:dyDescent="0.45">
      <c r="A911" s="6" t="str">
        <f>IF(ISBLANK(Games!$B911), "",Games!A911)</f>
        <v/>
      </c>
      <c r="B911" s="6" t="str">
        <f>IF(ISBLANK(Games!$B911), "",Games!B911)</f>
        <v/>
      </c>
      <c r="C911" s="6" t="str">
        <f>IF(ISBLANK(Games!$B911), "",Games!C911)</f>
        <v/>
      </c>
      <c r="D911" s="2" t="str">
        <f>IF(ISBLANK(Games!$B911), "",Games!D911)</f>
        <v/>
      </c>
      <c r="E911" s="2" t="str">
        <f>IF(ISBLANK(Games!$B911), "",Games!E911)</f>
        <v/>
      </c>
      <c r="F911" s="6" t="str">
        <f>IF(ISBLANK(Games!$B911), "",Games!F911)</f>
        <v/>
      </c>
      <c r="G911" s="6" t="str">
        <f>IF(ISBLANK(Games!$B911), "",Games!G911)</f>
        <v/>
      </c>
      <c r="H911" s="26"/>
      <c r="I911" s="26"/>
      <c r="J911" s="25" t="str">
        <f>IF(ISBLANK(Table13[[#This Row],[Side Result]]), "",IF(Table13[[#This Row],[Difference Result]]&gt;(-1*Table13[[#This Row],[Predicted Spread]]), "Y", "N"))</f>
        <v/>
      </c>
      <c r="K911" s="12" t="str">
        <f>IF(ISBLANK(Games!B911),"",IF(Table13[[#This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1" s="16" t="str">
        <f>IF(ISBLANK(Table13[[#This Row],[Difference Result]]),"",IF(ISBLANK(Games!B911),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1" s="24" t="str">
        <f>IF(ISBLANK(Table13[[#This Row],[Difference Result]]), "", (Table13[[#This Row],[Predicted Spread]]*-1-Table13[[#This Row],[Difference Result]]))</f>
        <v/>
      </c>
      <c r="N911" s="24" t="str">
        <f>IF(ISBLANK(Table13[[#This Row],[Difference Result]]), "",ABS(Table13[[#This Row],[Result Difference from Prediction]]))</f>
        <v/>
      </c>
      <c r="O911" s="17" t="str">
        <f>IF(OR(ISBLANK(Games!B911),ISBLANK(Table13[[#This Row],[Side Result]])), "",IF(OR(AND('Prediction Log'!D911&lt;0, 'Prediction Log'!H911='Prediction Log'!B911), AND('Prediction Log'!D911&gt;0, 'Prediction Log'!C911='Prediction Log'!H911)),"Y", IF(ISBLANK(Games!$B$2), "","N")))</f>
        <v/>
      </c>
      <c r="P911" s="17" t="str">
        <f>IF(OR(ISBLANK(Games!B911),ISBLANK(Table13[[#This Row],[Difference Result]])),"", IF(Table13[[#This Row],[Cover Result (Y/N)]]="Y", "Y", "N"))</f>
        <v/>
      </c>
    </row>
    <row r="912" spans="1:16" x14ac:dyDescent="0.45">
      <c r="A912" s="6" t="str">
        <f>IF(ISBLANK(Games!$B912), "",Games!A912)</f>
        <v/>
      </c>
      <c r="B912" s="6" t="str">
        <f>IF(ISBLANK(Games!$B912), "",Games!B912)</f>
        <v/>
      </c>
      <c r="C912" s="6" t="str">
        <f>IF(ISBLANK(Games!$B912), "",Games!C912)</f>
        <v/>
      </c>
      <c r="D912" s="2" t="str">
        <f>IF(ISBLANK(Games!$B912), "",Games!D912)</f>
        <v/>
      </c>
      <c r="E912" s="2" t="str">
        <f>IF(ISBLANK(Games!$B912), "",Games!E912)</f>
        <v/>
      </c>
      <c r="F912" s="6" t="str">
        <f>IF(ISBLANK(Games!$B912), "",Games!F912)</f>
        <v/>
      </c>
      <c r="G912" s="6" t="str">
        <f>IF(ISBLANK(Games!$B912), "",Games!G912)</f>
        <v/>
      </c>
      <c r="H912" s="26"/>
      <c r="I912" s="26"/>
      <c r="J912" s="25" t="str">
        <f>IF(ISBLANK(Table13[[#This Row],[Side Result]]), "",IF(Table13[[#This Row],[Difference Result]]&gt;(-1*Table13[[#This Row],[Predicted Spread]]), "Y", "N"))</f>
        <v/>
      </c>
      <c r="K912" s="12" t="str">
        <f>IF(ISBLANK(Games!B912),"",IF(Table13[[#This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2" s="16" t="str">
        <f>IF(ISBLANK(Table13[[#This Row],[Difference Result]]),"",IF(ISBLANK(Games!B912),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2" s="24" t="str">
        <f>IF(ISBLANK(Table13[[#This Row],[Difference Result]]), "", (Table13[[#This Row],[Predicted Spread]]*-1-Table13[[#This Row],[Difference Result]]))</f>
        <v/>
      </c>
      <c r="N912" s="24" t="str">
        <f>IF(ISBLANK(Table13[[#This Row],[Difference Result]]), "",ABS(Table13[[#This Row],[Result Difference from Prediction]]))</f>
        <v/>
      </c>
      <c r="O912" s="17" t="str">
        <f>IF(OR(ISBLANK(Games!B912),ISBLANK(Table13[[#This Row],[Side Result]])), "",IF(OR(AND('Prediction Log'!D912&lt;0, 'Prediction Log'!H912='Prediction Log'!B912), AND('Prediction Log'!D912&gt;0, 'Prediction Log'!C912='Prediction Log'!H912)),"Y", IF(ISBLANK(Games!$B$2), "","N")))</f>
        <v/>
      </c>
      <c r="P912" s="17" t="str">
        <f>IF(OR(ISBLANK(Games!B912),ISBLANK(Table13[[#This Row],[Difference Result]])),"", IF(Table13[[#This Row],[Cover Result (Y/N)]]="Y", "Y", "N"))</f>
        <v/>
      </c>
    </row>
    <row r="913" spans="1:16" x14ac:dyDescent="0.45">
      <c r="A913" s="6" t="str">
        <f>IF(ISBLANK(Games!$B913), "",Games!A913)</f>
        <v/>
      </c>
      <c r="B913" s="6" t="str">
        <f>IF(ISBLANK(Games!$B913), "",Games!B913)</f>
        <v/>
      </c>
      <c r="C913" s="6" t="str">
        <f>IF(ISBLANK(Games!$B913), "",Games!C913)</f>
        <v/>
      </c>
      <c r="D913" s="2" t="str">
        <f>IF(ISBLANK(Games!$B913), "",Games!D913)</f>
        <v/>
      </c>
      <c r="E913" s="2" t="str">
        <f>IF(ISBLANK(Games!$B913), "",Games!E913)</f>
        <v/>
      </c>
      <c r="F913" s="6" t="str">
        <f>IF(ISBLANK(Games!$B913), "",Games!F913)</f>
        <v/>
      </c>
      <c r="G913" s="6" t="str">
        <f>IF(ISBLANK(Games!$B913), "",Games!G913)</f>
        <v/>
      </c>
      <c r="H913" s="26"/>
      <c r="I913" s="26"/>
      <c r="J913" s="25" t="str">
        <f>IF(ISBLANK(Table13[[#This Row],[Side Result]]), "",IF(Table13[[#This Row],[Difference Result]]&gt;(-1*Table13[[#This Row],[Predicted Spread]]), "Y", "N"))</f>
        <v/>
      </c>
      <c r="K913" s="12" t="str">
        <f>IF(ISBLANK(Games!B913),"",IF(Table13[[#This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3" s="16" t="str">
        <f>IF(ISBLANK(Table13[[#This Row],[Difference Result]]),"",IF(ISBLANK(Games!B913),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3" s="24" t="str">
        <f>IF(ISBLANK(Table13[[#This Row],[Difference Result]]), "", (Table13[[#This Row],[Predicted Spread]]*-1-Table13[[#This Row],[Difference Result]]))</f>
        <v/>
      </c>
      <c r="N913" s="24" t="str">
        <f>IF(ISBLANK(Table13[[#This Row],[Difference Result]]), "",ABS(Table13[[#This Row],[Result Difference from Prediction]]))</f>
        <v/>
      </c>
      <c r="O913" s="17" t="str">
        <f>IF(OR(ISBLANK(Games!B913),ISBLANK(Table13[[#This Row],[Side Result]])), "",IF(OR(AND('Prediction Log'!D913&lt;0, 'Prediction Log'!H913='Prediction Log'!B913), AND('Prediction Log'!D913&gt;0, 'Prediction Log'!C913='Prediction Log'!H913)),"Y", IF(ISBLANK(Games!$B$2), "","N")))</f>
        <v/>
      </c>
      <c r="P913" s="17" t="str">
        <f>IF(OR(ISBLANK(Games!B913),ISBLANK(Table13[[#This Row],[Difference Result]])),"", IF(Table13[[#This Row],[Cover Result (Y/N)]]="Y", "Y", "N"))</f>
        <v/>
      </c>
    </row>
    <row r="914" spans="1:16" x14ac:dyDescent="0.45">
      <c r="A914" s="6" t="str">
        <f>IF(ISBLANK(Games!$B914), "",Games!A914)</f>
        <v/>
      </c>
      <c r="B914" s="6" t="str">
        <f>IF(ISBLANK(Games!$B914), "",Games!B914)</f>
        <v/>
      </c>
      <c r="C914" s="6" t="str">
        <f>IF(ISBLANK(Games!$B914), "",Games!C914)</f>
        <v/>
      </c>
      <c r="D914" s="2" t="str">
        <f>IF(ISBLANK(Games!$B914), "",Games!D914)</f>
        <v/>
      </c>
      <c r="E914" s="2" t="str">
        <f>IF(ISBLANK(Games!$B914), "",Games!E914)</f>
        <v/>
      </c>
      <c r="F914" s="6" t="str">
        <f>IF(ISBLANK(Games!$B914), "",Games!F914)</f>
        <v/>
      </c>
      <c r="G914" s="6" t="str">
        <f>IF(ISBLANK(Games!$B914), "",Games!G914)</f>
        <v/>
      </c>
      <c r="H914" s="26"/>
      <c r="I914" s="26"/>
      <c r="J914" s="25" t="str">
        <f>IF(ISBLANK(Table13[[#This Row],[Side Result]]), "",IF(Table13[[#This Row],[Difference Result]]&gt;(-1*Table13[[#This Row],[Predicted Spread]]), "Y", "N"))</f>
        <v/>
      </c>
      <c r="K914" s="12" t="str">
        <f>IF(ISBLANK(Games!B914),"",IF(Table13[[#This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4" s="16" t="str">
        <f>IF(ISBLANK(Table13[[#This Row],[Difference Result]]),"",IF(ISBLANK(Games!B914),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4" s="24" t="str">
        <f>IF(ISBLANK(Table13[[#This Row],[Difference Result]]), "", (Table13[[#This Row],[Predicted Spread]]*-1-Table13[[#This Row],[Difference Result]]))</f>
        <v/>
      </c>
      <c r="N914" s="24" t="str">
        <f>IF(ISBLANK(Table13[[#This Row],[Difference Result]]), "",ABS(Table13[[#This Row],[Result Difference from Prediction]]))</f>
        <v/>
      </c>
      <c r="O914" s="17" t="str">
        <f>IF(OR(ISBLANK(Games!B914),ISBLANK(Table13[[#This Row],[Side Result]])), "",IF(OR(AND('Prediction Log'!D914&lt;0, 'Prediction Log'!H914='Prediction Log'!B914), AND('Prediction Log'!D914&gt;0, 'Prediction Log'!C914='Prediction Log'!H914)),"Y", IF(ISBLANK(Games!$B$2), "","N")))</f>
        <v/>
      </c>
      <c r="P914" s="17" t="str">
        <f>IF(OR(ISBLANK(Games!B914),ISBLANK(Table13[[#This Row],[Difference Result]])),"", IF(Table13[[#This Row],[Cover Result (Y/N)]]="Y", "Y", "N"))</f>
        <v/>
      </c>
    </row>
    <row r="915" spans="1:16" x14ac:dyDescent="0.45">
      <c r="A915" s="6" t="str">
        <f>IF(ISBLANK(Games!$B915), "",Games!A915)</f>
        <v/>
      </c>
      <c r="B915" s="6" t="str">
        <f>IF(ISBLANK(Games!$B915), "",Games!B915)</f>
        <v/>
      </c>
      <c r="C915" s="6" t="str">
        <f>IF(ISBLANK(Games!$B915), "",Games!C915)</f>
        <v/>
      </c>
      <c r="D915" s="2" t="str">
        <f>IF(ISBLANK(Games!$B915), "",Games!D915)</f>
        <v/>
      </c>
      <c r="E915" s="2" t="str">
        <f>IF(ISBLANK(Games!$B915), "",Games!E915)</f>
        <v/>
      </c>
      <c r="F915" s="6" t="str">
        <f>IF(ISBLANK(Games!$B915), "",Games!F915)</f>
        <v/>
      </c>
      <c r="G915" s="6" t="str">
        <f>IF(ISBLANK(Games!$B915), "",Games!G915)</f>
        <v/>
      </c>
      <c r="H915" s="26"/>
      <c r="I915" s="26"/>
      <c r="J915" s="25" t="str">
        <f>IF(ISBLANK(Table13[[#This Row],[Side Result]]), "",IF(Table13[[#This Row],[Difference Result]]&gt;(-1*Table13[[#This Row],[Predicted Spread]]), "Y", "N"))</f>
        <v/>
      </c>
      <c r="K915" s="12" t="str">
        <f>IF(ISBLANK(Games!B915),"",IF(Table13[[#This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5" s="16" t="str">
        <f>IF(ISBLANK(Table13[[#This Row],[Difference Result]]),"",IF(ISBLANK(Games!B915),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5" s="24" t="str">
        <f>IF(ISBLANK(Table13[[#This Row],[Difference Result]]), "", (Table13[[#This Row],[Predicted Spread]]*-1-Table13[[#This Row],[Difference Result]]))</f>
        <v/>
      </c>
      <c r="N915" s="24" t="str">
        <f>IF(ISBLANK(Table13[[#This Row],[Difference Result]]), "",ABS(Table13[[#This Row],[Result Difference from Prediction]]))</f>
        <v/>
      </c>
      <c r="O915" s="17" t="str">
        <f>IF(OR(ISBLANK(Games!B915),ISBLANK(Table13[[#This Row],[Side Result]])), "",IF(OR(AND('Prediction Log'!D915&lt;0, 'Prediction Log'!H915='Prediction Log'!B915), AND('Prediction Log'!D915&gt;0, 'Prediction Log'!C915='Prediction Log'!H915)),"Y", IF(ISBLANK(Games!$B$2), "","N")))</f>
        <v/>
      </c>
      <c r="P915" s="17" t="str">
        <f>IF(OR(ISBLANK(Games!B915),ISBLANK(Table13[[#This Row],[Difference Result]])),"", IF(Table13[[#This Row],[Cover Result (Y/N)]]="Y", "Y", "N"))</f>
        <v/>
      </c>
    </row>
    <row r="916" spans="1:16" x14ac:dyDescent="0.45">
      <c r="A916" s="6" t="str">
        <f>IF(ISBLANK(Games!$B916), "",Games!A916)</f>
        <v/>
      </c>
      <c r="B916" s="6" t="str">
        <f>IF(ISBLANK(Games!$B916), "",Games!B916)</f>
        <v/>
      </c>
      <c r="C916" s="6" t="str">
        <f>IF(ISBLANK(Games!$B916), "",Games!C916)</f>
        <v/>
      </c>
      <c r="D916" s="2" t="str">
        <f>IF(ISBLANK(Games!$B916), "",Games!D916)</f>
        <v/>
      </c>
      <c r="E916" s="2" t="str">
        <f>IF(ISBLANK(Games!$B916), "",Games!E916)</f>
        <v/>
      </c>
      <c r="F916" s="6" t="str">
        <f>IF(ISBLANK(Games!$B916), "",Games!F916)</f>
        <v/>
      </c>
      <c r="G916" s="6" t="str">
        <f>IF(ISBLANK(Games!$B916), "",Games!G916)</f>
        <v/>
      </c>
      <c r="H916" s="26"/>
      <c r="I916" s="26"/>
      <c r="J916" s="25" t="str">
        <f>IF(ISBLANK(Table13[[#This Row],[Side Result]]), "",IF(Table13[[#This Row],[Difference Result]]&gt;(-1*Table13[[#This Row],[Predicted Spread]]), "Y", "N"))</f>
        <v/>
      </c>
      <c r="K916" s="12" t="str">
        <f>IF(ISBLANK(Games!B916),"",IF(Table13[[#This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6" s="16" t="str">
        <f>IF(ISBLANK(Table13[[#This Row],[Difference Result]]),"",IF(ISBLANK(Games!B916),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6" s="24" t="str">
        <f>IF(ISBLANK(Table13[[#This Row],[Difference Result]]), "", (Table13[[#This Row],[Predicted Spread]]*-1-Table13[[#This Row],[Difference Result]]))</f>
        <v/>
      </c>
      <c r="N916" s="24" t="str">
        <f>IF(ISBLANK(Table13[[#This Row],[Difference Result]]), "",ABS(Table13[[#This Row],[Result Difference from Prediction]]))</f>
        <v/>
      </c>
      <c r="O916" s="17" t="str">
        <f>IF(OR(ISBLANK(Games!B916),ISBLANK(Table13[[#This Row],[Side Result]])), "",IF(OR(AND('Prediction Log'!D916&lt;0, 'Prediction Log'!H916='Prediction Log'!B916), AND('Prediction Log'!D916&gt;0, 'Prediction Log'!C916='Prediction Log'!H916)),"Y", IF(ISBLANK(Games!$B$2), "","N")))</f>
        <v/>
      </c>
      <c r="P916" s="17" t="str">
        <f>IF(OR(ISBLANK(Games!B916),ISBLANK(Table13[[#This Row],[Difference Result]])),"", IF(Table13[[#This Row],[Cover Result (Y/N)]]="Y", "Y", "N"))</f>
        <v/>
      </c>
    </row>
    <row r="917" spans="1:16" x14ac:dyDescent="0.45">
      <c r="A917" s="6" t="str">
        <f>IF(ISBLANK(Games!$B917), "",Games!A917)</f>
        <v/>
      </c>
      <c r="B917" s="6" t="str">
        <f>IF(ISBLANK(Games!$B917), "",Games!B917)</f>
        <v/>
      </c>
      <c r="C917" s="6" t="str">
        <f>IF(ISBLANK(Games!$B917), "",Games!C917)</f>
        <v/>
      </c>
      <c r="D917" s="2" t="str">
        <f>IF(ISBLANK(Games!$B917), "",Games!D917)</f>
        <v/>
      </c>
      <c r="E917" s="2" t="str">
        <f>IF(ISBLANK(Games!$B917), "",Games!E917)</f>
        <v/>
      </c>
      <c r="F917" s="6" t="str">
        <f>IF(ISBLANK(Games!$B917), "",Games!F917)</f>
        <v/>
      </c>
      <c r="G917" s="6" t="str">
        <f>IF(ISBLANK(Games!$B917), "",Games!G917)</f>
        <v/>
      </c>
      <c r="H917" s="26"/>
      <c r="I917" s="26"/>
      <c r="J917" s="25" t="str">
        <f>IF(ISBLANK(Table13[[#This Row],[Side Result]]), "",IF(Table13[[#This Row],[Difference Result]]&gt;(-1*Table13[[#This Row],[Predicted Spread]]), "Y", "N"))</f>
        <v/>
      </c>
      <c r="K917" s="12" t="str">
        <f>IF(ISBLANK(Games!B917),"",IF(Table13[[#This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7" s="16" t="str">
        <f>IF(ISBLANK(Table13[[#This Row],[Difference Result]]),"",IF(ISBLANK(Games!B917),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7" s="24" t="str">
        <f>IF(ISBLANK(Table13[[#This Row],[Difference Result]]), "", (Table13[[#This Row],[Predicted Spread]]*-1-Table13[[#This Row],[Difference Result]]))</f>
        <v/>
      </c>
      <c r="N917" s="24" t="str">
        <f>IF(ISBLANK(Table13[[#This Row],[Difference Result]]), "",ABS(Table13[[#This Row],[Result Difference from Prediction]]))</f>
        <v/>
      </c>
      <c r="O917" s="17" t="str">
        <f>IF(OR(ISBLANK(Games!B917),ISBLANK(Table13[[#This Row],[Side Result]])), "",IF(OR(AND('Prediction Log'!D917&lt;0, 'Prediction Log'!H917='Prediction Log'!B917), AND('Prediction Log'!D917&gt;0, 'Prediction Log'!C917='Prediction Log'!H917)),"Y", IF(ISBLANK(Games!$B$2), "","N")))</f>
        <v/>
      </c>
      <c r="P917" s="17" t="str">
        <f>IF(OR(ISBLANK(Games!B917),ISBLANK(Table13[[#This Row],[Difference Result]])),"", IF(Table13[[#This Row],[Cover Result (Y/N)]]="Y", "Y", "N"))</f>
        <v/>
      </c>
    </row>
    <row r="918" spans="1:16" x14ac:dyDescent="0.45">
      <c r="A918" s="6" t="str">
        <f>IF(ISBLANK(Games!$B918), "",Games!A918)</f>
        <v/>
      </c>
      <c r="B918" s="6" t="str">
        <f>IF(ISBLANK(Games!$B918), "",Games!B918)</f>
        <v/>
      </c>
      <c r="C918" s="6" t="str">
        <f>IF(ISBLANK(Games!$B918), "",Games!C918)</f>
        <v/>
      </c>
      <c r="D918" s="2" t="str">
        <f>IF(ISBLANK(Games!$B918), "",Games!D918)</f>
        <v/>
      </c>
      <c r="E918" s="2" t="str">
        <f>IF(ISBLANK(Games!$B918), "",Games!E918)</f>
        <v/>
      </c>
      <c r="F918" s="6" t="str">
        <f>IF(ISBLANK(Games!$B918), "",Games!F918)</f>
        <v/>
      </c>
      <c r="G918" s="6" t="str">
        <f>IF(ISBLANK(Games!$B918), "",Games!G918)</f>
        <v/>
      </c>
      <c r="H918" s="26"/>
      <c r="I918" s="26"/>
      <c r="J918" s="25" t="str">
        <f>IF(ISBLANK(Table13[[#This Row],[Side Result]]), "",IF(Table13[[#This Row],[Difference Result]]&gt;(-1*Table13[[#This Row],[Predicted Spread]]), "Y", "N"))</f>
        <v/>
      </c>
      <c r="K918" s="12" t="str">
        <f>IF(ISBLANK(Games!B918),"",IF(Table13[[#This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8" s="16" t="str">
        <f>IF(ISBLANK(Table13[[#This Row],[Difference Result]]),"",IF(ISBLANK(Games!B918),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8" s="24" t="str">
        <f>IF(ISBLANK(Table13[[#This Row],[Difference Result]]), "", (Table13[[#This Row],[Predicted Spread]]*-1-Table13[[#This Row],[Difference Result]]))</f>
        <v/>
      </c>
      <c r="N918" s="24" t="str">
        <f>IF(ISBLANK(Table13[[#This Row],[Difference Result]]), "",ABS(Table13[[#This Row],[Result Difference from Prediction]]))</f>
        <v/>
      </c>
      <c r="O918" s="17" t="str">
        <f>IF(OR(ISBLANK(Games!B918),ISBLANK(Table13[[#This Row],[Side Result]])), "",IF(OR(AND('Prediction Log'!D918&lt;0, 'Prediction Log'!H918='Prediction Log'!B918), AND('Prediction Log'!D918&gt;0, 'Prediction Log'!C918='Prediction Log'!H918)),"Y", IF(ISBLANK(Games!$B$2), "","N")))</f>
        <v/>
      </c>
      <c r="P918" s="17" t="str">
        <f>IF(OR(ISBLANK(Games!B918),ISBLANK(Table13[[#This Row],[Difference Result]])),"", IF(Table13[[#This Row],[Cover Result (Y/N)]]="Y", "Y", "N"))</f>
        <v/>
      </c>
    </row>
    <row r="919" spans="1:16" x14ac:dyDescent="0.45">
      <c r="A919" s="6" t="str">
        <f>IF(ISBLANK(Games!$B919), "",Games!A919)</f>
        <v/>
      </c>
      <c r="B919" s="6" t="str">
        <f>IF(ISBLANK(Games!$B919), "",Games!B919)</f>
        <v/>
      </c>
      <c r="C919" s="6" t="str">
        <f>IF(ISBLANK(Games!$B919), "",Games!C919)</f>
        <v/>
      </c>
      <c r="D919" s="2" t="str">
        <f>IF(ISBLANK(Games!$B919), "",Games!D919)</f>
        <v/>
      </c>
      <c r="E919" s="2" t="str">
        <f>IF(ISBLANK(Games!$B919), "",Games!E919)</f>
        <v/>
      </c>
      <c r="F919" s="6" t="str">
        <f>IF(ISBLANK(Games!$B919), "",Games!F919)</f>
        <v/>
      </c>
      <c r="G919" s="6" t="str">
        <f>IF(ISBLANK(Games!$B919), "",Games!G919)</f>
        <v/>
      </c>
      <c r="H919" s="26"/>
      <c r="I919" s="26"/>
      <c r="J919" s="25" t="str">
        <f>IF(ISBLANK(Table13[[#This Row],[Side Result]]), "",IF(Table13[[#This Row],[Difference Result]]&gt;(-1*Table13[[#This Row],[Predicted Spread]]), "Y", "N"))</f>
        <v/>
      </c>
      <c r="K919" s="12" t="str">
        <f>IF(ISBLANK(Games!B919),"",IF(Table13[[#This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9" s="16" t="str">
        <f>IF(ISBLANK(Table13[[#This Row],[Difference Result]]),"",IF(ISBLANK(Games!B919),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9" s="24" t="str">
        <f>IF(ISBLANK(Table13[[#This Row],[Difference Result]]), "", (Table13[[#This Row],[Predicted Spread]]*-1-Table13[[#This Row],[Difference Result]]))</f>
        <v/>
      </c>
      <c r="N919" s="24" t="str">
        <f>IF(ISBLANK(Table13[[#This Row],[Difference Result]]), "",ABS(Table13[[#This Row],[Result Difference from Prediction]]))</f>
        <v/>
      </c>
      <c r="O919" s="17" t="str">
        <f>IF(OR(ISBLANK(Games!B919),ISBLANK(Table13[[#This Row],[Side Result]])), "",IF(OR(AND('Prediction Log'!D919&lt;0, 'Prediction Log'!H919='Prediction Log'!B919), AND('Prediction Log'!D919&gt;0, 'Prediction Log'!C919='Prediction Log'!H919)),"Y", IF(ISBLANK(Games!$B$2), "","N")))</f>
        <v/>
      </c>
      <c r="P919" s="17" t="str">
        <f>IF(OR(ISBLANK(Games!B919),ISBLANK(Table13[[#This Row],[Difference Result]])),"", IF(Table13[[#This Row],[Cover Result (Y/N)]]="Y", "Y", "N"))</f>
        <v/>
      </c>
    </row>
    <row r="920" spans="1:16" x14ac:dyDescent="0.45">
      <c r="A920" s="6" t="str">
        <f>IF(ISBLANK(Games!$B920), "",Games!A920)</f>
        <v/>
      </c>
      <c r="B920" s="6" t="str">
        <f>IF(ISBLANK(Games!$B920), "",Games!B920)</f>
        <v/>
      </c>
      <c r="C920" s="6" t="str">
        <f>IF(ISBLANK(Games!$B920), "",Games!C920)</f>
        <v/>
      </c>
      <c r="D920" s="2" t="str">
        <f>IF(ISBLANK(Games!$B920), "",Games!D920)</f>
        <v/>
      </c>
      <c r="E920" s="2" t="str">
        <f>IF(ISBLANK(Games!$B920), "",Games!E920)</f>
        <v/>
      </c>
      <c r="F920" s="6" t="str">
        <f>IF(ISBLANK(Games!$B920), "",Games!F920)</f>
        <v/>
      </c>
      <c r="G920" s="6" t="str">
        <f>IF(ISBLANK(Games!$B920), "",Games!G920)</f>
        <v/>
      </c>
      <c r="H920" s="26"/>
      <c r="I920" s="26"/>
      <c r="J920" s="25" t="str">
        <f>IF(ISBLANK(Table13[[#This Row],[Side Result]]), "",IF(Table13[[#This Row],[Difference Result]]&gt;(-1*Table13[[#This Row],[Predicted Spread]]), "Y", "N"))</f>
        <v/>
      </c>
      <c r="K920" s="12" t="str">
        <f>IF(ISBLANK(Games!B920),"",IF(Table13[[#This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0" s="16" t="str">
        <f>IF(ISBLANK(Table13[[#This Row],[Difference Result]]),"",IF(ISBLANK(Games!B920),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0" s="24" t="str">
        <f>IF(ISBLANK(Table13[[#This Row],[Difference Result]]), "", (Table13[[#This Row],[Predicted Spread]]*-1-Table13[[#This Row],[Difference Result]]))</f>
        <v/>
      </c>
      <c r="N920" s="24" t="str">
        <f>IF(ISBLANK(Table13[[#This Row],[Difference Result]]), "",ABS(Table13[[#This Row],[Result Difference from Prediction]]))</f>
        <v/>
      </c>
      <c r="O920" s="17" t="str">
        <f>IF(OR(ISBLANK(Games!B920),ISBLANK(Table13[[#This Row],[Side Result]])), "",IF(OR(AND('Prediction Log'!D920&lt;0, 'Prediction Log'!H920='Prediction Log'!B920), AND('Prediction Log'!D920&gt;0, 'Prediction Log'!C920='Prediction Log'!H920)),"Y", IF(ISBLANK(Games!$B$2), "","N")))</f>
        <v/>
      </c>
      <c r="P920" s="17" t="str">
        <f>IF(OR(ISBLANK(Games!B920),ISBLANK(Table13[[#This Row],[Difference Result]])),"", IF(Table13[[#This Row],[Cover Result (Y/N)]]="Y", "Y", "N"))</f>
        <v/>
      </c>
    </row>
    <row r="921" spans="1:16" x14ac:dyDescent="0.45">
      <c r="A921" s="6" t="str">
        <f>IF(ISBLANK(Games!$B921), "",Games!A921)</f>
        <v/>
      </c>
      <c r="B921" s="6" t="str">
        <f>IF(ISBLANK(Games!$B921), "",Games!B921)</f>
        <v/>
      </c>
      <c r="C921" s="6" t="str">
        <f>IF(ISBLANK(Games!$B921), "",Games!C921)</f>
        <v/>
      </c>
      <c r="D921" s="2" t="str">
        <f>IF(ISBLANK(Games!$B921), "",Games!D921)</f>
        <v/>
      </c>
      <c r="E921" s="2" t="str">
        <f>IF(ISBLANK(Games!$B921), "",Games!E921)</f>
        <v/>
      </c>
      <c r="F921" s="6" t="str">
        <f>IF(ISBLANK(Games!$B921), "",Games!F921)</f>
        <v/>
      </c>
      <c r="G921" s="6" t="str">
        <f>IF(ISBLANK(Games!$B921), "",Games!G921)</f>
        <v/>
      </c>
      <c r="H921" s="26"/>
      <c r="I921" s="26"/>
      <c r="J921" s="25" t="str">
        <f>IF(ISBLANK(Table13[[#This Row],[Side Result]]), "",IF(Table13[[#This Row],[Difference Result]]&gt;(-1*Table13[[#This Row],[Predicted Spread]]), "Y", "N"))</f>
        <v/>
      </c>
      <c r="K921" s="12" t="str">
        <f>IF(ISBLANK(Games!B921),"",IF(Table13[[#This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1" s="16" t="str">
        <f>IF(ISBLANK(Table13[[#This Row],[Difference Result]]),"",IF(ISBLANK(Games!B921),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1" s="24" t="str">
        <f>IF(ISBLANK(Table13[[#This Row],[Difference Result]]), "", (Table13[[#This Row],[Predicted Spread]]*-1-Table13[[#This Row],[Difference Result]]))</f>
        <v/>
      </c>
      <c r="N921" s="24" t="str">
        <f>IF(ISBLANK(Table13[[#This Row],[Difference Result]]), "",ABS(Table13[[#This Row],[Result Difference from Prediction]]))</f>
        <v/>
      </c>
      <c r="O921" s="17" t="str">
        <f>IF(OR(ISBLANK(Games!B921),ISBLANK(Table13[[#This Row],[Side Result]])), "",IF(OR(AND('Prediction Log'!D921&lt;0, 'Prediction Log'!H921='Prediction Log'!B921), AND('Prediction Log'!D921&gt;0, 'Prediction Log'!C921='Prediction Log'!H921)),"Y", IF(ISBLANK(Games!$B$2), "","N")))</f>
        <v/>
      </c>
      <c r="P921" s="17" t="str">
        <f>IF(OR(ISBLANK(Games!B921),ISBLANK(Table13[[#This Row],[Difference Result]])),"", IF(Table13[[#This Row],[Cover Result (Y/N)]]="Y", "Y", "N"))</f>
        <v/>
      </c>
    </row>
    <row r="922" spans="1:16" x14ac:dyDescent="0.45">
      <c r="A922" s="6" t="str">
        <f>IF(ISBLANK(Games!$B922), "",Games!A922)</f>
        <v/>
      </c>
      <c r="B922" s="6" t="str">
        <f>IF(ISBLANK(Games!$B922), "",Games!B922)</f>
        <v/>
      </c>
      <c r="C922" s="6" t="str">
        <f>IF(ISBLANK(Games!$B922), "",Games!C922)</f>
        <v/>
      </c>
      <c r="D922" s="2" t="str">
        <f>IF(ISBLANK(Games!$B922), "",Games!D922)</f>
        <v/>
      </c>
      <c r="E922" s="2" t="str">
        <f>IF(ISBLANK(Games!$B922), "",Games!E922)</f>
        <v/>
      </c>
      <c r="F922" s="6" t="str">
        <f>IF(ISBLANK(Games!$B922), "",Games!F922)</f>
        <v/>
      </c>
      <c r="G922" s="6" t="str">
        <f>IF(ISBLANK(Games!$B922), "",Games!G922)</f>
        <v/>
      </c>
      <c r="H922" s="26"/>
      <c r="I922" s="26"/>
      <c r="J922" s="25" t="str">
        <f>IF(ISBLANK(Table13[[#This Row],[Side Result]]), "",IF(Table13[[#This Row],[Difference Result]]&gt;(-1*Table13[[#This Row],[Predicted Spread]]), "Y", "N"))</f>
        <v/>
      </c>
      <c r="K922" s="12" t="str">
        <f>IF(ISBLANK(Games!B922),"",IF(Table13[[#This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2" s="16" t="str">
        <f>IF(ISBLANK(Table13[[#This Row],[Difference Result]]),"",IF(ISBLANK(Games!B922),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2" s="24" t="str">
        <f>IF(ISBLANK(Table13[[#This Row],[Difference Result]]), "", (Table13[[#This Row],[Predicted Spread]]*-1-Table13[[#This Row],[Difference Result]]))</f>
        <v/>
      </c>
      <c r="N922" s="24" t="str">
        <f>IF(ISBLANK(Table13[[#This Row],[Difference Result]]), "",ABS(Table13[[#This Row],[Result Difference from Prediction]]))</f>
        <v/>
      </c>
      <c r="O922" s="17" t="str">
        <f>IF(OR(ISBLANK(Games!B922),ISBLANK(Table13[[#This Row],[Side Result]])), "",IF(OR(AND('Prediction Log'!D922&lt;0, 'Prediction Log'!H922='Prediction Log'!B922), AND('Prediction Log'!D922&gt;0, 'Prediction Log'!C922='Prediction Log'!H922)),"Y", IF(ISBLANK(Games!$B$2), "","N")))</f>
        <v/>
      </c>
      <c r="P922" s="17" t="str">
        <f>IF(OR(ISBLANK(Games!B922),ISBLANK(Table13[[#This Row],[Difference Result]])),"", IF(Table13[[#This Row],[Cover Result (Y/N)]]="Y", "Y", "N"))</f>
        <v/>
      </c>
    </row>
    <row r="923" spans="1:16" x14ac:dyDescent="0.45">
      <c r="A923" s="6" t="str">
        <f>IF(ISBLANK(Games!$B923), "",Games!A923)</f>
        <v/>
      </c>
      <c r="B923" s="6" t="str">
        <f>IF(ISBLANK(Games!$B923), "",Games!B923)</f>
        <v/>
      </c>
      <c r="C923" s="6" t="str">
        <f>IF(ISBLANK(Games!$B923), "",Games!C923)</f>
        <v/>
      </c>
      <c r="D923" s="2" t="str">
        <f>IF(ISBLANK(Games!$B923), "",Games!D923)</f>
        <v/>
      </c>
      <c r="E923" s="2" t="str">
        <f>IF(ISBLANK(Games!$B923), "",Games!E923)</f>
        <v/>
      </c>
      <c r="F923" s="6" t="str">
        <f>IF(ISBLANK(Games!$B923), "",Games!F923)</f>
        <v/>
      </c>
      <c r="G923" s="6" t="str">
        <f>IF(ISBLANK(Games!$B923), "",Games!G923)</f>
        <v/>
      </c>
      <c r="H923" s="26"/>
      <c r="I923" s="26"/>
      <c r="J923" s="25" t="str">
        <f>IF(ISBLANK(Table13[[#This Row],[Side Result]]), "",IF(Table13[[#This Row],[Difference Result]]&gt;(-1*Table13[[#This Row],[Predicted Spread]]), "Y", "N"))</f>
        <v/>
      </c>
      <c r="K923" s="12" t="str">
        <f>IF(ISBLANK(Games!B923),"",IF(Table13[[#This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3" s="16" t="str">
        <f>IF(ISBLANK(Table13[[#This Row],[Difference Result]]),"",IF(ISBLANK(Games!B923),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3" s="24" t="str">
        <f>IF(ISBLANK(Table13[[#This Row],[Difference Result]]), "", (Table13[[#This Row],[Predicted Spread]]*-1-Table13[[#This Row],[Difference Result]]))</f>
        <v/>
      </c>
      <c r="N923" s="24" t="str">
        <f>IF(ISBLANK(Table13[[#This Row],[Difference Result]]), "",ABS(Table13[[#This Row],[Result Difference from Prediction]]))</f>
        <v/>
      </c>
      <c r="O923" s="17" t="str">
        <f>IF(OR(ISBLANK(Games!B923),ISBLANK(Table13[[#This Row],[Side Result]])), "",IF(OR(AND('Prediction Log'!D923&lt;0, 'Prediction Log'!H923='Prediction Log'!B923), AND('Prediction Log'!D923&gt;0, 'Prediction Log'!C923='Prediction Log'!H923)),"Y", IF(ISBLANK(Games!$B$2), "","N")))</f>
        <v/>
      </c>
      <c r="P923" s="17" t="str">
        <f>IF(OR(ISBLANK(Games!B923),ISBLANK(Table13[[#This Row],[Difference Result]])),"", IF(Table13[[#This Row],[Cover Result (Y/N)]]="Y", "Y", "N"))</f>
        <v/>
      </c>
    </row>
    <row r="924" spans="1:16" x14ac:dyDescent="0.45">
      <c r="A924" s="6" t="str">
        <f>IF(ISBLANK(Games!$B924), "",Games!A924)</f>
        <v/>
      </c>
      <c r="B924" s="6" t="str">
        <f>IF(ISBLANK(Games!$B924), "",Games!B924)</f>
        <v/>
      </c>
      <c r="C924" s="6" t="str">
        <f>IF(ISBLANK(Games!$B924), "",Games!C924)</f>
        <v/>
      </c>
      <c r="D924" s="2" t="str">
        <f>IF(ISBLANK(Games!$B924), "",Games!D924)</f>
        <v/>
      </c>
      <c r="E924" s="2" t="str">
        <f>IF(ISBLANK(Games!$B924), "",Games!E924)</f>
        <v/>
      </c>
      <c r="F924" s="6" t="str">
        <f>IF(ISBLANK(Games!$B924), "",Games!F924)</f>
        <v/>
      </c>
      <c r="G924" s="6" t="str">
        <f>IF(ISBLANK(Games!$B924), "",Games!G924)</f>
        <v/>
      </c>
      <c r="H924" s="26"/>
      <c r="I924" s="26"/>
      <c r="J924" s="25" t="str">
        <f>IF(ISBLANK(Table13[[#This Row],[Side Result]]), "",IF(Table13[[#This Row],[Difference Result]]&gt;(-1*Table13[[#This Row],[Predicted Spread]]), "Y", "N"))</f>
        <v/>
      </c>
      <c r="K924" s="12" t="str">
        <f>IF(ISBLANK(Games!B924),"",IF(Table13[[#This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4" s="16" t="str">
        <f>IF(ISBLANK(Table13[[#This Row],[Difference Result]]),"",IF(ISBLANK(Games!B924),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4" s="24" t="str">
        <f>IF(ISBLANK(Table13[[#This Row],[Difference Result]]), "", (Table13[[#This Row],[Predicted Spread]]*-1-Table13[[#This Row],[Difference Result]]))</f>
        <v/>
      </c>
      <c r="N924" s="24" t="str">
        <f>IF(ISBLANK(Table13[[#This Row],[Difference Result]]), "",ABS(Table13[[#This Row],[Result Difference from Prediction]]))</f>
        <v/>
      </c>
      <c r="O924" s="17" t="str">
        <f>IF(OR(ISBLANK(Games!B924),ISBLANK(Table13[[#This Row],[Side Result]])), "",IF(OR(AND('Prediction Log'!D924&lt;0, 'Prediction Log'!H924='Prediction Log'!B924), AND('Prediction Log'!D924&gt;0, 'Prediction Log'!C924='Prediction Log'!H924)),"Y", IF(ISBLANK(Games!$B$2), "","N")))</f>
        <v/>
      </c>
      <c r="P924" s="17" t="str">
        <f>IF(OR(ISBLANK(Games!B924),ISBLANK(Table13[[#This Row],[Difference Result]])),"", IF(Table13[[#This Row],[Cover Result (Y/N)]]="Y", "Y", "N"))</f>
        <v/>
      </c>
    </row>
    <row r="925" spans="1:16" x14ac:dyDescent="0.45">
      <c r="A925" s="6" t="str">
        <f>IF(ISBLANK(Games!$B925), "",Games!A925)</f>
        <v/>
      </c>
      <c r="B925" s="6" t="str">
        <f>IF(ISBLANK(Games!$B925), "",Games!B925)</f>
        <v/>
      </c>
      <c r="C925" s="6" t="str">
        <f>IF(ISBLANK(Games!$B925), "",Games!C925)</f>
        <v/>
      </c>
      <c r="D925" s="2" t="str">
        <f>IF(ISBLANK(Games!$B925), "",Games!D925)</f>
        <v/>
      </c>
      <c r="E925" s="2" t="str">
        <f>IF(ISBLANK(Games!$B925), "",Games!E925)</f>
        <v/>
      </c>
      <c r="F925" s="6" t="str">
        <f>IF(ISBLANK(Games!$B925), "",Games!F925)</f>
        <v/>
      </c>
      <c r="G925" s="6" t="str">
        <f>IF(ISBLANK(Games!$B925), "",Games!G925)</f>
        <v/>
      </c>
      <c r="H925" s="26"/>
      <c r="I925" s="26"/>
      <c r="J925" s="25" t="str">
        <f>IF(ISBLANK(Table13[[#This Row],[Side Result]]), "",IF(Table13[[#This Row],[Difference Result]]&gt;(-1*Table13[[#This Row],[Predicted Spread]]), "Y", "N"))</f>
        <v/>
      </c>
      <c r="K925" s="12" t="str">
        <f>IF(ISBLANK(Games!B925),"",IF(Table13[[#This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5" s="16" t="str">
        <f>IF(ISBLANK(Table13[[#This Row],[Difference Result]]),"",IF(ISBLANK(Games!B925),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5" s="24" t="str">
        <f>IF(ISBLANK(Table13[[#This Row],[Difference Result]]), "", (Table13[[#This Row],[Predicted Spread]]*-1-Table13[[#This Row],[Difference Result]]))</f>
        <v/>
      </c>
      <c r="N925" s="24" t="str">
        <f>IF(ISBLANK(Table13[[#This Row],[Difference Result]]), "",ABS(Table13[[#This Row],[Result Difference from Prediction]]))</f>
        <v/>
      </c>
      <c r="O925" s="17" t="str">
        <f>IF(OR(ISBLANK(Games!B925),ISBLANK(Table13[[#This Row],[Side Result]])), "",IF(OR(AND('Prediction Log'!D925&lt;0, 'Prediction Log'!H925='Prediction Log'!B925), AND('Prediction Log'!D925&gt;0, 'Prediction Log'!C925='Prediction Log'!H925)),"Y", IF(ISBLANK(Games!$B$2), "","N")))</f>
        <v/>
      </c>
      <c r="P925" s="17" t="str">
        <f>IF(OR(ISBLANK(Games!B925),ISBLANK(Table13[[#This Row],[Difference Result]])),"", IF(Table13[[#This Row],[Cover Result (Y/N)]]="Y", "Y", "N"))</f>
        <v/>
      </c>
    </row>
    <row r="926" spans="1:16" x14ac:dyDescent="0.45">
      <c r="A926" s="6" t="str">
        <f>IF(ISBLANK(Games!$B926), "",Games!A926)</f>
        <v/>
      </c>
      <c r="B926" s="6" t="str">
        <f>IF(ISBLANK(Games!$B926), "",Games!B926)</f>
        <v/>
      </c>
      <c r="C926" s="6" t="str">
        <f>IF(ISBLANK(Games!$B926), "",Games!C926)</f>
        <v/>
      </c>
      <c r="D926" s="2" t="str">
        <f>IF(ISBLANK(Games!$B926), "",Games!D926)</f>
        <v/>
      </c>
      <c r="E926" s="2" t="str">
        <f>IF(ISBLANK(Games!$B926), "",Games!E926)</f>
        <v/>
      </c>
      <c r="F926" s="6" t="str">
        <f>IF(ISBLANK(Games!$B926), "",Games!F926)</f>
        <v/>
      </c>
      <c r="G926" s="6" t="str">
        <f>IF(ISBLANK(Games!$B926), "",Games!G926)</f>
        <v/>
      </c>
      <c r="H926" s="26"/>
      <c r="I926" s="26"/>
      <c r="J926" s="25" t="str">
        <f>IF(ISBLANK(Table13[[#This Row],[Side Result]]), "",IF(Table13[[#This Row],[Difference Result]]&gt;(-1*Table13[[#This Row],[Predicted Spread]]), "Y", "N"))</f>
        <v/>
      </c>
      <c r="K926" s="12" t="str">
        <f>IF(ISBLANK(Games!B926),"",IF(Table13[[#This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6" s="16" t="str">
        <f>IF(ISBLANK(Table13[[#This Row],[Difference Result]]),"",IF(ISBLANK(Games!B926),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6" s="24" t="str">
        <f>IF(ISBLANK(Table13[[#This Row],[Difference Result]]), "", (Table13[[#This Row],[Predicted Spread]]*-1-Table13[[#This Row],[Difference Result]]))</f>
        <v/>
      </c>
      <c r="N926" s="24" t="str">
        <f>IF(ISBLANK(Table13[[#This Row],[Difference Result]]), "",ABS(Table13[[#This Row],[Result Difference from Prediction]]))</f>
        <v/>
      </c>
      <c r="O926" s="17" t="str">
        <f>IF(OR(ISBLANK(Games!B926),ISBLANK(Table13[[#This Row],[Side Result]])), "",IF(OR(AND('Prediction Log'!D926&lt;0, 'Prediction Log'!H926='Prediction Log'!B926), AND('Prediction Log'!D926&gt;0, 'Prediction Log'!C926='Prediction Log'!H926)),"Y", IF(ISBLANK(Games!$B$2), "","N")))</f>
        <v/>
      </c>
      <c r="P926" s="17" t="str">
        <f>IF(OR(ISBLANK(Games!B926),ISBLANK(Table13[[#This Row],[Difference Result]])),"", IF(Table13[[#This Row],[Cover Result (Y/N)]]="Y", "Y", "N"))</f>
        <v/>
      </c>
    </row>
    <row r="927" spans="1:16" x14ac:dyDescent="0.45">
      <c r="A927" s="6" t="str">
        <f>IF(ISBLANK(Games!$B927), "",Games!A927)</f>
        <v/>
      </c>
      <c r="B927" s="6" t="str">
        <f>IF(ISBLANK(Games!$B927), "",Games!B927)</f>
        <v/>
      </c>
      <c r="C927" s="6" t="str">
        <f>IF(ISBLANK(Games!$B927), "",Games!C927)</f>
        <v/>
      </c>
      <c r="D927" s="2" t="str">
        <f>IF(ISBLANK(Games!$B927), "",Games!D927)</f>
        <v/>
      </c>
      <c r="E927" s="2" t="str">
        <f>IF(ISBLANK(Games!$B927), "",Games!E927)</f>
        <v/>
      </c>
      <c r="F927" s="6" t="str">
        <f>IF(ISBLANK(Games!$B927), "",Games!F927)</f>
        <v/>
      </c>
      <c r="G927" s="6" t="str">
        <f>IF(ISBLANK(Games!$B927), "",Games!G927)</f>
        <v/>
      </c>
      <c r="H927" s="26"/>
      <c r="I927" s="26"/>
      <c r="J927" s="25" t="str">
        <f>IF(ISBLANK(Table13[[#This Row],[Side Result]]), "",IF(Table13[[#This Row],[Difference Result]]&gt;(-1*Table13[[#This Row],[Predicted Spread]]), "Y", "N"))</f>
        <v/>
      </c>
      <c r="K927" s="12" t="str">
        <f>IF(ISBLANK(Games!B927),"",IF(Table13[[#This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7" s="16" t="str">
        <f>IF(ISBLANK(Table13[[#This Row],[Difference Result]]),"",IF(ISBLANK(Games!B927),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7" s="24" t="str">
        <f>IF(ISBLANK(Table13[[#This Row],[Difference Result]]), "", (Table13[[#This Row],[Predicted Spread]]*-1-Table13[[#This Row],[Difference Result]]))</f>
        <v/>
      </c>
      <c r="N927" s="24" t="str">
        <f>IF(ISBLANK(Table13[[#This Row],[Difference Result]]), "",ABS(Table13[[#This Row],[Result Difference from Prediction]]))</f>
        <v/>
      </c>
      <c r="O927" s="17" t="str">
        <f>IF(OR(ISBLANK(Games!B927),ISBLANK(Table13[[#This Row],[Side Result]])), "",IF(OR(AND('Prediction Log'!D927&lt;0, 'Prediction Log'!H927='Prediction Log'!B927), AND('Prediction Log'!D927&gt;0, 'Prediction Log'!C927='Prediction Log'!H927)),"Y", IF(ISBLANK(Games!$B$2), "","N")))</f>
        <v/>
      </c>
      <c r="P927" s="17" t="str">
        <f>IF(OR(ISBLANK(Games!B927),ISBLANK(Table13[[#This Row],[Difference Result]])),"", IF(Table13[[#This Row],[Cover Result (Y/N)]]="Y", "Y", "N"))</f>
        <v/>
      </c>
    </row>
    <row r="928" spans="1:16" x14ac:dyDescent="0.45">
      <c r="A928" s="6" t="str">
        <f>IF(ISBLANK(Games!$B928), "",Games!A928)</f>
        <v/>
      </c>
      <c r="B928" s="6" t="str">
        <f>IF(ISBLANK(Games!$B928), "",Games!B928)</f>
        <v/>
      </c>
      <c r="C928" s="6" t="str">
        <f>IF(ISBLANK(Games!$B928), "",Games!C928)</f>
        <v/>
      </c>
      <c r="D928" s="2" t="str">
        <f>IF(ISBLANK(Games!$B928), "",Games!D928)</f>
        <v/>
      </c>
      <c r="E928" s="2" t="str">
        <f>IF(ISBLANK(Games!$B928), "",Games!E928)</f>
        <v/>
      </c>
      <c r="F928" s="6" t="str">
        <f>IF(ISBLANK(Games!$B928), "",Games!F928)</f>
        <v/>
      </c>
      <c r="G928" s="6" t="str">
        <f>IF(ISBLANK(Games!$B928), "",Games!G928)</f>
        <v/>
      </c>
      <c r="H928" s="26"/>
      <c r="I928" s="26"/>
      <c r="J928" s="25" t="str">
        <f>IF(ISBLANK(Table13[[#This Row],[Side Result]]), "",IF(Table13[[#This Row],[Difference Result]]&gt;(-1*Table13[[#This Row],[Predicted Spread]]), "Y", "N"))</f>
        <v/>
      </c>
      <c r="K928" s="12" t="str">
        <f>IF(ISBLANK(Games!B928),"",IF(Table13[[#This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8" s="16" t="str">
        <f>IF(ISBLANK(Table13[[#This Row],[Difference Result]]),"",IF(ISBLANK(Games!B928),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8" s="24" t="str">
        <f>IF(ISBLANK(Table13[[#This Row],[Difference Result]]), "", (Table13[[#This Row],[Predicted Spread]]*-1-Table13[[#This Row],[Difference Result]]))</f>
        <v/>
      </c>
      <c r="N928" s="24" t="str">
        <f>IF(ISBLANK(Table13[[#This Row],[Difference Result]]), "",ABS(Table13[[#This Row],[Result Difference from Prediction]]))</f>
        <v/>
      </c>
      <c r="O928" s="17" t="str">
        <f>IF(OR(ISBLANK(Games!B928),ISBLANK(Table13[[#This Row],[Side Result]])), "",IF(OR(AND('Prediction Log'!D928&lt;0, 'Prediction Log'!H928='Prediction Log'!B928), AND('Prediction Log'!D928&gt;0, 'Prediction Log'!C928='Prediction Log'!H928)),"Y", IF(ISBLANK(Games!$B$2), "","N")))</f>
        <v/>
      </c>
      <c r="P928" s="17" t="str">
        <f>IF(OR(ISBLANK(Games!B928),ISBLANK(Table13[[#This Row],[Difference Result]])),"", IF(Table13[[#This Row],[Cover Result (Y/N)]]="Y", "Y", "N"))</f>
        <v/>
      </c>
    </row>
    <row r="929" spans="1:16" x14ac:dyDescent="0.45">
      <c r="A929" s="6" t="str">
        <f>IF(ISBLANK(Games!$B929), "",Games!A929)</f>
        <v/>
      </c>
      <c r="B929" s="6" t="str">
        <f>IF(ISBLANK(Games!$B929), "",Games!B929)</f>
        <v/>
      </c>
      <c r="C929" s="6" t="str">
        <f>IF(ISBLANK(Games!$B929), "",Games!C929)</f>
        <v/>
      </c>
      <c r="D929" s="2" t="str">
        <f>IF(ISBLANK(Games!$B929), "",Games!D929)</f>
        <v/>
      </c>
      <c r="E929" s="2" t="str">
        <f>IF(ISBLANK(Games!$B929), "",Games!E929)</f>
        <v/>
      </c>
      <c r="F929" s="6" t="str">
        <f>IF(ISBLANK(Games!$B929), "",Games!F929)</f>
        <v/>
      </c>
      <c r="G929" s="6" t="str">
        <f>IF(ISBLANK(Games!$B929), "",Games!G929)</f>
        <v/>
      </c>
      <c r="H929" s="26"/>
      <c r="I929" s="26"/>
      <c r="J929" s="25" t="str">
        <f>IF(ISBLANK(Table13[[#This Row],[Side Result]]), "",IF(Table13[[#This Row],[Difference Result]]&gt;(-1*Table13[[#This Row],[Predicted Spread]]), "Y", "N"))</f>
        <v/>
      </c>
      <c r="K929" s="12" t="str">
        <f>IF(ISBLANK(Games!B929),"",IF(Table13[[#This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9" s="16" t="str">
        <f>IF(ISBLANK(Table13[[#This Row],[Difference Result]]),"",IF(ISBLANK(Games!B929),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9" s="24" t="str">
        <f>IF(ISBLANK(Table13[[#This Row],[Difference Result]]), "", (Table13[[#This Row],[Predicted Spread]]*-1-Table13[[#This Row],[Difference Result]]))</f>
        <v/>
      </c>
      <c r="N929" s="24" t="str">
        <f>IF(ISBLANK(Table13[[#This Row],[Difference Result]]), "",ABS(Table13[[#This Row],[Result Difference from Prediction]]))</f>
        <v/>
      </c>
      <c r="O929" s="17" t="str">
        <f>IF(OR(ISBLANK(Games!B929),ISBLANK(Table13[[#This Row],[Side Result]])), "",IF(OR(AND('Prediction Log'!D929&lt;0, 'Prediction Log'!H929='Prediction Log'!B929), AND('Prediction Log'!D929&gt;0, 'Prediction Log'!C929='Prediction Log'!H929)),"Y", IF(ISBLANK(Games!$B$2), "","N")))</f>
        <v/>
      </c>
      <c r="P929" s="17" t="str">
        <f>IF(OR(ISBLANK(Games!B929),ISBLANK(Table13[[#This Row],[Difference Result]])),"", IF(Table13[[#This Row],[Cover Result (Y/N)]]="Y", "Y", "N"))</f>
        <v/>
      </c>
    </row>
    <row r="930" spans="1:16" x14ac:dyDescent="0.45">
      <c r="A930" s="6" t="str">
        <f>IF(ISBLANK(Games!$B930), "",Games!A930)</f>
        <v/>
      </c>
      <c r="B930" s="6" t="str">
        <f>IF(ISBLANK(Games!$B930), "",Games!B930)</f>
        <v/>
      </c>
      <c r="C930" s="6" t="str">
        <f>IF(ISBLANK(Games!$B930), "",Games!C930)</f>
        <v/>
      </c>
      <c r="D930" s="2" t="str">
        <f>IF(ISBLANK(Games!$B930), "",Games!D930)</f>
        <v/>
      </c>
      <c r="E930" s="2" t="str">
        <f>IF(ISBLANK(Games!$B930), "",Games!E930)</f>
        <v/>
      </c>
      <c r="F930" s="6" t="str">
        <f>IF(ISBLANK(Games!$B930), "",Games!F930)</f>
        <v/>
      </c>
      <c r="G930" s="6" t="str">
        <f>IF(ISBLANK(Games!$B930), "",Games!G930)</f>
        <v/>
      </c>
      <c r="H930" s="26"/>
      <c r="I930" s="26"/>
      <c r="J930" s="25" t="str">
        <f>IF(ISBLANK(Table13[[#This Row],[Side Result]]), "",IF(Table13[[#This Row],[Difference Result]]&gt;(-1*Table13[[#This Row],[Predicted Spread]]), "Y", "N"))</f>
        <v/>
      </c>
      <c r="K930" s="12" t="str">
        <f>IF(ISBLANK(Games!B930),"",IF(Table13[[#This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0" s="16" t="str">
        <f>IF(ISBLANK(Table13[[#This Row],[Difference Result]]),"",IF(ISBLANK(Games!B930),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0" s="24" t="str">
        <f>IF(ISBLANK(Table13[[#This Row],[Difference Result]]), "", (Table13[[#This Row],[Predicted Spread]]*-1-Table13[[#This Row],[Difference Result]]))</f>
        <v/>
      </c>
      <c r="N930" s="24" t="str">
        <f>IF(ISBLANK(Table13[[#This Row],[Difference Result]]), "",ABS(Table13[[#This Row],[Result Difference from Prediction]]))</f>
        <v/>
      </c>
      <c r="O930" s="17" t="str">
        <f>IF(OR(ISBLANK(Games!B930),ISBLANK(Table13[[#This Row],[Side Result]])), "",IF(OR(AND('Prediction Log'!D930&lt;0, 'Prediction Log'!H930='Prediction Log'!B930), AND('Prediction Log'!D930&gt;0, 'Prediction Log'!C930='Prediction Log'!H930)),"Y", IF(ISBLANK(Games!$B$2), "","N")))</f>
        <v/>
      </c>
      <c r="P930" s="17" t="str">
        <f>IF(OR(ISBLANK(Games!B930),ISBLANK(Table13[[#This Row],[Difference Result]])),"", IF(Table13[[#This Row],[Cover Result (Y/N)]]="Y", "Y", "N"))</f>
        <v/>
      </c>
    </row>
    <row r="931" spans="1:16" x14ac:dyDescent="0.45">
      <c r="A931" s="6" t="str">
        <f>IF(ISBLANK(Games!$B931), "",Games!A931)</f>
        <v/>
      </c>
      <c r="B931" s="6" t="str">
        <f>IF(ISBLANK(Games!$B931), "",Games!B931)</f>
        <v/>
      </c>
      <c r="C931" s="6" t="str">
        <f>IF(ISBLANK(Games!$B931), "",Games!C931)</f>
        <v/>
      </c>
      <c r="D931" s="2" t="str">
        <f>IF(ISBLANK(Games!$B931), "",Games!D931)</f>
        <v/>
      </c>
      <c r="E931" s="2" t="str">
        <f>IF(ISBLANK(Games!$B931), "",Games!E931)</f>
        <v/>
      </c>
      <c r="F931" s="6" t="str">
        <f>IF(ISBLANK(Games!$B931), "",Games!F931)</f>
        <v/>
      </c>
      <c r="G931" s="6" t="str">
        <f>IF(ISBLANK(Games!$B931), "",Games!G931)</f>
        <v/>
      </c>
      <c r="H931" s="26"/>
      <c r="I931" s="26"/>
      <c r="J931" s="25" t="str">
        <f>IF(ISBLANK(Table13[[#This Row],[Side Result]]), "",IF(Table13[[#This Row],[Difference Result]]&gt;(-1*Table13[[#This Row],[Predicted Spread]]), "Y", "N"))</f>
        <v/>
      </c>
      <c r="K931" s="12" t="str">
        <f>IF(ISBLANK(Games!B931),"",IF(Table13[[#This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1" s="16" t="str">
        <f>IF(ISBLANK(Table13[[#This Row],[Difference Result]]),"",IF(ISBLANK(Games!B931),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1" s="24" t="str">
        <f>IF(ISBLANK(Table13[[#This Row],[Difference Result]]), "", (Table13[[#This Row],[Predicted Spread]]*-1-Table13[[#This Row],[Difference Result]]))</f>
        <v/>
      </c>
      <c r="N931" s="24" t="str">
        <f>IF(ISBLANK(Table13[[#This Row],[Difference Result]]), "",ABS(Table13[[#This Row],[Result Difference from Prediction]]))</f>
        <v/>
      </c>
      <c r="O931" s="17" t="str">
        <f>IF(OR(ISBLANK(Games!B931),ISBLANK(Table13[[#This Row],[Side Result]])), "",IF(OR(AND('Prediction Log'!D931&lt;0, 'Prediction Log'!H931='Prediction Log'!B931), AND('Prediction Log'!D931&gt;0, 'Prediction Log'!C931='Prediction Log'!H931)),"Y", IF(ISBLANK(Games!$B$2), "","N")))</f>
        <v/>
      </c>
      <c r="P931" s="17" t="str">
        <f>IF(OR(ISBLANK(Games!B931),ISBLANK(Table13[[#This Row],[Difference Result]])),"", IF(Table13[[#This Row],[Cover Result (Y/N)]]="Y", "Y", "N"))</f>
        <v/>
      </c>
    </row>
    <row r="932" spans="1:16" x14ac:dyDescent="0.45">
      <c r="A932" s="6" t="str">
        <f>IF(ISBLANK(Games!$B932), "",Games!A932)</f>
        <v/>
      </c>
      <c r="B932" s="6" t="str">
        <f>IF(ISBLANK(Games!$B932), "",Games!B932)</f>
        <v/>
      </c>
      <c r="C932" s="6" t="str">
        <f>IF(ISBLANK(Games!$B932), "",Games!C932)</f>
        <v/>
      </c>
      <c r="D932" s="2" t="str">
        <f>IF(ISBLANK(Games!$B932), "",Games!D932)</f>
        <v/>
      </c>
      <c r="E932" s="2" t="str">
        <f>IF(ISBLANK(Games!$B932), "",Games!E932)</f>
        <v/>
      </c>
      <c r="F932" s="6" t="str">
        <f>IF(ISBLANK(Games!$B932), "",Games!F932)</f>
        <v/>
      </c>
      <c r="G932" s="6" t="str">
        <f>IF(ISBLANK(Games!$B932), "",Games!G932)</f>
        <v/>
      </c>
      <c r="H932" s="26"/>
      <c r="I932" s="26"/>
      <c r="J932" s="25" t="str">
        <f>IF(ISBLANK(Table13[[#This Row],[Side Result]]), "",IF(Table13[[#This Row],[Difference Result]]&gt;(-1*Table13[[#This Row],[Predicted Spread]]), "Y", "N"))</f>
        <v/>
      </c>
      <c r="K932" s="12" t="str">
        <f>IF(ISBLANK(Games!B932),"",IF(Table13[[#This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2" s="16" t="str">
        <f>IF(ISBLANK(Table13[[#This Row],[Difference Result]]),"",IF(ISBLANK(Games!B932),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2" s="24" t="str">
        <f>IF(ISBLANK(Table13[[#This Row],[Difference Result]]), "", (Table13[[#This Row],[Predicted Spread]]*-1-Table13[[#This Row],[Difference Result]]))</f>
        <v/>
      </c>
      <c r="N932" s="24" t="str">
        <f>IF(ISBLANK(Table13[[#This Row],[Difference Result]]), "",ABS(Table13[[#This Row],[Result Difference from Prediction]]))</f>
        <v/>
      </c>
      <c r="O932" s="17" t="str">
        <f>IF(OR(ISBLANK(Games!B932),ISBLANK(Table13[[#This Row],[Side Result]])), "",IF(OR(AND('Prediction Log'!D932&lt;0, 'Prediction Log'!H932='Prediction Log'!B932), AND('Prediction Log'!D932&gt;0, 'Prediction Log'!C932='Prediction Log'!H932)),"Y", IF(ISBLANK(Games!$B$2), "","N")))</f>
        <v/>
      </c>
      <c r="P932" s="17" t="str">
        <f>IF(OR(ISBLANK(Games!B932),ISBLANK(Table13[[#This Row],[Difference Result]])),"", IF(Table13[[#This Row],[Cover Result (Y/N)]]="Y", "Y", "N"))</f>
        <v/>
      </c>
    </row>
    <row r="933" spans="1:16" x14ac:dyDescent="0.45">
      <c r="A933" s="6" t="str">
        <f>IF(ISBLANK(Games!$B933), "",Games!A933)</f>
        <v/>
      </c>
      <c r="B933" s="6" t="str">
        <f>IF(ISBLANK(Games!$B933), "",Games!B933)</f>
        <v/>
      </c>
      <c r="C933" s="6" t="str">
        <f>IF(ISBLANK(Games!$B933), "",Games!C933)</f>
        <v/>
      </c>
      <c r="D933" s="2" t="str">
        <f>IF(ISBLANK(Games!$B933), "",Games!D933)</f>
        <v/>
      </c>
      <c r="E933" s="2" t="str">
        <f>IF(ISBLANK(Games!$B933), "",Games!E933)</f>
        <v/>
      </c>
      <c r="F933" s="6" t="str">
        <f>IF(ISBLANK(Games!$B933), "",Games!F933)</f>
        <v/>
      </c>
      <c r="G933" s="6" t="str">
        <f>IF(ISBLANK(Games!$B933), "",Games!G933)</f>
        <v/>
      </c>
      <c r="H933" s="26"/>
      <c r="I933" s="26"/>
      <c r="J933" s="25" t="str">
        <f>IF(ISBLANK(Table13[[#This Row],[Side Result]]), "",IF(Table13[[#This Row],[Difference Result]]&gt;(-1*Table13[[#This Row],[Predicted Spread]]), "Y", "N"))</f>
        <v/>
      </c>
      <c r="K933" s="12" t="str">
        <f>IF(ISBLANK(Games!B933),"",IF(Table13[[#This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3" s="16" t="str">
        <f>IF(ISBLANK(Table13[[#This Row],[Difference Result]]),"",IF(ISBLANK(Games!B933),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3" s="24" t="str">
        <f>IF(ISBLANK(Table13[[#This Row],[Difference Result]]), "", (Table13[[#This Row],[Predicted Spread]]*-1-Table13[[#This Row],[Difference Result]]))</f>
        <v/>
      </c>
      <c r="N933" s="24" t="str">
        <f>IF(ISBLANK(Table13[[#This Row],[Difference Result]]), "",ABS(Table13[[#This Row],[Result Difference from Prediction]]))</f>
        <v/>
      </c>
      <c r="O933" s="17" t="str">
        <f>IF(OR(ISBLANK(Games!B933),ISBLANK(Table13[[#This Row],[Side Result]])), "",IF(OR(AND('Prediction Log'!D933&lt;0, 'Prediction Log'!H933='Prediction Log'!B933), AND('Prediction Log'!D933&gt;0, 'Prediction Log'!C933='Prediction Log'!H933)),"Y", IF(ISBLANK(Games!$B$2), "","N")))</f>
        <v/>
      </c>
      <c r="P933" s="17" t="str">
        <f>IF(OR(ISBLANK(Games!B933),ISBLANK(Table13[[#This Row],[Difference Result]])),"", IF(Table13[[#This Row],[Cover Result (Y/N)]]="Y", "Y", "N"))</f>
        <v/>
      </c>
    </row>
    <row r="934" spans="1:16" x14ac:dyDescent="0.45">
      <c r="A934" s="6" t="str">
        <f>IF(ISBLANK(Games!$B934), "",Games!A934)</f>
        <v/>
      </c>
      <c r="B934" s="6" t="str">
        <f>IF(ISBLANK(Games!$B934), "",Games!B934)</f>
        <v/>
      </c>
      <c r="C934" s="6" t="str">
        <f>IF(ISBLANK(Games!$B934), "",Games!C934)</f>
        <v/>
      </c>
      <c r="D934" s="2" t="str">
        <f>IF(ISBLANK(Games!$B934), "",Games!D934)</f>
        <v/>
      </c>
      <c r="E934" s="2" t="str">
        <f>IF(ISBLANK(Games!$B934), "",Games!E934)</f>
        <v/>
      </c>
      <c r="F934" s="6" t="str">
        <f>IF(ISBLANK(Games!$B934), "",Games!F934)</f>
        <v/>
      </c>
      <c r="G934" s="6" t="str">
        <f>IF(ISBLANK(Games!$B934), "",Games!G934)</f>
        <v/>
      </c>
      <c r="H934" s="26"/>
      <c r="I934" s="26"/>
      <c r="J934" s="25" t="str">
        <f>IF(ISBLANK(Table13[[#This Row],[Side Result]]), "",IF(Table13[[#This Row],[Difference Result]]&gt;(-1*Table13[[#This Row],[Predicted Spread]]), "Y", "N"))</f>
        <v/>
      </c>
      <c r="K934" s="12" t="str">
        <f>IF(ISBLANK(Games!B934),"",IF(Table13[[#This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4" s="16" t="str">
        <f>IF(ISBLANK(Table13[[#This Row],[Difference Result]]),"",IF(ISBLANK(Games!B934),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4" s="24" t="str">
        <f>IF(ISBLANK(Table13[[#This Row],[Difference Result]]), "", (Table13[[#This Row],[Predicted Spread]]*-1-Table13[[#This Row],[Difference Result]]))</f>
        <v/>
      </c>
      <c r="N934" s="24" t="str">
        <f>IF(ISBLANK(Table13[[#This Row],[Difference Result]]), "",ABS(Table13[[#This Row],[Result Difference from Prediction]]))</f>
        <v/>
      </c>
      <c r="O934" s="17" t="str">
        <f>IF(OR(ISBLANK(Games!B934),ISBLANK(Table13[[#This Row],[Side Result]])), "",IF(OR(AND('Prediction Log'!D934&lt;0, 'Prediction Log'!H934='Prediction Log'!B934), AND('Prediction Log'!D934&gt;0, 'Prediction Log'!C934='Prediction Log'!H934)),"Y", IF(ISBLANK(Games!$B$2), "","N")))</f>
        <v/>
      </c>
      <c r="P934" s="17" t="str">
        <f>IF(OR(ISBLANK(Games!B934),ISBLANK(Table13[[#This Row],[Difference Result]])),"", IF(Table13[[#This Row],[Cover Result (Y/N)]]="Y", "Y", "N"))</f>
        <v/>
      </c>
    </row>
    <row r="935" spans="1:16" x14ac:dyDescent="0.45">
      <c r="A935" s="6" t="str">
        <f>IF(ISBLANK(Games!$B935), "",Games!A935)</f>
        <v/>
      </c>
      <c r="B935" s="6" t="str">
        <f>IF(ISBLANK(Games!$B935), "",Games!B935)</f>
        <v/>
      </c>
      <c r="C935" s="6" t="str">
        <f>IF(ISBLANK(Games!$B935), "",Games!C935)</f>
        <v/>
      </c>
      <c r="D935" s="2" t="str">
        <f>IF(ISBLANK(Games!$B935), "",Games!D935)</f>
        <v/>
      </c>
      <c r="E935" s="2" t="str">
        <f>IF(ISBLANK(Games!$B935), "",Games!E935)</f>
        <v/>
      </c>
      <c r="F935" s="6" t="str">
        <f>IF(ISBLANK(Games!$B935), "",Games!F935)</f>
        <v/>
      </c>
      <c r="G935" s="6" t="str">
        <f>IF(ISBLANK(Games!$B935), "",Games!G935)</f>
        <v/>
      </c>
      <c r="H935" s="26"/>
      <c r="I935" s="26"/>
      <c r="J935" s="25" t="str">
        <f>IF(ISBLANK(Table13[[#This Row],[Side Result]]), "",IF(Table13[[#This Row],[Difference Result]]&gt;(-1*Table13[[#This Row],[Predicted Spread]]), "Y", "N"))</f>
        <v/>
      </c>
      <c r="K935" s="12" t="str">
        <f>IF(ISBLANK(Games!B935),"",IF(Table13[[#This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5" s="16" t="str">
        <f>IF(ISBLANK(Table13[[#This Row],[Difference Result]]),"",IF(ISBLANK(Games!B935),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5" s="24" t="str">
        <f>IF(ISBLANK(Table13[[#This Row],[Difference Result]]), "", (Table13[[#This Row],[Predicted Spread]]*-1-Table13[[#This Row],[Difference Result]]))</f>
        <v/>
      </c>
      <c r="N935" s="24" t="str">
        <f>IF(ISBLANK(Table13[[#This Row],[Difference Result]]), "",ABS(Table13[[#This Row],[Result Difference from Prediction]]))</f>
        <v/>
      </c>
      <c r="O935" s="17" t="str">
        <f>IF(OR(ISBLANK(Games!B935),ISBLANK(Table13[[#This Row],[Side Result]])), "",IF(OR(AND('Prediction Log'!D935&lt;0, 'Prediction Log'!H935='Prediction Log'!B935), AND('Prediction Log'!D935&gt;0, 'Prediction Log'!C935='Prediction Log'!H935)),"Y", IF(ISBLANK(Games!$B$2), "","N")))</f>
        <v/>
      </c>
      <c r="P935" s="17" t="str">
        <f>IF(OR(ISBLANK(Games!B935),ISBLANK(Table13[[#This Row],[Difference Result]])),"", IF(Table13[[#This Row],[Cover Result (Y/N)]]="Y", "Y", "N"))</f>
        <v/>
      </c>
    </row>
    <row r="936" spans="1:16" x14ac:dyDescent="0.45">
      <c r="A936" s="6" t="str">
        <f>IF(ISBLANK(Games!$B936), "",Games!A936)</f>
        <v/>
      </c>
      <c r="B936" s="6" t="str">
        <f>IF(ISBLANK(Games!$B936), "",Games!B936)</f>
        <v/>
      </c>
      <c r="C936" s="6" t="str">
        <f>IF(ISBLANK(Games!$B936), "",Games!C936)</f>
        <v/>
      </c>
      <c r="D936" s="2" t="str">
        <f>IF(ISBLANK(Games!$B936), "",Games!D936)</f>
        <v/>
      </c>
      <c r="E936" s="2" t="str">
        <f>IF(ISBLANK(Games!$B936), "",Games!E936)</f>
        <v/>
      </c>
      <c r="F936" s="6" t="str">
        <f>IF(ISBLANK(Games!$B936), "",Games!F936)</f>
        <v/>
      </c>
      <c r="G936" s="6" t="str">
        <f>IF(ISBLANK(Games!$B936), "",Games!G936)</f>
        <v/>
      </c>
      <c r="H936" s="26"/>
      <c r="I936" s="26"/>
      <c r="J936" s="25" t="str">
        <f>IF(ISBLANK(Table13[[#This Row],[Side Result]]), "",IF(Table13[[#This Row],[Difference Result]]&gt;(-1*Table13[[#This Row],[Predicted Spread]]), "Y", "N"))</f>
        <v/>
      </c>
      <c r="K936" s="12" t="str">
        <f>IF(ISBLANK(Games!B936),"",IF(Table13[[#This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6" s="16" t="str">
        <f>IF(ISBLANK(Table13[[#This Row],[Difference Result]]),"",IF(ISBLANK(Games!B936),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6" s="24" t="str">
        <f>IF(ISBLANK(Table13[[#This Row],[Difference Result]]), "", (Table13[[#This Row],[Predicted Spread]]*-1-Table13[[#This Row],[Difference Result]]))</f>
        <v/>
      </c>
      <c r="N936" s="24" t="str">
        <f>IF(ISBLANK(Table13[[#This Row],[Difference Result]]), "",ABS(Table13[[#This Row],[Result Difference from Prediction]]))</f>
        <v/>
      </c>
      <c r="O936" s="17" t="str">
        <f>IF(OR(ISBLANK(Games!B936),ISBLANK(Table13[[#This Row],[Side Result]])), "",IF(OR(AND('Prediction Log'!D936&lt;0, 'Prediction Log'!H936='Prediction Log'!B936), AND('Prediction Log'!D936&gt;0, 'Prediction Log'!C936='Prediction Log'!H936)),"Y", IF(ISBLANK(Games!$B$2), "","N")))</f>
        <v/>
      </c>
      <c r="P936" s="17" t="str">
        <f>IF(OR(ISBLANK(Games!B936),ISBLANK(Table13[[#This Row],[Difference Result]])),"", IF(Table13[[#This Row],[Cover Result (Y/N)]]="Y", "Y", "N"))</f>
        <v/>
      </c>
    </row>
    <row r="937" spans="1:16" x14ac:dyDescent="0.45">
      <c r="A937" s="6" t="str">
        <f>IF(ISBLANK(Games!$B937), "",Games!A937)</f>
        <v/>
      </c>
      <c r="B937" s="6" t="str">
        <f>IF(ISBLANK(Games!$B937), "",Games!B937)</f>
        <v/>
      </c>
      <c r="C937" s="6" t="str">
        <f>IF(ISBLANK(Games!$B937), "",Games!C937)</f>
        <v/>
      </c>
      <c r="D937" s="2" t="str">
        <f>IF(ISBLANK(Games!$B937), "",Games!D937)</f>
        <v/>
      </c>
      <c r="E937" s="2" t="str">
        <f>IF(ISBLANK(Games!$B937), "",Games!E937)</f>
        <v/>
      </c>
      <c r="F937" s="6" t="str">
        <f>IF(ISBLANK(Games!$B937), "",Games!F937)</f>
        <v/>
      </c>
      <c r="G937" s="6" t="str">
        <f>IF(ISBLANK(Games!$B937), "",Games!G937)</f>
        <v/>
      </c>
      <c r="H937" s="26"/>
      <c r="I937" s="26"/>
      <c r="J937" s="25" t="str">
        <f>IF(ISBLANK(Table13[[#This Row],[Side Result]]), "",IF(Table13[[#This Row],[Difference Result]]&gt;(-1*Table13[[#This Row],[Predicted Spread]]), "Y", "N"))</f>
        <v/>
      </c>
      <c r="K937" s="12" t="str">
        <f>IF(ISBLANK(Games!B937),"",IF(Table13[[#This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7" s="16" t="str">
        <f>IF(ISBLANK(Table13[[#This Row],[Difference Result]]),"",IF(ISBLANK(Games!B937),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7" s="24" t="str">
        <f>IF(ISBLANK(Table13[[#This Row],[Difference Result]]), "", (Table13[[#This Row],[Predicted Spread]]*-1-Table13[[#This Row],[Difference Result]]))</f>
        <v/>
      </c>
      <c r="N937" s="24" t="str">
        <f>IF(ISBLANK(Table13[[#This Row],[Difference Result]]), "",ABS(Table13[[#This Row],[Result Difference from Prediction]]))</f>
        <v/>
      </c>
      <c r="O937" s="17" t="str">
        <f>IF(OR(ISBLANK(Games!B937),ISBLANK(Table13[[#This Row],[Side Result]])), "",IF(OR(AND('Prediction Log'!D937&lt;0, 'Prediction Log'!H937='Prediction Log'!B937), AND('Prediction Log'!D937&gt;0, 'Prediction Log'!C937='Prediction Log'!H937)),"Y", IF(ISBLANK(Games!$B$2), "","N")))</f>
        <v/>
      </c>
      <c r="P937" s="17" t="str">
        <f>IF(OR(ISBLANK(Games!B937),ISBLANK(Table13[[#This Row],[Difference Result]])),"", IF(Table13[[#This Row],[Cover Result (Y/N)]]="Y", "Y", "N"))</f>
        <v/>
      </c>
    </row>
    <row r="938" spans="1:16" x14ac:dyDescent="0.45">
      <c r="A938" s="6" t="str">
        <f>IF(ISBLANK(Games!$B938), "",Games!A938)</f>
        <v/>
      </c>
      <c r="B938" s="6" t="str">
        <f>IF(ISBLANK(Games!$B938), "",Games!B938)</f>
        <v/>
      </c>
      <c r="C938" s="6" t="str">
        <f>IF(ISBLANK(Games!$B938), "",Games!C938)</f>
        <v/>
      </c>
      <c r="D938" s="2" t="str">
        <f>IF(ISBLANK(Games!$B938), "",Games!D938)</f>
        <v/>
      </c>
      <c r="E938" s="2" t="str">
        <f>IF(ISBLANK(Games!$B938), "",Games!E938)</f>
        <v/>
      </c>
      <c r="F938" s="6" t="str">
        <f>IF(ISBLANK(Games!$B938), "",Games!F938)</f>
        <v/>
      </c>
      <c r="G938" s="6" t="str">
        <f>IF(ISBLANK(Games!$B938), "",Games!G938)</f>
        <v/>
      </c>
      <c r="H938" s="26"/>
      <c r="I938" s="26"/>
      <c r="J938" s="25" t="str">
        <f>IF(ISBLANK(Table13[[#This Row],[Side Result]]), "",IF(Table13[[#This Row],[Difference Result]]&gt;(-1*Table13[[#This Row],[Predicted Spread]]), "Y", "N"))</f>
        <v/>
      </c>
      <c r="K938" s="12" t="str">
        <f>IF(ISBLANK(Games!B938),"",IF(Table13[[#This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8" s="16" t="str">
        <f>IF(ISBLANK(Table13[[#This Row],[Difference Result]]),"",IF(ISBLANK(Games!B938),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8" s="24" t="str">
        <f>IF(ISBLANK(Table13[[#This Row],[Difference Result]]), "", (Table13[[#This Row],[Predicted Spread]]*-1-Table13[[#This Row],[Difference Result]]))</f>
        <v/>
      </c>
      <c r="N938" s="24" t="str">
        <f>IF(ISBLANK(Table13[[#This Row],[Difference Result]]), "",ABS(Table13[[#This Row],[Result Difference from Prediction]]))</f>
        <v/>
      </c>
      <c r="O938" s="17" t="str">
        <f>IF(OR(ISBLANK(Games!B938),ISBLANK(Table13[[#This Row],[Side Result]])), "",IF(OR(AND('Prediction Log'!D938&lt;0, 'Prediction Log'!H938='Prediction Log'!B938), AND('Prediction Log'!D938&gt;0, 'Prediction Log'!C938='Prediction Log'!H938)),"Y", IF(ISBLANK(Games!$B$2), "","N")))</f>
        <v/>
      </c>
      <c r="P938" s="17" t="str">
        <f>IF(OR(ISBLANK(Games!B938),ISBLANK(Table13[[#This Row],[Difference Result]])),"", IF(Table13[[#This Row],[Cover Result (Y/N)]]="Y", "Y", "N"))</f>
        <v/>
      </c>
    </row>
    <row r="939" spans="1:16" x14ac:dyDescent="0.45">
      <c r="A939" s="6" t="str">
        <f>IF(ISBLANK(Games!$B939), "",Games!A939)</f>
        <v/>
      </c>
      <c r="B939" s="6" t="str">
        <f>IF(ISBLANK(Games!$B939), "",Games!B939)</f>
        <v/>
      </c>
      <c r="C939" s="6" t="str">
        <f>IF(ISBLANK(Games!$B939), "",Games!C939)</f>
        <v/>
      </c>
      <c r="D939" s="2" t="str">
        <f>IF(ISBLANK(Games!$B939), "",Games!D939)</f>
        <v/>
      </c>
      <c r="E939" s="2" t="str">
        <f>IF(ISBLANK(Games!$B939), "",Games!E939)</f>
        <v/>
      </c>
      <c r="F939" s="6" t="str">
        <f>IF(ISBLANK(Games!$B939), "",Games!F939)</f>
        <v/>
      </c>
      <c r="G939" s="6" t="str">
        <f>IF(ISBLANK(Games!$B939), "",Games!G939)</f>
        <v/>
      </c>
      <c r="H939" s="26"/>
      <c r="I939" s="26"/>
      <c r="J939" s="25" t="str">
        <f>IF(ISBLANK(Table13[[#This Row],[Side Result]]), "",IF(Table13[[#This Row],[Difference Result]]&gt;(-1*Table13[[#This Row],[Predicted Spread]]), "Y", "N"))</f>
        <v/>
      </c>
      <c r="K939" s="12" t="str">
        <f>IF(ISBLANK(Games!B939),"",IF(Table13[[#This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9" s="16" t="str">
        <f>IF(ISBLANK(Table13[[#This Row],[Difference Result]]),"",IF(ISBLANK(Games!B939),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9" s="24" t="str">
        <f>IF(ISBLANK(Table13[[#This Row],[Difference Result]]), "", (Table13[[#This Row],[Predicted Spread]]*-1-Table13[[#This Row],[Difference Result]]))</f>
        <v/>
      </c>
      <c r="N939" s="24" t="str">
        <f>IF(ISBLANK(Table13[[#This Row],[Difference Result]]), "",ABS(Table13[[#This Row],[Result Difference from Prediction]]))</f>
        <v/>
      </c>
      <c r="O939" s="17" t="str">
        <f>IF(OR(ISBLANK(Games!B939),ISBLANK(Table13[[#This Row],[Side Result]])), "",IF(OR(AND('Prediction Log'!D939&lt;0, 'Prediction Log'!H939='Prediction Log'!B939), AND('Prediction Log'!D939&gt;0, 'Prediction Log'!C939='Prediction Log'!H939)),"Y", IF(ISBLANK(Games!$B$2), "","N")))</f>
        <v/>
      </c>
      <c r="P939" s="17" t="str">
        <f>IF(OR(ISBLANK(Games!B939),ISBLANK(Table13[[#This Row],[Difference Result]])),"", IF(Table13[[#This Row],[Cover Result (Y/N)]]="Y", "Y", "N"))</f>
        <v/>
      </c>
    </row>
    <row r="940" spans="1:16" x14ac:dyDescent="0.45">
      <c r="A940" s="6" t="str">
        <f>IF(ISBLANK(Games!$B940), "",Games!A940)</f>
        <v/>
      </c>
      <c r="B940" s="6" t="str">
        <f>IF(ISBLANK(Games!$B940), "",Games!B940)</f>
        <v/>
      </c>
      <c r="C940" s="6" t="str">
        <f>IF(ISBLANK(Games!$B940), "",Games!C940)</f>
        <v/>
      </c>
      <c r="D940" s="2" t="str">
        <f>IF(ISBLANK(Games!$B940), "",Games!D940)</f>
        <v/>
      </c>
      <c r="E940" s="2" t="str">
        <f>IF(ISBLANK(Games!$B940), "",Games!E940)</f>
        <v/>
      </c>
      <c r="F940" s="6" t="str">
        <f>IF(ISBLANK(Games!$B940), "",Games!F940)</f>
        <v/>
      </c>
      <c r="G940" s="6" t="str">
        <f>IF(ISBLANK(Games!$B940), "",Games!G940)</f>
        <v/>
      </c>
      <c r="H940" s="26"/>
      <c r="I940" s="26"/>
      <c r="J940" s="25" t="str">
        <f>IF(ISBLANK(Table13[[#This Row],[Side Result]]), "",IF(Table13[[#This Row],[Difference Result]]&gt;(-1*Table13[[#This Row],[Predicted Spread]]), "Y", "N"))</f>
        <v/>
      </c>
      <c r="K940" s="12" t="str">
        <f>IF(ISBLANK(Games!B940),"",IF(Table13[[#This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0" s="16" t="str">
        <f>IF(ISBLANK(Table13[[#This Row],[Difference Result]]),"",IF(ISBLANK(Games!B940),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0" s="24" t="str">
        <f>IF(ISBLANK(Table13[[#This Row],[Difference Result]]), "", (Table13[[#This Row],[Predicted Spread]]*-1-Table13[[#This Row],[Difference Result]]))</f>
        <v/>
      </c>
      <c r="N940" s="24" t="str">
        <f>IF(ISBLANK(Table13[[#This Row],[Difference Result]]), "",ABS(Table13[[#This Row],[Result Difference from Prediction]]))</f>
        <v/>
      </c>
      <c r="O940" s="17" t="str">
        <f>IF(OR(ISBLANK(Games!B940),ISBLANK(Table13[[#This Row],[Side Result]])), "",IF(OR(AND('Prediction Log'!D940&lt;0, 'Prediction Log'!H940='Prediction Log'!B940), AND('Prediction Log'!D940&gt;0, 'Prediction Log'!C940='Prediction Log'!H940)),"Y", IF(ISBLANK(Games!$B$2), "","N")))</f>
        <v/>
      </c>
      <c r="P940" s="17" t="str">
        <f>IF(OR(ISBLANK(Games!B940),ISBLANK(Table13[[#This Row],[Difference Result]])),"", IF(Table13[[#This Row],[Cover Result (Y/N)]]="Y", "Y", "N"))</f>
        <v/>
      </c>
    </row>
    <row r="941" spans="1:16" x14ac:dyDescent="0.45">
      <c r="A941" s="6" t="str">
        <f>IF(ISBLANK(Games!$B941), "",Games!A941)</f>
        <v/>
      </c>
      <c r="B941" s="6" t="str">
        <f>IF(ISBLANK(Games!$B941), "",Games!B941)</f>
        <v/>
      </c>
      <c r="C941" s="6" t="str">
        <f>IF(ISBLANK(Games!$B941), "",Games!C941)</f>
        <v/>
      </c>
      <c r="D941" s="2" t="str">
        <f>IF(ISBLANK(Games!$B941), "",Games!D941)</f>
        <v/>
      </c>
      <c r="E941" s="2" t="str">
        <f>IF(ISBLANK(Games!$B941), "",Games!E941)</f>
        <v/>
      </c>
      <c r="F941" s="6" t="str">
        <f>IF(ISBLANK(Games!$B941), "",Games!F941)</f>
        <v/>
      </c>
      <c r="G941" s="6" t="str">
        <f>IF(ISBLANK(Games!$B941), "",Games!G941)</f>
        <v/>
      </c>
      <c r="H941" s="26"/>
      <c r="I941" s="26"/>
      <c r="J941" s="25" t="str">
        <f>IF(ISBLANK(Table13[[#This Row],[Side Result]]), "",IF(Table13[[#This Row],[Difference Result]]&gt;(-1*Table13[[#This Row],[Predicted Spread]]), "Y", "N"))</f>
        <v/>
      </c>
      <c r="K941" s="12" t="str">
        <f>IF(ISBLANK(Games!B941),"",IF(Table13[[#This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1" s="16" t="str">
        <f>IF(ISBLANK(Table13[[#This Row],[Difference Result]]),"",IF(ISBLANK(Games!B941),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1" s="24" t="str">
        <f>IF(ISBLANK(Table13[[#This Row],[Difference Result]]), "", (Table13[[#This Row],[Predicted Spread]]*-1-Table13[[#This Row],[Difference Result]]))</f>
        <v/>
      </c>
      <c r="N941" s="24" t="str">
        <f>IF(ISBLANK(Table13[[#This Row],[Difference Result]]), "",ABS(Table13[[#This Row],[Result Difference from Prediction]]))</f>
        <v/>
      </c>
      <c r="O941" s="17" t="str">
        <f>IF(OR(ISBLANK(Games!B941),ISBLANK(Table13[[#This Row],[Side Result]])), "",IF(OR(AND('Prediction Log'!D941&lt;0, 'Prediction Log'!H941='Prediction Log'!B941), AND('Prediction Log'!D941&gt;0, 'Prediction Log'!C941='Prediction Log'!H941)),"Y", IF(ISBLANK(Games!$B$2), "","N")))</f>
        <v/>
      </c>
      <c r="P941" s="17" t="str">
        <f>IF(OR(ISBLANK(Games!B941),ISBLANK(Table13[[#This Row],[Difference Result]])),"", IF(Table13[[#This Row],[Cover Result (Y/N)]]="Y", "Y", "N"))</f>
        <v/>
      </c>
    </row>
    <row r="942" spans="1:16" x14ac:dyDescent="0.45">
      <c r="A942" s="6" t="str">
        <f>IF(ISBLANK(Games!$B942), "",Games!A942)</f>
        <v/>
      </c>
      <c r="B942" s="6" t="str">
        <f>IF(ISBLANK(Games!$B942), "",Games!B942)</f>
        <v/>
      </c>
      <c r="C942" s="6" t="str">
        <f>IF(ISBLANK(Games!$B942), "",Games!C942)</f>
        <v/>
      </c>
      <c r="D942" s="2" t="str">
        <f>IF(ISBLANK(Games!$B942), "",Games!D942)</f>
        <v/>
      </c>
      <c r="E942" s="2" t="str">
        <f>IF(ISBLANK(Games!$B942), "",Games!E942)</f>
        <v/>
      </c>
      <c r="F942" s="6" t="str">
        <f>IF(ISBLANK(Games!$B942), "",Games!F942)</f>
        <v/>
      </c>
      <c r="G942" s="6" t="str">
        <f>IF(ISBLANK(Games!$B942), "",Games!G942)</f>
        <v/>
      </c>
      <c r="H942" s="26"/>
      <c r="I942" s="26"/>
      <c r="J942" s="25" t="str">
        <f>IF(ISBLANK(Table13[[#This Row],[Side Result]]), "",IF(Table13[[#This Row],[Difference Result]]&gt;(-1*Table13[[#This Row],[Predicted Spread]]), "Y", "N"))</f>
        <v/>
      </c>
      <c r="K942" s="12" t="str">
        <f>IF(ISBLANK(Games!B942),"",IF(Table13[[#This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2" s="16" t="str">
        <f>IF(ISBLANK(Table13[[#This Row],[Difference Result]]),"",IF(ISBLANK(Games!B942),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2" s="24" t="str">
        <f>IF(ISBLANK(Table13[[#This Row],[Difference Result]]), "", (Table13[[#This Row],[Predicted Spread]]*-1-Table13[[#This Row],[Difference Result]]))</f>
        <v/>
      </c>
      <c r="N942" s="24" t="str">
        <f>IF(ISBLANK(Table13[[#This Row],[Difference Result]]), "",ABS(Table13[[#This Row],[Result Difference from Prediction]]))</f>
        <v/>
      </c>
      <c r="O942" s="17" t="str">
        <f>IF(OR(ISBLANK(Games!B942),ISBLANK(Table13[[#This Row],[Side Result]])), "",IF(OR(AND('Prediction Log'!D942&lt;0, 'Prediction Log'!H942='Prediction Log'!B942), AND('Prediction Log'!D942&gt;0, 'Prediction Log'!C942='Prediction Log'!H942)),"Y", IF(ISBLANK(Games!$B$2), "","N")))</f>
        <v/>
      </c>
      <c r="P942" s="17" t="str">
        <f>IF(OR(ISBLANK(Games!B942),ISBLANK(Table13[[#This Row],[Difference Result]])),"", IF(Table13[[#This Row],[Cover Result (Y/N)]]="Y", "Y", "N"))</f>
        <v/>
      </c>
    </row>
    <row r="943" spans="1:16" x14ac:dyDescent="0.45">
      <c r="A943" s="6" t="str">
        <f>IF(ISBLANK(Games!$B943), "",Games!A943)</f>
        <v/>
      </c>
      <c r="B943" s="6" t="str">
        <f>IF(ISBLANK(Games!$B943), "",Games!B943)</f>
        <v/>
      </c>
      <c r="C943" s="6" t="str">
        <f>IF(ISBLANK(Games!$B943), "",Games!C943)</f>
        <v/>
      </c>
      <c r="D943" s="2" t="str">
        <f>IF(ISBLANK(Games!$B943), "",Games!D943)</f>
        <v/>
      </c>
      <c r="E943" s="2" t="str">
        <f>IF(ISBLANK(Games!$B943), "",Games!E943)</f>
        <v/>
      </c>
      <c r="F943" s="6" t="str">
        <f>IF(ISBLANK(Games!$B943), "",Games!F943)</f>
        <v/>
      </c>
      <c r="G943" s="6" t="str">
        <f>IF(ISBLANK(Games!$B943), "",Games!G943)</f>
        <v/>
      </c>
      <c r="H943" s="26"/>
      <c r="I943" s="26"/>
      <c r="J943" s="25" t="str">
        <f>IF(ISBLANK(Table13[[#This Row],[Side Result]]), "",IF(Table13[[#This Row],[Difference Result]]&gt;(-1*Table13[[#This Row],[Predicted Spread]]), "Y", "N"))</f>
        <v/>
      </c>
      <c r="K943" s="12" t="str">
        <f>IF(ISBLANK(Games!B943),"",IF(Table13[[#This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3" s="16" t="str">
        <f>IF(ISBLANK(Table13[[#This Row],[Difference Result]]),"",IF(ISBLANK(Games!B943),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3" s="24" t="str">
        <f>IF(ISBLANK(Table13[[#This Row],[Difference Result]]), "", (Table13[[#This Row],[Predicted Spread]]*-1-Table13[[#This Row],[Difference Result]]))</f>
        <v/>
      </c>
      <c r="N943" s="24" t="str">
        <f>IF(ISBLANK(Table13[[#This Row],[Difference Result]]), "",ABS(Table13[[#This Row],[Result Difference from Prediction]]))</f>
        <v/>
      </c>
      <c r="O943" s="17" t="str">
        <f>IF(OR(ISBLANK(Games!B943),ISBLANK(Table13[[#This Row],[Side Result]])), "",IF(OR(AND('Prediction Log'!D943&lt;0, 'Prediction Log'!H943='Prediction Log'!B943), AND('Prediction Log'!D943&gt;0, 'Prediction Log'!C943='Prediction Log'!H943)),"Y", IF(ISBLANK(Games!$B$2), "","N")))</f>
        <v/>
      </c>
      <c r="P943" s="17" t="str">
        <f>IF(OR(ISBLANK(Games!B943),ISBLANK(Table13[[#This Row],[Difference Result]])),"", IF(Table13[[#This Row],[Cover Result (Y/N)]]="Y", "Y", "N"))</f>
        <v/>
      </c>
    </row>
    <row r="944" spans="1:16" x14ac:dyDescent="0.45">
      <c r="A944" s="6" t="str">
        <f>IF(ISBLANK(Games!$B944), "",Games!A944)</f>
        <v/>
      </c>
      <c r="B944" s="6" t="str">
        <f>IF(ISBLANK(Games!$B944), "",Games!B944)</f>
        <v/>
      </c>
      <c r="C944" s="6" t="str">
        <f>IF(ISBLANK(Games!$B944), "",Games!C944)</f>
        <v/>
      </c>
      <c r="D944" s="2" t="str">
        <f>IF(ISBLANK(Games!$B944), "",Games!D944)</f>
        <v/>
      </c>
      <c r="E944" s="2" t="str">
        <f>IF(ISBLANK(Games!$B944), "",Games!E944)</f>
        <v/>
      </c>
      <c r="F944" s="6" t="str">
        <f>IF(ISBLANK(Games!$B944), "",Games!F944)</f>
        <v/>
      </c>
      <c r="G944" s="6" t="str">
        <f>IF(ISBLANK(Games!$B944), "",Games!G944)</f>
        <v/>
      </c>
      <c r="H944" s="26"/>
      <c r="I944" s="26"/>
      <c r="J944" s="25" t="str">
        <f>IF(ISBLANK(Table13[[#This Row],[Side Result]]), "",IF(Table13[[#This Row],[Difference Result]]&gt;(-1*Table13[[#This Row],[Predicted Spread]]), "Y", "N"))</f>
        <v/>
      </c>
      <c r="K944" s="12" t="str">
        <f>IF(ISBLANK(Games!B944),"",IF(Table13[[#This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4" s="16" t="str">
        <f>IF(ISBLANK(Table13[[#This Row],[Difference Result]]),"",IF(ISBLANK(Games!B944),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4" s="24" t="str">
        <f>IF(ISBLANK(Table13[[#This Row],[Difference Result]]), "", (Table13[[#This Row],[Predicted Spread]]*-1-Table13[[#This Row],[Difference Result]]))</f>
        <v/>
      </c>
      <c r="N944" s="24" t="str">
        <f>IF(ISBLANK(Table13[[#This Row],[Difference Result]]), "",ABS(Table13[[#This Row],[Result Difference from Prediction]]))</f>
        <v/>
      </c>
      <c r="O944" s="17" t="str">
        <f>IF(OR(ISBLANK(Games!B944),ISBLANK(Table13[[#This Row],[Side Result]])), "",IF(OR(AND('Prediction Log'!D944&lt;0, 'Prediction Log'!H944='Prediction Log'!B944), AND('Prediction Log'!D944&gt;0, 'Prediction Log'!C944='Prediction Log'!H944)),"Y", IF(ISBLANK(Games!$B$2), "","N")))</f>
        <v/>
      </c>
      <c r="P944" s="17" t="str">
        <f>IF(OR(ISBLANK(Games!B944),ISBLANK(Table13[[#This Row],[Difference Result]])),"", IF(Table13[[#This Row],[Cover Result (Y/N)]]="Y", "Y", "N"))</f>
        <v/>
      </c>
    </row>
    <row r="945" spans="1:16" x14ac:dyDescent="0.45">
      <c r="A945" s="6" t="str">
        <f>IF(ISBLANK(Games!$B945), "",Games!A945)</f>
        <v/>
      </c>
      <c r="B945" s="6" t="str">
        <f>IF(ISBLANK(Games!$B945), "",Games!B945)</f>
        <v/>
      </c>
      <c r="C945" s="6" t="str">
        <f>IF(ISBLANK(Games!$B945), "",Games!C945)</f>
        <v/>
      </c>
      <c r="D945" s="2" t="str">
        <f>IF(ISBLANK(Games!$B945), "",Games!D945)</f>
        <v/>
      </c>
      <c r="E945" s="2" t="str">
        <f>IF(ISBLANK(Games!$B945), "",Games!E945)</f>
        <v/>
      </c>
      <c r="F945" s="6" t="str">
        <f>IF(ISBLANK(Games!$B945), "",Games!F945)</f>
        <v/>
      </c>
      <c r="G945" s="6" t="str">
        <f>IF(ISBLANK(Games!$B945), "",Games!G945)</f>
        <v/>
      </c>
      <c r="H945" s="26"/>
      <c r="I945" s="26"/>
      <c r="J945" s="25" t="str">
        <f>IF(ISBLANK(Table13[[#This Row],[Side Result]]), "",IF(Table13[[#This Row],[Difference Result]]&gt;(-1*Table13[[#This Row],[Predicted Spread]]), "Y", "N"))</f>
        <v/>
      </c>
      <c r="K945" s="12" t="str">
        <f>IF(ISBLANK(Games!B945),"",IF(Table13[[#This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5" s="16" t="str">
        <f>IF(ISBLANK(Table13[[#This Row],[Difference Result]]),"",IF(ISBLANK(Games!B945),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5" s="24" t="str">
        <f>IF(ISBLANK(Table13[[#This Row],[Difference Result]]), "", (Table13[[#This Row],[Predicted Spread]]*-1-Table13[[#This Row],[Difference Result]]))</f>
        <v/>
      </c>
      <c r="N945" s="24" t="str">
        <f>IF(ISBLANK(Table13[[#This Row],[Difference Result]]), "",ABS(Table13[[#This Row],[Result Difference from Prediction]]))</f>
        <v/>
      </c>
      <c r="O945" s="17" t="str">
        <f>IF(OR(ISBLANK(Games!B945),ISBLANK(Table13[[#This Row],[Side Result]])), "",IF(OR(AND('Prediction Log'!D945&lt;0, 'Prediction Log'!H945='Prediction Log'!B945), AND('Prediction Log'!D945&gt;0, 'Prediction Log'!C945='Prediction Log'!H945)),"Y", IF(ISBLANK(Games!$B$2), "","N")))</f>
        <v/>
      </c>
      <c r="P945" s="17" t="str">
        <f>IF(OR(ISBLANK(Games!B945),ISBLANK(Table13[[#This Row],[Difference Result]])),"", IF(Table13[[#This Row],[Cover Result (Y/N)]]="Y", "Y", "N"))</f>
        <v/>
      </c>
    </row>
    <row r="946" spans="1:16" x14ac:dyDescent="0.45">
      <c r="A946" s="6" t="str">
        <f>IF(ISBLANK(Games!$B946), "",Games!A946)</f>
        <v/>
      </c>
      <c r="B946" s="6" t="str">
        <f>IF(ISBLANK(Games!$B946), "",Games!B946)</f>
        <v/>
      </c>
      <c r="C946" s="6" t="str">
        <f>IF(ISBLANK(Games!$B946), "",Games!C946)</f>
        <v/>
      </c>
      <c r="D946" s="2" t="str">
        <f>IF(ISBLANK(Games!$B946), "",Games!D946)</f>
        <v/>
      </c>
      <c r="E946" s="2" t="str">
        <f>IF(ISBLANK(Games!$B946), "",Games!E946)</f>
        <v/>
      </c>
      <c r="F946" s="6" t="str">
        <f>IF(ISBLANK(Games!$B946), "",Games!F946)</f>
        <v/>
      </c>
      <c r="G946" s="6" t="str">
        <f>IF(ISBLANK(Games!$B946), "",Games!G946)</f>
        <v/>
      </c>
      <c r="H946" s="26"/>
      <c r="I946" s="26"/>
      <c r="J946" s="25" t="str">
        <f>IF(ISBLANK(Table13[[#This Row],[Side Result]]), "",IF(Table13[[#This Row],[Difference Result]]&gt;(-1*Table13[[#This Row],[Predicted Spread]]), "Y", "N"))</f>
        <v/>
      </c>
      <c r="K946" s="12" t="str">
        <f>IF(ISBLANK(Games!B946),"",IF(Table13[[#This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6" s="16" t="str">
        <f>IF(ISBLANK(Table13[[#This Row],[Difference Result]]),"",IF(ISBLANK(Games!B946),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6" s="24" t="str">
        <f>IF(ISBLANK(Table13[[#This Row],[Difference Result]]), "", (Table13[[#This Row],[Predicted Spread]]*-1-Table13[[#This Row],[Difference Result]]))</f>
        <v/>
      </c>
      <c r="N946" s="24" t="str">
        <f>IF(ISBLANK(Table13[[#This Row],[Difference Result]]), "",ABS(Table13[[#This Row],[Result Difference from Prediction]]))</f>
        <v/>
      </c>
      <c r="O946" s="17" t="str">
        <f>IF(OR(ISBLANK(Games!B946),ISBLANK(Table13[[#This Row],[Side Result]])), "",IF(OR(AND('Prediction Log'!D946&lt;0, 'Prediction Log'!H946='Prediction Log'!B946), AND('Prediction Log'!D946&gt;0, 'Prediction Log'!C946='Prediction Log'!H946)),"Y", IF(ISBLANK(Games!$B$2), "","N")))</f>
        <v/>
      </c>
      <c r="P946" s="17" t="str">
        <f>IF(OR(ISBLANK(Games!B946),ISBLANK(Table13[[#This Row],[Difference Result]])),"", IF(Table13[[#This Row],[Cover Result (Y/N)]]="Y", "Y", "N"))</f>
        <v/>
      </c>
    </row>
    <row r="947" spans="1:16" x14ac:dyDescent="0.45">
      <c r="A947" s="6" t="str">
        <f>IF(ISBLANK(Games!$B947), "",Games!A947)</f>
        <v/>
      </c>
      <c r="B947" s="6" t="str">
        <f>IF(ISBLANK(Games!$B947), "",Games!B947)</f>
        <v/>
      </c>
      <c r="C947" s="6" t="str">
        <f>IF(ISBLANK(Games!$B947), "",Games!C947)</f>
        <v/>
      </c>
      <c r="D947" s="2" t="str">
        <f>IF(ISBLANK(Games!$B947), "",Games!D947)</f>
        <v/>
      </c>
      <c r="E947" s="2" t="str">
        <f>IF(ISBLANK(Games!$B947), "",Games!E947)</f>
        <v/>
      </c>
      <c r="F947" s="6" t="str">
        <f>IF(ISBLANK(Games!$B947), "",Games!F947)</f>
        <v/>
      </c>
      <c r="G947" s="6" t="str">
        <f>IF(ISBLANK(Games!$B947), "",Games!G947)</f>
        <v/>
      </c>
      <c r="H947" s="26"/>
      <c r="I947" s="26"/>
      <c r="J947" s="25" t="str">
        <f>IF(ISBLANK(Table13[[#This Row],[Side Result]]), "",IF(Table13[[#This Row],[Difference Result]]&gt;(-1*Table13[[#This Row],[Predicted Spread]]), "Y", "N"))</f>
        <v/>
      </c>
      <c r="K947" s="12" t="str">
        <f>IF(ISBLANK(Games!B947),"",IF(Table13[[#This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7" s="16" t="str">
        <f>IF(ISBLANK(Table13[[#This Row],[Difference Result]]),"",IF(ISBLANK(Games!B947),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7" s="24" t="str">
        <f>IF(ISBLANK(Table13[[#This Row],[Difference Result]]), "", (Table13[[#This Row],[Predicted Spread]]*-1-Table13[[#This Row],[Difference Result]]))</f>
        <v/>
      </c>
      <c r="N947" s="24" t="str">
        <f>IF(ISBLANK(Table13[[#This Row],[Difference Result]]), "",ABS(Table13[[#This Row],[Result Difference from Prediction]]))</f>
        <v/>
      </c>
      <c r="O947" s="17" t="str">
        <f>IF(OR(ISBLANK(Games!B947),ISBLANK(Table13[[#This Row],[Side Result]])), "",IF(OR(AND('Prediction Log'!D947&lt;0, 'Prediction Log'!H947='Prediction Log'!B947), AND('Prediction Log'!D947&gt;0, 'Prediction Log'!C947='Prediction Log'!H947)),"Y", IF(ISBLANK(Games!$B$2), "","N")))</f>
        <v/>
      </c>
      <c r="P947" s="17" t="str">
        <f>IF(OR(ISBLANK(Games!B947),ISBLANK(Table13[[#This Row],[Difference Result]])),"", IF(Table13[[#This Row],[Cover Result (Y/N)]]="Y", "Y", "N"))</f>
        <v/>
      </c>
    </row>
    <row r="948" spans="1:16" x14ac:dyDescent="0.45">
      <c r="A948" s="6" t="str">
        <f>IF(ISBLANK(Games!$B948), "",Games!A948)</f>
        <v/>
      </c>
      <c r="B948" s="6" t="str">
        <f>IF(ISBLANK(Games!$B948), "",Games!B948)</f>
        <v/>
      </c>
      <c r="C948" s="6" t="str">
        <f>IF(ISBLANK(Games!$B948), "",Games!C948)</f>
        <v/>
      </c>
      <c r="D948" s="2" t="str">
        <f>IF(ISBLANK(Games!$B948), "",Games!D948)</f>
        <v/>
      </c>
      <c r="E948" s="2" t="str">
        <f>IF(ISBLANK(Games!$B948), "",Games!E948)</f>
        <v/>
      </c>
      <c r="F948" s="6" t="str">
        <f>IF(ISBLANK(Games!$B948), "",Games!F948)</f>
        <v/>
      </c>
      <c r="G948" s="6" t="str">
        <f>IF(ISBLANK(Games!$B948), "",Games!G948)</f>
        <v/>
      </c>
      <c r="H948" s="26"/>
      <c r="I948" s="26"/>
      <c r="J948" s="25" t="str">
        <f>IF(ISBLANK(Table13[[#This Row],[Side Result]]), "",IF(Table13[[#This Row],[Difference Result]]&gt;(-1*Table13[[#This Row],[Predicted Spread]]), "Y", "N"))</f>
        <v/>
      </c>
      <c r="K948" s="12" t="str">
        <f>IF(ISBLANK(Games!B948),"",IF(Table13[[#This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8" s="16" t="str">
        <f>IF(ISBLANK(Table13[[#This Row],[Difference Result]]),"",IF(ISBLANK(Games!B948),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8" s="24" t="str">
        <f>IF(ISBLANK(Table13[[#This Row],[Difference Result]]), "", (Table13[[#This Row],[Predicted Spread]]*-1-Table13[[#This Row],[Difference Result]]))</f>
        <v/>
      </c>
      <c r="N948" s="24" t="str">
        <f>IF(ISBLANK(Table13[[#This Row],[Difference Result]]), "",ABS(Table13[[#This Row],[Result Difference from Prediction]]))</f>
        <v/>
      </c>
      <c r="O948" s="17" t="str">
        <f>IF(OR(ISBLANK(Games!B948),ISBLANK(Table13[[#This Row],[Side Result]])), "",IF(OR(AND('Prediction Log'!D948&lt;0, 'Prediction Log'!H948='Prediction Log'!B948), AND('Prediction Log'!D948&gt;0, 'Prediction Log'!C948='Prediction Log'!H948)),"Y", IF(ISBLANK(Games!$B$2), "","N")))</f>
        <v/>
      </c>
      <c r="P948" s="17" t="str">
        <f>IF(OR(ISBLANK(Games!B948),ISBLANK(Table13[[#This Row],[Difference Result]])),"", IF(Table13[[#This Row],[Cover Result (Y/N)]]="Y", "Y", "N"))</f>
        <v/>
      </c>
    </row>
    <row r="949" spans="1:16" x14ac:dyDescent="0.45">
      <c r="A949" s="6" t="str">
        <f>IF(ISBLANK(Games!$B949), "",Games!A949)</f>
        <v/>
      </c>
      <c r="B949" s="6" t="str">
        <f>IF(ISBLANK(Games!$B949), "",Games!B949)</f>
        <v/>
      </c>
      <c r="C949" s="6" t="str">
        <f>IF(ISBLANK(Games!$B949), "",Games!C949)</f>
        <v/>
      </c>
      <c r="D949" s="2" t="str">
        <f>IF(ISBLANK(Games!$B949), "",Games!D949)</f>
        <v/>
      </c>
      <c r="E949" s="2" t="str">
        <f>IF(ISBLANK(Games!$B949), "",Games!E949)</f>
        <v/>
      </c>
      <c r="F949" s="6" t="str">
        <f>IF(ISBLANK(Games!$B949), "",Games!F949)</f>
        <v/>
      </c>
      <c r="G949" s="6" t="str">
        <f>IF(ISBLANK(Games!$B949), "",Games!G949)</f>
        <v/>
      </c>
      <c r="H949" s="26"/>
      <c r="I949" s="26"/>
      <c r="J949" s="25" t="str">
        <f>IF(ISBLANK(Table13[[#This Row],[Side Result]]), "",IF(Table13[[#This Row],[Difference Result]]&gt;(-1*Table13[[#This Row],[Predicted Spread]]), "Y", "N"))</f>
        <v/>
      </c>
      <c r="K949" s="12" t="str">
        <f>IF(ISBLANK(Games!B949),"",IF(Table13[[#This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9" s="16" t="str">
        <f>IF(ISBLANK(Table13[[#This Row],[Difference Result]]),"",IF(ISBLANK(Games!B949),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9" s="24" t="str">
        <f>IF(ISBLANK(Table13[[#This Row],[Difference Result]]), "", (Table13[[#This Row],[Predicted Spread]]*-1-Table13[[#This Row],[Difference Result]]))</f>
        <v/>
      </c>
      <c r="N949" s="24" t="str">
        <f>IF(ISBLANK(Table13[[#This Row],[Difference Result]]), "",ABS(Table13[[#This Row],[Result Difference from Prediction]]))</f>
        <v/>
      </c>
      <c r="O949" s="17" t="str">
        <f>IF(OR(ISBLANK(Games!B949),ISBLANK(Table13[[#This Row],[Side Result]])), "",IF(OR(AND('Prediction Log'!D949&lt;0, 'Prediction Log'!H949='Prediction Log'!B949), AND('Prediction Log'!D949&gt;0, 'Prediction Log'!C949='Prediction Log'!H949)),"Y", IF(ISBLANK(Games!$B$2), "","N")))</f>
        <v/>
      </c>
      <c r="P949" s="17" t="str">
        <f>IF(OR(ISBLANK(Games!B949),ISBLANK(Table13[[#This Row],[Difference Result]])),"", IF(Table13[[#This Row],[Cover Result (Y/N)]]="Y", "Y", "N"))</f>
        <v/>
      </c>
    </row>
    <row r="950" spans="1:16" x14ac:dyDescent="0.45">
      <c r="A950" s="6" t="str">
        <f>IF(ISBLANK(Games!$B950), "",Games!A950)</f>
        <v/>
      </c>
      <c r="B950" s="6" t="str">
        <f>IF(ISBLANK(Games!$B950), "",Games!B950)</f>
        <v/>
      </c>
      <c r="C950" s="6" t="str">
        <f>IF(ISBLANK(Games!$B950), "",Games!C950)</f>
        <v/>
      </c>
      <c r="D950" s="2" t="str">
        <f>IF(ISBLANK(Games!$B950), "",Games!D950)</f>
        <v/>
      </c>
      <c r="E950" s="2" t="str">
        <f>IF(ISBLANK(Games!$B950), "",Games!E950)</f>
        <v/>
      </c>
      <c r="F950" s="6" t="str">
        <f>IF(ISBLANK(Games!$B950), "",Games!F950)</f>
        <v/>
      </c>
      <c r="G950" s="6" t="str">
        <f>IF(ISBLANK(Games!$B950), "",Games!G950)</f>
        <v/>
      </c>
      <c r="H950" s="26"/>
      <c r="I950" s="26"/>
      <c r="J950" s="25" t="str">
        <f>IF(ISBLANK(Table13[[#This Row],[Side Result]]), "",IF(Table13[[#This Row],[Difference Result]]&gt;(-1*Table13[[#This Row],[Predicted Spread]]), "Y", "N"))</f>
        <v/>
      </c>
      <c r="K950" s="12" t="str">
        <f>IF(ISBLANK(Games!B950),"",IF(Table13[[#This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0" s="16" t="str">
        <f>IF(ISBLANK(Table13[[#This Row],[Difference Result]]),"",IF(ISBLANK(Games!B950),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0" s="24" t="str">
        <f>IF(ISBLANK(Table13[[#This Row],[Difference Result]]), "", (Table13[[#This Row],[Predicted Spread]]*-1-Table13[[#This Row],[Difference Result]]))</f>
        <v/>
      </c>
      <c r="N950" s="24" t="str">
        <f>IF(ISBLANK(Table13[[#This Row],[Difference Result]]), "",ABS(Table13[[#This Row],[Result Difference from Prediction]]))</f>
        <v/>
      </c>
      <c r="O950" s="17" t="str">
        <f>IF(OR(ISBLANK(Games!B950),ISBLANK(Table13[[#This Row],[Side Result]])), "",IF(OR(AND('Prediction Log'!D950&lt;0, 'Prediction Log'!H950='Prediction Log'!B950), AND('Prediction Log'!D950&gt;0, 'Prediction Log'!C950='Prediction Log'!H950)),"Y", IF(ISBLANK(Games!$B$2), "","N")))</f>
        <v/>
      </c>
      <c r="P950" s="17" t="str">
        <f>IF(OR(ISBLANK(Games!B950),ISBLANK(Table13[[#This Row],[Difference Result]])),"", IF(Table13[[#This Row],[Cover Result (Y/N)]]="Y", "Y", "N"))</f>
        <v/>
      </c>
    </row>
    <row r="951" spans="1:16" x14ac:dyDescent="0.45">
      <c r="A951" s="6" t="str">
        <f>IF(ISBLANK(Games!$B951), "",Games!A951)</f>
        <v/>
      </c>
      <c r="B951" s="6" t="str">
        <f>IF(ISBLANK(Games!$B951), "",Games!B951)</f>
        <v/>
      </c>
      <c r="C951" s="6" t="str">
        <f>IF(ISBLANK(Games!$B951), "",Games!C951)</f>
        <v/>
      </c>
      <c r="D951" s="2" t="str">
        <f>IF(ISBLANK(Games!$B951), "",Games!D951)</f>
        <v/>
      </c>
      <c r="E951" s="2" t="str">
        <f>IF(ISBLANK(Games!$B951), "",Games!E951)</f>
        <v/>
      </c>
      <c r="F951" s="6" t="str">
        <f>IF(ISBLANK(Games!$B951), "",Games!F951)</f>
        <v/>
      </c>
      <c r="G951" s="6" t="str">
        <f>IF(ISBLANK(Games!$B951), "",Games!G951)</f>
        <v/>
      </c>
      <c r="H951" s="26"/>
      <c r="I951" s="26"/>
      <c r="J951" s="25" t="str">
        <f>IF(ISBLANK(Table13[[#This Row],[Side Result]]), "",IF(Table13[[#This Row],[Difference Result]]&gt;(-1*Table13[[#This Row],[Predicted Spread]]), "Y", "N"))</f>
        <v/>
      </c>
      <c r="K951" s="12" t="str">
        <f>IF(ISBLANK(Games!B951),"",IF(Table13[[#This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1" s="16" t="str">
        <f>IF(ISBLANK(Table13[[#This Row],[Difference Result]]),"",IF(ISBLANK(Games!B951),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1" s="24" t="str">
        <f>IF(ISBLANK(Table13[[#This Row],[Difference Result]]), "", (Table13[[#This Row],[Predicted Spread]]*-1-Table13[[#This Row],[Difference Result]]))</f>
        <v/>
      </c>
      <c r="N951" s="24" t="str">
        <f>IF(ISBLANK(Table13[[#This Row],[Difference Result]]), "",ABS(Table13[[#This Row],[Result Difference from Prediction]]))</f>
        <v/>
      </c>
      <c r="O951" s="17" t="str">
        <f>IF(OR(ISBLANK(Games!B951),ISBLANK(Table13[[#This Row],[Side Result]])), "",IF(OR(AND('Prediction Log'!D951&lt;0, 'Prediction Log'!H951='Prediction Log'!B951), AND('Prediction Log'!D951&gt;0, 'Prediction Log'!C951='Prediction Log'!H951)),"Y", IF(ISBLANK(Games!$B$2), "","N")))</f>
        <v/>
      </c>
      <c r="P951" s="17" t="str">
        <f>IF(OR(ISBLANK(Games!B951),ISBLANK(Table13[[#This Row],[Difference Result]])),"", IF(Table13[[#This Row],[Cover Result (Y/N)]]="Y", "Y", "N"))</f>
        <v/>
      </c>
    </row>
    <row r="952" spans="1:16" x14ac:dyDescent="0.45">
      <c r="A952" s="6" t="str">
        <f>IF(ISBLANK(Games!$B952), "",Games!A952)</f>
        <v/>
      </c>
      <c r="B952" s="6" t="str">
        <f>IF(ISBLANK(Games!$B952), "",Games!B952)</f>
        <v/>
      </c>
      <c r="C952" s="6" t="str">
        <f>IF(ISBLANK(Games!$B952), "",Games!C952)</f>
        <v/>
      </c>
      <c r="D952" s="2" t="str">
        <f>IF(ISBLANK(Games!$B952), "",Games!D952)</f>
        <v/>
      </c>
      <c r="E952" s="2" t="str">
        <f>IF(ISBLANK(Games!$B952), "",Games!E952)</f>
        <v/>
      </c>
      <c r="F952" s="6" t="str">
        <f>IF(ISBLANK(Games!$B952), "",Games!F952)</f>
        <v/>
      </c>
      <c r="G952" s="6" t="str">
        <f>IF(ISBLANK(Games!$B952), "",Games!G952)</f>
        <v/>
      </c>
      <c r="H952" s="26"/>
      <c r="I952" s="26"/>
      <c r="J952" s="25" t="str">
        <f>IF(ISBLANK(Table13[[#This Row],[Side Result]]), "",IF(Table13[[#This Row],[Difference Result]]&gt;(-1*Table13[[#This Row],[Predicted Spread]]), "Y", "N"))</f>
        <v/>
      </c>
      <c r="K952" s="12" t="str">
        <f>IF(ISBLANK(Games!B952),"",IF(Table13[[#This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2" s="16" t="str">
        <f>IF(ISBLANK(Table13[[#This Row],[Difference Result]]),"",IF(ISBLANK(Games!B952),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2" s="24" t="str">
        <f>IF(ISBLANK(Table13[[#This Row],[Difference Result]]), "", (Table13[[#This Row],[Predicted Spread]]*-1-Table13[[#This Row],[Difference Result]]))</f>
        <v/>
      </c>
      <c r="N952" s="24" t="str">
        <f>IF(ISBLANK(Table13[[#This Row],[Difference Result]]), "",ABS(Table13[[#This Row],[Result Difference from Prediction]]))</f>
        <v/>
      </c>
      <c r="O952" s="17" t="str">
        <f>IF(OR(ISBLANK(Games!B952),ISBLANK(Table13[[#This Row],[Side Result]])), "",IF(OR(AND('Prediction Log'!D952&lt;0, 'Prediction Log'!H952='Prediction Log'!B952), AND('Prediction Log'!D952&gt;0, 'Prediction Log'!C952='Prediction Log'!H952)),"Y", IF(ISBLANK(Games!$B$2), "","N")))</f>
        <v/>
      </c>
      <c r="P952" s="17" t="str">
        <f>IF(OR(ISBLANK(Games!B952),ISBLANK(Table13[[#This Row],[Difference Result]])),"", IF(Table13[[#This Row],[Cover Result (Y/N)]]="Y", "Y", "N"))</f>
        <v/>
      </c>
    </row>
    <row r="953" spans="1:16" x14ac:dyDescent="0.45">
      <c r="A953" s="6" t="str">
        <f>IF(ISBLANK(Games!$B953), "",Games!A953)</f>
        <v/>
      </c>
      <c r="B953" s="6" t="str">
        <f>IF(ISBLANK(Games!$B953), "",Games!B953)</f>
        <v/>
      </c>
      <c r="C953" s="6" t="str">
        <f>IF(ISBLANK(Games!$B953), "",Games!C953)</f>
        <v/>
      </c>
      <c r="D953" s="2" t="str">
        <f>IF(ISBLANK(Games!$B953), "",Games!D953)</f>
        <v/>
      </c>
      <c r="E953" s="2" t="str">
        <f>IF(ISBLANK(Games!$B953), "",Games!E953)</f>
        <v/>
      </c>
      <c r="F953" s="6" t="str">
        <f>IF(ISBLANK(Games!$B953), "",Games!F953)</f>
        <v/>
      </c>
      <c r="G953" s="6" t="str">
        <f>IF(ISBLANK(Games!$B953), "",Games!G953)</f>
        <v/>
      </c>
      <c r="H953" s="26"/>
      <c r="I953" s="26"/>
      <c r="J953" s="25" t="str">
        <f>IF(ISBLANK(Table13[[#This Row],[Side Result]]), "",IF(Table13[[#This Row],[Difference Result]]&gt;(-1*Table13[[#This Row],[Predicted Spread]]), "Y", "N"))</f>
        <v/>
      </c>
      <c r="K953" s="12" t="str">
        <f>IF(ISBLANK(Games!B953),"",IF(Table13[[#This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3" s="16" t="str">
        <f>IF(ISBLANK(Table13[[#This Row],[Difference Result]]),"",IF(ISBLANK(Games!B953),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3" s="24" t="str">
        <f>IF(ISBLANK(Table13[[#This Row],[Difference Result]]), "", (Table13[[#This Row],[Predicted Spread]]*-1-Table13[[#This Row],[Difference Result]]))</f>
        <v/>
      </c>
      <c r="N953" s="24" t="str">
        <f>IF(ISBLANK(Table13[[#This Row],[Difference Result]]), "",ABS(Table13[[#This Row],[Result Difference from Prediction]]))</f>
        <v/>
      </c>
      <c r="O953" s="17" t="str">
        <f>IF(OR(ISBLANK(Games!B953),ISBLANK(Table13[[#This Row],[Side Result]])), "",IF(OR(AND('Prediction Log'!D953&lt;0, 'Prediction Log'!H953='Prediction Log'!B953), AND('Prediction Log'!D953&gt;0, 'Prediction Log'!C953='Prediction Log'!H953)),"Y", IF(ISBLANK(Games!$B$2), "","N")))</f>
        <v/>
      </c>
      <c r="P953" s="17" t="str">
        <f>IF(OR(ISBLANK(Games!B953),ISBLANK(Table13[[#This Row],[Difference Result]])),"", IF(Table13[[#This Row],[Cover Result (Y/N)]]="Y", "Y", "N"))</f>
        <v/>
      </c>
    </row>
    <row r="954" spans="1:16" x14ac:dyDescent="0.45">
      <c r="A954" s="6" t="str">
        <f>IF(ISBLANK(Games!$B954), "",Games!A954)</f>
        <v/>
      </c>
      <c r="B954" s="6" t="str">
        <f>IF(ISBLANK(Games!$B954), "",Games!B954)</f>
        <v/>
      </c>
      <c r="C954" s="6" t="str">
        <f>IF(ISBLANK(Games!$B954), "",Games!C954)</f>
        <v/>
      </c>
      <c r="D954" s="2" t="str">
        <f>IF(ISBLANK(Games!$B954), "",Games!D954)</f>
        <v/>
      </c>
      <c r="E954" s="2" t="str">
        <f>IF(ISBLANK(Games!$B954), "",Games!E954)</f>
        <v/>
      </c>
      <c r="F954" s="6" t="str">
        <f>IF(ISBLANK(Games!$B954), "",Games!F954)</f>
        <v/>
      </c>
      <c r="G954" s="6" t="str">
        <f>IF(ISBLANK(Games!$B954), "",Games!G954)</f>
        <v/>
      </c>
      <c r="H954" s="26"/>
      <c r="I954" s="26"/>
      <c r="J954" s="25" t="str">
        <f>IF(ISBLANK(Table13[[#This Row],[Side Result]]), "",IF(Table13[[#This Row],[Difference Result]]&gt;(-1*Table13[[#This Row],[Predicted Spread]]), "Y", "N"))</f>
        <v/>
      </c>
      <c r="K954" s="12" t="str">
        <f>IF(ISBLANK(Games!B954),"",IF(Table13[[#This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4" s="16" t="str">
        <f>IF(ISBLANK(Table13[[#This Row],[Difference Result]]),"",IF(ISBLANK(Games!B954),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4" s="24" t="str">
        <f>IF(ISBLANK(Table13[[#This Row],[Difference Result]]), "", (Table13[[#This Row],[Predicted Spread]]*-1-Table13[[#This Row],[Difference Result]]))</f>
        <v/>
      </c>
      <c r="N954" s="24" t="str">
        <f>IF(ISBLANK(Table13[[#This Row],[Difference Result]]), "",ABS(Table13[[#This Row],[Result Difference from Prediction]]))</f>
        <v/>
      </c>
      <c r="O954" s="17" t="str">
        <f>IF(OR(ISBLANK(Games!B954),ISBLANK(Table13[[#This Row],[Side Result]])), "",IF(OR(AND('Prediction Log'!D954&lt;0, 'Prediction Log'!H954='Prediction Log'!B954), AND('Prediction Log'!D954&gt;0, 'Prediction Log'!C954='Prediction Log'!H954)),"Y", IF(ISBLANK(Games!$B$2), "","N")))</f>
        <v/>
      </c>
      <c r="P954" s="17" t="str">
        <f>IF(OR(ISBLANK(Games!B954),ISBLANK(Table13[[#This Row],[Difference Result]])),"", IF(Table13[[#This Row],[Cover Result (Y/N)]]="Y", "Y", "N"))</f>
        <v/>
      </c>
    </row>
    <row r="955" spans="1:16" x14ac:dyDescent="0.45">
      <c r="A955" s="6"/>
      <c r="F955" s="11" t="str">
        <f>IF(Games!F31=0, "",Games!F31)</f>
        <v/>
      </c>
      <c r="G955" s="11"/>
      <c r="H955" s="7"/>
      <c r="I955" s="7"/>
      <c r="J955" s="7"/>
      <c r="K95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5" s="23"/>
      <c r="N955" s="23"/>
    </row>
    <row r="956" spans="1:16" x14ac:dyDescent="0.45">
      <c r="A956" s="6"/>
      <c r="F956" s="11" t="str">
        <f>IF(Games!F32=0, "",Games!F32)</f>
        <v/>
      </c>
      <c r="G956" s="11"/>
      <c r="H956" s="7"/>
      <c r="I956" s="7"/>
      <c r="J956" s="7"/>
      <c r="K95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6" s="23"/>
      <c r="N956" s="23"/>
    </row>
    <row r="957" spans="1:16" x14ac:dyDescent="0.45">
      <c r="A957" s="6"/>
      <c r="F957" s="11" t="str">
        <f>IF(Games!F33=0, "",Games!F33)</f>
        <v/>
      </c>
      <c r="G957" s="11"/>
      <c r="H957" s="7"/>
      <c r="I957" s="7"/>
      <c r="J957" s="7"/>
      <c r="K95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7" s="23"/>
      <c r="N957" s="23"/>
    </row>
    <row r="958" spans="1:16" x14ac:dyDescent="0.45">
      <c r="A958" s="6"/>
      <c r="F958" s="11" t="str">
        <f>IF(Games!F34=0, "",Games!F34)</f>
        <v/>
      </c>
      <c r="G958" s="11"/>
      <c r="H958" s="7"/>
      <c r="I958" s="7"/>
      <c r="J958" s="7"/>
      <c r="K95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8" s="23"/>
      <c r="N958" s="23"/>
    </row>
    <row r="959" spans="1:16" x14ac:dyDescent="0.45">
      <c r="A959" s="6"/>
      <c r="F959" s="11" t="str">
        <f>IF(Games!F35=0, "",Games!F35)</f>
        <v/>
      </c>
      <c r="G959" s="11"/>
      <c r="H959" s="7"/>
      <c r="I959" s="7"/>
      <c r="J959" s="7"/>
      <c r="K95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9" s="23"/>
      <c r="N959" s="23"/>
    </row>
    <row r="960" spans="1:16" x14ac:dyDescent="0.45">
      <c r="A960" s="6"/>
      <c r="F960" s="11" t="str">
        <f>IF(Games!F36=0, "",Games!F36)</f>
        <v/>
      </c>
      <c r="G960" s="11"/>
      <c r="H960" s="7"/>
      <c r="I960" s="7"/>
      <c r="J960" s="7"/>
      <c r="K96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0" s="23"/>
      <c r="N960" s="23"/>
    </row>
    <row r="961" spans="1:14" x14ac:dyDescent="0.45">
      <c r="A961" s="6"/>
      <c r="F961" s="11" t="str">
        <f>IF(Games!F37=0, "",Games!F37)</f>
        <v/>
      </c>
      <c r="G961" s="11"/>
      <c r="H961" s="7"/>
      <c r="I961" s="7"/>
      <c r="J961" s="7"/>
      <c r="K96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1" s="23"/>
      <c r="N961" s="23"/>
    </row>
    <row r="962" spans="1:14" x14ac:dyDescent="0.45">
      <c r="A962" s="6"/>
      <c r="F962" s="11" t="str">
        <f>IF(Games!F38=0, "",Games!F38)</f>
        <v/>
      </c>
      <c r="G962" s="11"/>
      <c r="H962" s="7"/>
      <c r="I962" s="7"/>
      <c r="J962" s="7"/>
      <c r="K96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2" s="23"/>
      <c r="N962" s="23"/>
    </row>
    <row r="963" spans="1:14" x14ac:dyDescent="0.45">
      <c r="A963" s="6"/>
      <c r="F963" s="11" t="str">
        <f>IF(Games!F39=0, "",Games!F39)</f>
        <v/>
      </c>
      <c r="G963" s="11"/>
      <c r="H963" s="7"/>
      <c r="I963" s="7"/>
      <c r="J963" s="7"/>
      <c r="K96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3" s="23"/>
      <c r="N963" s="23"/>
    </row>
    <row r="964" spans="1:14" x14ac:dyDescent="0.45">
      <c r="F964" s="11" t="str">
        <f>IF(Games!F40=0, "",Games!F40)</f>
        <v/>
      </c>
      <c r="G964" s="11"/>
      <c r="H964" s="7"/>
      <c r="I964" s="7"/>
      <c r="J964" s="7"/>
      <c r="K96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4" s="23"/>
      <c r="N964" s="23"/>
    </row>
    <row r="965" spans="1:14" x14ac:dyDescent="0.45">
      <c r="F965" s="11" t="str">
        <f>IF(Games!F41=0, "",Games!F41)</f>
        <v/>
      </c>
      <c r="G965" s="11"/>
      <c r="H965" s="7"/>
      <c r="I965" s="7"/>
      <c r="J965" s="7"/>
      <c r="K96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5" s="23"/>
      <c r="N965" s="23"/>
    </row>
    <row r="966" spans="1:14" x14ac:dyDescent="0.45">
      <c r="F966" s="11" t="str">
        <f>IF(Games!F42=0, "",Games!F42)</f>
        <v/>
      </c>
      <c r="G966" s="11"/>
      <c r="H966" s="7"/>
      <c r="I966" s="7"/>
      <c r="J966" s="7"/>
      <c r="K96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6" s="23"/>
      <c r="N966" s="23"/>
    </row>
    <row r="967" spans="1:14" x14ac:dyDescent="0.45">
      <c r="F967" s="11" t="str">
        <f>IF(Games!F43=0, "",Games!F43)</f>
        <v/>
      </c>
      <c r="G967" s="11"/>
      <c r="H967" s="7"/>
      <c r="I967" s="7"/>
      <c r="J967" s="7"/>
      <c r="K96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7" s="23"/>
      <c r="N967" s="23"/>
    </row>
    <row r="968" spans="1:14" x14ac:dyDescent="0.45">
      <c r="F968" s="11" t="str">
        <f>IF(Games!F44=0, "",Games!F44)</f>
        <v/>
      </c>
      <c r="G968" s="11"/>
      <c r="H968" s="7"/>
      <c r="I968" s="7"/>
      <c r="J968" s="7"/>
      <c r="K96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8" s="23"/>
      <c r="N968" s="23"/>
    </row>
    <row r="969" spans="1:14" x14ac:dyDescent="0.45">
      <c r="F969" s="11" t="str">
        <f>IF(Games!F45=0, "",Games!F45)</f>
        <v/>
      </c>
      <c r="G969" s="11"/>
      <c r="H969" s="7"/>
      <c r="I969" s="7"/>
      <c r="J969" s="7"/>
      <c r="K96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9" s="23"/>
      <c r="N969" s="23"/>
    </row>
    <row r="970" spans="1:14" x14ac:dyDescent="0.45">
      <c r="F970" s="11" t="str">
        <f>IF(Games!F46=0, "",Games!F46)</f>
        <v/>
      </c>
      <c r="G970" s="11"/>
      <c r="H970" s="7"/>
      <c r="I970" s="7"/>
      <c r="J970" s="7"/>
      <c r="K97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0" s="23"/>
      <c r="N970" s="23"/>
    </row>
    <row r="971" spans="1:14" x14ac:dyDescent="0.45">
      <c r="F971" s="11" t="str">
        <f>IF(Games!F47=0, "",Games!F47)</f>
        <v/>
      </c>
      <c r="G971" s="11"/>
      <c r="H971" s="7"/>
      <c r="I971" s="7"/>
      <c r="J971" s="7"/>
      <c r="K97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1" s="23"/>
      <c r="N971" s="23"/>
    </row>
    <row r="972" spans="1:14" x14ac:dyDescent="0.45">
      <c r="F972" s="11" t="str">
        <f>IF(Games!F48=0, "",Games!F48)</f>
        <v/>
      </c>
      <c r="G972" s="11"/>
      <c r="H972" s="7"/>
      <c r="I972" s="7"/>
      <c r="J972" s="7"/>
      <c r="K97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2" s="23"/>
      <c r="N972" s="23"/>
    </row>
    <row r="973" spans="1:14" x14ac:dyDescent="0.45">
      <c r="F973" s="11" t="str">
        <f>IF(Games!F49=0, "",Games!F49)</f>
        <v/>
      </c>
      <c r="G973" s="11"/>
      <c r="H973" s="7"/>
      <c r="I973" s="7"/>
      <c r="J973" s="7"/>
      <c r="K97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3" s="23"/>
      <c r="N973" s="23"/>
    </row>
    <row r="974" spans="1:14" x14ac:dyDescent="0.45">
      <c r="F974" s="11" t="str">
        <f>IF(Games!F50=0, "",Games!F50)</f>
        <v/>
      </c>
      <c r="G974" s="11"/>
      <c r="H974" s="7"/>
      <c r="I974" s="7"/>
      <c r="J974" s="7"/>
      <c r="K97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4" s="23"/>
      <c r="N974" s="23"/>
    </row>
    <row r="975" spans="1:14" x14ac:dyDescent="0.45">
      <c r="F975" s="11" t="str">
        <f>IF(Games!F51=0, "",Games!F51)</f>
        <v/>
      </c>
      <c r="G975" s="11"/>
      <c r="H975" s="7"/>
      <c r="I975" s="7"/>
      <c r="J975" s="7"/>
      <c r="K97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5" s="23"/>
      <c r="N975" s="23"/>
    </row>
    <row r="976" spans="1:14" x14ac:dyDescent="0.45">
      <c r="F976" s="11" t="str">
        <f>IF(Games!F52=0, "",Games!F52)</f>
        <v/>
      </c>
      <c r="G976" s="11"/>
      <c r="H976" s="7"/>
      <c r="I976" s="7"/>
      <c r="J976" s="7"/>
      <c r="K97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6" s="23"/>
      <c r="N976" s="23"/>
    </row>
    <row r="977" spans="6:14" x14ac:dyDescent="0.45">
      <c r="F977" s="11" t="str">
        <f>IF(Games!F53=0, "",Games!F53)</f>
        <v/>
      </c>
      <c r="G977" s="11"/>
      <c r="H977" s="7"/>
      <c r="I977" s="7"/>
      <c r="J977" s="7"/>
      <c r="K97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7" s="23"/>
      <c r="N977" s="23"/>
    </row>
    <row r="978" spans="6:14" x14ac:dyDescent="0.45">
      <c r="F978" s="11" t="str">
        <f>IF(Games!F54=0, "",Games!F54)</f>
        <v/>
      </c>
      <c r="G978" s="11"/>
      <c r="H978" s="7"/>
      <c r="I978" s="7"/>
      <c r="J978" s="7"/>
      <c r="K97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8" s="23"/>
      <c r="N978" s="23"/>
    </row>
    <row r="979" spans="6:14" x14ac:dyDescent="0.45">
      <c r="F979" s="11" t="str">
        <f>IF(Games!F55=0, "",Games!F55)</f>
        <v/>
      </c>
      <c r="G979" s="11"/>
      <c r="H979" s="7"/>
      <c r="I979" s="7"/>
      <c r="J979" s="7"/>
      <c r="K97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9" s="23"/>
      <c r="N979" s="23"/>
    </row>
    <row r="980" spans="6:14" x14ac:dyDescent="0.45">
      <c r="F980" s="11" t="str">
        <f>IF(Games!F56=0, "",Games!F56)</f>
        <v/>
      </c>
      <c r="G980" s="11"/>
      <c r="H980" s="7"/>
      <c r="I980" s="7"/>
      <c r="J980" s="7"/>
      <c r="K98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0" s="23"/>
      <c r="N980" s="23"/>
    </row>
    <row r="981" spans="6:14" x14ac:dyDescent="0.45">
      <c r="F981" s="11" t="str">
        <f>IF(Games!F57=0, "",Games!F57)</f>
        <v/>
      </c>
      <c r="G981" s="11"/>
      <c r="H981" s="7"/>
      <c r="I981" s="7"/>
      <c r="J981" s="7"/>
      <c r="K98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1" s="23"/>
      <c r="N981" s="23"/>
    </row>
    <row r="982" spans="6:14" x14ac:dyDescent="0.45">
      <c r="F982" s="11" t="str">
        <f>IF(Games!F58=0, "",Games!F58)</f>
        <v/>
      </c>
      <c r="G982" s="11"/>
      <c r="H982" s="7"/>
      <c r="I982" s="7"/>
      <c r="J982" s="7"/>
      <c r="K98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2" s="23"/>
      <c r="N982" s="23"/>
    </row>
    <row r="983" spans="6:14" x14ac:dyDescent="0.45">
      <c r="F983" s="11" t="str">
        <f>IF(Games!F59=0, "",Games!F59)</f>
        <v/>
      </c>
      <c r="G983" s="11"/>
      <c r="H983" s="7"/>
      <c r="I983" s="7"/>
      <c r="J983" s="7"/>
      <c r="K98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3" s="23"/>
      <c r="N983" s="23"/>
    </row>
    <row r="984" spans="6:14" x14ac:dyDescent="0.45">
      <c r="F984" s="11" t="str">
        <f>IF(Games!F60=0, "",Games!F60)</f>
        <v/>
      </c>
      <c r="G984" s="11"/>
      <c r="H984" s="7"/>
      <c r="I984" s="7"/>
      <c r="J984" s="7"/>
      <c r="K98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4" s="23"/>
      <c r="N984" s="23"/>
    </row>
    <row r="985" spans="6:14" x14ac:dyDescent="0.45">
      <c r="F985" s="11" t="str">
        <f>IF(Games!F61=0, "",Games!F61)</f>
        <v/>
      </c>
      <c r="G985" s="11"/>
      <c r="H985" s="7"/>
      <c r="I985" s="7"/>
      <c r="J985" s="7"/>
      <c r="K98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5" s="23"/>
      <c r="N985" s="23"/>
    </row>
    <row r="986" spans="6:14" x14ac:dyDescent="0.45">
      <c r="F986" s="11" t="str">
        <f>IF(Games!F62=0, "",Games!F62)</f>
        <v/>
      </c>
      <c r="G986" s="11"/>
      <c r="H986" s="7"/>
      <c r="I986" s="7"/>
      <c r="J986" s="7"/>
      <c r="K98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6" s="23"/>
      <c r="N986" s="23"/>
    </row>
    <row r="987" spans="6:14" x14ac:dyDescent="0.45">
      <c r="F987" s="11" t="str">
        <f>IF(Games!F63=0, "",Games!F63)</f>
        <v/>
      </c>
      <c r="G987" s="11"/>
      <c r="H987" s="7"/>
      <c r="I987" s="7"/>
      <c r="J987" s="7"/>
      <c r="K98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7" s="23"/>
      <c r="N987" s="23"/>
    </row>
    <row r="988" spans="6:14" x14ac:dyDescent="0.45">
      <c r="F988" s="11" t="str">
        <f>IF(Games!F64=0, "",Games!F64)</f>
        <v/>
      </c>
      <c r="G988" s="11"/>
      <c r="H988" s="7"/>
      <c r="I988" s="7"/>
      <c r="J988" s="7"/>
      <c r="K98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8" s="23"/>
      <c r="N988" s="23"/>
    </row>
    <row r="989" spans="6:14" x14ac:dyDescent="0.45">
      <c r="F989" s="11" t="str">
        <f>IF(Games!F65=0, "",Games!F65)</f>
        <v/>
      </c>
      <c r="G989" s="11"/>
      <c r="H989" s="7"/>
      <c r="I989" s="7"/>
      <c r="J989" s="7"/>
      <c r="K98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9" s="23"/>
      <c r="N989" s="23"/>
    </row>
    <row r="990" spans="6:14" x14ac:dyDescent="0.45">
      <c r="F990" s="11" t="str">
        <f>IF(Games!F66=0, "",Games!F66)</f>
        <v/>
      </c>
      <c r="G990" s="11"/>
      <c r="H990" s="7"/>
      <c r="I990" s="7"/>
      <c r="J990" s="7"/>
      <c r="K99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0" s="23"/>
      <c r="N990" s="23"/>
    </row>
    <row r="991" spans="6:14" x14ac:dyDescent="0.45">
      <c r="F991" s="11" t="str">
        <f>IF(Games!F67=0, "",Games!F67)</f>
        <v/>
      </c>
      <c r="G991" s="11"/>
      <c r="H991" s="7"/>
      <c r="I991" s="7"/>
      <c r="J991" s="7"/>
      <c r="K99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1" s="23"/>
      <c r="N991" s="23"/>
    </row>
    <row r="992" spans="6:14" x14ac:dyDescent="0.45">
      <c r="F992" s="11" t="str">
        <f>IF(Games!F68=0, "",Games!F68)</f>
        <v/>
      </c>
      <c r="G992" s="11"/>
      <c r="H992" s="7"/>
      <c r="I992" s="7"/>
      <c r="J992" s="7"/>
      <c r="K99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2" s="23"/>
      <c r="N992" s="23"/>
    </row>
    <row r="993" spans="6:14" x14ac:dyDescent="0.45">
      <c r="F993" s="11" t="str">
        <f>IF(Games!F69=0, "",Games!F69)</f>
        <v/>
      </c>
      <c r="G993" s="11"/>
      <c r="H993" s="7"/>
      <c r="I993" s="7"/>
      <c r="J993" s="7"/>
      <c r="K99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3" s="23"/>
      <c r="N993" s="23"/>
    </row>
    <row r="994" spans="6:14" x14ac:dyDescent="0.45">
      <c r="F994" s="11" t="str">
        <f>IF(Games!F70=0, "",Games!F70)</f>
        <v/>
      </c>
      <c r="G994" s="11"/>
      <c r="H994" s="7"/>
      <c r="I994" s="7"/>
      <c r="J994" s="7"/>
      <c r="K99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4" s="23"/>
      <c r="N994" s="23"/>
    </row>
    <row r="995" spans="6:14" x14ac:dyDescent="0.45">
      <c r="F995" s="11" t="str">
        <f>IF(Games!F71=0, "",Games!F71)</f>
        <v/>
      </c>
      <c r="G995" s="11"/>
      <c r="H995" s="7"/>
      <c r="I995" s="7"/>
      <c r="J995" s="7"/>
      <c r="K99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5" s="23"/>
      <c r="N995" s="23"/>
    </row>
    <row r="996" spans="6:14" x14ac:dyDescent="0.45">
      <c r="F996" s="11" t="str">
        <f>IF(Games!F72=0, "",Games!F72)</f>
        <v/>
      </c>
      <c r="G996" s="11"/>
      <c r="H996" s="7"/>
      <c r="I996" s="7"/>
      <c r="J996" s="7"/>
      <c r="K99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6" s="23"/>
      <c r="N996" s="23"/>
    </row>
    <row r="997" spans="6:14" x14ac:dyDescent="0.45">
      <c r="F997" s="11" t="str">
        <f>IF(Games!F73=0, "",Games!F73)</f>
        <v/>
      </c>
      <c r="G997" s="11"/>
      <c r="H997" s="7"/>
      <c r="I997" s="7"/>
      <c r="J997" s="7"/>
      <c r="K99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7" s="23"/>
      <c r="N997" s="23"/>
    </row>
    <row r="998" spans="6:14" x14ac:dyDescent="0.45">
      <c r="F998" s="11" t="str">
        <f>IF(Games!F74=0, "",Games!F74)</f>
        <v/>
      </c>
      <c r="G998" s="11"/>
      <c r="H998" s="7"/>
      <c r="I998" s="7"/>
      <c r="J998" s="7"/>
      <c r="K99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8" s="23"/>
      <c r="N998" s="23"/>
    </row>
    <row r="999" spans="6:14" x14ac:dyDescent="0.45">
      <c r="F999" s="11" t="str">
        <f>IF(Games!F75=0, "",Games!F75)</f>
        <v/>
      </c>
      <c r="G999" s="11"/>
      <c r="H999" s="7"/>
      <c r="I999" s="7"/>
      <c r="J999" s="7"/>
      <c r="K99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9" s="23"/>
      <c r="N999" s="23"/>
    </row>
    <row r="1000" spans="6:14" x14ac:dyDescent="0.45">
      <c r="F1000" s="11" t="str">
        <f>IF(Games!F76=0, "",Games!F76)</f>
        <v/>
      </c>
      <c r="G1000" s="11"/>
      <c r="H1000" s="7"/>
      <c r="I1000" s="7"/>
      <c r="J1000" s="7"/>
      <c r="K100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0" s="23"/>
      <c r="N1000" s="23"/>
    </row>
    <row r="1001" spans="6:14" x14ac:dyDescent="0.45">
      <c r="F1001" s="11" t="str">
        <f>IF(Games!F77=0, "",Games!F77)</f>
        <v/>
      </c>
      <c r="G1001" s="11"/>
      <c r="H1001" s="7"/>
      <c r="I1001" s="7"/>
      <c r="J1001" s="7"/>
      <c r="K100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1" s="23"/>
      <c r="N1001" s="23"/>
    </row>
    <row r="1002" spans="6:14" x14ac:dyDescent="0.45">
      <c r="F1002" s="11" t="str">
        <f>IF(Games!F78=0, "",Games!F78)</f>
        <v/>
      </c>
      <c r="G1002" s="11"/>
      <c r="H1002" s="7"/>
      <c r="I1002" s="7"/>
      <c r="J1002" s="7"/>
      <c r="K100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2" s="23"/>
      <c r="N1002" s="23"/>
    </row>
    <row r="1003" spans="6:14" x14ac:dyDescent="0.45">
      <c r="F1003" s="11" t="str">
        <f>IF(Games!F79=0, "",Games!F79)</f>
        <v/>
      </c>
      <c r="G1003" s="11"/>
      <c r="H1003" s="7"/>
      <c r="I1003" s="7"/>
      <c r="J1003" s="7"/>
      <c r="K100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3" s="23"/>
      <c r="N1003" s="23"/>
    </row>
    <row r="1004" spans="6:14" x14ac:dyDescent="0.45">
      <c r="F1004" s="11" t="str">
        <f>IF(Games!F80=0, "",Games!F80)</f>
        <v/>
      </c>
      <c r="G1004" s="11"/>
      <c r="H1004" s="7"/>
      <c r="I1004" s="7"/>
      <c r="J1004" s="7"/>
      <c r="K100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4" s="23"/>
      <c r="N1004" s="23"/>
    </row>
    <row r="1005" spans="6:14" x14ac:dyDescent="0.45">
      <c r="F1005" s="11" t="str">
        <f>IF(Games!F81=0, "",Games!F81)</f>
        <v/>
      </c>
      <c r="G1005" s="11"/>
      <c r="H1005" s="7"/>
      <c r="I1005" s="7"/>
      <c r="J1005" s="7"/>
      <c r="K100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5" s="23"/>
      <c r="N1005" s="23"/>
    </row>
    <row r="1006" spans="6:14" x14ac:dyDescent="0.45">
      <c r="F1006" s="11" t="str">
        <f>IF(Games!F82=0, "",Games!F82)</f>
        <v/>
      </c>
      <c r="G1006" s="11"/>
      <c r="H1006" s="7"/>
      <c r="I1006" s="7"/>
      <c r="J1006" s="7"/>
      <c r="K100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6" s="23"/>
      <c r="N1006" s="23"/>
    </row>
    <row r="1007" spans="6:14" x14ac:dyDescent="0.45">
      <c r="F1007" s="11" t="str">
        <f>IF(Games!F83=0, "",Games!F83)</f>
        <v/>
      </c>
      <c r="G1007" s="11"/>
      <c r="H1007" s="7"/>
      <c r="I1007" s="7"/>
      <c r="J1007" s="7"/>
      <c r="K100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7" s="23"/>
      <c r="N1007" s="23"/>
    </row>
    <row r="1008" spans="6:14" x14ac:dyDescent="0.45">
      <c r="F1008" s="11" t="str">
        <f>IF(Games!F84=0, "",Games!F84)</f>
        <v/>
      </c>
      <c r="G1008" s="11"/>
      <c r="H1008" s="7"/>
      <c r="I1008" s="7"/>
      <c r="J1008" s="7"/>
      <c r="K100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8" s="23"/>
      <c r="N1008" s="23"/>
    </row>
    <row r="1009" spans="6:14" x14ac:dyDescent="0.45">
      <c r="F1009" s="11" t="str">
        <f>IF(Games!F85=0, "",Games!F85)</f>
        <v/>
      </c>
      <c r="G1009" s="11"/>
      <c r="H1009" s="7"/>
      <c r="I1009" s="7"/>
      <c r="J1009" s="7"/>
      <c r="K100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9" s="23"/>
      <c r="N1009" s="23"/>
    </row>
    <row r="1010" spans="6:14" x14ac:dyDescent="0.45">
      <c r="F1010" s="11" t="str">
        <f>IF(Games!F86=0, "",Games!F86)</f>
        <v/>
      </c>
      <c r="G1010" s="11"/>
      <c r="H1010" s="7"/>
      <c r="I1010" s="7"/>
      <c r="J1010" s="7"/>
      <c r="K101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0" s="23"/>
      <c r="N1010" s="23"/>
    </row>
    <row r="1011" spans="6:14" x14ac:dyDescent="0.45">
      <c r="F1011" s="11" t="str">
        <f>IF(Games!F87=0, "",Games!F87)</f>
        <v/>
      </c>
      <c r="G1011" s="11"/>
      <c r="H1011" s="7"/>
      <c r="I1011" s="7"/>
      <c r="J1011" s="7"/>
      <c r="K101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1" s="23"/>
      <c r="N1011" s="23"/>
    </row>
    <row r="1012" spans="6:14" x14ac:dyDescent="0.45">
      <c r="F1012" s="11" t="str">
        <f>IF(Games!F88=0, "",Games!F88)</f>
        <v/>
      </c>
      <c r="G1012" s="11"/>
      <c r="H1012" s="7"/>
      <c r="I1012" s="7"/>
      <c r="J1012" s="7"/>
      <c r="K101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2" s="23"/>
      <c r="N1012" s="23"/>
    </row>
    <row r="1013" spans="6:14" x14ac:dyDescent="0.45">
      <c r="F1013" s="11" t="str">
        <f>IF(Games!F89=0, "",Games!F89)</f>
        <v/>
      </c>
      <c r="G1013" s="11"/>
      <c r="H1013" s="7"/>
      <c r="I1013" s="7"/>
      <c r="J1013" s="7"/>
      <c r="K101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3" s="23"/>
      <c r="N1013" s="23"/>
    </row>
    <row r="1014" spans="6:14" x14ac:dyDescent="0.45">
      <c r="F1014" s="11" t="str">
        <f>IF(Games!F90=0, "",Games!F90)</f>
        <v/>
      </c>
      <c r="G1014" s="11"/>
      <c r="H1014" s="7"/>
      <c r="I1014" s="7"/>
      <c r="J1014" s="7"/>
      <c r="K101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4" s="23"/>
      <c r="N1014" s="23"/>
    </row>
    <row r="1015" spans="6:14" x14ac:dyDescent="0.45">
      <c r="F1015" s="11" t="str">
        <f>IF(Games!F91=0, "",Games!F91)</f>
        <v/>
      </c>
      <c r="G1015" s="11"/>
      <c r="H1015" s="7"/>
      <c r="I1015" s="7"/>
      <c r="J1015" s="7"/>
      <c r="K101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5" s="23"/>
      <c r="N1015" s="23"/>
    </row>
    <row r="1016" spans="6:14" x14ac:dyDescent="0.45">
      <c r="F1016" s="11" t="str">
        <f>IF(Games!F92=0, "",Games!F92)</f>
        <v/>
      </c>
      <c r="G1016" s="11"/>
      <c r="H1016" s="7"/>
      <c r="I1016" s="7"/>
      <c r="J1016" s="7"/>
      <c r="K101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6" s="23"/>
      <c r="N1016" s="23"/>
    </row>
    <row r="1017" spans="6:14" x14ac:dyDescent="0.45">
      <c r="F1017" s="11" t="str">
        <f>IF(Games!F93=0, "",Games!F93)</f>
        <v/>
      </c>
      <c r="G1017" s="11"/>
      <c r="H1017" s="7"/>
      <c r="I1017" s="7"/>
      <c r="J1017" s="7"/>
      <c r="K101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7" s="23"/>
      <c r="N1017" s="23"/>
    </row>
    <row r="1018" spans="6:14" x14ac:dyDescent="0.45">
      <c r="F1018" s="11" t="str">
        <f>IF(Games!F94=0, "",Games!F94)</f>
        <v/>
      </c>
      <c r="G1018" s="11"/>
      <c r="H1018" s="7"/>
      <c r="I1018" s="7"/>
      <c r="J1018" s="7"/>
      <c r="K101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8" s="23"/>
      <c r="N1018" s="23"/>
    </row>
    <row r="1019" spans="6:14" x14ac:dyDescent="0.45">
      <c r="F1019" s="11" t="str">
        <f>IF(Games!F95=0, "",Games!F95)</f>
        <v/>
      </c>
      <c r="G1019" s="11"/>
      <c r="H1019" s="7"/>
      <c r="I1019" s="7"/>
      <c r="J1019" s="7"/>
      <c r="K101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9" s="23"/>
      <c r="N1019" s="23"/>
    </row>
    <row r="1020" spans="6:14" x14ac:dyDescent="0.45">
      <c r="F1020" s="11" t="str">
        <f>IF(Games!F96=0, "",Games!F96)</f>
        <v/>
      </c>
      <c r="G1020" s="11"/>
      <c r="H1020" s="7"/>
      <c r="I1020" s="7"/>
      <c r="J1020" s="7"/>
      <c r="K102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0" s="23"/>
      <c r="N1020" s="23"/>
    </row>
    <row r="1021" spans="6:14" x14ac:dyDescent="0.45">
      <c r="F1021" s="11" t="str">
        <f>IF(Games!F97=0, "",Games!F97)</f>
        <v/>
      </c>
      <c r="G1021" s="11"/>
      <c r="H1021" s="7"/>
      <c r="I1021" s="7"/>
      <c r="J1021" s="7"/>
      <c r="K102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1" s="23"/>
      <c r="N1021" s="23"/>
    </row>
    <row r="1022" spans="6:14" x14ac:dyDescent="0.45">
      <c r="F1022" s="11" t="str">
        <f>IF(Games!F98=0, "",Games!F98)</f>
        <v/>
      </c>
      <c r="G1022" s="11"/>
      <c r="H1022" s="7"/>
      <c r="I1022" s="7"/>
      <c r="J1022" s="7"/>
      <c r="K102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2" s="23"/>
      <c r="N1022" s="23"/>
    </row>
    <row r="1023" spans="6:14" x14ac:dyDescent="0.45">
      <c r="F1023" s="11" t="str">
        <f>IF(Games!F99=0, "",Games!F99)</f>
        <v/>
      </c>
      <c r="G1023" s="11"/>
      <c r="H1023" s="7"/>
      <c r="I1023" s="7"/>
      <c r="J1023" s="7"/>
      <c r="K102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3" s="23"/>
      <c r="N1023" s="23"/>
    </row>
    <row r="1024" spans="6:14" x14ac:dyDescent="0.45">
      <c r="F1024" s="11" t="str">
        <f>IF(Games!F100=0, "",Games!F100)</f>
        <v/>
      </c>
      <c r="G1024" s="11"/>
      <c r="H1024" s="7"/>
      <c r="I1024" s="7"/>
      <c r="J1024" s="7"/>
      <c r="K102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4" s="23"/>
      <c r="N1024" s="23"/>
    </row>
    <row r="1025" spans="6:14" x14ac:dyDescent="0.45">
      <c r="F1025" s="11" t="str">
        <f>IF(Games!F101=0, "",Games!F101)</f>
        <v/>
      </c>
      <c r="G1025" s="11"/>
      <c r="H1025" s="7"/>
      <c r="I1025" s="7"/>
      <c r="J1025" s="7"/>
      <c r="K102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5" s="23"/>
      <c r="N1025" s="23"/>
    </row>
    <row r="1026" spans="6:14" x14ac:dyDescent="0.45">
      <c r="F1026" s="11" t="str">
        <f>IF(Games!F102=0, "",Games!F102)</f>
        <v/>
      </c>
      <c r="G1026" s="11"/>
      <c r="H1026" s="7"/>
      <c r="I1026" s="7"/>
      <c r="J1026" s="7"/>
      <c r="K102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6" s="23"/>
      <c r="N1026" s="23"/>
    </row>
    <row r="1027" spans="6:14" x14ac:dyDescent="0.45">
      <c r="F1027" s="11" t="str">
        <f>IF(Games!F103=0, "",Games!F103)</f>
        <v/>
      </c>
      <c r="G1027" s="11"/>
      <c r="H1027" s="7"/>
      <c r="I1027" s="7"/>
      <c r="J1027" s="7"/>
      <c r="K102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7" s="23"/>
      <c r="N1027" s="23"/>
    </row>
    <row r="1028" spans="6:14" x14ac:dyDescent="0.45">
      <c r="F1028" s="11" t="str">
        <f>IF(Games!F104=0, "",Games!F104)</f>
        <v/>
      </c>
      <c r="G1028" s="11"/>
      <c r="H1028" s="7"/>
      <c r="I1028" s="7"/>
      <c r="J1028" s="7"/>
      <c r="K102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8" s="23"/>
      <c r="N1028" s="23"/>
    </row>
    <row r="1029" spans="6:14" x14ac:dyDescent="0.45">
      <c r="F1029" s="11" t="str">
        <f>IF(Games!F105=0, "",Games!F105)</f>
        <v/>
      </c>
      <c r="G1029" s="11"/>
      <c r="H1029" s="7"/>
      <c r="I1029" s="7"/>
      <c r="J1029" s="7"/>
      <c r="K102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9" s="23"/>
      <c r="N1029" s="23"/>
    </row>
    <row r="1030" spans="6:14" x14ac:dyDescent="0.45">
      <c r="F1030" s="11" t="str">
        <f>IF(Games!F106=0, "",Games!F106)</f>
        <v/>
      </c>
      <c r="G1030" s="11"/>
      <c r="H1030" s="7"/>
      <c r="I1030" s="7"/>
      <c r="J1030" s="7"/>
      <c r="K103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0" s="23"/>
      <c r="N1030" s="23"/>
    </row>
    <row r="1031" spans="6:14" x14ac:dyDescent="0.45">
      <c r="F1031" s="11" t="str">
        <f>IF(Games!F107=0, "",Games!F107)</f>
        <v/>
      </c>
      <c r="G1031" s="11"/>
      <c r="H1031" s="7"/>
      <c r="I1031" s="7"/>
      <c r="J1031" s="7"/>
      <c r="K103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1" s="23"/>
      <c r="N1031" s="23"/>
    </row>
    <row r="1032" spans="6:14" x14ac:dyDescent="0.45">
      <c r="F1032" s="11" t="str">
        <f>IF(Games!F108=0, "",Games!F108)</f>
        <v/>
      </c>
      <c r="G1032" s="11"/>
      <c r="H1032" s="7"/>
      <c r="I1032" s="7"/>
      <c r="J1032" s="7"/>
      <c r="K103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2" s="23"/>
      <c r="N1032" s="23"/>
    </row>
    <row r="1033" spans="6:14" x14ac:dyDescent="0.45">
      <c r="F1033" s="11" t="str">
        <f>IF(Games!F109=0, "",Games!F109)</f>
        <v/>
      </c>
      <c r="G1033" s="11"/>
      <c r="H1033" s="7"/>
      <c r="I1033" s="7"/>
      <c r="J1033" s="7"/>
      <c r="K103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3" s="23"/>
      <c r="N1033" s="23"/>
    </row>
    <row r="1034" spans="6:14" x14ac:dyDescent="0.45">
      <c r="F1034" s="11" t="str">
        <f>IF(Games!F110=0, "",Games!F110)</f>
        <v/>
      </c>
      <c r="G1034" s="11"/>
      <c r="H1034" s="7"/>
      <c r="I1034" s="7"/>
      <c r="J1034" s="7"/>
      <c r="K103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4" s="23"/>
      <c r="N1034" s="23"/>
    </row>
    <row r="1035" spans="6:14" x14ac:dyDescent="0.45">
      <c r="F1035" s="11" t="str">
        <f>IF(Games!F111=0, "",Games!F111)</f>
        <v/>
      </c>
      <c r="G1035" s="11"/>
      <c r="H1035" s="7"/>
      <c r="I1035" s="7"/>
      <c r="J1035" s="7"/>
      <c r="K103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5" s="23"/>
      <c r="N1035" s="23"/>
    </row>
    <row r="1036" spans="6:14" x14ac:dyDescent="0.45">
      <c r="F1036" s="11" t="str">
        <f>IF(Games!F112=0, "",Games!F112)</f>
        <v/>
      </c>
      <c r="G1036" s="11"/>
      <c r="H1036" s="7"/>
      <c r="I1036" s="7"/>
      <c r="J1036" s="7"/>
      <c r="K103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6" s="23"/>
      <c r="N1036" s="23"/>
    </row>
    <row r="1037" spans="6:14" x14ac:dyDescent="0.45">
      <c r="F1037" s="11" t="str">
        <f>IF(Games!F113=0, "",Games!F113)</f>
        <v/>
      </c>
      <c r="G1037" s="11"/>
      <c r="H1037" s="7"/>
      <c r="I1037" s="7"/>
      <c r="J1037" s="7"/>
      <c r="K103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7" s="23"/>
      <c r="N1037" s="23"/>
    </row>
    <row r="1038" spans="6:14" x14ac:dyDescent="0.45">
      <c r="F1038" s="11" t="str">
        <f>IF(Games!F114=0, "",Games!F114)</f>
        <v/>
      </c>
      <c r="G1038" s="11"/>
      <c r="H1038" s="7"/>
      <c r="I1038" s="7"/>
      <c r="J1038" s="7"/>
      <c r="K103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8" s="23"/>
      <c r="N1038" s="23"/>
    </row>
    <row r="1039" spans="6:14" x14ac:dyDescent="0.45">
      <c r="F1039" s="11" t="str">
        <f>IF(Games!F115=0, "",Games!F115)</f>
        <v/>
      </c>
      <c r="G1039" s="11"/>
      <c r="H1039" s="7"/>
      <c r="I1039" s="7"/>
      <c r="J1039" s="7"/>
      <c r="K103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9" s="23"/>
      <c r="N1039" s="23"/>
    </row>
    <row r="1040" spans="6:14" x14ac:dyDescent="0.45">
      <c r="F1040" s="11" t="str">
        <f>IF(Games!F116=0, "",Games!F116)</f>
        <v/>
      </c>
      <c r="G1040" s="11"/>
      <c r="H1040" s="7"/>
      <c r="I1040" s="7"/>
      <c r="J1040" s="7"/>
      <c r="K104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0" s="23"/>
      <c r="N1040" s="23"/>
    </row>
    <row r="1041" spans="6:14" x14ac:dyDescent="0.45">
      <c r="F1041" s="11" t="str">
        <f>IF(Games!F117=0, "",Games!F117)</f>
        <v/>
      </c>
      <c r="G1041" s="11"/>
      <c r="H1041" s="7"/>
      <c r="I1041" s="7"/>
      <c r="J1041" s="7"/>
      <c r="K104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1" s="23"/>
      <c r="N1041" s="23"/>
    </row>
    <row r="1042" spans="6:14" x14ac:dyDescent="0.45">
      <c r="F1042" s="11" t="str">
        <f>IF(Games!F118=0, "",Games!F118)</f>
        <v/>
      </c>
      <c r="G1042" s="11"/>
      <c r="H1042" s="7"/>
      <c r="I1042" s="7"/>
      <c r="J1042" s="7"/>
      <c r="K104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2" s="23"/>
      <c r="N1042" s="23"/>
    </row>
    <row r="1043" spans="6:14" x14ac:dyDescent="0.45">
      <c r="F1043" s="11" t="str">
        <f>IF(Games!F119=0, "",Games!F119)</f>
        <v/>
      </c>
      <c r="G1043" s="11"/>
      <c r="H1043" s="7"/>
      <c r="I1043" s="7"/>
      <c r="J1043" s="7"/>
      <c r="K104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3" s="23"/>
      <c r="N1043" s="23"/>
    </row>
    <row r="1044" spans="6:14" x14ac:dyDescent="0.45">
      <c r="F1044" s="11" t="str">
        <f>IF(Games!F120=0, "",Games!F120)</f>
        <v/>
      </c>
      <c r="G1044" s="11"/>
      <c r="H1044" s="7"/>
      <c r="I1044" s="7"/>
      <c r="J1044" s="7"/>
      <c r="K104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4" s="23"/>
      <c r="N1044" s="23"/>
    </row>
    <row r="1045" spans="6:14" x14ac:dyDescent="0.45">
      <c r="F1045" s="11" t="str">
        <f>IF(Games!F121=0, "",Games!F121)</f>
        <v/>
      </c>
      <c r="G1045" s="11"/>
      <c r="H1045" s="7"/>
      <c r="I1045" s="7"/>
      <c r="J1045" s="7"/>
      <c r="K104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5" s="23"/>
      <c r="N1045" s="23"/>
    </row>
    <row r="1046" spans="6:14" x14ac:dyDescent="0.45">
      <c r="F1046" s="11" t="str">
        <f>IF(Games!F122=0, "",Games!F122)</f>
        <v/>
      </c>
      <c r="G1046" s="11"/>
      <c r="H1046" s="7"/>
      <c r="I1046" s="7"/>
      <c r="J1046" s="7"/>
      <c r="K104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6" s="23"/>
      <c r="N1046" s="23"/>
    </row>
    <row r="1047" spans="6:14" x14ac:dyDescent="0.45">
      <c r="F1047" s="11" t="str">
        <f>IF(Games!F123=0, "",Games!F123)</f>
        <v/>
      </c>
      <c r="G1047" s="11"/>
      <c r="H1047" s="7"/>
      <c r="I1047" s="7"/>
      <c r="J1047" s="7"/>
      <c r="K104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7" s="23"/>
      <c r="N1047" s="23"/>
    </row>
    <row r="1048" spans="6:14" x14ac:dyDescent="0.45">
      <c r="F1048" s="11" t="str">
        <f>IF(Games!F124=0, "",Games!F124)</f>
        <v/>
      </c>
      <c r="G1048" s="11"/>
      <c r="H1048" s="7"/>
      <c r="I1048" s="7"/>
      <c r="J1048" s="7"/>
      <c r="K104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8" s="23"/>
      <c r="N1048" s="23"/>
    </row>
    <row r="1049" spans="6:14" x14ac:dyDescent="0.45">
      <c r="F1049" s="11" t="str">
        <f>IF(Games!F125=0, "",Games!F125)</f>
        <v/>
      </c>
      <c r="G1049" s="11"/>
      <c r="H1049" s="7"/>
      <c r="I1049" s="7"/>
      <c r="J1049" s="7"/>
      <c r="K104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9" s="23"/>
      <c r="N1049" s="23"/>
    </row>
    <row r="1050" spans="6:14" x14ac:dyDescent="0.45">
      <c r="F1050" s="11" t="str">
        <f>IF(Games!F126=0, "",Games!F126)</f>
        <v/>
      </c>
      <c r="G1050" s="11"/>
      <c r="H1050" s="7"/>
      <c r="I1050" s="7"/>
      <c r="J1050" s="7"/>
      <c r="K105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0" s="23"/>
      <c r="N1050" s="23"/>
    </row>
    <row r="1051" spans="6:14" x14ac:dyDescent="0.45">
      <c r="F1051" s="11" t="str">
        <f>IF(Games!F127=0, "",Games!F127)</f>
        <v/>
      </c>
      <c r="G1051" s="11"/>
      <c r="H1051" s="7"/>
      <c r="I1051" s="7"/>
      <c r="J1051" s="7"/>
      <c r="K105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1" s="23"/>
      <c r="N1051" s="23"/>
    </row>
    <row r="1052" spans="6:14" x14ac:dyDescent="0.45">
      <c r="F1052" s="11" t="str">
        <f>IF(Games!F128=0, "",Games!F128)</f>
        <v/>
      </c>
      <c r="G1052" s="11"/>
      <c r="H1052" s="7"/>
      <c r="I1052" s="7"/>
      <c r="J1052" s="7"/>
      <c r="K105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2" s="23"/>
      <c r="N1052" s="23"/>
    </row>
    <row r="1053" spans="6:14" x14ac:dyDescent="0.45">
      <c r="F1053" s="11" t="str">
        <f>IF(Games!F129=0, "",Games!F129)</f>
        <v/>
      </c>
      <c r="G1053" s="11"/>
      <c r="H1053" s="7"/>
      <c r="I1053" s="7"/>
      <c r="J1053" s="7"/>
      <c r="K105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3" s="23"/>
      <c r="N1053" s="23"/>
    </row>
    <row r="1054" spans="6:14" x14ac:dyDescent="0.45">
      <c r="F1054" s="11" t="str">
        <f>IF(Games!F130=0, "",Games!F130)</f>
        <v/>
      </c>
      <c r="G1054" s="11"/>
      <c r="H1054" s="7"/>
      <c r="I1054" s="7"/>
      <c r="J1054" s="7"/>
      <c r="K105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4" s="23"/>
      <c r="N1054" s="23"/>
    </row>
    <row r="1055" spans="6:14" x14ac:dyDescent="0.45">
      <c r="F1055" s="11" t="str">
        <f>IF(Games!F131=0, "",Games!F131)</f>
        <v/>
      </c>
      <c r="G1055" s="11"/>
      <c r="H1055" s="7"/>
      <c r="I1055" s="7"/>
      <c r="J1055" s="7"/>
      <c r="K105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5" s="23"/>
      <c r="N1055" s="23"/>
    </row>
    <row r="1056" spans="6:14" x14ac:dyDescent="0.45">
      <c r="F1056" s="11" t="str">
        <f>IF(Games!F132=0, "",Games!F132)</f>
        <v/>
      </c>
      <c r="G1056" s="11"/>
      <c r="H1056" s="7"/>
      <c r="I1056" s="7"/>
      <c r="J1056" s="7"/>
      <c r="K105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6" s="23"/>
      <c r="N1056" s="23"/>
    </row>
    <row r="1057" spans="6:14" x14ac:dyDescent="0.45">
      <c r="F1057" s="11" t="str">
        <f>IF(Games!F133=0, "",Games!F133)</f>
        <v/>
      </c>
      <c r="G1057" s="11"/>
      <c r="H1057" s="7"/>
      <c r="I1057" s="7"/>
      <c r="J1057" s="7"/>
      <c r="K105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7" s="23"/>
      <c r="N1057" s="23"/>
    </row>
    <row r="1058" spans="6:14" x14ac:dyDescent="0.45">
      <c r="F1058" s="11" t="str">
        <f>IF(Games!F134=0, "",Games!F134)</f>
        <v/>
      </c>
      <c r="G1058" s="11"/>
      <c r="H1058" s="7"/>
      <c r="I1058" s="7"/>
      <c r="J1058" s="7"/>
      <c r="K105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8" s="23"/>
      <c r="N1058" s="23"/>
    </row>
    <row r="1059" spans="6:14" x14ac:dyDescent="0.45">
      <c r="F1059" s="11" t="str">
        <f>IF(Games!F135=0, "",Games!F135)</f>
        <v/>
      </c>
      <c r="G1059" s="11"/>
      <c r="H1059" s="7"/>
      <c r="I1059" s="7"/>
      <c r="J1059" s="7"/>
      <c r="K105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9" s="23"/>
      <c r="N1059" s="23"/>
    </row>
    <row r="1060" spans="6:14" x14ac:dyDescent="0.45">
      <c r="F1060" s="11" t="str">
        <f>IF(Games!F136=0, "",Games!F136)</f>
        <v/>
      </c>
      <c r="G1060" s="11"/>
      <c r="H1060" s="7"/>
      <c r="I1060" s="7"/>
      <c r="J1060" s="7"/>
      <c r="K106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0" s="23"/>
      <c r="N1060" s="23"/>
    </row>
    <row r="1061" spans="6:14" x14ac:dyDescent="0.45">
      <c r="F1061" s="11" t="str">
        <f>IF(Games!F137=0, "",Games!F137)</f>
        <v/>
      </c>
      <c r="G1061" s="11"/>
      <c r="H1061" s="7"/>
      <c r="I1061" s="7"/>
      <c r="J1061" s="7"/>
      <c r="K106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1" s="23"/>
      <c r="N1061" s="23"/>
    </row>
    <row r="1062" spans="6:14" x14ac:dyDescent="0.45">
      <c r="F1062" s="11" t="str">
        <f>IF(Games!F138=0, "",Games!F138)</f>
        <v/>
      </c>
      <c r="G1062" s="11"/>
      <c r="H1062" s="7"/>
      <c r="I1062" s="7"/>
      <c r="J1062" s="7"/>
      <c r="K106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2" s="23"/>
      <c r="N1062" s="23"/>
    </row>
    <row r="1063" spans="6:14" x14ac:dyDescent="0.45">
      <c r="F1063" s="11" t="str">
        <f>IF(Games!F139=0, "",Games!F139)</f>
        <v/>
      </c>
      <c r="G1063" s="11"/>
      <c r="H1063" s="7"/>
      <c r="I1063" s="7"/>
      <c r="J1063" s="7"/>
      <c r="K106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3" s="23"/>
      <c r="N1063" s="23"/>
    </row>
    <row r="1064" spans="6:14" x14ac:dyDescent="0.45">
      <c r="F1064" s="11" t="str">
        <f>IF(Games!F140=0, "",Games!F140)</f>
        <v/>
      </c>
      <c r="G1064" s="11"/>
      <c r="H1064" s="7"/>
      <c r="I1064" s="7"/>
      <c r="J1064" s="7"/>
      <c r="K106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4" s="23"/>
      <c r="N1064" s="23"/>
    </row>
    <row r="1065" spans="6:14" x14ac:dyDescent="0.45">
      <c r="F1065" s="11" t="str">
        <f>IF(Games!F141=0, "",Games!F141)</f>
        <v/>
      </c>
      <c r="G1065" s="11"/>
      <c r="H1065" s="7"/>
      <c r="I1065" s="7"/>
      <c r="J1065" s="7"/>
      <c r="K106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5" s="23"/>
      <c r="N1065" s="23"/>
    </row>
    <row r="1066" spans="6:14" x14ac:dyDescent="0.45">
      <c r="F1066" s="11" t="str">
        <f>IF(Games!F142=0, "",Games!F142)</f>
        <v/>
      </c>
      <c r="G1066" s="11"/>
      <c r="H1066" s="7"/>
      <c r="I1066" s="7"/>
      <c r="J1066" s="7"/>
      <c r="K106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6" s="23"/>
      <c r="N1066" s="23"/>
    </row>
    <row r="1067" spans="6:14" x14ac:dyDescent="0.45">
      <c r="F1067" s="11" t="str">
        <f>IF(Games!F143=0, "",Games!F143)</f>
        <v/>
      </c>
      <c r="G1067" s="11"/>
      <c r="H1067" s="7"/>
      <c r="I1067" s="7"/>
      <c r="J1067" s="7"/>
      <c r="K106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7" s="23"/>
      <c r="N1067" s="23"/>
    </row>
    <row r="1068" spans="6:14" x14ac:dyDescent="0.45">
      <c r="F1068" s="11" t="str">
        <f>IF(Games!F144=0, "",Games!F144)</f>
        <v/>
      </c>
      <c r="G1068" s="11"/>
      <c r="H1068" s="7"/>
      <c r="I1068" s="7"/>
      <c r="J1068" s="7"/>
      <c r="K106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8" s="23"/>
      <c r="N1068" s="23"/>
    </row>
    <row r="1069" spans="6:14" x14ac:dyDescent="0.45">
      <c r="F1069" s="11" t="str">
        <f>IF(Games!F145=0, "",Games!F145)</f>
        <v/>
      </c>
      <c r="G1069" s="11"/>
      <c r="H1069" s="7"/>
      <c r="I1069" s="7"/>
      <c r="J1069" s="7"/>
      <c r="K106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9" s="23"/>
      <c r="N1069" s="23"/>
    </row>
    <row r="1070" spans="6:14" x14ac:dyDescent="0.45">
      <c r="F1070" s="11" t="str">
        <f>IF(Games!F146=0, "",Games!F146)</f>
        <v/>
      </c>
      <c r="G1070" s="11"/>
      <c r="H1070" s="7"/>
      <c r="I1070" s="7"/>
      <c r="J1070" s="7"/>
      <c r="K107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0" s="23"/>
      <c r="N1070" s="23"/>
    </row>
    <row r="1071" spans="6:14" x14ac:dyDescent="0.45">
      <c r="F1071" s="11" t="str">
        <f>IF(Games!F147=0, "",Games!F147)</f>
        <v/>
      </c>
      <c r="G1071" s="11"/>
      <c r="H1071" s="7"/>
      <c r="I1071" s="7"/>
      <c r="J1071" s="7"/>
      <c r="K107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1" s="23"/>
      <c r="N1071" s="23"/>
    </row>
    <row r="1072" spans="6:14" x14ac:dyDescent="0.45">
      <c r="F1072" s="11" t="str">
        <f>IF(Games!F148=0, "",Games!F148)</f>
        <v/>
      </c>
      <c r="G1072" s="11"/>
      <c r="H1072" s="7"/>
      <c r="I1072" s="7"/>
      <c r="J1072" s="7"/>
      <c r="K107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2" s="23"/>
      <c r="N1072" s="23"/>
    </row>
    <row r="1073" spans="6:14" x14ac:dyDescent="0.45">
      <c r="F1073" s="11" t="str">
        <f>IF(Games!F149=0, "",Games!F149)</f>
        <v/>
      </c>
      <c r="G1073" s="11"/>
      <c r="H1073" s="7"/>
      <c r="I1073" s="7"/>
      <c r="J1073" s="7"/>
      <c r="K107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3" s="23"/>
      <c r="N1073" s="23"/>
    </row>
    <row r="1074" spans="6:14" x14ac:dyDescent="0.45">
      <c r="F1074" s="11" t="str">
        <f>IF(Games!F150=0, "",Games!F150)</f>
        <v/>
      </c>
      <c r="G1074" s="11"/>
      <c r="H1074" s="7"/>
      <c r="I1074" s="7"/>
      <c r="J1074" s="7"/>
      <c r="K107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4" s="23"/>
      <c r="N1074" s="23"/>
    </row>
    <row r="1075" spans="6:14" x14ac:dyDescent="0.45">
      <c r="F1075" s="11" t="str">
        <f>IF(Games!F151=0, "",Games!F151)</f>
        <v/>
      </c>
      <c r="G1075" s="11"/>
      <c r="H1075" s="7"/>
      <c r="I1075" s="7"/>
      <c r="J1075" s="7"/>
      <c r="K107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5" s="23"/>
      <c r="N1075" s="23"/>
    </row>
    <row r="1076" spans="6:14" x14ac:dyDescent="0.45">
      <c r="F1076" s="11" t="str">
        <f>IF(Games!F152=0, "",Games!F152)</f>
        <v/>
      </c>
      <c r="G1076" s="11"/>
      <c r="H1076" s="7"/>
      <c r="I1076" s="7"/>
      <c r="J1076" s="7"/>
      <c r="K107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6" s="23"/>
      <c r="N1076" s="23"/>
    </row>
    <row r="1077" spans="6:14" x14ac:dyDescent="0.45">
      <c r="F1077" s="11" t="str">
        <f>IF(Games!F153=0, "",Games!F153)</f>
        <v/>
      </c>
      <c r="G1077" s="11"/>
      <c r="H1077" s="7"/>
      <c r="I1077" s="7"/>
      <c r="J1077" s="7"/>
      <c r="K107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7" s="23"/>
      <c r="N1077" s="23"/>
    </row>
    <row r="1078" spans="6:14" x14ac:dyDescent="0.45">
      <c r="F1078" s="11" t="str">
        <f>IF(Games!F154=0, "",Games!F154)</f>
        <v/>
      </c>
      <c r="G1078" s="11"/>
      <c r="H1078" s="7"/>
      <c r="I1078" s="7"/>
      <c r="J1078" s="7"/>
      <c r="K107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8" s="23"/>
      <c r="N1078" s="23"/>
    </row>
    <row r="1079" spans="6:14" x14ac:dyDescent="0.45">
      <c r="F1079" s="11" t="str">
        <f>IF(Games!F155=0, "",Games!F155)</f>
        <v/>
      </c>
      <c r="G1079" s="11"/>
      <c r="H1079" s="7"/>
      <c r="I1079" s="7"/>
      <c r="J1079" s="7"/>
      <c r="K107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9" s="23"/>
      <c r="N1079" s="23"/>
    </row>
    <row r="1080" spans="6:14" x14ac:dyDescent="0.45">
      <c r="F1080" s="11" t="str">
        <f>IF(Games!F156=0, "",Games!F156)</f>
        <v/>
      </c>
      <c r="G1080" s="11"/>
      <c r="H1080" s="7"/>
      <c r="I1080" s="7"/>
      <c r="J1080" s="7"/>
      <c r="K108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0" s="23"/>
      <c r="N1080" s="23"/>
    </row>
    <row r="1081" spans="6:14" x14ac:dyDescent="0.45">
      <c r="F1081" s="11" t="str">
        <f>IF(Games!F157=0, "",Games!F157)</f>
        <v/>
      </c>
      <c r="G1081" s="11"/>
      <c r="H1081" s="7"/>
      <c r="I1081" s="7"/>
      <c r="J1081" s="7"/>
      <c r="K108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1" s="23"/>
      <c r="N1081" s="23"/>
    </row>
    <row r="1082" spans="6:14" x14ac:dyDescent="0.45">
      <c r="F1082" s="11" t="str">
        <f>IF(Games!F158=0, "",Games!F158)</f>
        <v/>
      </c>
      <c r="G1082" s="11"/>
      <c r="H1082" s="7"/>
      <c r="I1082" s="7"/>
      <c r="J1082" s="7"/>
      <c r="K108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2" s="23"/>
      <c r="N1082" s="23"/>
    </row>
    <row r="1083" spans="6:14" x14ac:dyDescent="0.45">
      <c r="F1083" s="11" t="str">
        <f>IF(Games!F159=0, "",Games!F159)</f>
        <v/>
      </c>
      <c r="G1083" s="11"/>
      <c r="H1083" s="7"/>
      <c r="I1083" s="7"/>
      <c r="J1083" s="7"/>
      <c r="K108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3" s="23"/>
      <c r="N1083" s="23"/>
    </row>
    <row r="1084" spans="6:14" x14ac:dyDescent="0.45">
      <c r="F1084" s="11" t="str">
        <f>IF(Games!F160=0, "",Games!F160)</f>
        <v/>
      </c>
      <c r="G1084" s="11"/>
      <c r="H1084" s="7"/>
      <c r="I1084" s="7"/>
      <c r="J1084" s="7"/>
      <c r="K108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4" s="23"/>
      <c r="N1084" s="23"/>
    </row>
    <row r="1085" spans="6:14" x14ac:dyDescent="0.45">
      <c r="F1085" s="11" t="str">
        <f>IF(Games!F161=0, "",Games!F161)</f>
        <v/>
      </c>
      <c r="G1085" s="11"/>
      <c r="H1085" s="7"/>
      <c r="I1085" s="7"/>
      <c r="J1085" s="7"/>
      <c r="K108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5" s="23"/>
      <c r="N1085" s="23"/>
    </row>
    <row r="1086" spans="6:14" x14ac:dyDescent="0.45">
      <c r="F1086" s="11" t="str">
        <f>IF(Games!F162=0, "",Games!F162)</f>
        <v/>
      </c>
      <c r="G1086" s="11"/>
      <c r="H1086" s="7"/>
      <c r="I1086" s="7"/>
      <c r="J1086" s="7"/>
      <c r="K108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6" s="23"/>
      <c r="N1086" s="23"/>
    </row>
    <row r="1087" spans="6:14" x14ac:dyDescent="0.45">
      <c r="F1087" s="11" t="str">
        <f>IF(Games!F163=0, "",Games!F163)</f>
        <v/>
      </c>
      <c r="G1087" s="11"/>
      <c r="H1087" s="7"/>
      <c r="I1087" s="7"/>
      <c r="J1087" s="7"/>
      <c r="K108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7" s="23"/>
      <c r="N1087" s="23"/>
    </row>
    <row r="1088" spans="6:14" x14ac:dyDescent="0.45">
      <c r="F1088" s="11" t="str">
        <f>IF(Games!F164=0, "",Games!F164)</f>
        <v/>
      </c>
      <c r="G1088" s="11"/>
      <c r="H1088" s="7"/>
      <c r="I1088" s="7"/>
      <c r="J1088" s="7"/>
      <c r="K108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8" s="23"/>
      <c r="N1088" s="23"/>
    </row>
    <row r="1089" spans="6:14" x14ac:dyDescent="0.45">
      <c r="F1089" s="11" t="str">
        <f>IF(Games!F165=0, "",Games!F165)</f>
        <v/>
      </c>
      <c r="G1089" s="11"/>
      <c r="H1089" s="7"/>
      <c r="I1089" s="7"/>
      <c r="J1089" s="7"/>
      <c r="K108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9" s="23"/>
      <c r="N1089" s="23"/>
    </row>
    <row r="1090" spans="6:14" x14ac:dyDescent="0.45">
      <c r="F1090" s="11" t="str">
        <f>IF(Games!F166=0, "",Games!F166)</f>
        <v/>
      </c>
      <c r="G1090" s="11"/>
      <c r="H1090" s="7"/>
      <c r="I1090" s="7"/>
      <c r="J1090" s="7"/>
      <c r="K109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0" s="23"/>
      <c r="N1090" s="23"/>
    </row>
    <row r="1091" spans="6:14" x14ac:dyDescent="0.45">
      <c r="F1091" s="11" t="str">
        <f>IF(Games!F167=0, "",Games!F167)</f>
        <v/>
      </c>
      <c r="G1091" s="11"/>
      <c r="H1091" s="7"/>
      <c r="I1091" s="7"/>
      <c r="J1091" s="7"/>
      <c r="K109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1" s="23"/>
      <c r="N1091" s="23"/>
    </row>
    <row r="1092" spans="6:14" x14ac:dyDescent="0.45">
      <c r="F1092" s="11" t="str">
        <f>IF(Games!F168=0, "",Games!F168)</f>
        <v/>
      </c>
      <c r="G1092" s="11"/>
      <c r="H1092" s="7"/>
      <c r="I1092" s="7"/>
      <c r="J1092" s="7"/>
      <c r="K109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2" s="23"/>
      <c r="N1092" s="23"/>
    </row>
    <row r="1093" spans="6:14" x14ac:dyDescent="0.45">
      <c r="F1093" s="11" t="str">
        <f>IF(Games!F169=0, "",Games!F169)</f>
        <v/>
      </c>
      <c r="G1093" s="11"/>
      <c r="H1093" s="7"/>
      <c r="I1093" s="7"/>
      <c r="J1093" s="7"/>
      <c r="K109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3" s="23"/>
      <c r="N1093" s="23"/>
    </row>
    <row r="1094" spans="6:14" x14ac:dyDescent="0.45">
      <c r="F1094" s="11" t="str">
        <f>IF(Games!F170=0, "",Games!F170)</f>
        <v/>
      </c>
      <c r="G1094" s="11"/>
      <c r="H1094" s="7"/>
      <c r="I1094" s="7"/>
      <c r="J1094" s="7"/>
      <c r="K109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4" s="23"/>
      <c r="N1094" s="23"/>
    </row>
    <row r="1095" spans="6:14" x14ac:dyDescent="0.45">
      <c r="F1095" s="11" t="str">
        <f>IF(Games!F171=0, "",Games!F171)</f>
        <v/>
      </c>
      <c r="G1095" s="11"/>
      <c r="H1095" s="7"/>
      <c r="I1095" s="7"/>
      <c r="J1095" s="7"/>
      <c r="K109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5" s="23"/>
      <c r="N1095" s="23"/>
    </row>
    <row r="1096" spans="6:14" x14ac:dyDescent="0.45">
      <c r="F1096" s="11" t="str">
        <f>IF(Games!F172=0, "",Games!F172)</f>
        <v/>
      </c>
      <c r="G1096" s="11"/>
      <c r="H1096" s="7"/>
      <c r="I1096" s="7"/>
      <c r="J1096" s="7"/>
      <c r="K109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6" s="23"/>
      <c r="N1096" s="23"/>
    </row>
    <row r="1097" spans="6:14" x14ac:dyDescent="0.45">
      <c r="F1097" s="11" t="str">
        <f>IF(Games!F173=0, "",Games!F173)</f>
        <v/>
      </c>
      <c r="G1097" s="11"/>
      <c r="H1097" s="7"/>
      <c r="I1097" s="7"/>
      <c r="J1097" s="7"/>
      <c r="K109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7" s="23"/>
      <c r="N1097" s="23"/>
    </row>
    <row r="1098" spans="6:14" x14ac:dyDescent="0.45">
      <c r="F1098" s="11" t="str">
        <f>IF(Games!F174=0, "",Games!F174)</f>
        <v/>
      </c>
      <c r="G1098" s="11"/>
      <c r="H1098" s="7"/>
      <c r="I1098" s="7"/>
      <c r="J1098" s="7"/>
      <c r="K109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8" s="23"/>
      <c r="N1098" s="23"/>
    </row>
    <row r="1099" spans="6:14" x14ac:dyDescent="0.45">
      <c r="F1099" s="11" t="str">
        <f>IF(Games!F175=0, "",Games!F175)</f>
        <v/>
      </c>
      <c r="G1099" s="11"/>
      <c r="H1099" s="7"/>
      <c r="I1099" s="7"/>
      <c r="J1099" s="7"/>
      <c r="K109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9" s="23"/>
      <c r="N1099" s="23"/>
    </row>
    <row r="1100" spans="6:14" x14ac:dyDescent="0.45">
      <c r="F1100" s="11" t="str">
        <f>IF(Games!F176=0, "",Games!F176)</f>
        <v/>
      </c>
      <c r="G1100" s="11"/>
      <c r="H1100" s="7"/>
      <c r="I1100" s="7"/>
      <c r="J1100" s="7"/>
      <c r="K110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0" s="23"/>
      <c r="N1100" s="23"/>
    </row>
    <row r="1101" spans="6:14" x14ac:dyDescent="0.45">
      <c r="F1101" s="11" t="str">
        <f>IF(Games!F177=0, "",Games!F177)</f>
        <v/>
      </c>
      <c r="G1101" s="11"/>
      <c r="H1101" s="7"/>
      <c r="I1101" s="7"/>
      <c r="J1101" s="7"/>
      <c r="K110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1" s="23"/>
      <c r="N1101" s="23"/>
    </row>
    <row r="1102" spans="6:14" x14ac:dyDescent="0.45">
      <c r="F1102" s="11" t="str">
        <f>IF(Games!F178=0, "",Games!F178)</f>
        <v/>
      </c>
      <c r="G1102" s="11"/>
      <c r="H1102" s="7"/>
      <c r="I1102" s="7"/>
      <c r="J1102" s="7"/>
      <c r="K110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2" s="23"/>
      <c r="N1102" s="23"/>
    </row>
    <row r="1103" spans="6:14" x14ac:dyDescent="0.45">
      <c r="F1103" s="11" t="str">
        <f>IF(Games!F179=0, "",Games!F179)</f>
        <v/>
      </c>
      <c r="G1103" s="11"/>
      <c r="H1103" s="7"/>
      <c r="I1103" s="7"/>
      <c r="J1103" s="7"/>
      <c r="K110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3" s="23"/>
      <c r="N1103" s="23"/>
    </row>
    <row r="1104" spans="6:14" x14ac:dyDescent="0.45">
      <c r="F1104" s="11" t="str">
        <f>IF(Games!F180=0, "",Games!F180)</f>
        <v/>
      </c>
      <c r="G1104" s="11"/>
      <c r="H1104" s="7"/>
      <c r="I1104" s="7"/>
      <c r="J1104" s="7"/>
      <c r="K110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4" s="23"/>
      <c r="N1104" s="23"/>
    </row>
    <row r="1105" spans="6:14" x14ac:dyDescent="0.45">
      <c r="F1105" s="11" t="str">
        <f>IF(Games!F181=0, "",Games!F181)</f>
        <v/>
      </c>
      <c r="G1105" s="11"/>
      <c r="H1105" s="7"/>
      <c r="I1105" s="7"/>
      <c r="J1105" s="7"/>
      <c r="K110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5" s="23"/>
      <c r="N1105" s="23"/>
    </row>
    <row r="1106" spans="6:14" x14ac:dyDescent="0.45">
      <c r="F1106" s="11" t="str">
        <f>IF(Games!F182=0, "",Games!F182)</f>
        <v/>
      </c>
      <c r="G1106" s="11"/>
      <c r="H1106" s="7"/>
      <c r="I1106" s="7"/>
      <c r="J1106" s="7"/>
      <c r="K110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6" s="23"/>
      <c r="N1106" s="23"/>
    </row>
    <row r="1107" spans="6:14" x14ac:dyDescent="0.45">
      <c r="F1107" s="11" t="str">
        <f>IF(Games!F183=0, "",Games!F183)</f>
        <v/>
      </c>
      <c r="G1107" s="11"/>
      <c r="H1107" s="7"/>
      <c r="I1107" s="7"/>
      <c r="J1107" s="7"/>
      <c r="K110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7" s="23"/>
      <c r="N1107" s="23"/>
    </row>
    <row r="1108" spans="6:14" x14ac:dyDescent="0.45">
      <c r="F1108" s="11" t="str">
        <f>IF(Games!F184=0, "",Games!F184)</f>
        <v/>
      </c>
      <c r="G1108" s="11"/>
      <c r="H1108" s="7"/>
      <c r="I1108" s="7"/>
      <c r="J1108" s="7"/>
      <c r="K110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8" s="23"/>
      <c r="N1108" s="23"/>
    </row>
    <row r="1109" spans="6:14" x14ac:dyDescent="0.45">
      <c r="F1109" s="11" t="str">
        <f>IF(Games!F185=0, "",Games!F185)</f>
        <v/>
      </c>
      <c r="G1109" s="11"/>
      <c r="H1109" s="7"/>
      <c r="I1109" s="7"/>
      <c r="J1109" s="7"/>
      <c r="K110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9" s="23"/>
      <c r="N1109" s="23"/>
    </row>
    <row r="1110" spans="6:14" x14ac:dyDescent="0.45">
      <c r="F1110" s="11" t="str">
        <f>IF(Games!F186=0, "",Games!F186)</f>
        <v/>
      </c>
      <c r="G1110" s="11"/>
      <c r="H1110" s="7"/>
      <c r="I1110" s="7"/>
      <c r="J1110" s="7"/>
      <c r="K111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0" s="23"/>
      <c r="N1110" s="23"/>
    </row>
    <row r="1111" spans="6:14" x14ac:dyDescent="0.45">
      <c r="F1111" s="11" t="str">
        <f>IF(Games!F187=0, "",Games!F187)</f>
        <v/>
      </c>
      <c r="G1111" s="11"/>
      <c r="H1111" s="7"/>
      <c r="I1111" s="7"/>
      <c r="J1111" s="7"/>
      <c r="K111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1" s="23"/>
      <c r="N1111" s="23"/>
    </row>
    <row r="1112" spans="6:14" x14ac:dyDescent="0.45">
      <c r="F1112" s="11" t="str">
        <f>IF(Games!F188=0, "",Games!F188)</f>
        <v/>
      </c>
      <c r="G1112" s="11"/>
      <c r="H1112" s="7"/>
      <c r="I1112" s="7"/>
      <c r="J1112" s="7"/>
      <c r="K111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2" s="23"/>
      <c r="N1112" s="23"/>
    </row>
    <row r="1113" spans="6:14" x14ac:dyDescent="0.45">
      <c r="F1113" s="11" t="str">
        <f>IF(Games!F189=0, "",Games!F189)</f>
        <v/>
      </c>
      <c r="G1113" s="11"/>
      <c r="H1113" s="7"/>
      <c r="I1113" s="7"/>
      <c r="J1113" s="7"/>
      <c r="K111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3" s="23"/>
      <c r="N1113" s="23"/>
    </row>
    <row r="1114" spans="6:14" x14ac:dyDescent="0.45">
      <c r="F1114" s="11" t="str">
        <f>IF(Games!F190=0, "",Games!F190)</f>
        <v/>
      </c>
      <c r="G1114" s="11"/>
      <c r="H1114" s="7"/>
      <c r="I1114" s="7"/>
      <c r="J1114" s="7"/>
      <c r="K111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4" s="23"/>
      <c r="N1114" s="23"/>
    </row>
    <row r="1115" spans="6:14" x14ac:dyDescent="0.45">
      <c r="F1115" s="11" t="str">
        <f>IF(Games!F191=0, "",Games!F191)</f>
        <v/>
      </c>
      <c r="G1115" s="11"/>
      <c r="H1115" s="7"/>
      <c r="I1115" s="7"/>
      <c r="J1115" s="7"/>
      <c r="K111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5" s="23"/>
      <c r="N1115" s="23"/>
    </row>
    <row r="1116" spans="6:14" x14ac:dyDescent="0.45">
      <c r="F1116" s="11" t="str">
        <f>IF(Games!F192=0, "",Games!F192)</f>
        <v/>
      </c>
      <c r="G1116" s="11"/>
      <c r="H1116" s="7"/>
      <c r="I1116" s="7"/>
      <c r="J1116" s="7"/>
      <c r="K111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6" s="23"/>
      <c r="N1116" s="23"/>
    </row>
    <row r="1117" spans="6:14" x14ac:dyDescent="0.45">
      <c r="F1117" s="11" t="str">
        <f>IF(Games!F193=0, "",Games!F193)</f>
        <v/>
      </c>
      <c r="G1117" s="11"/>
      <c r="H1117" s="7"/>
      <c r="I1117" s="7"/>
      <c r="J1117" s="7"/>
      <c r="K111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7" s="23"/>
      <c r="N1117" s="23"/>
    </row>
    <row r="1118" spans="6:14" x14ac:dyDescent="0.45">
      <c r="F1118" s="11" t="str">
        <f>IF(Games!F194=0, "",Games!F194)</f>
        <v/>
      </c>
      <c r="G1118" s="11"/>
      <c r="H1118" s="7"/>
      <c r="I1118" s="7"/>
      <c r="J1118" s="7"/>
      <c r="K111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8" s="23"/>
      <c r="N1118" s="23"/>
    </row>
    <row r="1119" spans="6:14" x14ac:dyDescent="0.45">
      <c r="F1119" s="11" t="str">
        <f>IF(Games!F195=0, "",Games!F195)</f>
        <v/>
      </c>
      <c r="G1119" s="11"/>
      <c r="H1119" s="7"/>
      <c r="I1119" s="7"/>
      <c r="J1119" s="7"/>
      <c r="K111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9" s="23"/>
      <c r="N1119" s="23"/>
    </row>
    <row r="1120" spans="6:14" x14ac:dyDescent="0.45">
      <c r="F1120" s="11" t="str">
        <f>IF(Games!F196=0, "",Games!F196)</f>
        <v/>
      </c>
      <c r="G1120" s="11"/>
      <c r="H1120" s="7"/>
      <c r="I1120" s="7"/>
      <c r="J1120" s="7"/>
      <c r="K112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0" s="23"/>
      <c r="N1120" s="23"/>
    </row>
    <row r="1121" spans="6:14" x14ac:dyDescent="0.45">
      <c r="F1121" s="11" t="str">
        <f>IF(Games!F197=0, "",Games!F197)</f>
        <v/>
      </c>
      <c r="G1121" s="11"/>
      <c r="H1121" s="7"/>
      <c r="I1121" s="7"/>
      <c r="J1121" s="7"/>
      <c r="K112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1" s="23"/>
      <c r="N1121" s="23"/>
    </row>
    <row r="1122" spans="6:14" x14ac:dyDescent="0.45">
      <c r="F1122" s="11" t="str">
        <f>IF(Games!F198=0, "",Games!F198)</f>
        <v/>
      </c>
      <c r="G1122" s="11"/>
      <c r="H1122" s="7"/>
      <c r="I1122" s="7"/>
      <c r="J1122" s="7"/>
      <c r="K112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2" s="23"/>
      <c r="N1122" s="23"/>
    </row>
    <row r="1123" spans="6:14" x14ac:dyDescent="0.45">
      <c r="F1123" s="11" t="str">
        <f>IF(Games!F199=0, "",Games!F199)</f>
        <v/>
      </c>
      <c r="G1123" s="11"/>
      <c r="H1123" s="7"/>
      <c r="I1123" s="7"/>
      <c r="J1123" s="7"/>
      <c r="K112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3" s="23"/>
      <c r="N1123" s="23"/>
    </row>
    <row r="1124" spans="6:14" x14ac:dyDescent="0.45">
      <c r="F1124" s="11" t="str">
        <f>IF(Games!F200=0, "",Games!F200)</f>
        <v/>
      </c>
      <c r="G1124" s="11"/>
      <c r="H1124" s="7"/>
      <c r="I1124" s="7"/>
      <c r="J1124" s="7"/>
      <c r="K112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4" s="23"/>
      <c r="N1124" s="23"/>
    </row>
    <row r="1125" spans="6:14" x14ac:dyDescent="0.45">
      <c r="F1125" s="11" t="str">
        <f>IF(Games!F201=0, "",Games!F201)</f>
        <v/>
      </c>
      <c r="G1125" s="11"/>
      <c r="H1125" s="7"/>
      <c r="I1125" s="7"/>
      <c r="J1125" s="7"/>
      <c r="K112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5" s="23"/>
      <c r="N1125" s="23"/>
    </row>
    <row r="1126" spans="6:14" x14ac:dyDescent="0.45">
      <c r="F1126" s="11" t="str">
        <f>IF(Games!F202=0, "",Games!F202)</f>
        <v/>
      </c>
      <c r="G1126" s="11"/>
      <c r="H1126" s="7"/>
      <c r="I1126" s="7"/>
      <c r="J1126" s="7"/>
      <c r="K112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6" s="23"/>
      <c r="N1126" s="23"/>
    </row>
    <row r="1127" spans="6:14" x14ac:dyDescent="0.45">
      <c r="F1127" s="11" t="str">
        <f>IF(Games!F203=0, "",Games!F203)</f>
        <v/>
      </c>
      <c r="G1127" s="11"/>
      <c r="H1127" s="7"/>
      <c r="I1127" s="7"/>
      <c r="J1127" s="7"/>
      <c r="K112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7" s="23"/>
      <c r="N1127" s="23"/>
    </row>
    <row r="1128" spans="6:14" x14ac:dyDescent="0.45">
      <c r="F1128" s="11" t="str">
        <f>IF(Games!F204=0, "",Games!F204)</f>
        <v/>
      </c>
      <c r="G1128" s="11"/>
      <c r="H1128" s="7"/>
      <c r="I1128" s="7"/>
      <c r="J1128" s="7"/>
      <c r="K112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8" s="23"/>
      <c r="N1128" s="23"/>
    </row>
    <row r="1129" spans="6:14" x14ac:dyDescent="0.45">
      <c r="F1129" s="11" t="str">
        <f>IF(Games!F205=0, "",Games!F205)</f>
        <v/>
      </c>
      <c r="G1129" s="11"/>
      <c r="H1129" s="7"/>
      <c r="I1129" s="7"/>
      <c r="J1129" s="7"/>
      <c r="K112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9" s="23"/>
      <c r="N1129" s="23"/>
    </row>
    <row r="1130" spans="6:14" x14ac:dyDescent="0.45">
      <c r="F1130" s="11" t="str">
        <f>IF(Games!F206=0, "",Games!F206)</f>
        <v/>
      </c>
      <c r="G1130" s="11"/>
      <c r="H1130" s="7"/>
      <c r="I1130" s="7"/>
      <c r="J1130" s="7"/>
      <c r="K113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0" s="23"/>
      <c r="N1130" s="23"/>
    </row>
    <row r="1131" spans="6:14" x14ac:dyDescent="0.45">
      <c r="F1131" s="11" t="str">
        <f>IF(Games!F207=0, "",Games!F207)</f>
        <v/>
      </c>
      <c r="G1131" s="11"/>
      <c r="H1131" s="7"/>
      <c r="I1131" s="7"/>
      <c r="J1131" s="7"/>
      <c r="K113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1" s="23"/>
      <c r="N1131" s="23"/>
    </row>
    <row r="1132" spans="6:14" x14ac:dyDescent="0.45">
      <c r="F1132" s="11" t="str">
        <f>IF(Games!F208=0, "",Games!F208)</f>
        <v/>
      </c>
      <c r="G1132" s="11"/>
      <c r="H1132" s="7"/>
      <c r="I1132" s="7"/>
      <c r="J1132" s="7"/>
      <c r="K113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2" s="23"/>
      <c r="N1132" s="23"/>
    </row>
    <row r="1133" spans="6:14" x14ac:dyDescent="0.45">
      <c r="F1133" s="11" t="str">
        <f>IF(Games!F209=0, "",Games!F209)</f>
        <v/>
      </c>
      <c r="G1133" s="11"/>
      <c r="H1133" s="7"/>
      <c r="I1133" s="7"/>
      <c r="J1133" s="7"/>
      <c r="K113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3" s="23"/>
      <c r="N1133" s="23"/>
    </row>
    <row r="1134" spans="6:14" x14ac:dyDescent="0.45">
      <c r="F1134" s="11" t="str">
        <f>IF(Games!F210=0, "",Games!F210)</f>
        <v/>
      </c>
      <c r="G1134" s="11"/>
      <c r="H1134" s="7"/>
      <c r="I1134" s="7"/>
      <c r="J1134" s="7"/>
      <c r="K113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4" s="23"/>
      <c r="N1134" s="23"/>
    </row>
    <row r="1135" spans="6:14" x14ac:dyDescent="0.45">
      <c r="F1135" s="11" t="str">
        <f>IF(Games!F211=0, "",Games!F211)</f>
        <v/>
      </c>
      <c r="G1135" s="11"/>
      <c r="H1135" s="7"/>
      <c r="I1135" s="7"/>
      <c r="J1135" s="7"/>
      <c r="K113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5" s="23"/>
      <c r="N1135" s="23"/>
    </row>
    <row r="1136" spans="6:14" x14ac:dyDescent="0.45">
      <c r="F1136" s="11" t="str">
        <f>IF(Games!F212=0, "",Games!F212)</f>
        <v/>
      </c>
      <c r="G1136" s="11"/>
      <c r="H1136" s="7"/>
      <c r="I1136" s="7"/>
      <c r="J1136" s="7"/>
      <c r="K113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6" s="23"/>
      <c r="N1136" s="23"/>
    </row>
    <row r="1137" spans="6:14" x14ac:dyDescent="0.45">
      <c r="F1137" s="11" t="str">
        <f>IF(Games!F213=0, "",Games!F213)</f>
        <v/>
      </c>
      <c r="G1137" s="11"/>
      <c r="H1137" s="7"/>
      <c r="I1137" s="7"/>
      <c r="J1137" s="7"/>
      <c r="K113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7" s="23"/>
      <c r="N1137" s="23"/>
    </row>
    <row r="1138" spans="6:14" x14ac:dyDescent="0.45">
      <c r="F1138" s="11" t="str">
        <f>IF(Games!F214=0, "",Games!F214)</f>
        <v/>
      </c>
      <c r="G1138" s="11"/>
      <c r="H1138" s="7"/>
      <c r="I1138" s="7"/>
      <c r="J1138" s="7"/>
      <c r="K113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8" s="23"/>
      <c r="N1138" s="23"/>
    </row>
    <row r="1139" spans="6:14" x14ac:dyDescent="0.45">
      <c r="F1139" s="11" t="str">
        <f>IF(Games!F215=0, "",Games!F215)</f>
        <v/>
      </c>
      <c r="G1139" s="11"/>
      <c r="H1139" s="7"/>
      <c r="I1139" s="7"/>
      <c r="J1139" s="7"/>
      <c r="K113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9" s="23"/>
      <c r="N1139" s="23"/>
    </row>
    <row r="1140" spans="6:14" x14ac:dyDescent="0.45">
      <c r="F1140" s="11" t="str">
        <f>IF(Games!F216=0, "",Games!F216)</f>
        <v/>
      </c>
      <c r="G1140" s="11"/>
      <c r="H1140" s="7"/>
      <c r="I1140" s="7"/>
      <c r="J1140" s="7"/>
      <c r="K114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0" s="23"/>
      <c r="N1140" s="23"/>
    </row>
    <row r="1141" spans="6:14" x14ac:dyDescent="0.45">
      <c r="F1141" s="11" t="str">
        <f>IF(Games!F217=0, "",Games!F217)</f>
        <v/>
      </c>
      <c r="G1141" s="11"/>
      <c r="H1141" s="7"/>
      <c r="I1141" s="7"/>
      <c r="J1141" s="7"/>
      <c r="K114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1" s="23"/>
      <c r="N1141" s="23"/>
    </row>
    <row r="1142" spans="6:14" x14ac:dyDescent="0.45">
      <c r="F1142" s="11" t="str">
        <f>IF(Games!F218=0, "",Games!F218)</f>
        <v/>
      </c>
      <c r="G1142" s="11"/>
      <c r="H1142" s="7"/>
      <c r="I1142" s="7"/>
      <c r="J1142" s="7"/>
      <c r="K114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2" s="23"/>
      <c r="N1142" s="23"/>
    </row>
    <row r="1143" spans="6:14" x14ac:dyDescent="0.45">
      <c r="F1143" s="11" t="str">
        <f>IF(Games!F219=0, "",Games!F219)</f>
        <v/>
      </c>
      <c r="G1143" s="11"/>
      <c r="H1143" s="7"/>
      <c r="I1143" s="7"/>
      <c r="J1143" s="7"/>
      <c r="K114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3" s="23"/>
      <c r="N1143" s="23"/>
    </row>
    <row r="1144" spans="6:14" x14ac:dyDescent="0.45">
      <c r="F1144" s="11" t="str">
        <f>IF(Games!F220=0, "",Games!F220)</f>
        <v/>
      </c>
      <c r="G1144" s="11"/>
      <c r="H1144" s="7"/>
      <c r="I1144" s="7"/>
      <c r="J1144" s="7"/>
      <c r="K114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4" s="23"/>
      <c r="N1144" s="23"/>
    </row>
    <row r="1145" spans="6:14" x14ac:dyDescent="0.45">
      <c r="F1145" s="11" t="str">
        <f>IF(Games!F221=0, "",Games!F221)</f>
        <v/>
      </c>
      <c r="G1145" s="11"/>
      <c r="H1145" s="7"/>
      <c r="I1145" s="7"/>
      <c r="J1145" s="7"/>
      <c r="K114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5" s="23"/>
      <c r="N1145" s="23"/>
    </row>
    <row r="1146" spans="6:14" x14ac:dyDescent="0.45">
      <c r="F1146" s="11" t="str">
        <f>IF(Games!F222=0, "",Games!F222)</f>
        <v/>
      </c>
      <c r="G1146" s="11"/>
      <c r="H1146" s="7"/>
      <c r="I1146" s="7"/>
      <c r="J1146" s="7"/>
      <c r="K114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6" s="23"/>
      <c r="N1146" s="23"/>
    </row>
    <row r="1147" spans="6:14" x14ac:dyDescent="0.45">
      <c r="F1147" s="11" t="str">
        <f>IF(Games!F223=0, "",Games!F223)</f>
        <v/>
      </c>
      <c r="G1147" s="11"/>
      <c r="H1147" s="7"/>
      <c r="I1147" s="7"/>
      <c r="J1147" s="7"/>
      <c r="K114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7" s="23"/>
      <c r="N1147" s="23"/>
    </row>
    <row r="1148" spans="6:14" x14ac:dyDescent="0.45">
      <c r="F1148" s="11" t="str">
        <f>IF(Games!F224=0, "",Games!F224)</f>
        <v/>
      </c>
      <c r="G1148" s="11"/>
      <c r="H1148" s="7"/>
      <c r="I1148" s="7"/>
      <c r="J1148" s="7"/>
      <c r="K1148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8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8" s="23"/>
      <c r="N1148" s="23"/>
    </row>
    <row r="1149" spans="6:14" x14ac:dyDescent="0.45">
      <c r="F1149" s="11" t="str">
        <f>IF(Games!F225=0, "",Games!F225)</f>
        <v/>
      </c>
      <c r="G1149" s="11"/>
      <c r="H1149" s="7"/>
      <c r="I1149" s="7"/>
      <c r="J1149" s="7"/>
      <c r="K1149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9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9" s="23"/>
      <c r="N1149" s="23"/>
    </row>
    <row r="1150" spans="6:14" x14ac:dyDescent="0.45">
      <c r="F1150" s="11" t="str">
        <f>IF(Games!F226=0, "",Games!F226)</f>
        <v/>
      </c>
      <c r="G1150" s="11"/>
      <c r="H1150" s="7"/>
      <c r="I1150" s="7"/>
      <c r="J1150" s="7"/>
      <c r="K1150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0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0" s="23"/>
      <c r="N1150" s="23"/>
    </row>
    <row r="1151" spans="6:14" x14ac:dyDescent="0.45">
      <c r="F1151" s="11" t="str">
        <f>IF(Games!F227=0, "",Games!F227)</f>
        <v/>
      </c>
      <c r="G1151" s="11"/>
      <c r="H1151" s="7"/>
      <c r="I1151" s="7"/>
      <c r="J1151" s="7"/>
      <c r="K1151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1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1" s="23"/>
      <c r="N1151" s="23"/>
    </row>
    <row r="1152" spans="6:14" x14ac:dyDescent="0.45">
      <c r="F1152" s="11" t="str">
        <f>IF(Games!F228=0, "",Games!F228)</f>
        <v/>
      </c>
      <c r="G1152" s="11"/>
      <c r="H1152" s="7"/>
      <c r="I1152" s="7"/>
      <c r="J1152" s="7"/>
      <c r="K1152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2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2" s="23"/>
      <c r="N1152" s="23"/>
    </row>
    <row r="1153" spans="6:14" x14ac:dyDescent="0.45">
      <c r="F1153" s="11" t="str">
        <f>IF(Games!F229=0, "",Games!F229)</f>
        <v/>
      </c>
      <c r="G1153" s="11"/>
      <c r="H1153" s="7"/>
      <c r="I1153" s="7"/>
      <c r="J1153" s="7"/>
      <c r="K1153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3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3" s="23"/>
      <c r="N1153" s="23"/>
    </row>
    <row r="1154" spans="6:14" x14ac:dyDescent="0.45">
      <c r="F1154" s="11" t="str">
        <f>IF(Games!F230=0, "",Games!F230)</f>
        <v/>
      </c>
      <c r="G1154" s="11"/>
      <c r="H1154" s="7"/>
      <c r="I1154" s="7"/>
      <c r="J1154" s="7"/>
      <c r="K1154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4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4" s="23"/>
      <c r="N1154" s="23"/>
    </row>
    <row r="1155" spans="6:14" x14ac:dyDescent="0.45">
      <c r="F1155" s="11" t="str">
        <f>IF(Games!F231=0, "",Games!F231)</f>
        <v/>
      </c>
      <c r="G1155" s="11"/>
      <c r="H1155" s="7"/>
      <c r="I1155" s="7"/>
      <c r="J1155" s="7"/>
      <c r="K1155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5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5" s="23"/>
      <c r="N1155" s="23"/>
    </row>
    <row r="1156" spans="6:14" x14ac:dyDescent="0.45">
      <c r="F1156" s="11" t="str">
        <f>IF(Games!F232=0, "",Games!F232)</f>
        <v/>
      </c>
      <c r="G1156" s="11"/>
      <c r="H1156" s="7"/>
      <c r="I1156" s="7"/>
      <c r="J1156" s="7"/>
      <c r="K1156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6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6" s="23"/>
      <c r="N1156" s="23"/>
    </row>
    <row r="1157" spans="6:14" x14ac:dyDescent="0.45">
      <c r="F1157" s="11" t="str">
        <f>IF(Games!F233=0, "",Games!F233)</f>
        <v/>
      </c>
      <c r="G1157" s="11"/>
      <c r="H1157" s="7"/>
      <c r="I1157" s="7"/>
      <c r="J1157" s="7"/>
      <c r="K1157" s="12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7" s="16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7" s="23"/>
      <c r="N1157" s="23"/>
    </row>
    <row r="1158" spans="6:14" x14ac:dyDescent="0.45">
      <c r="F1158" s="11" t="str">
        <f>IF(Games!F234=0, "",Games!F234)</f>
        <v/>
      </c>
      <c r="G1158" s="11"/>
      <c r="H1158" s="7"/>
      <c r="I1158" s="7"/>
      <c r="J1158" s="7"/>
      <c r="L1158" s="16" t="str">
        <f>IF(K1158="W",#REF!, IF( K1158="L",-#REF!, ""))</f>
        <v/>
      </c>
      <c r="M1158" s="23"/>
      <c r="N1158" s="23"/>
    </row>
    <row r="1159" spans="6:14" x14ac:dyDescent="0.45">
      <c r="F1159" s="11" t="str">
        <f>IF(Games!F235=0, "",Games!F235)</f>
        <v/>
      </c>
      <c r="G1159" s="11"/>
      <c r="H1159" s="7"/>
      <c r="I1159" s="7"/>
      <c r="J1159" s="7"/>
      <c r="L1159" s="16" t="str">
        <f>IF(K1159="W",#REF!, IF( K1159="L",-#REF!, ""))</f>
        <v/>
      </c>
      <c r="M1159" s="23"/>
      <c r="N1159" s="23"/>
    </row>
    <row r="1160" spans="6:14" x14ac:dyDescent="0.45">
      <c r="F1160" s="11" t="str">
        <f>IF(Games!F236=0, "",Games!F236)</f>
        <v/>
      </c>
      <c r="G1160" s="11"/>
      <c r="H1160" s="7"/>
      <c r="I1160" s="7"/>
      <c r="J1160" s="7"/>
      <c r="L1160" s="16" t="str">
        <f>IF(K1160="W",#REF!, IF( K1160="L",-#REF!, ""))</f>
        <v/>
      </c>
      <c r="M1160" s="23"/>
      <c r="N1160" s="23"/>
    </row>
    <row r="1161" spans="6:14" x14ac:dyDescent="0.45">
      <c r="F1161" s="11" t="str">
        <f>IF(Games!F237=0, "",Games!F237)</f>
        <v/>
      </c>
      <c r="G1161" s="11"/>
      <c r="H1161" s="7"/>
      <c r="I1161" s="7"/>
      <c r="J1161" s="7"/>
      <c r="L1161" s="16" t="str">
        <f>IF(K1161="W",#REF!, IF( K1161="L",-#REF!, ""))</f>
        <v/>
      </c>
      <c r="M1161" s="23"/>
      <c r="N1161" s="23"/>
    </row>
    <row r="1162" spans="6:14" x14ac:dyDescent="0.45">
      <c r="F1162" s="11" t="str">
        <f>IF(Games!F238=0, "",Games!F238)</f>
        <v/>
      </c>
      <c r="G1162" s="11"/>
      <c r="H1162" s="7"/>
      <c r="I1162" s="7"/>
      <c r="J1162" s="7"/>
      <c r="L1162" s="16" t="str">
        <f>IF(K1162="W",#REF!, IF( K1162="L",-#REF!, ""))</f>
        <v/>
      </c>
      <c r="M1162" s="23"/>
      <c r="N1162" s="23"/>
    </row>
    <row r="1163" spans="6:14" x14ac:dyDescent="0.45">
      <c r="F1163" s="11" t="str">
        <f>IF(Games!F239=0, "",Games!F239)</f>
        <v/>
      </c>
      <c r="G1163" s="11"/>
      <c r="H1163" s="7"/>
      <c r="I1163" s="7"/>
      <c r="J1163" s="7"/>
      <c r="L1163" s="16" t="str">
        <f>IF(K1163="W",#REF!, IF( K1163="L",-#REF!, ""))</f>
        <v/>
      </c>
      <c r="M1163" s="23"/>
      <c r="N1163" s="23"/>
    </row>
    <row r="1164" spans="6:14" x14ac:dyDescent="0.45">
      <c r="F1164" s="11" t="str">
        <f>IF(Games!F240=0, "",Games!F240)</f>
        <v/>
      </c>
      <c r="G1164" s="11"/>
      <c r="H1164" s="7"/>
      <c r="I1164" s="7"/>
      <c r="J1164" s="7"/>
      <c r="L1164" s="16" t="str">
        <f>IF(K1164="W",#REF!, IF( K1164="L",-#REF!, ""))</f>
        <v/>
      </c>
      <c r="M1164" s="23"/>
      <c r="N1164" s="23"/>
    </row>
    <row r="1165" spans="6:14" x14ac:dyDescent="0.45">
      <c r="F1165" s="11" t="str">
        <f>IF(Games!F241=0, "",Games!F241)</f>
        <v/>
      </c>
      <c r="G1165" s="11"/>
      <c r="H1165" s="7"/>
      <c r="I1165" s="7"/>
      <c r="J1165" s="7"/>
      <c r="L1165" s="16" t="str">
        <f>IF(K1165="W",#REF!, IF( K1165="L",-#REF!, ""))</f>
        <v/>
      </c>
      <c r="M1165" s="23"/>
      <c r="N1165" s="23"/>
    </row>
    <row r="1166" spans="6:14" x14ac:dyDescent="0.45">
      <c r="F1166" s="11" t="str">
        <f>IF(Games!F242=0, "",Games!F242)</f>
        <v/>
      </c>
      <c r="G1166" s="11"/>
      <c r="H1166" s="7"/>
      <c r="I1166" s="7"/>
      <c r="J1166" s="7"/>
      <c r="L1166" s="16" t="str">
        <f>IF(K1166="W",#REF!, IF( K1166="L",-#REF!, ""))</f>
        <v/>
      </c>
      <c r="M1166" s="23"/>
      <c r="N1166" s="23"/>
    </row>
    <row r="1167" spans="6:14" x14ac:dyDescent="0.45">
      <c r="F1167" s="11" t="str">
        <f>IF(Games!F243=0, "",Games!F243)</f>
        <v/>
      </c>
      <c r="G1167" s="11"/>
      <c r="H1167" s="7"/>
      <c r="I1167" s="7"/>
      <c r="J1167" s="7"/>
      <c r="L1167" s="16" t="str">
        <f>IF(K1167="W",#REF!, IF( K1167="L",-#REF!, ""))</f>
        <v/>
      </c>
      <c r="M1167" s="23"/>
      <c r="N1167" s="23"/>
    </row>
    <row r="1168" spans="6:14" x14ac:dyDescent="0.45">
      <c r="F1168" s="11" t="str">
        <f>IF(Games!F244=0, "",Games!F244)</f>
        <v/>
      </c>
      <c r="G1168" s="11"/>
      <c r="H1168" s="7"/>
      <c r="I1168" s="7"/>
      <c r="J1168" s="7"/>
      <c r="L1168" s="16" t="str">
        <f>IF(K1168="W",#REF!, IF( K1168="L",-#REF!, ""))</f>
        <v/>
      </c>
      <c r="M1168" s="23"/>
      <c r="N1168" s="23"/>
    </row>
    <row r="1169" spans="6:14" x14ac:dyDescent="0.45">
      <c r="F1169" s="11" t="str">
        <f>IF(Games!F245=0, "",Games!F245)</f>
        <v/>
      </c>
      <c r="G1169" s="11"/>
      <c r="H1169" s="7"/>
      <c r="I1169" s="7"/>
      <c r="J1169" s="7"/>
      <c r="L1169" s="16" t="str">
        <f>IF(K1169="W",#REF!, IF( K1169="L",-#REF!, ""))</f>
        <v/>
      </c>
      <c r="M1169" s="23"/>
      <c r="N1169" s="23"/>
    </row>
    <row r="1170" spans="6:14" x14ac:dyDescent="0.45">
      <c r="F1170" s="11" t="str">
        <f>IF(Games!F246=0, "",Games!F246)</f>
        <v/>
      </c>
      <c r="G1170" s="11"/>
      <c r="H1170" s="7"/>
      <c r="I1170" s="7"/>
      <c r="J1170" s="7"/>
      <c r="L1170" s="16" t="str">
        <f>IF(K1170="W",#REF!, IF( K1170="L",-#REF!, ""))</f>
        <v/>
      </c>
      <c r="M1170" s="23"/>
      <c r="N1170" s="23"/>
    </row>
    <row r="1171" spans="6:14" x14ac:dyDescent="0.45">
      <c r="F1171" s="11" t="str">
        <f>IF(Games!F247=0, "",Games!F247)</f>
        <v/>
      </c>
      <c r="G1171" s="11"/>
      <c r="H1171" s="7"/>
      <c r="I1171" s="7"/>
      <c r="J1171" s="7"/>
      <c r="L1171" s="16" t="str">
        <f>IF(K1171="W",#REF!, IF( K1171="L",-#REF!, ""))</f>
        <v/>
      </c>
      <c r="M1171" s="23"/>
      <c r="N1171" s="23"/>
    </row>
    <row r="1172" spans="6:14" x14ac:dyDescent="0.45">
      <c r="F1172" s="11" t="str">
        <f>IF(Games!F248=0, "",Games!F248)</f>
        <v/>
      </c>
      <c r="G1172" s="11"/>
      <c r="H1172" s="7"/>
      <c r="I1172" s="7"/>
      <c r="J1172" s="7"/>
      <c r="L1172" s="16" t="str">
        <f>IF(K1172="W",#REF!, IF( K1172="L",-#REF!, ""))</f>
        <v/>
      </c>
      <c r="M1172" s="23"/>
      <c r="N1172" s="23"/>
    </row>
    <row r="1173" spans="6:14" x14ac:dyDescent="0.45">
      <c r="F1173" s="11" t="str">
        <f>IF(Games!F249=0, "",Games!F249)</f>
        <v/>
      </c>
      <c r="G1173" s="11"/>
      <c r="H1173" s="7"/>
      <c r="I1173" s="7"/>
      <c r="J1173" s="7"/>
      <c r="L1173" s="16" t="str">
        <f>IF(K1173="W",#REF!, IF( K1173="L",-#REF!, ""))</f>
        <v/>
      </c>
      <c r="M1173" s="23"/>
      <c r="N1173" s="23"/>
    </row>
    <row r="1174" spans="6:14" x14ac:dyDescent="0.45">
      <c r="F1174" s="11" t="str">
        <f>IF(Games!F250=0, "",Games!F250)</f>
        <v/>
      </c>
      <c r="G1174" s="11"/>
      <c r="H1174" s="7"/>
      <c r="I1174" s="7"/>
      <c r="J1174" s="7"/>
      <c r="L1174" s="16" t="str">
        <f>IF(K1174="W",#REF!, IF( K1174="L",-#REF!, ""))</f>
        <v/>
      </c>
      <c r="M1174" s="23"/>
      <c r="N1174" s="23"/>
    </row>
    <row r="1175" spans="6:14" x14ac:dyDescent="0.45">
      <c r="F1175" s="11" t="str">
        <f>IF(Games!F251=0, "",Games!F251)</f>
        <v/>
      </c>
      <c r="G1175" s="11"/>
      <c r="H1175" s="7"/>
      <c r="I1175" s="7"/>
      <c r="J1175" s="7"/>
      <c r="L1175" s="16" t="str">
        <f>IF(K1175="W",#REF!, IF( K1175="L",-#REF!, ""))</f>
        <v/>
      </c>
      <c r="M1175" s="23"/>
      <c r="N1175" s="23"/>
    </row>
    <row r="1176" spans="6:14" x14ac:dyDescent="0.45">
      <c r="F1176" s="11" t="str">
        <f>IF(Games!F252=0, "",Games!F252)</f>
        <v/>
      </c>
      <c r="G1176" s="11"/>
      <c r="H1176" s="7"/>
      <c r="I1176" s="7"/>
      <c r="J1176" s="7"/>
      <c r="L1176" s="16" t="str">
        <f>IF(K1176="W",#REF!, IF( K1176="L",-#REF!, ""))</f>
        <v/>
      </c>
      <c r="M1176" s="23"/>
      <c r="N1176" s="23"/>
    </row>
    <row r="1177" spans="6:14" x14ac:dyDescent="0.45">
      <c r="F1177" s="11" t="str">
        <f>IF(Games!F253=0, "",Games!F253)</f>
        <v/>
      </c>
      <c r="G1177" s="11"/>
      <c r="H1177" s="7"/>
      <c r="I1177" s="7"/>
      <c r="J1177" s="7"/>
      <c r="L1177" s="16" t="str">
        <f>IF(K1177="W",#REF!, IF( K1177="L",-#REF!, ""))</f>
        <v/>
      </c>
      <c r="M1177" s="23"/>
      <c r="N1177" s="23"/>
    </row>
    <row r="1178" spans="6:14" x14ac:dyDescent="0.45">
      <c r="F1178" s="11" t="str">
        <f>IF(Games!F254=0, "",Games!F254)</f>
        <v/>
      </c>
      <c r="G1178" s="11"/>
      <c r="H1178" s="7"/>
      <c r="I1178" s="7"/>
      <c r="J1178" s="7"/>
      <c r="L1178" s="16" t="str">
        <f>IF(K1178="W",#REF!, IF( K1178="L",-#REF!, ""))</f>
        <v/>
      </c>
      <c r="M1178" s="23"/>
      <c r="N1178" s="23"/>
    </row>
    <row r="1179" spans="6:14" x14ac:dyDescent="0.45">
      <c r="F1179" s="11" t="str">
        <f>IF(Games!F255=0, "",Games!F255)</f>
        <v/>
      </c>
      <c r="G1179" s="11"/>
      <c r="H1179" s="7"/>
      <c r="I1179" s="7"/>
      <c r="J1179" s="7"/>
      <c r="L1179" s="16" t="str">
        <f>IF(K1179="W",#REF!, IF( K1179="L",-#REF!, ""))</f>
        <v/>
      </c>
      <c r="M1179" s="23"/>
      <c r="N1179" s="23"/>
    </row>
    <row r="1180" spans="6:14" x14ac:dyDescent="0.45">
      <c r="F1180" s="11" t="str">
        <f>IF(Games!F256=0, "",Games!F256)</f>
        <v/>
      </c>
      <c r="G1180" s="11"/>
      <c r="H1180" s="7"/>
      <c r="I1180" s="7"/>
      <c r="J1180" s="7"/>
      <c r="L1180" s="16" t="str">
        <f>IF(K1180="W",#REF!, IF( K1180="L",-#REF!, ""))</f>
        <v/>
      </c>
      <c r="M1180" s="23"/>
      <c r="N1180" s="23"/>
    </row>
    <row r="1181" spans="6:14" x14ac:dyDescent="0.45">
      <c r="F1181" s="11" t="str">
        <f>IF(Games!F257=0, "",Games!F257)</f>
        <v/>
      </c>
      <c r="G1181" s="11"/>
      <c r="H1181" s="7"/>
      <c r="I1181" s="7"/>
      <c r="J1181" s="7"/>
      <c r="L1181" s="16" t="str">
        <f>IF(K1181="W",#REF!, IF( K1181="L",-#REF!, ""))</f>
        <v/>
      </c>
      <c r="M1181" s="23"/>
      <c r="N1181" s="23"/>
    </row>
    <row r="1182" spans="6:14" x14ac:dyDescent="0.45">
      <c r="F1182" s="11" t="str">
        <f>IF(Games!F258=0, "",Games!F258)</f>
        <v/>
      </c>
      <c r="G1182" s="11"/>
      <c r="H1182" s="7"/>
      <c r="I1182" s="7"/>
      <c r="J1182" s="7"/>
      <c r="L1182" s="16" t="str">
        <f>IF(K1182="W",#REF!, IF( K1182="L",-#REF!, ""))</f>
        <v/>
      </c>
      <c r="M1182" s="23"/>
      <c r="N1182" s="23"/>
    </row>
    <row r="1183" spans="6:14" x14ac:dyDescent="0.45">
      <c r="F1183" s="11" t="str">
        <f>IF(Games!F259=0, "",Games!F259)</f>
        <v/>
      </c>
      <c r="G1183" s="11"/>
      <c r="H1183" s="7"/>
      <c r="I1183" s="7"/>
      <c r="J1183" s="7"/>
      <c r="L1183" s="16" t="str">
        <f>IF(K1183="W",#REF!, IF( K1183="L",-#REF!, ""))</f>
        <v/>
      </c>
      <c r="M1183" s="23"/>
      <c r="N1183" s="23"/>
    </row>
    <row r="1184" spans="6:14" x14ac:dyDescent="0.45">
      <c r="F1184" s="11" t="str">
        <f>IF(Games!F260=0, "",Games!F260)</f>
        <v/>
      </c>
      <c r="G1184" s="11"/>
      <c r="H1184" s="7"/>
      <c r="I1184" s="7"/>
      <c r="J1184" s="7"/>
      <c r="L1184" s="16" t="str">
        <f>IF(K1184="W",#REF!, IF( K1184="L",-#REF!, ""))</f>
        <v/>
      </c>
      <c r="M1184" s="23"/>
      <c r="N1184" s="23"/>
    </row>
    <row r="1185" spans="6:14" x14ac:dyDescent="0.45">
      <c r="F1185" s="11" t="str">
        <f>IF(Games!F261=0, "",Games!F261)</f>
        <v/>
      </c>
      <c r="G1185" s="11"/>
      <c r="H1185" s="7"/>
      <c r="I1185" s="7"/>
      <c r="J1185" s="7"/>
      <c r="L1185" s="16" t="str">
        <f>IF(K1185="W",#REF!, IF( K1185="L",-#REF!, ""))</f>
        <v/>
      </c>
      <c r="M1185" s="23"/>
      <c r="N1185" s="23"/>
    </row>
    <row r="1186" spans="6:14" x14ac:dyDescent="0.45">
      <c r="F1186" s="11" t="str">
        <f>IF(Games!F262=0, "",Games!F262)</f>
        <v/>
      </c>
      <c r="G1186" s="11"/>
      <c r="H1186" s="7"/>
      <c r="I1186" s="7"/>
      <c r="J1186" s="7"/>
      <c r="L1186" s="16" t="str">
        <f>IF(K1186="W",#REF!, IF( K1186="L",-#REF!, ""))</f>
        <v/>
      </c>
      <c r="M1186" s="23"/>
      <c r="N1186" s="23"/>
    </row>
    <row r="1187" spans="6:14" x14ac:dyDescent="0.45">
      <c r="F1187" s="11" t="str">
        <f>IF(Games!F263=0, "",Games!F263)</f>
        <v/>
      </c>
      <c r="G1187" s="11"/>
      <c r="H1187" s="7"/>
      <c r="I1187" s="7"/>
      <c r="J1187" s="7"/>
      <c r="L1187" s="16" t="str">
        <f>IF(K1187="W",#REF!, IF( K1187="L",-#REF!, ""))</f>
        <v/>
      </c>
      <c r="M1187" s="23"/>
      <c r="N1187" s="23"/>
    </row>
    <row r="1188" spans="6:14" x14ac:dyDescent="0.45">
      <c r="F1188" s="11" t="str">
        <f>IF(Games!F264=0, "",Games!F264)</f>
        <v/>
      </c>
      <c r="G1188" s="11"/>
      <c r="H1188" s="7"/>
      <c r="I1188" s="7"/>
      <c r="J1188" s="7"/>
      <c r="L1188" s="16" t="str">
        <f>IF(K1188="W",#REF!, IF( K1188="L",-#REF!, ""))</f>
        <v/>
      </c>
      <c r="M1188" s="23"/>
      <c r="N1188" s="23"/>
    </row>
    <row r="1189" spans="6:14" x14ac:dyDescent="0.45">
      <c r="F1189" s="11" t="str">
        <f>IF(Games!F265=0, "",Games!F265)</f>
        <v/>
      </c>
      <c r="G1189" s="11"/>
      <c r="H1189" s="7"/>
      <c r="I1189" s="7"/>
      <c r="J1189" s="7"/>
      <c r="L1189" s="16" t="str">
        <f>IF(K1189="W",#REF!, IF( K1189="L",-#REF!, ""))</f>
        <v/>
      </c>
      <c r="M1189" s="23"/>
      <c r="N1189" s="23"/>
    </row>
    <row r="1190" spans="6:14" x14ac:dyDescent="0.45">
      <c r="F1190" s="11" t="str">
        <f>IF(Games!F266=0, "",Games!F266)</f>
        <v/>
      </c>
      <c r="G1190" s="11"/>
      <c r="H1190" s="7"/>
      <c r="I1190" s="7"/>
      <c r="J1190" s="7"/>
      <c r="L1190" s="16" t="str">
        <f>IF(K1190="W",#REF!, IF( K1190="L",-#REF!, ""))</f>
        <v/>
      </c>
      <c r="M1190" s="23"/>
      <c r="N1190" s="23"/>
    </row>
    <row r="1191" spans="6:14" x14ac:dyDescent="0.45">
      <c r="F1191" s="11" t="str">
        <f>IF(Games!F267=0, "",Games!F267)</f>
        <v/>
      </c>
      <c r="G1191" s="11"/>
      <c r="H1191" s="7"/>
      <c r="I1191" s="7"/>
      <c r="J1191" s="7"/>
      <c r="L1191" s="16" t="str">
        <f>IF(K1191="W",#REF!, IF( K1191="L",-#REF!, ""))</f>
        <v/>
      </c>
      <c r="M1191" s="23"/>
      <c r="N1191" s="23"/>
    </row>
    <row r="1192" spans="6:14" x14ac:dyDescent="0.45">
      <c r="F1192" s="11" t="str">
        <f>IF(Games!F268=0, "",Games!F268)</f>
        <v/>
      </c>
      <c r="G1192" s="11"/>
      <c r="H1192" s="7"/>
      <c r="I1192" s="7"/>
      <c r="J1192" s="7"/>
      <c r="L1192" s="16" t="str">
        <f>IF(K1192="W",#REF!, IF( K1192="L",-#REF!, ""))</f>
        <v/>
      </c>
      <c r="M1192" s="23"/>
      <c r="N1192" s="23"/>
    </row>
    <row r="1193" spans="6:14" x14ac:dyDescent="0.45">
      <c r="F1193" s="11" t="str">
        <f>IF(Games!F269=0, "",Games!F269)</f>
        <v/>
      </c>
      <c r="G1193" s="11"/>
      <c r="H1193" s="7"/>
      <c r="I1193" s="7"/>
      <c r="J1193" s="7"/>
      <c r="L1193" s="16" t="str">
        <f>IF(K1193="W",#REF!, IF( K1193="L",-#REF!, ""))</f>
        <v/>
      </c>
      <c r="M1193" s="23"/>
      <c r="N1193" s="23"/>
    </row>
    <row r="1194" spans="6:14" x14ac:dyDescent="0.45">
      <c r="F1194" s="11" t="str">
        <f>IF(Games!F270=0, "",Games!F270)</f>
        <v/>
      </c>
      <c r="G1194" s="11"/>
      <c r="H1194" s="7"/>
      <c r="I1194" s="7"/>
      <c r="J1194" s="7"/>
      <c r="L1194" s="16" t="str">
        <f>IF(K1194="W",#REF!, IF( K1194="L",-#REF!, ""))</f>
        <v/>
      </c>
      <c r="M1194" s="23"/>
      <c r="N1194" s="23"/>
    </row>
    <row r="1195" spans="6:14" x14ac:dyDescent="0.45">
      <c r="F1195" s="11" t="str">
        <f>IF(Games!F271=0, "",Games!F271)</f>
        <v/>
      </c>
      <c r="G1195" s="11"/>
      <c r="H1195" s="7"/>
      <c r="I1195" s="7"/>
      <c r="J1195" s="7"/>
      <c r="L1195" s="16" t="str">
        <f>IF(K1195="W",#REF!, IF( K1195="L",-#REF!, ""))</f>
        <v/>
      </c>
      <c r="M1195" s="23"/>
      <c r="N1195" s="23"/>
    </row>
    <row r="1196" spans="6:14" x14ac:dyDescent="0.45">
      <c r="F1196" s="11" t="str">
        <f>IF(Games!F272=0, "",Games!F272)</f>
        <v/>
      </c>
      <c r="G1196" s="11"/>
      <c r="H1196" s="7"/>
      <c r="I1196" s="7"/>
      <c r="J1196" s="7"/>
      <c r="L1196" s="16" t="str">
        <f>IF(K1196="W",#REF!, IF( K1196="L",-#REF!, ""))</f>
        <v/>
      </c>
      <c r="M1196" s="23"/>
      <c r="N1196" s="23"/>
    </row>
    <row r="1197" spans="6:14" x14ac:dyDescent="0.45">
      <c r="F1197" s="11" t="str">
        <f>IF(Games!F273=0, "",Games!F273)</f>
        <v/>
      </c>
      <c r="G1197" s="11"/>
      <c r="H1197" s="7"/>
      <c r="I1197" s="7"/>
      <c r="J1197" s="7"/>
      <c r="L1197" s="16" t="str">
        <f>IF(K1197="W",#REF!, IF( K1197="L",-#REF!, ""))</f>
        <v/>
      </c>
      <c r="M1197" s="23"/>
      <c r="N1197" s="23"/>
    </row>
    <row r="1198" spans="6:14" x14ac:dyDescent="0.45">
      <c r="F1198" s="11" t="str">
        <f>IF(Games!F274=0, "",Games!F274)</f>
        <v/>
      </c>
      <c r="G1198" s="11"/>
      <c r="H1198" s="7"/>
      <c r="I1198" s="7"/>
      <c r="J1198" s="7"/>
      <c r="L1198" s="16" t="str">
        <f>IF(K1198="W",#REF!, IF( K1198="L",-#REF!, ""))</f>
        <v/>
      </c>
      <c r="M1198" s="23"/>
      <c r="N1198" s="23"/>
    </row>
    <row r="1199" spans="6:14" x14ac:dyDescent="0.45">
      <c r="F1199" s="11" t="str">
        <f>IF(Games!F275=0, "",Games!F275)</f>
        <v/>
      </c>
      <c r="G1199" s="11"/>
      <c r="H1199" s="7"/>
      <c r="I1199" s="7"/>
      <c r="J1199" s="7"/>
      <c r="L1199" s="16" t="str">
        <f>IF(K1199="W",#REF!, IF( K1199="L",-#REF!, ""))</f>
        <v/>
      </c>
      <c r="M1199" s="23"/>
      <c r="N1199" s="23"/>
    </row>
    <row r="1200" spans="6:14" x14ac:dyDescent="0.45">
      <c r="F1200" s="11" t="str">
        <f>IF(Games!F276=0, "",Games!F276)</f>
        <v/>
      </c>
      <c r="G1200" s="11"/>
      <c r="H1200" s="7"/>
      <c r="I1200" s="7"/>
      <c r="J1200" s="7"/>
      <c r="L1200" s="16" t="str">
        <f>IF(K1200="W",#REF!, IF( K1200="L",-#REF!, ""))</f>
        <v/>
      </c>
      <c r="M1200" s="23"/>
      <c r="N1200" s="23"/>
    </row>
    <row r="1201" spans="6:14" x14ac:dyDescent="0.45">
      <c r="F1201" s="11" t="str">
        <f>IF(Games!F277=0, "",Games!F277)</f>
        <v/>
      </c>
      <c r="G1201" s="11"/>
      <c r="H1201" s="7"/>
      <c r="I1201" s="7"/>
      <c r="J1201" s="7"/>
      <c r="L1201" s="16" t="str">
        <f>IF(K1201="W",#REF!, IF( K1201="L",-#REF!, ""))</f>
        <v/>
      </c>
      <c r="M1201" s="23"/>
      <c r="N1201" s="23"/>
    </row>
    <row r="1202" spans="6:14" x14ac:dyDescent="0.45">
      <c r="F1202" s="11" t="str">
        <f>IF(Games!F278=0, "",Games!F278)</f>
        <v/>
      </c>
      <c r="G1202" s="11"/>
      <c r="H1202" s="7"/>
      <c r="I1202" s="7"/>
      <c r="J1202" s="7"/>
      <c r="L1202" s="16" t="str">
        <f>IF(K1202="W",#REF!, IF( K1202="L",-#REF!, ""))</f>
        <v/>
      </c>
      <c r="M1202" s="23"/>
      <c r="N1202" s="23"/>
    </row>
    <row r="1203" spans="6:14" x14ac:dyDescent="0.45">
      <c r="F1203" s="11" t="str">
        <f>IF(Games!F279=0, "",Games!F279)</f>
        <v/>
      </c>
      <c r="G1203" s="11"/>
      <c r="H1203" s="7"/>
      <c r="I1203" s="7"/>
      <c r="J1203" s="7"/>
      <c r="L1203" s="16" t="str">
        <f>IF(K1203="W",#REF!, IF( K1203="L",-#REF!, ""))</f>
        <v/>
      </c>
      <c r="M1203" s="23"/>
      <c r="N1203" s="23"/>
    </row>
    <row r="1204" spans="6:14" x14ac:dyDescent="0.45">
      <c r="F1204" s="11" t="str">
        <f>IF(Games!F280=0, "",Games!F280)</f>
        <v/>
      </c>
      <c r="G1204" s="11"/>
      <c r="H1204" s="7"/>
      <c r="I1204" s="7"/>
      <c r="J1204" s="7"/>
      <c r="L1204" s="16" t="str">
        <f>IF(K1204="W",#REF!, IF( K1204="L",-#REF!, ""))</f>
        <v/>
      </c>
      <c r="M1204" s="23"/>
      <c r="N1204" s="23"/>
    </row>
    <row r="1205" spans="6:14" x14ac:dyDescent="0.45">
      <c r="F1205" s="11" t="str">
        <f>IF(Games!F281=0, "",Games!F281)</f>
        <v/>
      </c>
      <c r="G1205" s="11"/>
      <c r="H1205" s="7"/>
      <c r="I1205" s="7"/>
      <c r="J1205" s="7"/>
      <c r="L1205" s="16" t="str">
        <f>IF(K1205="W",#REF!, IF( K1205="L",-#REF!, ""))</f>
        <v/>
      </c>
      <c r="M1205" s="23"/>
      <c r="N1205" s="23"/>
    </row>
    <row r="1206" spans="6:14" x14ac:dyDescent="0.45">
      <c r="F1206" s="11" t="str">
        <f>IF(Games!F282=0, "",Games!F282)</f>
        <v/>
      </c>
      <c r="G1206" s="11"/>
      <c r="H1206" s="7"/>
      <c r="I1206" s="7"/>
      <c r="J1206" s="7"/>
      <c r="L1206" s="16" t="str">
        <f>IF(K1206="W",#REF!, IF( K1206="L",-#REF!, ""))</f>
        <v/>
      </c>
      <c r="M1206" s="23"/>
      <c r="N1206" s="23"/>
    </row>
    <row r="1207" spans="6:14" x14ac:dyDescent="0.45">
      <c r="F1207" s="11" t="str">
        <f>IF(Games!F283=0, "",Games!F283)</f>
        <v/>
      </c>
      <c r="G1207" s="11"/>
      <c r="H1207" s="7"/>
      <c r="I1207" s="7"/>
      <c r="J1207" s="7"/>
      <c r="L1207" s="16" t="str">
        <f>IF(K1207="W",#REF!, IF( K1207="L",-#REF!, ""))</f>
        <v/>
      </c>
      <c r="M1207" s="23"/>
      <c r="N1207" s="23"/>
    </row>
    <row r="1208" spans="6:14" x14ac:dyDescent="0.45">
      <c r="F1208" s="11" t="str">
        <f>IF(Games!F284=0, "",Games!F284)</f>
        <v/>
      </c>
      <c r="G1208" s="11"/>
      <c r="H1208" s="7"/>
      <c r="I1208" s="7"/>
      <c r="J1208" s="7"/>
      <c r="L1208" s="16" t="str">
        <f>IF(K1208="W",#REF!, IF( K1208="L",-#REF!, ""))</f>
        <v/>
      </c>
      <c r="M1208" s="23"/>
      <c r="N1208" s="23"/>
    </row>
    <row r="1209" spans="6:14" x14ac:dyDescent="0.45">
      <c r="F1209" s="11" t="str">
        <f>IF(Games!F285=0, "",Games!F285)</f>
        <v/>
      </c>
      <c r="G1209" s="11"/>
      <c r="H1209" s="7"/>
      <c r="I1209" s="7"/>
      <c r="J1209" s="7"/>
      <c r="L1209" s="16" t="str">
        <f>IF(K1209="W",#REF!, IF( K1209="L",-#REF!, ""))</f>
        <v/>
      </c>
      <c r="M1209" s="23"/>
      <c r="N1209" s="23"/>
    </row>
    <row r="1210" spans="6:14" x14ac:dyDescent="0.45">
      <c r="F1210" s="11" t="str">
        <f>IF(Games!F286=0, "",Games!F286)</f>
        <v/>
      </c>
      <c r="G1210" s="11"/>
      <c r="H1210" s="7"/>
      <c r="I1210" s="7"/>
      <c r="J1210" s="7"/>
      <c r="L1210" s="16" t="str">
        <f>IF(K1210="W",#REF!, IF( K1210="L",-#REF!, ""))</f>
        <v/>
      </c>
      <c r="M1210" s="23"/>
      <c r="N1210" s="23"/>
    </row>
    <row r="1211" spans="6:14" x14ac:dyDescent="0.45">
      <c r="F1211" s="11" t="str">
        <f>IF(Games!F287=0, "",Games!F287)</f>
        <v/>
      </c>
      <c r="G1211" s="11"/>
      <c r="H1211" s="7"/>
      <c r="I1211" s="7"/>
      <c r="J1211" s="7"/>
      <c r="L1211" s="16" t="str">
        <f>IF(K1211="W",#REF!, IF( K1211="L",-#REF!, ""))</f>
        <v/>
      </c>
      <c r="M1211" s="23"/>
      <c r="N1211" s="23"/>
    </row>
    <row r="1212" spans="6:14" x14ac:dyDescent="0.45">
      <c r="F1212" s="11" t="str">
        <f>IF(Games!F288=0, "",Games!F288)</f>
        <v/>
      </c>
      <c r="G1212" s="11"/>
      <c r="H1212" s="7"/>
      <c r="I1212" s="7"/>
      <c r="J1212" s="7"/>
      <c r="L1212" s="16" t="str">
        <f>IF(K1212="W",#REF!, IF( K1212="L",-#REF!, ""))</f>
        <v/>
      </c>
      <c r="M1212" s="23"/>
      <c r="N1212" s="23"/>
    </row>
    <row r="1213" spans="6:14" x14ac:dyDescent="0.45">
      <c r="F1213" s="11" t="str">
        <f>IF(Games!F289=0, "",Games!F289)</f>
        <v/>
      </c>
      <c r="G1213" s="11"/>
      <c r="H1213" s="7"/>
      <c r="I1213" s="7"/>
      <c r="J1213" s="7"/>
      <c r="L1213" s="16" t="str">
        <f>IF(K1213="W",#REF!, IF( K1213="L",-#REF!, ""))</f>
        <v/>
      </c>
      <c r="M1213" s="23"/>
      <c r="N1213" s="23"/>
    </row>
    <row r="1214" spans="6:14" x14ac:dyDescent="0.45">
      <c r="F1214" s="11" t="str">
        <f>IF(Games!F290=0, "",Games!F290)</f>
        <v/>
      </c>
      <c r="G1214" s="11"/>
      <c r="H1214" s="7"/>
      <c r="I1214" s="7"/>
      <c r="J1214" s="7"/>
      <c r="L1214" s="16" t="str">
        <f>IF(K1214="W",#REF!, IF( K1214="L",-#REF!, ""))</f>
        <v/>
      </c>
      <c r="M1214" s="23"/>
      <c r="N1214" s="23"/>
    </row>
    <row r="1215" spans="6:14" x14ac:dyDescent="0.45">
      <c r="F1215" s="11" t="str">
        <f>IF(Games!F291=0, "",Games!F291)</f>
        <v/>
      </c>
      <c r="G1215" s="11"/>
      <c r="H1215" s="7"/>
      <c r="I1215" s="7"/>
      <c r="J1215" s="7"/>
      <c r="L1215" s="16" t="str">
        <f>IF(K1215="W",#REF!, IF( K1215="L",-#REF!, ""))</f>
        <v/>
      </c>
      <c r="M1215" s="23"/>
      <c r="N1215" s="23"/>
    </row>
    <row r="1216" spans="6:14" x14ac:dyDescent="0.45">
      <c r="F1216" s="11" t="str">
        <f>IF(Games!F292=0, "",Games!F292)</f>
        <v/>
      </c>
      <c r="G1216" s="11"/>
      <c r="H1216" s="7"/>
      <c r="I1216" s="7"/>
      <c r="J1216" s="7"/>
      <c r="L1216" s="16" t="str">
        <f>IF(K1216="W",#REF!, IF( K1216="L",-#REF!, ""))</f>
        <v/>
      </c>
      <c r="M1216" s="23"/>
      <c r="N1216" s="23"/>
    </row>
    <row r="1217" spans="6:14" x14ac:dyDescent="0.45">
      <c r="F1217" s="11" t="str">
        <f>IF(Games!F293=0, "",Games!F293)</f>
        <v/>
      </c>
      <c r="G1217" s="11"/>
      <c r="H1217" s="7"/>
      <c r="I1217" s="7"/>
      <c r="J1217" s="7"/>
      <c r="L1217" s="16" t="str">
        <f>IF(K1217="W",#REF!, IF( K1217="L",-#REF!, ""))</f>
        <v/>
      </c>
      <c r="M1217" s="23"/>
      <c r="N1217" s="23"/>
    </row>
    <row r="1218" spans="6:14" x14ac:dyDescent="0.45">
      <c r="F1218" s="11" t="str">
        <f>IF(Games!F294=0, "",Games!F294)</f>
        <v/>
      </c>
      <c r="G1218" s="11"/>
      <c r="H1218" s="7"/>
      <c r="I1218" s="7"/>
      <c r="J1218" s="7"/>
      <c r="L1218" s="16" t="str">
        <f>IF(K1218="W",#REF!, IF( K1218="L",-#REF!, ""))</f>
        <v/>
      </c>
      <c r="M1218" s="23"/>
      <c r="N1218" s="23"/>
    </row>
    <row r="1219" spans="6:14" x14ac:dyDescent="0.45">
      <c r="F1219" s="11" t="str">
        <f>IF(Games!F295=0, "",Games!F295)</f>
        <v/>
      </c>
      <c r="G1219" s="11"/>
      <c r="H1219" s="7"/>
      <c r="I1219" s="7"/>
      <c r="J1219" s="7"/>
      <c r="L1219" s="16" t="str">
        <f>IF(K1219="W",#REF!, IF( K1219="L",-#REF!, ""))</f>
        <v/>
      </c>
      <c r="M1219" s="23"/>
      <c r="N1219" s="23"/>
    </row>
    <row r="1220" spans="6:14" x14ac:dyDescent="0.45">
      <c r="F1220" s="11" t="str">
        <f>IF(Games!F296=0, "",Games!F296)</f>
        <v/>
      </c>
      <c r="G1220" s="11"/>
      <c r="H1220" s="7"/>
      <c r="I1220" s="7"/>
      <c r="J1220" s="7"/>
      <c r="L1220" s="16" t="str">
        <f>IF(K1220="W",#REF!, IF( K1220="L",-#REF!, ""))</f>
        <v/>
      </c>
      <c r="M1220" s="23"/>
      <c r="N1220" s="23"/>
    </row>
    <row r="1221" spans="6:14" x14ac:dyDescent="0.45">
      <c r="F1221" s="11" t="str">
        <f>IF(Games!F297=0, "",Games!F297)</f>
        <v/>
      </c>
      <c r="G1221" s="11"/>
      <c r="H1221" s="7"/>
      <c r="I1221" s="7"/>
      <c r="J1221" s="7"/>
      <c r="L1221" s="16" t="str">
        <f>IF(K1221="W",#REF!, IF( K1221="L",-#REF!, ""))</f>
        <v/>
      </c>
      <c r="M1221" s="23"/>
      <c r="N1221" s="23"/>
    </row>
    <row r="1222" spans="6:14" x14ac:dyDescent="0.45">
      <c r="F1222" s="11" t="str">
        <f>IF(Games!F298=0, "",Games!F298)</f>
        <v/>
      </c>
      <c r="G1222" s="11"/>
      <c r="H1222" s="7"/>
      <c r="I1222" s="7"/>
      <c r="J1222" s="7"/>
      <c r="L1222" s="16" t="str">
        <f>IF(K1222="W",#REF!, IF( K1222="L",-#REF!, ""))</f>
        <v/>
      </c>
      <c r="M1222" s="23"/>
      <c r="N1222" s="23"/>
    </row>
    <row r="1223" spans="6:14" x14ac:dyDescent="0.45">
      <c r="F1223" s="11" t="str">
        <f>IF(Games!F299=0, "",Games!F299)</f>
        <v/>
      </c>
      <c r="G1223" s="11"/>
      <c r="H1223" s="7"/>
      <c r="I1223" s="7"/>
      <c r="J1223" s="7"/>
      <c r="L1223" s="16" t="str">
        <f>IF(K1223="W",#REF!, IF( K1223="L",-#REF!, ""))</f>
        <v/>
      </c>
      <c r="M1223" s="23"/>
      <c r="N1223" s="23"/>
    </row>
    <row r="1224" spans="6:14" x14ac:dyDescent="0.45">
      <c r="F1224" s="11" t="str">
        <f>IF(Games!F300=0, "",Games!F300)</f>
        <v/>
      </c>
      <c r="G1224" s="11"/>
      <c r="H1224" s="7"/>
      <c r="I1224" s="7"/>
      <c r="J1224" s="7"/>
      <c r="L1224" s="16" t="str">
        <f>IF(K1224="W",#REF!, IF( K1224="L",-#REF!, ""))</f>
        <v/>
      </c>
      <c r="M1224" s="23"/>
      <c r="N1224" s="23"/>
    </row>
    <row r="1225" spans="6:14" x14ac:dyDescent="0.45">
      <c r="F1225" s="11" t="str">
        <f>IF(Games!F301=0, "",Games!F301)</f>
        <v/>
      </c>
      <c r="G1225" s="11"/>
      <c r="H1225" s="7"/>
      <c r="I1225" s="7"/>
      <c r="J1225" s="7"/>
      <c r="L1225" s="16" t="str">
        <f>IF(K1225="W",#REF!, IF( K1225="L",-#REF!, ""))</f>
        <v/>
      </c>
      <c r="M1225" s="23"/>
      <c r="N1225" s="23"/>
    </row>
    <row r="1226" spans="6:14" x14ac:dyDescent="0.45">
      <c r="F1226" s="11" t="str">
        <f>IF(Games!F302=0, "",Games!F302)</f>
        <v/>
      </c>
      <c r="G1226" s="11"/>
      <c r="H1226" s="7"/>
      <c r="I1226" s="7"/>
      <c r="J1226" s="7"/>
      <c r="L1226" s="16" t="str">
        <f>IF(K1226="W",#REF!, IF( K1226="L",-#REF!, ""))</f>
        <v/>
      </c>
      <c r="M1226" s="23"/>
      <c r="N1226" s="23"/>
    </row>
    <row r="1227" spans="6:14" x14ac:dyDescent="0.45">
      <c r="F1227" s="11" t="str">
        <f>IF(Games!F303=0, "",Games!F303)</f>
        <v/>
      </c>
      <c r="G1227" s="11"/>
      <c r="H1227" s="7"/>
      <c r="I1227" s="7"/>
      <c r="J1227" s="7"/>
      <c r="L1227" s="16" t="str">
        <f>IF(K1227="W",#REF!, IF( K1227="L",-#REF!, ""))</f>
        <v/>
      </c>
      <c r="M1227" s="23"/>
      <c r="N1227" s="23"/>
    </row>
    <row r="1228" spans="6:14" x14ac:dyDescent="0.45">
      <c r="F1228" s="11" t="str">
        <f>IF(Games!F304=0, "",Games!F304)</f>
        <v/>
      </c>
      <c r="G1228" s="11"/>
      <c r="H1228" s="7"/>
      <c r="I1228" s="7"/>
      <c r="J1228" s="7"/>
      <c r="L1228" s="16" t="str">
        <f>IF(K1228="W",#REF!, IF( K1228="L",-#REF!, ""))</f>
        <v/>
      </c>
      <c r="M1228" s="23"/>
      <c r="N1228" s="23"/>
    </row>
    <row r="1229" spans="6:14" x14ac:dyDescent="0.45">
      <c r="F1229" s="11" t="str">
        <f>IF(Games!F305=0, "",Games!F305)</f>
        <v/>
      </c>
      <c r="G1229" s="11"/>
      <c r="H1229" s="7"/>
      <c r="I1229" s="7"/>
      <c r="J1229" s="7"/>
      <c r="L1229" s="16" t="str">
        <f>IF(K1229="W",#REF!, IF( K1229="L",-#REF!, ""))</f>
        <v/>
      </c>
      <c r="M1229" s="23"/>
      <c r="N1229" s="23"/>
    </row>
    <row r="1230" spans="6:14" x14ac:dyDescent="0.45">
      <c r="F1230" s="11" t="str">
        <f>IF(Games!F306=0, "",Games!F306)</f>
        <v/>
      </c>
      <c r="G1230" s="11"/>
      <c r="H1230" s="7"/>
      <c r="I1230" s="7"/>
      <c r="J1230" s="7"/>
      <c r="L1230" s="16" t="str">
        <f>IF(K1230="W",#REF!, IF( K1230="L",-#REF!, ""))</f>
        <v/>
      </c>
      <c r="M1230" s="23"/>
      <c r="N1230" s="23"/>
    </row>
    <row r="1231" spans="6:14" x14ac:dyDescent="0.45">
      <c r="F1231" s="11" t="str">
        <f>IF(Games!F307=0, "",Games!F307)</f>
        <v/>
      </c>
      <c r="G1231" s="11"/>
      <c r="H1231" s="7"/>
      <c r="I1231" s="7"/>
      <c r="J1231" s="7"/>
      <c r="L1231" s="16" t="str">
        <f>IF(K1231="W",#REF!, IF( K1231="L",-#REF!, ""))</f>
        <v/>
      </c>
      <c r="M1231" s="23"/>
      <c r="N1231" s="23"/>
    </row>
    <row r="1232" spans="6:14" x14ac:dyDescent="0.45">
      <c r="F1232" s="11" t="str">
        <f>IF(Games!F308=0, "",Games!F308)</f>
        <v/>
      </c>
      <c r="G1232" s="11"/>
      <c r="H1232" s="7"/>
      <c r="I1232" s="7"/>
      <c r="J1232" s="7"/>
      <c r="L1232" s="16" t="str">
        <f>IF(K1232="W",#REF!, IF( K1232="L",-#REF!, ""))</f>
        <v/>
      </c>
      <c r="M1232" s="23"/>
      <c r="N1232" s="23"/>
    </row>
    <row r="1233" spans="6:14" x14ac:dyDescent="0.45">
      <c r="F1233" s="11" t="str">
        <f>IF(Games!F309=0, "",Games!F309)</f>
        <v/>
      </c>
      <c r="G1233" s="11"/>
      <c r="H1233" s="7"/>
      <c r="I1233" s="7"/>
      <c r="J1233" s="7"/>
      <c r="L1233" s="16" t="str">
        <f>IF(K1233="W",#REF!, IF( K1233="L",-#REF!, ""))</f>
        <v/>
      </c>
      <c r="M1233" s="23"/>
      <c r="N1233" s="23"/>
    </row>
    <row r="1234" spans="6:14" x14ac:dyDescent="0.45">
      <c r="F1234" s="11" t="str">
        <f>IF(Games!F310=0, "",Games!F310)</f>
        <v/>
      </c>
      <c r="G1234" s="11"/>
      <c r="H1234" s="7"/>
      <c r="I1234" s="7"/>
      <c r="J1234" s="7"/>
      <c r="L1234" s="16" t="str">
        <f>IF(K1234="W",#REF!, IF( K1234="L",-#REF!, ""))</f>
        <v/>
      </c>
      <c r="M1234" s="23"/>
      <c r="N1234" s="23"/>
    </row>
    <row r="1235" spans="6:14" x14ac:dyDescent="0.45">
      <c r="F1235" s="11" t="str">
        <f>IF(Games!F311=0, "",Games!F311)</f>
        <v/>
      </c>
      <c r="G1235" s="11"/>
      <c r="H1235" s="7"/>
      <c r="I1235" s="7"/>
      <c r="J1235" s="7"/>
      <c r="L1235" s="16" t="str">
        <f>IF(K1235="W",#REF!, IF( K1235="L",-#REF!, ""))</f>
        <v/>
      </c>
      <c r="M1235" s="23"/>
      <c r="N1235" s="23"/>
    </row>
    <row r="1236" spans="6:14" x14ac:dyDescent="0.45">
      <c r="F1236" s="11" t="str">
        <f>IF(Games!F312=0, "",Games!F312)</f>
        <v/>
      </c>
      <c r="G1236" s="11"/>
      <c r="H1236" s="7"/>
      <c r="I1236" s="7"/>
      <c r="J1236" s="7"/>
      <c r="L1236" s="16" t="str">
        <f>IF(K1236="W",#REF!, IF( K1236="L",-#REF!, ""))</f>
        <v/>
      </c>
      <c r="M1236" s="23"/>
      <c r="N1236" s="23"/>
    </row>
    <row r="1237" spans="6:14" x14ac:dyDescent="0.45">
      <c r="F1237" s="11" t="str">
        <f>IF(Games!F313=0, "",Games!F313)</f>
        <v/>
      </c>
      <c r="G1237" s="11"/>
      <c r="H1237" s="7"/>
      <c r="I1237" s="7"/>
      <c r="J1237" s="7"/>
      <c r="L1237" s="16" t="str">
        <f>IF(K1237="W",#REF!, IF( K1237="L",-#REF!, ""))</f>
        <v/>
      </c>
      <c r="M1237" s="23"/>
      <c r="N1237" s="23"/>
    </row>
    <row r="1238" spans="6:14" x14ac:dyDescent="0.45">
      <c r="F1238" s="11" t="str">
        <f>IF(Games!F314=0, "",Games!F314)</f>
        <v/>
      </c>
      <c r="G1238" s="11"/>
      <c r="H1238" s="7"/>
      <c r="I1238" s="7"/>
      <c r="J1238" s="7"/>
      <c r="L1238" s="16" t="str">
        <f>IF(K1238="W",#REF!, IF( K1238="L",-#REF!, ""))</f>
        <v/>
      </c>
      <c r="M1238" s="23"/>
      <c r="N1238" s="23"/>
    </row>
    <row r="1239" spans="6:14" x14ac:dyDescent="0.45">
      <c r="F1239" s="11" t="str">
        <f>IF(Games!F315=0, "",Games!F315)</f>
        <v/>
      </c>
      <c r="G1239" s="11"/>
      <c r="H1239" s="7"/>
      <c r="I1239" s="7"/>
      <c r="J1239" s="7"/>
      <c r="L1239" s="16" t="str">
        <f>IF(K1239="W",#REF!, IF( K1239="L",-#REF!, ""))</f>
        <v/>
      </c>
      <c r="M1239" s="23"/>
      <c r="N1239" s="23"/>
    </row>
    <row r="1240" spans="6:14" x14ac:dyDescent="0.45">
      <c r="F1240" s="11" t="str">
        <f>IF(Games!F316=0, "",Games!F316)</f>
        <v/>
      </c>
      <c r="G1240" s="11"/>
      <c r="H1240" s="7"/>
      <c r="I1240" s="7"/>
      <c r="J1240" s="7"/>
      <c r="L1240" s="16" t="str">
        <f>IF(K1240="W",#REF!, IF( K1240="L",-#REF!, ""))</f>
        <v/>
      </c>
      <c r="M1240" s="23"/>
      <c r="N1240" s="23"/>
    </row>
    <row r="1241" spans="6:14" x14ac:dyDescent="0.45">
      <c r="F1241" s="11" t="str">
        <f>IF(Games!F317=0, "",Games!F317)</f>
        <v/>
      </c>
      <c r="G1241" s="11"/>
      <c r="H1241" s="7"/>
      <c r="I1241" s="7"/>
      <c r="J1241" s="7"/>
      <c r="L1241" s="16" t="str">
        <f>IF(K1241="W",#REF!, IF( K1241="L",-#REF!, ""))</f>
        <v/>
      </c>
      <c r="M1241" s="23"/>
      <c r="N1241" s="23"/>
    </row>
    <row r="1242" spans="6:14" x14ac:dyDescent="0.45">
      <c r="F1242" s="11" t="str">
        <f>IF(Games!F318=0, "",Games!F318)</f>
        <v/>
      </c>
      <c r="G1242" s="11"/>
      <c r="H1242" s="7"/>
      <c r="I1242" s="7"/>
      <c r="J1242" s="7"/>
      <c r="L1242" s="16" t="str">
        <f>IF(K1242="W",#REF!, IF( K1242="L",-#REF!, ""))</f>
        <v/>
      </c>
      <c r="M1242" s="23"/>
      <c r="N1242" s="23"/>
    </row>
    <row r="1243" spans="6:14" x14ac:dyDescent="0.45">
      <c r="F1243" s="11" t="str">
        <f>IF(Games!F319=0, "",Games!F319)</f>
        <v/>
      </c>
      <c r="G1243" s="11"/>
      <c r="H1243" s="7"/>
      <c r="I1243" s="7"/>
      <c r="J1243" s="7"/>
      <c r="L1243" s="16" t="str">
        <f>IF(K1243="W",#REF!, IF( K1243="L",-#REF!, ""))</f>
        <v/>
      </c>
      <c r="M1243" s="23"/>
      <c r="N1243" s="23"/>
    </row>
    <row r="1244" spans="6:14" x14ac:dyDescent="0.45">
      <c r="F1244" s="11" t="str">
        <f>IF(Games!F320=0, "",Games!F320)</f>
        <v/>
      </c>
      <c r="G1244" s="11"/>
      <c r="H1244" s="7"/>
      <c r="I1244" s="7"/>
      <c r="J1244" s="7"/>
      <c r="L1244" s="16" t="str">
        <f>IF(K1244="W",#REF!, IF( K1244="L",-#REF!, ""))</f>
        <v/>
      </c>
      <c r="M1244" s="23"/>
      <c r="N1244" s="23"/>
    </row>
    <row r="1245" spans="6:14" x14ac:dyDescent="0.45">
      <c r="F1245" s="11" t="str">
        <f>IF(Games!F321=0, "",Games!F321)</f>
        <v/>
      </c>
      <c r="G1245" s="11"/>
      <c r="H1245" s="7"/>
      <c r="I1245" s="7"/>
      <c r="J1245" s="7"/>
      <c r="L1245" s="16" t="str">
        <f>IF(K1245="W",#REF!, IF( K1245="L",-#REF!, ""))</f>
        <v/>
      </c>
      <c r="M1245" s="23"/>
      <c r="N1245" s="23"/>
    </row>
    <row r="1246" spans="6:14" x14ac:dyDescent="0.45">
      <c r="F1246" s="11" t="str">
        <f>IF(Games!F322=0, "",Games!F322)</f>
        <v/>
      </c>
      <c r="G1246" s="11"/>
      <c r="H1246" s="7"/>
      <c r="I1246" s="7"/>
      <c r="J1246" s="7"/>
      <c r="L1246" s="16" t="str">
        <f>IF(K1246="W",#REF!, IF( K1246="L",-#REF!, ""))</f>
        <v/>
      </c>
      <c r="M1246" s="23"/>
      <c r="N1246" s="23"/>
    </row>
    <row r="1247" spans="6:14" x14ac:dyDescent="0.45">
      <c r="F1247" s="11" t="str">
        <f>IF(Games!F323=0, "",Games!F323)</f>
        <v/>
      </c>
      <c r="G1247" s="11"/>
      <c r="H1247" s="7"/>
      <c r="I1247" s="7"/>
      <c r="J1247" s="7"/>
      <c r="L1247" s="16" t="str">
        <f>IF(K1247="W",#REF!, IF( K1247="L",-#REF!, ""))</f>
        <v/>
      </c>
      <c r="M1247" s="23"/>
      <c r="N1247" s="23"/>
    </row>
    <row r="1248" spans="6:14" x14ac:dyDescent="0.45">
      <c r="F1248" s="11" t="str">
        <f>IF(Games!F324=0, "",Games!F324)</f>
        <v/>
      </c>
      <c r="G1248" s="11"/>
      <c r="H1248" s="7"/>
      <c r="I1248" s="7"/>
      <c r="J1248" s="7"/>
      <c r="L1248" s="16" t="str">
        <f>IF(K1248="W",#REF!, IF( K1248="L",-#REF!, ""))</f>
        <v/>
      </c>
      <c r="M1248" s="23"/>
      <c r="N1248" s="23"/>
    </row>
    <row r="1249" spans="6:14" x14ac:dyDescent="0.45">
      <c r="F1249" s="11" t="str">
        <f>IF(Games!F325=0, "",Games!F325)</f>
        <v/>
      </c>
      <c r="G1249" s="11"/>
      <c r="H1249" s="7"/>
      <c r="I1249" s="7"/>
      <c r="J1249" s="7"/>
      <c r="L1249" s="16" t="str">
        <f>IF(K1249="W",#REF!, IF( K1249="L",-#REF!, ""))</f>
        <v/>
      </c>
      <c r="M1249" s="23"/>
      <c r="N1249" s="23"/>
    </row>
    <row r="1250" spans="6:14" x14ac:dyDescent="0.45">
      <c r="F1250" s="11" t="str">
        <f>IF(Games!F326=0, "",Games!F326)</f>
        <v/>
      </c>
      <c r="G1250" s="11"/>
      <c r="H1250" s="7"/>
      <c r="I1250" s="7"/>
      <c r="J1250" s="7"/>
      <c r="L1250" s="16" t="str">
        <f>IF(K1250="W",#REF!, IF( K1250="L",-#REF!, ""))</f>
        <v/>
      </c>
      <c r="M1250" s="23"/>
      <c r="N1250" s="23"/>
    </row>
    <row r="1251" spans="6:14" x14ac:dyDescent="0.45">
      <c r="F1251" s="11" t="str">
        <f>IF(Games!F327=0, "",Games!F327)</f>
        <v/>
      </c>
      <c r="G1251" s="11"/>
      <c r="H1251" s="7"/>
      <c r="I1251" s="7"/>
      <c r="J1251" s="7"/>
      <c r="L1251" s="16" t="str">
        <f>IF(K1251="W",#REF!, IF( K1251="L",-#REF!, ""))</f>
        <v/>
      </c>
      <c r="M1251" s="23"/>
      <c r="N1251" s="23"/>
    </row>
    <row r="1252" spans="6:14" x14ac:dyDescent="0.45">
      <c r="F1252" s="11" t="str">
        <f>IF(Games!F328=0, "",Games!F328)</f>
        <v/>
      </c>
      <c r="G1252" s="11"/>
      <c r="H1252" s="7"/>
      <c r="I1252" s="7"/>
      <c r="J1252" s="7"/>
      <c r="L1252" s="16" t="str">
        <f>IF(K1252="W",#REF!, IF( K1252="L",-#REF!, ""))</f>
        <v/>
      </c>
      <c r="M1252" s="23"/>
      <c r="N1252" s="23"/>
    </row>
    <row r="1253" spans="6:14" x14ac:dyDescent="0.45">
      <c r="F1253" s="11" t="str">
        <f>IF(Games!F329=0, "",Games!F329)</f>
        <v/>
      </c>
      <c r="G1253" s="11"/>
      <c r="H1253" s="7"/>
      <c r="I1253" s="7"/>
      <c r="J1253" s="7"/>
      <c r="L1253" s="16" t="str">
        <f>IF(K1253="W",#REF!, IF( K1253="L",-#REF!, ""))</f>
        <v/>
      </c>
      <c r="M1253" s="23"/>
      <c r="N1253" s="23"/>
    </row>
    <row r="1254" spans="6:14" x14ac:dyDescent="0.45">
      <c r="F1254" s="11" t="str">
        <f>IF(Games!F330=0, "",Games!F330)</f>
        <v/>
      </c>
      <c r="G1254" s="11"/>
      <c r="H1254" s="7"/>
      <c r="I1254" s="7"/>
      <c r="J1254" s="7"/>
      <c r="L1254" s="16" t="str">
        <f>IF(K1254="W",#REF!, IF( K1254="L",-#REF!, ""))</f>
        <v/>
      </c>
      <c r="M1254" s="23"/>
      <c r="N1254" s="23"/>
    </row>
    <row r="1255" spans="6:14" x14ac:dyDescent="0.45">
      <c r="F1255" s="11" t="str">
        <f>IF(Games!F331=0, "",Games!F331)</f>
        <v/>
      </c>
      <c r="G1255" s="11"/>
      <c r="H1255" s="7"/>
      <c r="I1255" s="7"/>
      <c r="J1255" s="7"/>
      <c r="L1255" s="16" t="str">
        <f>IF(K1255="W",#REF!, IF( K1255="L",-#REF!, ""))</f>
        <v/>
      </c>
      <c r="M1255" s="23"/>
      <c r="N1255" s="23"/>
    </row>
    <row r="1256" spans="6:14" x14ac:dyDescent="0.45">
      <c r="F1256" s="11" t="str">
        <f>IF(Games!F332=0, "",Games!F332)</f>
        <v/>
      </c>
      <c r="G1256" s="11"/>
      <c r="H1256" s="7"/>
      <c r="I1256" s="7"/>
      <c r="J1256" s="7"/>
      <c r="L1256" s="16" t="str">
        <f>IF(K1256="W",#REF!, IF( K1256="L",-#REF!, ""))</f>
        <v/>
      </c>
      <c r="M1256" s="23"/>
      <c r="N1256" s="23"/>
    </row>
    <row r="1257" spans="6:14" x14ac:dyDescent="0.45">
      <c r="F1257" s="11" t="str">
        <f>IF(Games!F333=0, "",Games!F333)</f>
        <v/>
      </c>
      <c r="G1257" s="11"/>
      <c r="H1257" s="7"/>
      <c r="I1257" s="7"/>
      <c r="J1257" s="7"/>
      <c r="L1257" s="16" t="str">
        <f>IF(K1257="W",#REF!, IF( K1257="L",-#REF!, ""))</f>
        <v/>
      </c>
      <c r="M1257" s="23"/>
      <c r="N1257" s="23"/>
    </row>
    <row r="1258" spans="6:14" x14ac:dyDescent="0.45">
      <c r="F1258" s="11" t="str">
        <f>IF(Games!F334=0, "",Games!F334)</f>
        <v/>
      </c>
      <c r="G1258" s="11"/>
      <c r="H1258" s="7"/>
      <c r="I1258" s="7"/>
      <c r="J1258" s="7"/>
      <c r="L1258" s="16" t="str">
        <f>IF(K1258="W",#REF!, IF( K1258="L",-#REF!, ""))</f>
        <v/>
      </c>
      <c r="M1258" s="23"/>
      <c r="N1258" s="23"/>
    </row>
    <row r="1259" spans="6:14" x14ac:dyDescent="0.45">
      <c r="F1259" s="11" t="str">
        <f>IF(Games!F335=0, "",Games!F335)</f>
        <v/>
      </c>
      <c r="G1259" s="11"/>
      <c r="H1259" s="7"/>
      <c r="I1259" s="7"/>
      <c r="J1259" s="7"/>
      <c r="L1259" s="16" t="str">
        <f>IF(K1259="W",#REF!, IF( K1259="L",-#REF!, ""))</f>
        <v/>
      </c>
      <c r="M1259" s="23"/>
      <c r="N1259" s="23"/>
    </row>
    <row r="1260" spans="6:14" x14ac:dyDescent="0.45">
      <c r="F1260" s="11" t="str">
        <f>IF(Games!F336=0, "",Games!F336)</f>
        <v/>
      </c>
      <c r="G1260" s="11"/>
      <c r="H1260" s="7"/>
      <c r="I1260" s="7"/>
      <c r="J1260" s="7"/>
      <c r="L1260" s="16" t="str">
        <f>IF(K1260="W",#REF!, IF( K1260="L",-#REF!, ""))</f>
        <v/>
      </c>
      <c r="M1260" s="23"/>
      <c r="N1260" s="23"/>
    </row>
    <row r="1261" spans="6:14" x14ac:dyDescent="0.45">
      <c r="F1261" s="11" t="str">
        <f>IF(Games!F337=0, "",Games!F337)</f>
        <v/>
      </c>
      <c r="G1261" s="11"/>
      <c r="H1261" s="7"/>
      <c r="I1261" s="7"/>
      <c r="J1261" s="7"/>
      <c r="L1261" s="16" t="str">
        <f>IF(K1261="W",#REF!, IF( K1261="L",-#REF!, ""))</f>
        <v/>
      </c>
      <c r="M1261" s="23"/>
      <c r="N1261" s="23"/>
    </row>
    <row r="1262" spans="6:14" x14ac:dyDescent="0.45">
      <c r="F1262" s="11" t="str">
        <f>IF(Games!F338=0, "",Games!F338)</f>
        <v/>
      </c>
      <c r="G1262" s="11"/>
      <c r="H1262" s="7"/>
      <c r="I1262" s="7"/>
      <c r="J1262" s="7"/>
      <c r="L1262" s="16" t="str">
        <f>IF(K1262="W",#REF!, IF( K1262="L",-#REF!, ""))</f>
        <v/>
      </c>
      <c r="M1262" s="23"/>
      <c r="N1262" s="23"/>
    </row>
    <row r="1263" spans="6:14" x14ac:dyDescent="0.45">
      <c r="F1263" s="11" t="str">
        <f>IF(Games!F339=0, "",Games!F339)</f>
        <v/>
      </c>
      <c r="G1263" s="11"/>
      <c r="H1263" s="7"/>
      <c r="I1263" s="7"/>
      <c r="J1263" s="7"/>
      <c r="L1263" s="16" t="str">
        <f>IF(K1263="W",#REF!, IF( K1263="L",-#REF!, ""))</f>
        <v/>
      </c>
      <c r="M1263" s="23"/>
      <c r="N1263" s="23"/>
    </row>
    <row r="1264" spans="6:14" x14ac:dyDescent="0.45">
      <c r="F1264" s="11" t="str">
        <f>IF(Games!F340=0, "",Games!F340)</f>
        <v/>
      </c>
      <c r="G1264" s="11"/>
      <c r="H1264" s="7"/>
      <c r="I1264" s="7"/>
      <c r="J1264" s="7"/>
      <c r="L1264" s="16" t="str">
        <f>IF(K1264="W",#REF!, IF( K1264="L",-#REF!, ""))</f>
        <v/>
      </c>
      <c r="M1264" s="23"/>
      <c r="N1264" s="23"/>
    </row>
    <row r="1265" spans="6:14" x14ac:dyDescent="0.45">
      <c r="F1265" s="11" t="str">
        <f>IF(Games!F341=0, "",Games!F341)</f>
        <v/>
      </c>
      <c r="G1265" s="11"/>
      <c r="H1265" s="7"/>
      <c r="I1265" s="7"/>
      <c r="J1265" s="7"/>
      <c r="L1265" s="16" t="str">
        <f>IF(K1265="W",#REF!, IF( K1265="L",-#REF!, ""))</f>
        <v/>
      </c>
      <c r="M1265" s="23"/>
      <c r="N1265" s="23"/>
    </row>
    <row r="1266" spans="6:14" x14ac:dyDescent="0.45">
      <c r="F1266" s="11" t="str">
        <f>IF(Games!F342=0, "",Games!F342)</f>
        <v/>
      </c>
      <c r="G1266" s="11"/>
      <c r="H1266" s="7"/>
      <c r="I1266" s="7"/>
      <c r="J1266" s="7"/>
      <c r="L1266" s="16" t="str">
        <f>IF(K1266="W",#REF!, IF( K1266="L",-#REF!, ""))</f>
        <v/>
      </c>
      <c r="M1266" s="23"/>
      <c r="N1266" s="23"/>
    </row>
    <row r="1267" spans="6:14" x14ac:dyDescent="0.45">
      <c r="F1267" s="11" t="str">
        <f>IF(Games!F343=0, "",Games!F343)</f>
        <v/>
      </c>
      <c r="G1267" s="11"/>
      <c r="H1267" s="7"/>
      <c r="I1267" s="7"/>
      <c r="J1267" s="7"/>
      <c r="L1267" s="16" t="str">
        <f>IF(K1267="W",#REF!, IF( K1267="L",-#REF!, ""))</f>
        <v/>
      </c>
      <c r="M1267" s="23"/>
      <c r="N1267" s="23"/>
    </row>
    <row r="1268" spans="6:14" x14ac:dyDescent="0.45">
      <c r="F1268" s="11" t="str">
        <f>IF(Games!F344=0, "",Games!F344)</f>
        <v/>
      </c>
      <c r="G1268" s="11"/>
      <c r="H1268" s="7"/>
      <c r="I1268" s="7"/>
      <c r="J1268" s="7"/>
      <c r="L1268" s="16" t="str">
        <f>IF(K1268="W",#REF!, IF( K1268="L",-#REF!, ""))</f>
        <v/>
      </c>
      <c r="M1268" s="23"/>
      <c r="N1268" s="23"/>
    </row>
    <row r="1269" spans="6:14" x14ac:dyDescent="0.45">
      <c r="F1269" s="11" t="str">
        <f>IF(Games!F345=0, "",Games!F345)</f>
        <v/>
      </c>
      <c r="G1269" s="11"/>
      <c r="H1269" s="7"/>
      <c r="I1269" s="7"/>
      <c r="J1269" s="7"/>
      <c r="L1269" s="16" t="str">
        <f>IF(K1269="W",#REF!, IF( K1269="L",-#REF!, ""))</f>
        <v/>
      </c>
      <c r="M1269" s="23"/>
      <c r="N1269" s="23"/>
    </row>
    <row r="1270" spans="6:14" x14ac:dyDescent="0.45">
      <c r="F1270" s="11" t="str">
        <f>IF(Games!F346=0, "",Games!F346)</f>
        <v/>
      </c>
      <c r="G1270" s="11"/>
      <c r="H1270" s="7"/>
      <c r="I1270" s="7"/>
      <c r="J1270" s="7"/>
      <c r="L1270" s="16" t="str">
        <f>IF(K1270="W",#REF!, IF( K1270="L",-#REF!, ""))</f>
        <v/>
      </c>
      <c r="M1270" s="23"/>
      <c r="N1270" s="23"/>
    </row>
    <row r="1271" spans="6:14" x14ac:dyDescent="0.45">
      <c r="F1271" s="11" t="str">
        <f>IF(Games!F347=0, "",Games!F347)</f>
        <v/>
      </c>
      <c r="G1271" s="11"/>
      <c r="H1271" s="7"/>
      <c r="I1271" s="7"/>
      <c r="J1271" s="7"/>
      <c r="L1271" s="16" t="str">
        <f>IF(K1271="W",#REF!, IF( K1271="L",-#REF!, ""))</f>
        <v/>
      </c>
      <c r="M1271" s="23"/>
      <c r="N1271" s="23"/>
    </row>
    <row r="1272" spans="6:14" x14ac:dyDescent="0.45">
      <c r="F1272" s="11" t="str">
        <f>IF(Games!F348=0, "",Games!F348)</f>
        <v/>
      </c>
      <c r="G1272" s="11"/>
      <c r="H1272" s="7"/>
      <c r="I1272" s="7"/>
      <c r="J1272" s="7"/>
      <c r="L1272" s="16" t="str">
        <f>IF(K1272="W",#REF!, IF( K1272="L",-#REF!, ""))</f>
        <v/>
      </c>
      <c r="M1272" s="23"/>
      <c r="N1272" s="23"/>
    </row>
    <row r="1273" spans="6:14" x14ac:dyDescent="0.45">
      <c r="F1273" s="11" t="str">
        <f>IF(Games!F349=0, "",Games!F349)</f>
        <v/>
      </c>
      <c r="G1273" s="11"/>
      <c r="H1273" s="7"/>
      <c r="I1273" s="7"/>
      <c r="J1273" s="7"/>
      <c r="L1273" s="16" t="str">
        <f>IF(K1273="W",#REF!, IF( K1273="L",-#REF!, ""))</f>
        <v/>
      </c>
      <c r="M1273" s="23"/>
      <c r="N1273" s="23"/>
    </row>
    <row r="1274" spans="6:14" x14ac:dyDescent="0.45">
      <c r="F1274" s="11" t="str">
        <f>IF(Games!F350=0, "",Games!F350)</f>
        <v/>
      </c>
      <c r="G1274" s="11"/>
      <c r="H1274" s="7"/>
      <c r="I1274" s="7"/>
      <c r="J1274" s="7"/>
      <c r="L1274" s="16" t="str">
        <f>IF(K1274="W",#REF!, IF( K1274="L",-#REF!, ""))</f>
        <v/>
      </c>
      <c r="M1274" s="23"/>
      <c r="N1274" s="23"/>
    </row>
    <row r="1275" spans="6:14" x14ac:dyDescent="0.45">
      <c r="F1275" s="11" t="str">
        <f>IF(Games!F351=0, "",Games!F351)</f>
        <v/>
      </c>
      <c r="G1275" s="11"/>
      <c r="H1275" s="7"/>
      <c r="I1275" s="7"/>
      <c r="J1275" s="7"/>
      <c r="L1275" s="16" t="str">
        <f>IF(K1275="W",#REF!, IF( K1275="L",-#REF!, ""))</f>
        <v/>
      </c>
      <c r="M1275" s="23"/>
      <c r="N1275" s="23"/>
    </row>
    <row r="1276" spans="6:14" x14ac:dyDescent="0.45">
      <c r="F1276" s="11" t="str">
        <f>IF(Games!F352=0, "",Games!F352)</f>
        <v/>
      </c>
      <c r="G1276" s="11"/>
      <c r="H1276" s="7"/>
      <c r="I1276" s="7"/>
      <c r="J1276" s="7"/>
      <c r="L1276" s="16" t="str">
        <f>IF(K1276="W",#REF!, IF( K1276="L",-#REF!, ""))</f>
        <v/>
      </c>
      <c r="M1276" s="23"/>
      <c r="N1276" s="23"/>
    </row>
    <row r="1277" spans="6:14" x14ac:dyDescent="0.45">
      <c r="F1277" s="11" t="str">
        <f>IF(Games!F353=0, "",Games!F353)</f>
        <v/>
      </c>
      <c r="G1277" s="11"/>
      <c r="H1277" s="7"/>
      <c r="I1277" s="7"/>
      <c r="J1277" s="7"/>
      <c r="L1277" s="16" t="str">
        <f>IF(K1277="W",#REF!, IF( K1277="L",-#REF!, ""))</f>
        <v/>
      </c>
      <c r="M1277" s="23"/>
      <c r="N1277" s="23"/>
    </row>
    <row r="1278" spans="6:14" x14ac:dyDescent="0.45">
      <c r="F1278" s="11" t="str">
        <f>IF(Games!F354=0, "",Games!F354)</f>
        <v/>
      </c>
      <c r="G1278" s="11"/>
      <c r="H1278" s="7"/>
      <c r="I1278" s="7"/>
      <c r="J1278" s="7"/>
      <c r="L1278" s="16" t="str">
        <f>IF(K1278="W",#REF!, IF( K1278="L",-#REF!, ""))</f>
        <v/>
      </c>
      <c r="M1278" s="23"/>
      <c r="N1278" s="23"/>
    </row>
    <row r="1279" spans="6:14" x14ac:dyDescent="0.45">
      <c r="F1279" s="11" t="str">
        <f>IF(Games!F355=0, "",Games!F355)</f>
        <v/>
      </c>
      <c r="G1279" s="11"/>
      <c r="H1279" s="7"/>
      <c r="I1279" s="7"/>
      <c r="J1279" s="7"/>
      <c r="L1279" s="16" t="str">
        <f>IF(K1279="W",#REF!, IF( K1279="L",-#REF!, ""))</f>
        <v/>
      </c>
      <c r="M1279" s="23"/>
      <c r="N1279" s="23"/>
    </row>
    <row r="1280" spans="6:14" x14ac:dyDescent="0.45">
      <c r="F1280" s="11" t="str">
        <f>IF(Games!F356=0, "",Games!F356)</f>
        <v/>
      </c>
      <c r="G1280" s="11"/>
      <c r="H1280" s="7"/>
      <c r="I1280" s="7"/>
      <c r="J1280" s="7"/>
      <c r="L1280" s="16" t="str">
        <f>IF(K1280="W",#REF!, IF( K1280="L",-#REF!, ""))</f>
        <v/>
      </c>
      <c r="M1280" s="23"/>
      <c r="N1280" s="23"/>
    </row>
    <row r="1281" spans="6:14" x14ac:dyDescent="0.45">
      <c r="F1281" s="11" t="str">
        <f>IF(Games!F357=0, "",Games!F357)</f>
        <v/>
      </c>
      <c r="G1281" s="11"/>
      <c r="H1281" s="7"/>
      <c r="I1281" s="7"/>
      <c r="J1281" s="7"/>
      <c r="L1281" s="16" t="str">
        <f>IF(K1281="W",#REF!, IF( K1281="L",-#REF!, ""))</f>
        <v/>
      </c>
      <c r="M1281" s="23"/>
      <c r="N1281" s="23"/>
    </row>
    <row r="1282" spans="6:14" x14ac:dyDescent="0.45">
      <c r="F1282" s="11" t="str">
        <f>IF(Games!F358=0, "",Games!F358)</f>
        <v/>
      </c>
      <c r="G1282" s="11"/>
      <c r="H1282" s="7"/>
      <c r="I1282" s="7"/>
      <c r="J1282" s="7"/>
      <c r="L1282" s="16" t="str">
        <f>IF(K1282="W",#REF!, IF( K1282="L",-#REF!, ""))</f>
        <v/>
      </c>
      <c r="M1282" s="23"/>
      <c r="N1282" s="23"/>
    </row>
    <row r="1283" spans="6:14" x14ac:dyDescent="0.45">
      <c r="F1283" s="11" t="str">
        <f>IF(Games!F359=0, "",Games!F359)</f>
        <v/>
      </c>
      <c r="G1283" s="11"/>
      <c r="H1283" s="7"/>
      <c r="I1283" s="7"/>
      <c r="J1283" s="7"/>
      <c r="L1283" s="16" t="str">
        <f>IF(K1283="W",#REF!, IF( K1283="L",-#REF!, ""))</f>
        <v/>
      </c>
      <c r="M1283" s="23"/>
      <c r="N1283" s="23"/>
    </row>
    <row r="1284" spans="6:14" x14ac:dyDescent="0.45">
      <c r="F1284" s="11" t="str">
        <f>IF(Games!F360=0, "",Games!F360)</f>
        <v/>
      </c>
      <c r="G1284" s="11"/>
      <c r="H1284" s="7"/>
      <c r="I1284" s="7"/>
      <c r="J1284" s="7"/>
      <c r="L1284" s="16" t="str">
        <f>IF(K1284="W",#REF!, IF( K1284="L",-#REF!, ""))</f>
        <v/>
      </c>
      <c r="M1284" s="23"/>
      <c r="N1284" s="23"/>
    </row>
    <row r="1285" spans="6:14" x14ac:dyDescent="0.45">
      <c r="F1285" s="11" t="str">
        <f>IF(Games!F361=0, "",Games!F361)</f>
        <v/>
      </c>
      <c r="G1285" s="11"/>
      <c r="H1285" s="7"/>
      <c r="I1285" s="7"/>
      <c r="J1285" s="7"/>
      <c r="L1285" s="16" t="str">
        <f>IF(K1285="W",#REF!, IF( K1285="L",-#REF!, ""))</f>
        <v/>
      </c>
      <c r="M1285" s="23"/>
      <c r="N1285" s="23"/>
    </row>
    <row r="1286" spans="6:14" x14ac:dyDescent="0.45">
      <c r="F1286" s="11" t="str">
        <f>IF(Games!F362=0, "",Games!F362)</f>
        <v/>
      </c>
      <c r="G1286" s="11"/>
      <c r="H1286" s="7"/>
      <c r="I1286" s="7"/>
      <c r="J1286" s="7"/>
      <c r="L1286" s="16" t="str">
        <f>IF(K1286="W",#REF!, IF( K1286="L",-#REF!, ""))</f>
        <v/>
      </c>
      <c r="M1286" s="23"/>
      <c r="N1286" s="23"/>
    </row>
    <row r="1287" spans="6:14" x14ac:dyDescent="0.45">
      <c r="F1287" s="11" t="str">
        <f>IF(Games!F363=0, "",Games!F363)</f>
        <v/>
      </c>
      <c r="G1287" s="11"/>
      <c r="H1287" s="7"/>
      <c r="I1287" s="7"/>
      <c r="J1287" s="7"/>
      <c r="L1287" s="16" t="str">
        <f>IF(K1287="W",#REF!, IF( K1287="L",-#REF!, ""))</f>
        <v/>
      </c>
      <c r="M1287" s="23"/>
      <c r="N1287" s="23"/>
    </row>
    <row r="1288" spans="6:14" x14ac:dyDescent="0.45">
      <c r="F1288" s="11" t="str">
        <f>IF(Games!F364=0, "",Games!F364)</f>
        <v/>
      </c>
      <c r="G1288" s="11"/>
      <c r="H1288" s="7"/>
      <c r="I1288" s="7"/>
      <c r="J1288" s="7"/>
      <c r="L1288" s="16" t="str">
        <f>IF(K1288="W",#REF!, IF( K1288="L",-#REF!, ""))</f>
        <v/>
      </c>
      <c r="M1288" s="23"/>
      <c r="N1288" s="23"/>
    </row>
    <row r="1289" spans="6:14" x14ac:dyDescent="0.45">
      <c r="F1289" s="11" t="str">
        <f>IF(Games!F365=0, "",Games!F365)</f>
        <v/>
      </c>
      <c r="G1289" s="11"/>
      <c r="H1289" s="7"/>
      <c r="I1289" s="7"/>
      <c r="J1289" s="7"/>
      <c r="L1289" s="16" t="str">
        <f>IF(K1289="W",#REF!, IF( K1289="L",-#REF!, ""))</f>
        <v/>
      </c>
      <c r="M1289" s="23"/>
      <c r="N1289" s="23"/>
    </row>
    <row r="1290" spans="6:14" x14ac:dyDescent="0.45">
      <c r="F1290" s="11" t="str">
        <f>IF(Games!F366=0, "",Games!F366)</f>
        <v/>
      </c>
      <c r="G1290" s="11"/>
      <c r="H1290" s="7"/>
      <c r="I1290" s="7"/>
      <c r="J1290" s="7"/>
      <c r="L1290" s="16" t="str">
        <f>IF(K1290="W",#REF!, IF( K1290="L",-#REF!, ""))</f>
        <v/>
      </c>
      <c r="M1290" s="23"/>
      <c r="N1290" s="23"/>
    </row>
    <row r="1291" spans="6:14" x14ac:dyDescent="0.45">
      <c r="F1291" s="11" t="str">
        <f>IF(Games!F367=0, "",Games!F367)</f>
        <v/>
      </c>
      <c r="G1291" s="11"/>
      <c r="H1291" s="7"/>
      <c r="I1291" s="7"/>
      <c r="J1291" s="7"/>
      <c r="L1291" s="16" t="str">
        <f>IF(K1291="W",#REF!, IF( K1291="L",-#REF!, ""))</f>
        <v/>
      </c>
      <c r="M1291" s="23"/>
      <c r="N1291" s="23"/>
    </row>
    <row r="1292" spans="6:14" x14ac:dyDescent="0.45">
      <c r="F1292" s="11" t="str">
        <f>IF(Games!F368=0, "",Games!F368)</f>
        <v/>
      </c>
      <c r="G1292" s="11"/>
      <c r="H1292" s="7"/>
      <c r="I1292" s="7"/>
      <c r="J1292" s="7"/>
      <c r="L1292" s="16" t="str">
        <f>IF(K1292="W",#REF!, IF( K1292="L",-#REF!, ""))</f>
        <v/>
      </c>
      <c r="M1292" s="23"/>
      <c r="N1292" s="23"/>
    </row>
    <row r="1293" spans="6:14" x14ac:dyDescent="0.45">
      <c r="F1293" s="11" t="str">
        <f>IF(Games!F369=0, "",Games!F369)</f>
        <v/>
      </c>
      <c r="G1293" s="11"/>
      <c r="H1293" s="7"/>
      <c r="I1293" s="7"/>
      <c r="J1293" s="7"/>
      <c r="L1293" s="16" t="str">
        <f>IF(K1293="W",#REF!, IF( K1293="L",-#REF!, ""))</f>
        <v/>
      </c>
      <c r="M1293" s="23"/>
      <c r="N1293" s="23"/>
    </row>
    <row r="1294" spans="6:14" x14ac:dyDescent="0.45">
      <c r="F1294" s="11" t="str">
        <f>IF(Games!F370=0, "",Games!F370)</f>
        <v/>
      </c>
      <c r="G1294" s="11"/>
      <c r="H1294" s="7"/>
      <c r="I1294" s="7"/>
      <c r="J1294" s="7"/>
      <c r="L1294" s="16" t="str">
        <f>IF(K1294="W",#REF!, IF( K1294="L",-#REF!, ""))</f>
        <v/>
      </c>
      <c r="M1294" s="23"/>
      <c r="N1294" s="23"/>
    </row>
    <row r="1295" spans="6:14" x14ac:dyDescent="0.45">
      <c r="F1295" s="11" t="str">
        <f>IF(Games!F371=0, "",Games!F371)</f>
        <v/>
      </c>
      <c r="G1295" s="11"/>
      <c r="H1295" s="7"/>
      <c r="I1295" s="7"/>
      <c r="J1295" s="7"/>
      <c r="L1295" s="16" t="str">
        <f>IF(K1295="W",#REF!, IF( K1295="L",-#REF!, ""))</f>
        <v/>
      </c>
      <c r="M1295" s="23"/>
      <c r="N1295" s="23"/>
    </row>
    <row r="1296" spans="6:14" x14ac:dyDescent="0.45">
      <c r="F1296" s="11" t="str">
        <f>IF(Games!F372=0, "",Games!F372)</f>
        <v/>
      </c>
      <c r="G1296" s="11"/>
      <c r="H1296" s="7"/>
      <c r="I1296" s="7"/>
      <c r="J1296" s="7"/>
      <c r="L1296" s="16" t="str">
        <f>IF(K1296="W",#REF!, IF( K1296="L",-#REF!, ""))</f>
        <v/>
      </c>
      <c r="M1296" s="23"/>
      <c r="N1296" s="23"/>
    </row>
    <row r="1297" spans="6:14" x14ac:dyDescent="0.45">
      <c r="F1297" s="11" t="str">
        <f>IF(Games!F373=0, "",Games!F373)</f>
        <v/>
      </c>
      <c r="G1297" s="11"/>
      <c r="H1297" s="7"/>
      <c r="I1297" s="7"/>
      <c r="J1297" s="7"/>
      <c r="L1297" s="16" t="str">
        <f>IF(K1297="W",#REF!, IF( K1297="L",-#REF!, ""))</f>
        <v/>
      </c>
      <c r="M1297" s="23"/>
      <c r="N1297" s="23"/>
    </row>
    <row r="1298" spans="6:14" x14ac:dyDescent="0.45">
      <c r="F1298" s="11" t="str">
        <f>IF(Games!F374=0, "",Games!F374)</f>
        <v/>
      </c>
      <c r="G1298" s="11"/>
      <c r="H1298" s="7"/>
      <c r="I1298" s="7"/>
      <c r="J1298" s="7"/>
      <c r="L1298" s="16" t="str">
        <f>IF(K1298="W",#REF!, IF( K1298="L",-#REF!, ""))</f>
        <v/>
      </c>
      <c r="M1298" s="23"/>
      <c r="N1298" s="23"/>
    </row>
    <row r="1299" spans="6:14" x14ac:dyDescent="0.45">
      <c r="F1299" s="11" t="str">
        <f>IF(Games!F375=0, "",Games!F375)</f>
        <v/>
      </c>
      <c r="G1299" s="11"/>
      <c r="H1299" s="7"/>
      <c r="I1299" s="7"/>
      <c r="J1299" s="7"/>
      <c r="L1299" s="16" t="str">
        <f>IF(K1299="W",#REF!, IF( K1299="L",-#REF!, ""))</f>
        <v/>
      </c>
      <c r="M1299" s="23"/>
      <c r="N1299" s="23"/>
    </row>
    <row r="1300" spans="6:14" x14ac:dyDescent="0.45">
      <c r="F1300" s="11" t="str">
        <f>IF(Games!F376=0, "",Games!F376)</f>
        <v/>
      </c>
      <c r="G1300" s="11"/>
      <c r="H1300" s="7"/>
      <c r="I1300" s="7"/>
      <c r="J1300" s="7"/>
      <c r="L1300" s="16" t="str">
        <f>IF(K1300="W",#REF!, IF( K1300="L",-#REF!, ""))</f>
        <v/>
      </c>
      <c r="M1300" s="23"/>
      <c r="N1300" s="23"/>
    </row>
    <row r="1301" spans="6:14" x14ac:dyDescent="0.45">
      <c r="F1301" s="11" t="str">
        <f>IF(Games!F377=0, "",Games!F377)</f>
        <v/>
      </c>
      <c r="G1301" s="11"/>
      <c r="H1301" s="7"/>
      <c r="I1301" s="7"/>
      <c r="J1301" s="7"/>
      <c r="L1301" s="16" t="str">
        <f>IF(K1301="W",#REF!, IF( K1301="L",-#REF!, ""))</f>
        <v/>
      </c>
      <c r="M1301" s="23"/>
      <c r="N1301" s="23"/>
    </row>
    <row r="1302" spans="6:14" x14ac:dyDescent="0.45">
      <c r="F1302" s="11" t="str">
        <f>IF(Games!F378=0, "",Games!F378)</f>
        <v/>
      </c>
      <c r="G1302" s="11"/>
      <c r="H1302" s="7"/>
      <c r="I1302" s="7"/>
      <c r="J1302" s="7"/>
      <c r="L1302" s="16" t="str">
        <f>IF(K1302="W",#REF!, IF( K1302="L",-#REF!, ""))</f>
        <v/>
      </c>
      <c r="M1302" s="23"/>
      <c r="N1302" s="23"/>
    </row>
    <row r="1303" spans="6:14" x14ac:dyDescent="0.45">
      <c r="F1303" s="11" t="str">
        <f>IF(Games!F379=0, "",Games!F379)</f>
        <v/>
      </c>
      <c r="G1303" s="11"/>
      <c r="H1303" s="7"/>
      <c r="I1303" s="7"/>
      <c r="J1303" s="7"/>
      <c r="L1303" s="16" t="str">
        <f>IF(K1303="W",#REF!, IF( K1303="L",-#REF!, ""))</f>
        <v/>
      </c>
      <c r="M1303" s="23"/>
      <c r="N1303" s="23"/>
    </row>
    <row r="1304" spans="6:14" x14ac:dyDescent="0.45">
      <c r="F1304" s="11" t="str">
        <f>IF(Games!F380=0, "",Games!F380)</f>
        <v/>
      </c>
      <c r="G1304" s="11"/>
      <c r="H1304" s="7"/>
      <c r="I1304" s="7"/>
      <c r="J1304" s="7"/>
      <c r="L1304" s="16" t="str">
        <f>IF(K1304="W",#REF!, IF( K1304="L",-#REF!, ""))</f>
        <v/>
      </c>
      <c r="M1304" s="23"/>
      <c r="N1304" s="23"/>
    </row>
    <row r="1305" spans="6:14" x14ac:dyDescent="0.45">
      <c r="F1305" s="11" t="str">
        <f>IF(Games!F381=0, "",Games!F381)</f>
        <v/>
      </c>
      <c r="G1305" s="11"/>
      <c r="H1305" s="7"/>
      <c r="I1305" s="7"/>
      <c r="J1305" s="7"/>
      <c r="L1305" s="16" t="str">
        <f>IF(K1305="W",#REF!, IF( K1305="L",-#REF!, ""))</f>
        <v/>
      </c>
      <c r="M1305" s="23"/>
      <c r="N1305" s="23"/>
    </row>
    <row r="1306" spans="6:14" x14ac:dyDescent="0.45">
      <c r="F1306" s="11" t="str">
        <f>IF(Games!F382=0, "",Games!F382)</f>
        <v/>
      </c>
      <c r="G1306" s="11"/>
      <c r="H1306" s="7"/>
      <c r="I1306" s="7"/>
      <c r="J1306" s="7"/>
      <c r="L1306" s="16" t="str">
        <f>IF(K1306="W",#REF!, IF( K1306="L",-#REF!, ""))</f>
        <v/>
      </c>
      <c r="M1306" s="23"/>
      <c r="N1306" s="23"/>
    </row>
    <row r="1307" spans="6:14" x14ac:dyDescent="0.45">
      <c r="F1307" s="11" t="str">
        <f>IF(Games!F383=0, "",Games!F383)</f>
        <v/>
      </c>
      <c r="G1307" s="11"/>
      <c r="H1307" s="7"/>
      <c r="I1307" s="7"/>
      <c r="J1307" s="7"/>
      <c r="L1307" s="16" t="str">
        <f>IF(K1307="W",#REF!, IF( K1307="L",-#REF!, ""))</f>
        <v/>
      </c>
      <c r="M1307" s="23"/>
      <c r="N1307" s="23"/>
    </row>
    <row r="1308" spans="6:14" x14ac:dyDescent="0.45">
      <c r="F1308" s="11" t="str">
        <f>IF(Games!F384=0, "",Games!F384)</f>
        <v/>
      </c>
      <c r="G1308" s="11"/>
      <c r="H1308" s="7"/>
      <c r="I1308" s="7"/>
      <c r="J1308" s="7"/>
      <c r="L1308" s="16" t="str">
        <f>IF(K1308="W",#REF!, IF( K1308="L",-#REF!, ""))</f>
        <v/>
      </c>
      <c r="M1308" s="23"/>
      <c r="N1308" s="23"/>
    </row>
    <row r="1309" spans="6:14" x14ac:dyDescent="0.45">
      <c r="F1309" s="11" t="str">
        <f>IF(Games!F385=0, "",Games!F385)</f>
        <v/>
      </c>
      <c r="G1309" s="11"/>
      <c r="H1309" s="7"/>
      <c r="I1309" s="7"/>
      <c r="J1309" s="7"/>
      <c r="L1309" s="16" t="str">
        <f>IF(K1309="W",#REF!, IF( K1309="L",-#REF!, ""))</f>
        <v/>
      </c>
      <c r="M1309" s="23"/>
      <c r="N1309" s="23"/>
    </row>
    <row r="1310" spans="6:14" x14ac:dyDescent="0.45">
      <c r="F1310" s="11" t="str">
        <f>IF(Games!F386=0, "",Games!F386)</f>
        <v/>
      </c>
      <c r="G1310" s="11"/>
      <c r="H1310" s="7"/>
      <c r="I1310" s="7"/>
      <c r="J1310" s="7"/>
      <c r="L1310" s="16" t="str">
        <f>IF(K1310="W",#REF!, IF( K1310="L",-#REF!, ""))</f>
        <v/>
      </c>
      <c r="M1310" s="23"/>
      <c r="N1310" s="23"/>
    </row>
    <row r="1311" spans="6:14" x14ac:dyDescent="0.45">
      <c r="F1311" s="11" t="str">
        <f>IF(Games!F387=0, "",Games!F387)</f>
        <v/>
      </c>
      <c r="G1311" s="11"/>
      <c r="H1311" s="7"/>
      <c r="I1311" s="7"/>
      <c r="J1311" s="7"/>
      <c r="L1311" s="16" t="str">
        <f>IF(K1311="W",#REF!, IF( K1311="L",-#REF!, ""))</f>
        <v/>
      </c>
      <c r="M1311" s="23"/>
      <c r="N1311" s="23"/>
    </row>
    <row r="1312" spans="6:14" x14ac:dyDescent="0.45">
      <c r="F1312" s="11" t="str">
        <f>IF(Games!F388=0, "",Games!F388)</f>
        <v/>
      </c>
      <c r="G1312" s="11"/>
      <c r="H1312" s="7"/>
      <c r="I1312" s="7"/>
      <c r="J1312" s="7"/>
      <c r="L1312" s="16" t="str">
        <f>IF(K1312="W",#REF!, IF( K1312="L",-#REF!, ""))</f>
        <v/>
      </c>
      <c r="M1312" s="23"/>
      <c r="N1312" s="23"/>
    </row>
    <row r="1313" spans="6:14" x14ac:dyDescent="0.45">
      <c r="F1313" s="11" t="str">
        <f>IF(Games!F389=0, "",Games!F389)</f>
        <v/>
      </c>
      <c r="G1313" s="11"/>
      <c r="H1313" s="7"/>
      <c r="I1313" s="7"/>
      <c r="J1313" s="7"/>
      <c r="L1313" s="16" t="str">
        <f>IF(K1313="W",#REF!, IF( K1313="L",-#REF!, ""))</f>
        <v/>
      </c>
      <c r="M1313" s="23"/>
      <c r="N1313" s="23"/>
    </row>
    <row r="1314" spans="6:14" x14ac:dyDescent="0.45">
      <c r="F1314" s="11" t="str">
        <f>IF(Games!F390=0, "",Games!F390)</f>
        <v/>
      </c>
      <c r="G1314" s="11"/>
      <c r="H1314" s="7"/>
      <c r="I1314" s="7"/>
      <c r="J1314" s="7"/>
      <c r="L1314" s="16" t="str">
        <f>IF(K1314="W",#REF!, IF( K1314="L",-#REF!, ""))</f>
        <v/>
      </c>
      <c r="M1314" s="23"/>
      <c r="N1314" s="23"/>
    </row>
    <row r="1315" spans="6:14" x14ac:dyDescent="0.45">
      <c r="F1315" s="11" t="str">
        <f>IF(Games!F391=0, "",Games!F391)</f>
        <v/>
      </c>
      <c r="G1315" s="11"/>
      <c r="H1315" s="7"/>
      <c r="I1315" s="7"/>
      <c r="J1315" s="7"/>
      <c r="L1315" s="16" t="str">
        <f>IF(K1315="W",#REF!, IF( K1315="L",-#REF!, ""))</f>
        <v/>
      </c>
      <c r="M1315" s="23"/>
      <c r="N1315" s="23"/>
    </row>
    <row r="1316" spans="6:14" x14ac:dyDescent="0.45">
      <c r="F1316" s="11" t="str">
        <f>IF(Games!F392=0, "",Games!F392)</f>
        <v/>
      </c>
      <c r="G1316" s="11"/>
      <c r="H1316" s="7"/>
      <c r="I1316" s="7"/>
      <c r="J1316" s="7"/>
      <c r="L1316" s="16" t="str">
        <f>IF(K1316="W",#REF!, IF( K1316="L",-#REF!, ""))</f>
        <v/>
      </c>
      <c r="M1316" s="23"/>
      <c r="N1316" s="23"/>
    </row>
    <row r="1317" spans="6:14" x14ac:dyDescent="0.45">
      <c r="F1317" s="11" t="str">
        <f>IF(Games!F393=0, "",Games!F393)</f>
        <v/>
      </c>
      <c r="G1317" s="11"/>
      <c r="H1317" s="7"/>
      <c r="I1317" s="7"/>
      <c r="J1317" s="7"/>
      <c r="L1317" s="16" t="str">
        <f>IF(K1317="W",#REF!, IF( K1317="L",-#REF!, ""))</f>
        <v/>
      </c>
      <c r="M1317" s="23"/>
      <c r="N1317" s="23"/>
    </row>
    <row r="1318" spans="6:14" x14ac:dyDescent="0.45">
      <c r="F1318" s="11" t="str">
        <f>IF(Games!F394=0, "",Games!F394)</f>
        <v/>
      </c>
      <c r="G1318" s="11"/>
      <c r="H1318" s="7"/>
      <c r="I1318" s="7"/>
      <c r="J1318" s="7"/>
      <c r="L1318" s="16" t="str">
        <f>IF(K1318="W",#REF!, IF( K1318="L",-#REF!, ""))</f>
        <v/>
      </c>
      <c r="M1318" s="23"/>
      <c r="N1318" s="23"/>
    </row>
    <row r="1319" spans="6:14" x14ac:dyDescent="0.45">
      <c r="F1319" s="11" t="str">
        <f>IF(Games!F395=0, "",Games!F395)</f>
        <v/>
      </c>
      <c r="G1319" s="11"/>
      <c r="H1319" s="7"/>
      <c r="I1319" s="7"/>
      <c r="J1319" s="7"/>
      <c r="L1319" s="16" t="str">
        <f>IF(K1319="W",#REF!, IF( K1319="L",-#REF!, ""))</f>
        <v/>
      </c>
      <c r="M1319" s="23"/>
      <c r="N1319" s="23"/>
    </row>
    <row r="1320" spans="6:14" x14ac:dyDescent="0.45">
      <c r="F1320" s="11" t="str">
        <f>IF(Games!F396=0, "",Games!F396)</f>
        <v/>
      </c>
      <c r="G1320" s="11"/>
      <c r="H1320" s="7"/>
      <c r="I1320" s="7"/>
      <c r="J1320" s="7"/>
      <c r="L1320" s="16" t="str">
        <f>IF(K1320="W",#REF!, IF( K1320="L",-#REF!, ""))</f>
        <v/>
      </c>
      <c r="M1320" s="23"/>
      <c r="N1320" s="23"/>
    </row>
    <row r="1321" spans="6:14" x14ac:dyDescent="0.45">
      <c r="F1321" s="11" t="str">
        <f>IF(Games!F397=0, "",Games!F397)</f>
        <v/>
      </c>
      <c r="G1321" s="11"/>
      <c r="H1321" s="7"/>
      <c r="I1321" s="7"/>
      <c r="J1321" s="7"/>
      <c r="L1321" s="16" t="str">
        <f>IF(K1321="W",#REF!, IF( K1321="L",-#REF!, ""))</f>
        <v/>
      </c>
      <c r="M1321" s="23"/>
      <c r="N1321" s="23"/>
    </row>
    <row r="1322" spans="6:14" x14ac:dyDescent="0.45">
      <c r="F1322" s="11" t="str">
        <f>IF(Games!F398=0, "",Games!F398)</f>
        <v/>
      </c>
      <c r="G1322" s="11"/>
      <c r="H1322" s="7"/>
      <c r="I1322" s="7"/>
      <c r="J1322" s="7"/>
      <c r="L1322" s="16" t="str">
        <f>IF(K1322="W",#REF!, IF( K1322="L",-#REF!, ""))</f>
        <v/>
      </c>
      <c r="M1322" s="23"/>
      <c r="N1322" s="23"/>
    </row>
    <row r="1323" spans="6:14" x14ac:dyDescent="0.45">
      <c r="F1323" s="11" t="str">
        <f>IF(Games!F399=0, "",Games!F399)</f>
        <v/>
      </c>
      <c r="G1323" s="11"/>
      <c r="H1323" s="7"/>
      <c r="I1323" s="7"/>
      <c r="J1323" s="7"/>
      <c r="L1323" s="16" t="str">
        <f>IF(K1323="W",#REF!, IF( K1323="L",-#REF!, ""))</f>
        <v/>
      </c>
      <c r="M1323" s="23"/>
      <c r="N1323" s="23"/>
    </row>
    <row r="1324" spans="6:14" x14ac:dyDescent="0.45">
      <c r="F1324" s="11" t="str">
        <f>IF(Games!F400=0, "",Games!F400)</f>
        <v/>
      </c>
      <c r="G1324" s="11"/>
      <c r="H1324" s="7"/>
      <c r="I1324" s="7"/>
      <c r="J1324" s="7"/>
      <c r="L1324" s="16" t="str">
        <f>IF(K1324="W",#REF!, IF( K1324="L",-#REF!, ""))</f>
        <v/>
      </c>
      <c r="M1324" s="23"/>
      <c r="N1324" s="23"/>
    </row>
    <row r="1325" spans="6:14" x14ac:dyDescent="0.45">
      <c r="F1325" s="11" t="str">
        <f>IF(Games!F401=0, "",Games!F401)</f>
        <v/>
      </c>
      <c r="G1325" s="11"/>
      <c r="H1325" s="7"/>
      <c r="I1325" s="7"/>
      <c r="J1325" s="7"/>
      <c r="L1325" s="16" t="str">
        <f>IF(K1325="W",#REF!, IF( K1325="L",-#REF!, ""))</f>
        <v/>
      </c>
      <c r="M1325" s="23"/>
      <c r="N1325" s="23"/>
    </row>
    <row r="1326" spans="6:14" x14ac:dyDescent="0.45">
      <c r="F1326" s="11" t="str">
        <f>IF(Games!F402=0, "",Games!F402)</f>
        <v/>
      </c>
      <c r="G1326" s="11"/>
      <c r="H1326" s="7"/>
      <c r="I1326" s="7"/>
      <c r="J1326" s="7"/>
      <c r="L1326" s="16" t="str">
        <f>IF(K1326="W",#REF!, IF( K1326="L",-#REF!, ""))</f>
        <v/>
      </c>
      <c r="M1326" s="23"/>
      <c r="N1326" s="23"/>
    </row>
    <row r="1327" spans="6:14" x14ac:dyDescent="0.45">
      <c r="F1327" s="11" t="str">
        <f>IF(Games!F403=0, "",Games!F403)</f>
        <v/>
      </c>
      <c r="G1327" s="11"/>
      <c r="H1327" s="7"/>
      <c r="I1327" s="7"/>
      <c r="J1327" s="7"/>
      <c r="L1327" s="16" t="str">
        <f>IF(K1327="W",#REF!, IF( K1327="L",-#REF!, ""))</f>
        <v/>
      </c>
      <c r="M1327" s="23"/>
      <c r="N1327" s="23"/>
    </row>
    <row r="1328" spans="6:14" x14ac:dyDescent="0.45">
      <c r="F1328" s="11" t="str">
        <f>IF(Games!F404=0, "",Games!F404)</f>
        <v/>
      </c>
      <c r="G1328" s="11"/>
      <c r="H1328" s="7"/>
      <c r="I1328" s="7"/>
      <c r="J1328" s="7"/>
      <c r="L1328" s="16" t="str">
        <f>IF(K1328="W",#REF!, IF( K1328="L",-#REF!, ""))</f>
        <v/>
      </c>
      <c r="M1328" s="23"/>
      <c r="N1328" s="23"/>
    </row>
    <row r="1329" spans="6:14" x14ac:dyDescent="0.45">
      <c r="F1329" s="11" t="str">
        <f>IF(Games!F405=0, "",Games!F405)</f>
        <v/>
      </c>
      <c r="G1329" s="11"/>
      <c r="H1329" s="7"/>
      <c r="I1329" s="7"/>
      <c r="J1329" s="7"/>
      <c r="L1329" s="16" t="str">
        <f>IF(K1329="W",#REF!, IF( K1329="L",-#REF!, ""))</f>
        <v/>
      </c>
      <c r="M1329" s="23"/>
      <c r="N1329" s="23"/>
    </row>
    <row r="1330" spans="6:14" x14ac:dyDescent="0.45">
      <c r="F1330" s="11" t="str">
        <f>IF(Games!F406=0, "",Games!F406)</f>
        <v/>
      </c>
      <c r="G1330" s="11"/>
      <c r="H1330" s="7"/>
      <c r="I1330" s="7"/>
      <c r="J1330" s="7"/>
      <c r="L1330" s="16" t="str">
        <f>IF(K1330="W",#REF!, IF( K1330="L",-#REF!, ""))</f>
        <v/>
      </c>
      <c r="M1330" s="23"/>
      <c r="N1330" s="23"/>
    </row>
    <row r="1331" spans="6:14" x14ac:dyDescent="0.45">
      <c r="F1331" s="11" t="str">
        <f>IF(Games!F407=0, "",Games!F407)</f>
        <v/>
      </c>
      <c r="G1331" s="11"/>
      <c r="H1331" s="7"/>
      <c r="I1331" s="7"/>
      <c r="J1331" s="7"/>
      <c r="L1331" s="16" t="str">
        <f>IF(K1331="W",#REF!, IF( K1331="L",-#REF!, ""))</f>
        <v/>
      </c>
      <c r="M1331" s="23"/>
      <c r="N1331" s="23"/>
    </row>
    <row r="1332" spans="6:14" x14ac:dyDescent="0.45">
      <c r="F1332" s="11" t="str">
        <f>IF(Games!F408=0, "",Games!F408)</f>
        <v/>
      </c>
      <c r="G1332" s="11"/>
      <c r="H1332" s="7"/>
      <c r="I1332" s="7"/>
      <c r="J1332" s="7"/>
      <c r="L1332" s="16" t="str">
        <f>IF(K1332="W",#REF!, IF( K1332="L",-#REF!, ""))</f>
        <v/>
      </c>
      <c r="M1332" s="23"/>
      <c r="N1332" s="23"/>
    </row>
    <row r="1333" spans="6:14" x14ac:dyDescent="0.45">
      <c r="F1333" s="11" t="str">
        <f>IF(Games!F409=0, "",Games!F409)</f>
        <v/>
      </c>
      <c r="G1333" s="11"/>
      <c r="H1333" s="7"/>
      <c r="I1333" s="7"/>
      <c r="J1333" s="7"/>
      <c r="L1333" s="16" t="str">
        <f>IF(K1333="W",#REF!, IF( K1333="L",-#REF!, ""))</f>
        <v/>
      </c>
      <c r="M1333" s="23"/>
      <c r="N1333" s="23"/>
    </row>
    <row r="1334" spans="6:14" x14ac:dyDescent="0.45">
      <c r="F1334" s="11" t="str">
        <f>IF(Games!F410=0, "",Games!F410)</f>
        <v/>
      </c>
      <c r="G1334" s="11"/>
      <c r="H1334" s="7"/>
      <c r="I1334" s="7"/>
      <c r="J1334" s="7"/>
      <c r="L1334" s="16" t="str">
        <f>IF(K1334="W",#REF!, IF( K1334="L",-#REF!, ""))</f>
        <v/>
      </c>
      <c r="M1334" s="23"/>
      <c r="N1334" s="23"/>
    </row>
    <row r="1335" spans="6:14" x14ac:dyDescent="0.45">
      <c r="F1335" s="11" t="str">
        <f>IF(Games!F411=0, "",Games!F411)</f>
        <v/>
      </c>
      <c r="G1335" s="11"/>
      <c r="H1335" s="7"/>
      <c r="I1335" s="7"/>
      <c r="J1335" s="7"/>
      <c r="L1335" s="16" t="str">
        <f>IF(K1335="W",#REF!, IF( K1335="L",-#REF!, ""))</f>
        <v/>
      </c>
      <c r="M1335" s="23"/>
      <c r="N1335" s="23"/>
    </row>
    <row r="1336" spans="6:14" x14ac:dyDescent="0.45">
      <c r="F1336" s="11" t="str">
        <f>IF(Games!F412=0, "",Games!F412)</f>
        <v/>
      </c>
      <c r="G1336" s="11"/>
      <c r="H1336" s="7"/>
      <c r="I1336" s="7"/>
      <c r="J1336" s="7"/>
      <c r="L1336" s="16" t="str">
        <f>IF(K1336="W",#REF!, IF( K1336="L",-#REF!, ""))</f>
        <v/>
      </c>
      <c r="M1336" s="23"/>
      <c r="N1336" s="23"/>
    </row>
    <row r="1337" spans="6:14" x14ac:dyDescent="0.45">
      <c r="F1337" s="11" t="str">
        <f>IF(Games!F413=0, "",Games!F413)</f>
        <v/>
      </c>
      <c r="G1337" s="11"/>
      <c r="H1337" s="7"/>
      <c r="I1337" s="7"/>
      <c r="J1337" s="7"/>
      <c r="L1337" s="16" t="str">
        <f>IF(K1337="W",#REF!, IF( K1337="L",-#REF!, ""))</f>
        <v/>
      </c>
      <c r="M1337" s="23"/>
      <c r="N1337" s="23"/>
    </row>
    <row r="1338" spans="6:14" x14ac:dyDescent="0.45">
      <c r="F1338" s="11" t="str">
        <f>IF(Games!F414=0, "",Games!F414)</f>
        <v/>
      </c>
      <c r="G1338" s="11"/>
      <c r="H1338" s="7"/>
      <c r="I1338" s="7"/>
      <c r="J1338" s="7"/>
      <c r="L1338" s="16" t="str">
        <f>IF(K1338="W",#REF!, IF( K1338="L",-#REF!, ""))</f>
        <v/>
      </c>
      <c r="M1338" s="23"/>
      <c r="N1338" s="23"/>
    </row>
    <row r="1339" spans="6:14" x14ac:dyDescent="0.45">
      <c r="F1339" s="11" t="str">
        <f>IF(Games!F415=0, "",Games!F415)</f>
        <v/>
      </c>
      <c r="G1339" s="11"/>
      <c r="H1339" s="7"/>
      <c r="I1339" s="7"/>
      <c r="J1339" s="7"/>
      <c r="L1339" s="16" t="str">
        <f>IF(K1339="W",#REF!, IF( K1339="L",-#REF!, ""))</f>
        <v/>
      </c>
      <c r="M1339" s="23"/>
      <c r="N1339" s="23"/>
    </row>
    <row r="1340" spans="6:14" x14ac:dyDescent="0.45">
      <c r="F1340" s="11" t="str">
        <f>IF(Games!F416=0, "",Games!F416)</f>
        <v/>
      </c>
      <c r="G1340" s="11"/>
      <c r="H1340" s="7"/>
      <c r="I1340" s="7"/>
      <c r="J1340" s="7"/>
      <c r="L1340" s="16" t="str">
        <f>IF(K1340="W",#REF!, IF( K1340="L",-#REF!, ""))</f>
        <v/>
      </c>
      <c r="M1340" s="23"/>
      <c r="N1340" s="23"/>
    </row>
    <row r="1341" spans="6:14" x14ac:dyDescent="0.45">
      <c r="F1341" s="11" t="str">
        <f>IF(Games!F417=0, "",Games!F417)</f>
        <v/>
      </c>
      <c r="G1341" s="11"/>
      <c r="H1341" s="7"/>
      <c r="I1341" s="7"/>
      <c r="J1341" s="7"/>
      <c r="L1341" s="16" t="str">
        <f>IF(K1341="W",#REF!, IF( K1341="L",-#REF!, ""))</f>
        <v/>
      </c>
      <c r="M1341" s="23"/>
      <c r="N1341" s="23"/>
    </row>
    <row r="1342" spans="6:14" x14ac:dyDescent="0.45">
      <c r="F1342" s="11" t="str">
        <f>IF(Games!F418=0, "",Games!F418)</f>
        <v/>
      </c>
      <c r="G1342" s="11"/>
      <c r="H1342" s="7"/>
      <c r="I1342" s="7"/>
      <c r="J1342" s="7"/>
      <c r="L1342" s="16" t="str">
        <f>IF(K1342="W",#REF!, IF( K1342="L",-#REF!, ""))</f>
        <v/>
      </c>
      <c r="M1342" s="23"/>
      <c r="N1342" s="23"/>
    </row>
    <row r="1343" spans="6:14" x14ac:dyDescent="0.45">
      <c r="F1343" s="11" t="str">
        <f>IF(Games!F419=0, "",Games!F419)</f>
        <v/>
      </c>
      <c r="G1343" s="11"/>
      <c r="H1343" s="7"/>
      <c r="I1343" s="7"/>
      <c r="J1343" s="7"/>
      <c r="L1343" s="16" t="str">
        <f>IF(K1343="W",#REF!, IF( K1343="L",-#REF!, ""))</f>
        <v/>
      </c>
      <c r="M1343" s="23"/>
      <c r="N1343" s="23"/>
    </row>
    <row r="1344" spans="6:14" x14ac:dyDescent="0.45">
      <c r="F1344" s="11" t="str">
        <f>IF(Games!F420=0, "",Games!F420)</f>
        <v/>
      </c>
      <c r="G1344" s="11"/>
      <c r="H1344" s="7"/>
      <c r="I1344" s="7"/>
      <c r="J1344" s="7"/>
      <c r="L1344" s="16" t="str">
        <f>IF(K1344="W",#REF!, IF( K1344="L",-#REF!, ""))</f>
        <v/>
      </c>
      <c r="M1344" s="23"/>
      <c r="N1344" s="23"/>
    </row>
    <row r="1345" spans="6:14" x14ac:dyDescent="0.45">
      <c r="F1345" s="11" t="str">
        <f>IF(Games!F421=0, "",Games!F421)</f>
        <v/>
      </c>
      <c r="G1345" s="11"/>
      <c r="H1345" s="7"/>
      <c r="I1345" s="7"/>
      <c r="J1345" s="7"/>
      <c r="L1345" s="16" t="str">
        <f>IF(K1345="W",#REF!, IF( K1345="L",-#REF!, ""))</f>
        <v/>
      </c>
      <c r="M1345" s="23"/>
      <c r="N1345" s="23"/>
    </row>
    <row r="1346" spans="6:14" x14ac:dyDescent="0.45">
      <c r="F1346" s="11" t="str">
        <f>IF(Games!F422=0, "",Games!F422)</f>
        <v/>
      </c>
      <c r="G1346" s="11"/>
      <c r="H1346" s="7"/>
      <c r="I1346" s="7"/>
      <c r="J1346" s="7"/>
      <c r="L1346" s="16" t="str">
        <f>IF(K1346="W",#REF!, IF( K1346="L",-#REF!, ""))</f>
        <v/>
      </c>
      <c r="M1346" s="23"/>
      <c r="N1346" s="23"/>
    </row>
    <row r="1347" spans="6:14" x14ac:dyDescent="0.45">
      <c r="F1347" s="11" t="str">
        <f>IF(Games!F423=0, "",Games!F423)</f>
        <v/>
      </c>
      <c r="G1347" s="11"/>
      <c r="H1347" s="7"/>
      <c r="I1347" s="7"/>
      <c r="J1347" s="7"/>
      <c r="L1347" s="16" t="str">
        <f>IF(K1347="W",#REF!, IF( K1347="L",-#REF!, ""))</f>
        <v/>
      </c>
      <c r="M1347" s="23"/>
      <c r="N1347" s="23"/>
    </row>
    <row r="1348" spans="6:14" x14ac:dyDescent="0.45">
      <c r="F1348" s="11" t="str">
        <f>IF(Games!F424=0, "",Games!F424)</f>
        <v/>
      </c>
      <c r="G1348" s="11"/>
      <c r="H1348" s="7"/>
      <c r="I1348" s="7"/>
      <c r="J1348" s="7"/>
      <c r="L1348" s="16" t="str">
        <f>IF(K1348="W",#REF!, IF( K1348="L",-#REF!, ""))</f>
        <v/>
      </c>
      <c r="M1348" s="23"/>
      <c r="N1348" s="23"/>
    </row>
    <row r="1349" spans="6:14" x14ac:dyDescent="0.45">
      <c r="F1349" s="11" t="str">
        <f>IF(Games!F425=0, "",Games!F425)</f>
        <v/>
      </c>
      <c r="G1349" s="11"/>
      <c r="H1349" s="7"/>
      <c r="I1349" s="7"/>
      <c r="J1349" s="7"/>
      <c r="L1349" s="16" t="str">
        <f>IF(K1349="W",#REF!, IF( K1349="L",-#REF!, ""))</f>
        <v/>
      </c>
      <c r="M1349" s="23"/>
      <c r="N1349" s="23"/>
    </row>
    <row r="1350" spans="6:14" x14ac:dyDescent="0.45">
      <c r="F1350" s="11" t="str">
        <f>IF(Games!F426=0, "",Games!F426)</f>
        <v/>
      </c>
      <c r="G1350" s="11"/>
      <c r="H1350" s="7"/>
      <c r="I1350" s="7"/>
      <c r="J1350" s="7"/>
      <c r="L1350" s="16" t="str">
        <f>IF(K1350="W",#REF!, IF( K1350="L",-#REF!, ""))</f>
        <v/>
      </c>
      <c r="M1350" s="23"/>
      <c r="N1350" s="23"/>
    </row>
    <row r="1351" spans="6:14" x14ac:dyDescent="0.45">
      <c r="F1351" s="11" t="str">
        <f>IF(Games!F427=0, "",Games!F427)</f>
        <v/>
      </c>
      <c r="G1351" s="11"/>
      <c r="H1351" s="7"/>
      <c r="I1351" s="7"/>
      <c r="J1351" s="7"/>
      <c r="L1351" s="16" t="str">
        <f>IF(K1351="W",#REF!, IF( K1351="L",-#REF!, ""))</f>
        <v/>
      </c>
      <c r="M1351" s="23"/>
      <c r="N1351" s="23"/>
    </row>
    <row r="1352" spans="6:14" x14ac:dyDescent="0.45">
      <c r="F1352" s="11" t="str">
        <f>IF(Games!F428=0, "",Games!F428)</f>
        <v/>
      </c>
      <c r="G1352" s="11"/>
      <c r="H1352" s="7"/>
      <c r="I1352" s="7"/>
      <c r="J1352" s="7"/>
      <c r="L1352" s="16" t="str">
        <f>IF(K1352="W",#REF!, IF( K1352="L",-#REF!, ""))</f>
        <v/>
      </c>
      <c r="M1352" s="23"/>
      <c r="N1352" s="23"/>
    </row>
    <row r="1353" spans="6:14" x14ac:dyDescent="0.45">
      <c r="F1353" s="11" t="str">
        <f>IF(Games!F429=0, "",Games!F429)</f>
        <v/>
      </c>
      <c r="G1353" s="11"/>
      <c r="H1353" s="7"/>
      <c r="I1353" s="7"/>
      <c r="J1353" s="7"/>
      <c r="L1353" s="16" t="str">
        <f>IF(K1353="W",#REF!, IF( K1353="L",-#REF!, ""))</f>
        <v/>
      </c>
      <c r="M1353" s="23"/>
      <c r="N1353" s="23"/>
    </row>
    <row r="1354" spans="6:14" x14ac:dyDescent="0.45">
      <c r="F1354" s="11" t="str">
        <f>IF(Games!F430=0, "",Games!F430)</f>
        <v/>
      </c>
      <c r="G1354" s="11"/>
      <c r="H1354" s="7"/>
      <c r="I1354" s="7"/>
      <c r="J1354" s="7"/>
      <c r="L1354" s="16" t="str">
        <f>IF(K1354="W",#REF!, IF( K1354="L",-#REF!, ""))</f>
        <v/>
      </c>
      <c r="M1354" s="23"/>
      <c r="N1354" s="23"/>
    </row>
    <row r="1355" spans="6:14" x14ac:dyDescent="0.45">
      <c r="F1355" s="11" t="str">
        <f>IF(Games!F431=0, "",Games!F431)</f>
        <v/>
      </c>
      <c r="G1355" s="11"/>
      <c r="H1355" s="7"/>
      <c r="I1355" s="7"/>
      <c r="J1355" s="7"/>
      <c r="L1355" s="16" t="str">
        <f>IF(K1355="W",#REF!, IF( K1355="L",-#REF!, ""))</f>
        <v/>
      </c>
      <c r="M1355" s="23"/>
      <c r="N1355" s="23"/>
    </row>
    <row r="1356" spans="6:14" x14ac:dyDescent="0.45">
      <c r="F1356" s="11" t="str">
        <f>IF(Games!F432=0, "",Games!F432)</f>
        <v/>
      </c>
      <c r="G1356" s="11"/>
      <c r="H1356" s="7"/>
      <c r="I1356" s="7"/>
      <c r="J1356" s="7"/>
      <c r="L1356" s="16" t="str">
        <f>IF(K1356="W",#REF!, IF( K1356="L",-#REF!, ""))</f>
        <v/>
      </c>
      <c r="M1356" s="23"/>
      <c r="N1356" s="23"/>
    </row>
    <row r="1357" spans="6:14" x14ac:dyDescent="0.45">
      <c r="F1357" s="11" t="str">
        <f>IF(Games!F433=0, "",Games!F433)</f>
        <v/>
      </c>
      <c r="G1357" s="11"/>
      <c r="H1357" s="7"/>
      <c r="I1357" s="7"/>
      <c r="J1357" s="7"/>
      <c r="L1357" s="16" t="str">
        <f>IF(K1357="W",#REF!, IF( K1357="L",-#REF!, ""))</f>
        <v/>
      </c>
      <c r="M1357" s="23"/>
      <c r="N1357" s="23"/>
    </row>
    <row r="1358" spans="6:14" x14ac:dyDescent="0.45">
      <c r="F1358" s="11" t="str">
        <f>IF(Games!F434=0, "",Games!F434)</f>
        <v/>
      </c>
      <c r="G1358" s="11"/>
      <c r="H1358" s="7"/>
      <c r="I1358" s="7"/>
      <c r="J1358" s="7"/>
      <c r="L1358" s="16" t="str">
        <f>IF(K1358="W",#REF!, IF( K1358="L",-#REF!, ""))</f>
        <v/>
      </c>
      <c r="M1358" s="23"/>
      <c r="N1358" s="23"/>
    </row>
    <row r="1359" spans="6:14" x14ac:dyDescent="0.45">
      <c r="F1359" s="11" t="str">
        <f>IF(Games!F435=0, "",Games!F435)</f>
        <v/>
      </c>
      <c r="G1359" s="11"/>
      <c r="H1359" s="7"/>
      <c r="I1359" s="7"/>
      <c r="J1359" s="7"/>
      <c r="L1359" s="16" t="str">
        <f>IF(K1359="W",#REF!, IF( K1359="L",-#REF!, ""))</f>
        <v/>
      </c>
      <c r="M1359" s="23"/>
      <c r="N1359" s="23"/>
    </row>
    <row r="1360" spans="6:14" x14ac:dyDescent="0.45">
      <c r="F1360" s="11" t="str">
        <f>IF(Games!F436=0, "",Games!F436)</f>
        <v/>
      </c>
      <c r="G1360" s="11"/>
      <c r="H1360" s="7"/>
      <c r="I1360" s="7"/>
      <c r="J1360" s="7"/>
      <c r="L1360" s="16" t="str">
        <f>IF(K1360="W",#REF!, IF( K1360="L",-#REF!, ""))</f>
        <v/>
      </c>
      <c r="M1360" s="23"/>
      <c r="N1360" s="23"/>
    </row>
    <row r="1361" spans="6:14" x14ac:dyDescent="0.45">
      <c r="F1361" s="11" t="str">
        <f>IF(Games!F437=0, "",Games!F437)</f>
        <v/>
      </c>
      <c r="G1361" s="11"/>
      <c r="H1361" s="7"/>
      <c r="I1361" s="7"/>
      <c r="J1361" s="7"/>
      <c r="L1361" s="16" t="str">
        <f>IF(K1361="W",#REF!, IF( K1361="L",-#REF!, ""))</f>
        <v/>
      </c>
      <c r="M1361" s="23"/>
      <c r="N1361" s="23"/>
    </row>
    <row r="1362" spans="6:14" x14ac:dyDescent="0.45">
      <c r="F1362" s="11" t="str">
        <f>IF(Games!F438=0, "",Games!F438)</f>
        <v/>
      </c>
      <c r="G1362" s="11"/>
      <c r="H1362" s="7"/>
      <c r="I1362" s="7"/>
      <c r="J1362" s="7"/>
      <c r="L1362" s="16" t="str">
        <f>IF(K1362="W",#REF!, IF( K1362="L",-#REF!, ""))</f>
        <v/>
      </c>
      <c r="M1362" s="23"/>
      <c r="N1362" s="23"/>
    </row>
    <row r="1363" spans="6:14" x14ac:dyDescent="0.45">
      <c r="F1363" s="11" t="str">
        <f>IF(Games!F439=0, "",Games!F439)</f>
        <v/>
      </c>
      <c r="G1363" s="11"/>
      <c r="H1363" s="7"/>
      <c r="I1363" s="7"/>
      <c r="J1363" s="7"/>
      <c r="L1363" s="16" t="str">
        <f>IF(K1363="W",#REF!, IF( K1363="L",-#REF!, ""))</f>
        <v/>
      </c>
      <c r="M1363" s="23"/>
      <c r="N1363" s="23"/>
    </row>
    <row r="1364" spans="6:14" x14ac:dyDescent="0.45">
      <c r="F1364" s="11" t="str">
        <f>IF(Games!F440=0, "",Games!F440)</f>
        <v/>
      </c>
      <c r="G1364" s="11"/>
      <c r="H1364" s="7"/>
      <c r="I1364" s="7"/>
      <c r="J1364" s="7"/>
      <c r="L1364" s="16" t="str">
        <f>IF(K1364="W",#REF!, IF( K1364="L",-#REF!, ""))</f>
        <v/>
      </c>
      <c r="M1364" s="23"/>
      <c r="N1364" s="23"/>
    </row>
    <row r="1365" spans="6:14" x14ac:dyDescent="0.45">
      <c r="F1365" s="11" t="str">
        <f>IF(Games!F441=0, "",Games!F441)</f>
        <v/>
      </c>
      <c r="G1365" s="11"/>
      <c r="H1365" s="7"/>
      <c r="I1365" s="7"/>
      <c r="J1365" s="7"/>
      <c r="L1365" s="16" t="str">
        <f>IF(K1365="W",#REF!, IF( K1365="L",-#REF!, ""))</f>
        <v/>
      </c>
      <c r="M1365" s="23"/>
      <c r="N1365" s="23"/>
    </row>
    <row r="1366" spans="6:14" x14ac:dyDescent="0.45">
      <c r="F1366" s="11" t="str">
        <f>IF(Games!F442=0, "",Games!F442)</f>
        <v/>
      </c>
      <c r="G1366" s="11"/>
      <c r="H1366" s="7"/>
      <c r="I1366" s="7"/>
      <c r="J1366" s="7"/>
      <c r="L1366" s="16" t="str">
        <f>IF(K1366="W",#REF!, IF( K1366="L",-#REF!, ""))</f>
        <v/>
      </c>
      <c r="M1366" s="23"/>
      <c r="N1366" s="23"/>
    </row>
    <row r="1367" spans="6:14" x14ac:dyDescent="0.45">
      <c r="F1367" s="11" t="str">
        <f>IF(Games!F443=0, "",Games!F443)</f>
        <v/>
      </c>
      <c r="G1367" s="11"/>
      <c r="H1367" s="7"/>
      <c r="I1367" s="7"/>
      <c r="J1367" s="7"/>
      <c r="L1367" s="16" t="str">
        <f>IF(K1367="W",#REF!, IF( K1367="L",-#REF!, ""))</f>
        <v/>
      </c>
      <c r="M1367" s="23"/>
      <c r="N1367" s="23"/>
    </row>
    <row r="1368" spans="6:14" x14ac:dyDescent="0.45">
      <c r="F1368" s="11" t="str">
        <f>IF(Games!F444=0, "",Games!F444)</f>
        <v/>
      </c>
      <c r="G1368" s="11"/>
      <c r="H1368" s="7"/>
      <c r="I1368" s="7"/>
      <c r="J1368" s="7"/>
      <c r="L1368" s="16" t="str">
        <f>IF(K1368="W",#REF!, IF( K1368="L",-#REF!, ""))</f>
        <v/>
      </c>
      <c r="M1368" s="23"/>
      <c r="N1368" s="23"/>
    </row>
    <row r="1369" spans="6:14" x14ac:dyDescent="0.45">
      <c r="F1369" s="11" t="str">
        <f>IF(Games!F445=0, "",Games!F445)</f>
        <v/>
      </c>
      <c r="G1369" s="11"/>
      <c r="H1369" s="7"/>
      <c r="I1369" s="7"/>
      <c r="J1369" s="7"/>
      <c r="L1369" s="16" t="str">
        <f>IF(K1369="W",#REF!, IF( K1369="L",-#REF!, ""))</f>
        <v/>
      </c>
      <c r="M1369" s="23"/>
      <c r="N1369" s="23"/>
    </row>
    <row r="1370" spans="6:14" x14ac:dyDescent="0.45">
      <c r="F1370" s="11" t="str">
        <f>IF(Games!F446=0, "",Games!F446)</f>
        <v/>
      </c>
      <c r="G1370" s="11"/>
      <c r="H1370" s="7"/>
      <c r="I1370" s="7"/>
      <c r="J1370" s="7"/>
      <c r="L1370" s="16" t="str">
        <f>IF(K1370="W",#REF!, IF( K1370="L",-#REF!, ""))</f>
        <v/>
      </c>
      <c r="M1370" s="23"/>
      <c r="N1370" s="23"/>
    </row>
    <row r="1371" spans="6:14" x14ac:dyDescent="0.45">
      <c r="F1371" s="11" t="str">
        <f>IF(Games!F447=0, "",Games!F447)</f>
        <v/>
      </c>
      <c r="G1371" s="11"/>
      <c r="H1371" s="7"/>
      <c r="I1371" s="7"/>
      <c r="J1371" s="7"/>
      <c r="L1371" s="16" t="str">
        <f>IF(K1371="W",#REF!, IF( K1371="L",-#REF!, ""))</f>
        <v/>
      </c>
      <c r="M1371" s="23"/>
      <c r="N1371" s="23"/>
    </row>
    <row r="1372" spans="6:14" x14ac:dyDescent="0.45">
      <c r="F1372" s="11" t="str">
        <f>IF(Games!F448=0, "",Games!F448)</f>
        <v/>
      </c>
      <c r="G1372" s="11"/>
      <c r="H1372" s="7"/>
      <c r="I1372" s="7"/>
      <c r="J1372" s="7"/>
      <c r="L1372" s="16" t="str">
        <f>IF(K1372="W",#REF!, IF( K1372="L",-#REF!, ""))</f>
        <v/>
      </c>
      <c r="M1372" s="23"/>
      <c r="N1372" s="23"/>
    </row>
    <row r="1373" spans="6:14" x14ac:dyDescent="0.45">
      <c r="F1373" s="11" t="str">
        <f>IF(Games!F449=0, "",Games!F449)</f>
        <v/>
      </c>
      <c r="G1373" s="11"/>
      <c r="H1373" s="7"/>
      <c r="I1373" s="7"/>
      <c r="J1373" s="7"/>
      <c r="L1373" s="16" t="str">
        <f>IF(K1373="W",#REF!, IF( K1373="L",-#REF!, ""))</f>
        <v/>
      </c>
      <c r="M1373" s="23"/>
      <c r="N1373" s="23"/>
    </row>
    <row r="1374" spans="6:14" x14ac:dyDescent="0.45">
      <c r="F1374" s="11" t="str">
        <f>IF(Games!F450=0, "",Games!F450)</f>
        <v/>
      </c>
      <c r="G1374" s="11"/>
      <c r="H1374" s="7"/>
      <c r="I1374" s="7"/>
      <c r="J1374" s="7"/>
      <c r="L1374" s="16" t="str">
        <f>IF(K1374="W",#REF!, IF( K1374="L",-#REF!, ""))</f>
        <v/>
      </c>
      <c r="M1374" s="23"/>
      <c r="N1374" s="23"/>
    </row>
    <row r="1375" spans="6:14" x14ac:dyDescent="0.45">
      <c r="F1375" s="11" t="str">
        <f>IF(Games!F451=0, "",Games!F451)</f>
        <v/>
      </c>
      <c r="G1375" s="11"/>
      <c r="H1375" s="7"/>
      <c r="I1375" s="7"/>
      <c r="J1375" s="7"/>
      <c r="L1375" s="16" t="str">
        <f>IF(K1375="W",#REF!, IF( K1375="L",-#REF!, ""))</f>
        <v/>
      </c>
      <c r="M1375" s="23"/>
      <c r="N1375" s="23"/>
    </row>
    <row r="1376" spans="6:14" x14ac:dyDescent="0.45">
      <c r="F1376" s="11" t="str">
        <f>IF(Games!F452=0, "",Games!F452)</f>
        <v/>
      </c>
      <c r="G1376" s="11"/>
      <c r="H1376" s="7"/>
      <c r="I1376" s="7"/>
      <c r="J1376" s="7"/>
      <c r="L1376" s="16" t="str">
        <f>IF(K1376="W",#REF!, IF( K1376="L",-#REF!, ""))</f>
        <v/>
      </c>
      <c r="M1376" s="23"/>
      <c r="N1376" s="23"/>
    </row>
    <row r="1377" spans="6:14" x14ac:dyDescent="0.45">
      <c r="F1377" s="11" t="str">
        <f>IF(Games!F453=0, "",Games!F453)</f>
        <v/>
      </c>
      <c r="G1377" s="11"/>
      <c r="H1377" s="7"/>
      <c r="I1377" s="7"/>
      <c r="J1377" s="7"/>
      <c r="L1377" s="16" t="str">
        <f>IF(K1377="W",#REF!, IF( K1377="L",-#REF!, ""))</f>
        <v/>
      </c>
      <c r="M1377" s="23"/>
      <c r="N1377" s="23"/>
    </row>
    <row r="1378" spans="6:14" x14ac:dyDescent="0.45">
      <c r="F1378" s="11" t="str">
        <f>IF(Games!F454=0, "",Games!F454)</f>
        <v/>
      </c>
      <c r="G1378" s="11"/>
      <c r="H1378" s="7"/>
      <c r="I1378" s="7"/>
      <c r="J1378" s="7"/>
      <c r="L1378" s="16" t="str">
        <f>IF(K1378="W",#REF!, IF( K1378="L",-#REF!, ""))</f>
        <v/>
      </c>
      <c r="M1378" s="23"/>
      <c r="N1378" s="23"/>
    </row>
    <row r="1379" spans="6:14" x14ac:dyDescent="0.45">
      <c r="F1379" s="11" t="str">
        <f>IF(Games!F455=0, "",Games!F455)</f>
        <v/>
      </c>
      <c r="G1379" s="11"/>
      <c r="H1379" s="7"/>
      <c r="I1379" s="7"/>
      <c r="J1379" s="7"/>
      <c r="L1379" s="16" t="str">
        <f>IF(K1379="W",#REF!, IF( K1379="L",-#REF!, ""))</f>
        <v/>
      </c>
      <c r="M1379" s="23"/>
      <c r="N1379" s="23"/>
    </row>
    <row r="1380" spans="6:14" x14ac:dyDescent="0.45">
      <c r="F1380" s="11" t="str">
        <f>IF(Games!F456=0, "",Games!F456)</f>
        <v/>
      </c>
      <c r="G1380" s="11"/>
      <c r="H1380" s="7"/>
      <c r="I1380" s="7"/>
      <c r="J1380" s="7"/>
      <c r="L1380" s="16" t="str">
        <f>IF(K1380="W",#REF!, IF( K1380="L",-#REF!, ""))</f>
        <v/>
      </c>
      <c r="M1380" s="23"/>
      <c r="N1380" s="23"/>
    </row>
    <row r="1381" spans="6:14" x14ac:dyDescent="0.45">
      <c r="F1381" s="11" t="str">
        <f>IF(Games!F457=0, "",Games!F457)</f>
        <v/>
      </c>
      <c r="G1381" s="11"/>
      <c r="H1381" s="7"/>
      <c r="I1381" s="7"/>
      <c r="J1381" s="7"/>
      <c r="L1381" s="16" t="str">
        <f>IF(K1381="W",#REF!, IF( K1381="L",-#REF!, ""))</f>
        <v/>
      </c>
      <c r="M1381" s="23"/>
      <c r="N1381" s="23"/>
    </row>
    <row r="1382" spans="6:14" x14ac:dyDescent="0.45">
      <c r="F1382" s="11" t="str">
        <f>IF(Games!F458=0, "",Games!F458)</f>
        <v/>
      </c>
      <c r="G1382" s="11"/>
      <c r="H1382" s="7"/>
      <c r="I1382" s="7"/>
      <c r="J1382" s="7"/>
      <c r="L1382" s="16" t="str">
        <f>IF(K1382="W",#REF!, IF( K1382="L",-#REF!, ""))</f>
        <v/>
      </c>
      <c r="M1382" s="23"/>
      <c r="N1382" s="23"/>
    </row>
    <row r="1383" spans="6:14" x14ac:dyDescent="0.45">
      <c r="F1383" s="11" t="str">
        <f>IF(Games!F459=0, "",Games!F459)</f>
        <v/>
      </c>
      <c r="G1383" s="11"/>
      <c r="H1383" s="7"/>
      <c r="I1383" s="7"/>
      <c r="J1383" s="7"/>
      <c r="L1383" s="16" t="str">
        <f>IF(K1383="W",#REF!, IF( K1383="L",-#REF!, ""))</f>
        <v/>
      </c>
      <c r="M1383" s="23"/>
      <c r="N1383" s="23"/>
    </row>
    <row r="1384" spans="6:14" x14ac:dyDescent="0.45">
      <c r="F1384" s="11" t="str">
        <f>IF(Games!F460=0, "",Games!F460)</f>
        <v/>
      </c>
      <c r="G1384" s="11"/>
      <c r="H1384" s="7"/>
      <c r="I1384" s="7"/>
      <c r="J1384" s="7"/>
      <c r="L1384" s="16" t="str">
        <f>IF(K1384="W",#REF!, IF( K1384="L",-#REF!, ""))</f>
        <v/>
      </c>
      <c r="M1384" s="23"/>
      <c r="N1384" s="23"/>
    </row>
    <row r="1385" spans="6:14" x14ac:dyDescent="0.45">
      <c r="F1385" s="11" t="str">
        <f>IF(Games!F461=0, "",Games!F461)</f>
        <v/>
      </c>
      <c r="G1385" s="11"/>
      <c r="H1385" s="7"/>
      <c r="I1385" s="7"/>
      <c r="J1385" s="7"/>
      <c r="L1385" s="16" t="str">
        <f>IF(K1385="W",#REF!, IF( K1385="L",-#REF!, ""))</f>
        <v/>
      </c>
      <c r="M1385" s="23"/>
      <c r="N1385" s="23"/>
    </row>
    <row r="1386" spans="6:14" x14ac:dyDescent="0.45">
      <c r="F1386" s="11" t="str">
        <f>IF(Games!F462=0, "",Games!F462)</f>
        <v/>
      </c>
      <c r="G1386" s="11"/>
      <c r="H1386" s="7"/>
      <c r="I1386" s="7"/>
      <c r="J1386" s="7"/>
      <c r="L1386" s="16" t="str">
        <f>IF(K1386="W",#REF!, IF( K1386="L",-#REF!, ""))</f>
        <v/>
      </c>
      <c r="M1386" s="23"/>
      <c r="N1386" s="23"/>
    </row>
    <row r="1387" spans="6:14" x14ac:dyDescent="0.45">
      <c r="F1387" s="11" t="str">
        <f>IF(Games!F463=0, "",Games!F463)</f>
        <v/>
      </c>
      <c r="G1387" s="11"/>
      <c r="H1387" s="7"/>
      <c r="I1387" s="7"/>
      <c r="J1387" s="7"/>
      <c r="L1387" s="16" t="str">
        <f>IF(K1387="W",#REF!, IF( K1387="L",-#REF!, ""))</f>
        <v/>
      </c>
      <c r="M1387" s="23"/>
      <c r="N1387" s="23"/>
    </row>
    <row r="1388" spans="6:14" x14ac:dyDescent="0.45">
      <c r="F1388" s="11" t="str">
        <f>IF(Games!F464=0, "",Games!F464)</f>
        <v/>
      </c>
      <c r="G1388" s="11"/>
      <c r="H1388" s="7"/>
      <c r="I1388" s="7"/>
      <c r="J1388" s="7"/>
      <c r="L1388" s="16" t="str">
        <f>IF(K1388="W",#REF!, IF( K1388="L",-#REF!, ""))</f>
        <v/>
      </c>
      <c r="M1388" s="23"/>
      <c r="N1388" s="23"/>
    </row>
    <row r="1389" spans="6:14" x14ac:dyDescent="0.45">
      <c r="F1389" s="11" t="str">
        <f>IF(Games!F465=0, "",Games!F465)</f>
        <v/>
      </c>
      <c r="G1389" s="11"/>
      <c r="H1389" s="7"/>
      <c r="I1389" s="7"/>
      <c r="J1389" s="7"/>
      <c r="L1389" s="16" t="str">
        <f>IF(K1389="W",#REF!, IF( K1389="L",-#REF!, ""))</f>
        <v/>
      </c>
      <c r="M1389" s="23"/>
      <c r="N1389" s="23"/>
    </row>
    <row r="1390" spans="6:14" x14ac:dyDescent="0.45">
      <c r="F1390" s="11" t="str">
        <f>IF(Games!F466=0, "",Games!F466)</f>
        <v/>
      </c>
      <c r="G1390" s="11"/>
      <c r="H1390" s="7"/>
      <c r="I1390" s="7"/>
      <c r="J1390" s="7"/>
      <c r="L1390" s="16" t="str">
        <f>IF(K1390="W",#REF!, IF( K1390="L",-#REF!, ""))</f>
        <v/>
      </c>
      <c r="M1390" s="23"/>
      <c r="N1390" s="23"/>
    </row>
    <row r="1391" spans="6:14" x14ac:dyDescent="0.45">
      <c r="F1391" s="11" t="str">
        <f>IF(Games!F467=0, "",Games!F467)</f>
        <v/>
      </c>
      <c r="G1391" s="11"/>
      <c r="H1391" s="7"/>
      <c r="I1391" s="7"/>
      <c r="J1391" s="7"/>
      <c r="L1391" s="16" t="str">
        <f>IF(K1391="W",#REF!, IF( K1391="L",-#REF!, ""))</f>
        <v/>
      </c>
      <c r="M1391" s="23"/>
      <c r="N1391" s="23"/>
    </row>
    <row r="1392" spans="6:14" x14ac:dyDescent="0.45">
      <c r="F1392" s="11" t="str">
        <f>IF(Games!F468=0, "",Games!F468)</f>
        <v/>
      </c>
      <c r="G1392" s="11"/>
      <c r="H1392" s="7"/>
      <c r="I1392" s="7"/>
      <c r="J1392" s="7"/>
      <c r="L1392" s="16" t="str">
        <f>IF(K1392="W",#REF!, IF( K1392="L",-#REF!, ""))</f>
        <v/>
      </c>
      <c r="M1392" s="23"/>
      <c r="N1392" s="23"/>
    </row>
    <row r="1393" spans="6:14" x14ac:dyDescent="0.45">
      <c r="F1393" s="11" t="str">
        <f>IF(Games!F469=0, "",Games!F469)</f>
        <v/>
      </c>
      <c r="G1393" s="11"/>
      <c r="H1393" s="7"/>
      <c r="I1393" s="7"/>
      <c r="J1393" s="7"/>
      <c r="L1393" s="16" t="str">
        <f>IF(K1393="W",#REF!, IF( K1393="L",-#REF!, ""))</f>
        <v/>
      </c>
      <c r="M1393" s="23"/>
      <c r="N1393" s="23"/>
    </row>
    <row r="1394" spans="6:14" x14ac:dyDescent="0.45">
      <c r="F1394" s="11" t="str">
        <f>IF(Games!F470=0, "",Games!F470)</f>
        <v/>
      </c>
      <c r="G1394" s="11"/>
      <c r="H1394" s="7"/>
      <c r="I1394" s="7"/>
      <c r="J1394" s="7"/>
      <c r="L1394" s="16" t="str">
        <f>IF(K1394="W",#REF!, IF( K1394="L",-#REF!, ""))</f>
        <v/>
      </c>
      <c r="M1394" s="23"/>
      <c r="N1394" s="23"/>
    </row>
    <row r="1395" spans="6:14" x14ac:dyDescent="0.45">
      <c r="F1395" s="11" t="str">
        <f>IF(Games!F471=0, "",Games!F471)</f>
        <v/>
      </c>
      <c r="G1395" s="11"/>
      <c r="H1395" s="7"/>
      <c r="I1395" s="7"/>
      <c r="J1395" s="7"/>
      <c r="L1395" s="16" t="str">
        <f>IF(K1395="W",#REF!, IF( K1395="L",-#REF!, ""))</f>
        <v/>
      </c>
      <c r="M1395" s="23"/>
      <c r="N1395" s="23"/>
    </row>
    <row r="1396" spans="6:14" x14ac:dyDescent="0.45">
      <c r="F1396" s="11" t="str">
        <f>IF(Games!F472=0, "",Games!F472)</f>
        <v/>
      </c>
      <c r="G1396" s="11"/>
      <c r="H1396" s="7"/>
      <c r="I1396" s="7"/>
      <c r="J1396" s="7"/>
      <c r="L1396" s="16" t="str">
        <f>IF(K1396="W",#REF!, IF( K1396="L",-#REF!, ""))</f>
        <v/>
      </c>
      <c r="M1396" s="23"/>
      <c r="N1396" s="23"/>
    </row>
    <row r="1397" spans="6:14" x14ac:dyDescent="0.45">
      <c r="F1397" s="11" t="str">
        <f>IF(Games!F473=0, "",Games!F473)</f>
        <v/>
      </c>
      <c r="G1397" s="11"/>
      <c r="H1397" s="7"/>
      <c r="I1397" s="7"/>
      <c r="J1397" s="7"/>
      <c r="L1397" s="16" t="str">
        <f>IF(K1397="W",#REF!, IF( K1397="L",-#REF!, ""))</f>
        <v/>
      </c>
      <c r="M1397" s="23"/>
      <c r="N1397" s="23"/>
    </row>
    <row r="1398" spans="6:14" x14ac:dyDescent="0.45">
      <c r="F1398" s="11" t="str">
        <f>IF(Games!F474=0, "",Games!F474)</f>
        <v/>
      </c>
      <c r="G1398" s="11"/>
      <c r="H1398" s="7"/>
      <c r="I1398" s="7"/>
      <c r="J1398" s="7"/>
      <c r="L1398" s="16" t="str">
        <f>IF(K1398="W",#REF!, IF( K1398="L",-#REF!, ""))</f>
        <v/>
      </c>
      <c r="M1398" s="23"/>
      <c r="N1398" s="23"/>
    </row>
    <row r="1399" spans="6:14" x14ac:dyDescent="0.45">
      <c r="F1399" s="11" t="str">
        <f>IF(Games!F475=0, "",Games!F475)</f>
        <v/>
      </c>
      <c r="G1399" s="11"/>
      <c r="H1399" s="7"/>
      <c r="I1399" s="7"/>
      <c r="J1399" s="7"/>
      <c r="L1399" s="16" t="str">
        <f>IF(K1399="W",#REF!, IF( K1399="L",-#REF!, ""))</f>
        <v/>
      </c>
      <c r="M1399" s="23"/>
      <c r="N1399" s="23"/>
    </row>
    <row r="1400" spans="6:14" x14ac:dyDescent="0.45">
      <c r="F1400" s="11" t="str">
        <f>IF(Games!F476=0, "",Games!F476)</f>
        <v/>
      </c>
      <c r="G1400" s="11"/>
      <c r="H1400" s="7"/>
      <c r="I1400" s="7"/>
      <c r="J1400" s="7"/>
      <c r="L1400" s="16" t="str">
        <f>IF(K1400="W",#REF!, IF( K1400="L",-#REF!, ""))</f>
        <v/>
      </c>
      <c r="M1400" s="23"/>
      <c r="N1400" s="23"/>
    </row>
    <row r="1401" spans="6:14" x14ac:dyDescent="0.45">
      <c r="F1401" s="11" t="str">
        <f>IF(Games!F477=0, "",Games!F477)</f>
        <v/>
      </c>
      <c r="G1401" s="11"/>
      <c r="H1401" s="7"/>
      <c r="I1401" s="7"/>
      <c r="J1401" s="7"/>
      <c r="L1401" s="16" t="str">
        <f>IF(K1401="W",#REF!, IF( K1401="L",-#REF!, ""))</f>
        <v/>
      </c>
      <c r="M1401" s="23"/>
      <c r="N1401" s="23"/>
    </row>
    <row r="1402" spans="6:14" x14ac:dyDescent="0.45">
      <c r="F1402" s="11" t="str">
        <f>IF(Games!F478=0, "",Games!F478)</f>
        <v/>
      </c>
      <c r="G1402" s="11"/>
      <c r="H1402" s="7"/>
      <c r="I1402" s="7"/>
      <c r="J1402" s="7"/>
      <c r="L1402" s="16" t="str">
        <f>IF(K1402="W",#REF!, IF( K1402="L",-#REF!, ""))</f>
        <v/>
      </c>
      <c r="M1402" s="23"/>
      <c r="N1402" s="23"/>
    </row>
    <row r="1403" spans="6:14" x14ac:dyDescent="0.45">
      <c r="F1403" s="11" t="str">
        <f>IF(Games!F479=0, "",Games!F479)</f>
        <v/>
      </c>
      <c r="G1403" s="11"/>
      <c r="H1403" s="7"/>
      <c r="I1403" s="7"/>
      <c r="J1403" s="7"/>
      <c r="L1403" s="16" t="str">
        <f>IF(K1403="W",#REF!, IF( K1403="L",-#REF!, ""))</f>
        <v/>
      </c>
      <c r="M1403" s="23"/>
      <c r="N1403" s="23"/>
    </row>
    <row r="1404" spans="6:14" x14ac:dyDescent="0.45">
      <c r="F1404" s="11" t="str">
        <f>IF(Games!F480=0, "",Games!F480)</f>
        <v/>
      </c>
      <c r="G1404" s="11"/>
      <c r="H1404" s="7"/>
      <c r="I1404" s="7"/>
      <c r="J1404" s="7"/>
      <c r="L1404" s="16" t="str">
        <f>IF(K1404="W",#REF!, IF( K1404="L",-#REF!, ""))</f>
        <v/>
      </c>
      <c r="M1404" s="23"/>
      <c r="N1404" s="23"/>
    </row>
    <row r="1405" spans="6:14" x14ac:dyDescent="0.45">
      <c r="F1405" s="11" t="str">
        <f>IF(Games!F481=0, "",Games!F481)</f>
        <v/>
      </c>
      <c r="G1405" s="11"/>
      <c r="H1405" s="7"/>
      <c r="I1405" s="7"/>
      <c r="J1405" s="7"/>
      <c r="L1405" s="16" t="str">
        <f>IF(K1405="W",#REF!, IF( K1405="L",-#REF!, ""))</f>
        <v/>
      </c>
      <c r="M1405" s="23"/>
      <c r="N1405" s="23"/>
    </row>
    <row r="1406" spans="6:14" x14ac:dyDescent="0.45">
      <c r="F1406" s="11" t="str">
        <f>IF(Games!F482=0, "",Games!F482)</f>
        <v/>
      </c>
      <c r="G1406" s="11"/>
      <c r="H1406" s="7"/>
      <c r="I1406" s="7"/>
      <c r="J1406" s="7"/>
      <c r="L1406" s="16" t="str">
        <f>IF(K1406="W",#REF!, IF( K1406="L",-#REF!, ""))</f>
        <v/>
      </c>
      <c r="M1406" s="23"/>
      <c r="N1406" s="23"/>
    </row>
    <row r="1407" spans="6:14" x14ac:dyDescent="0.45">
      <c r="F1407" s="11" t="str">
        <f>IF(Games!F483=0, "",Games!F483)</f>
        <v/>
      </c>
      <c r="G1407" s="11"/>
      <c r="H1407" s="7"/>
      <c r="I1407" s="7"/>
      <c r="J1407" s="7"/>
      <c r="L1407" s="16" t="str">
        <f>IF(K1407="W",#REF!, IF( K1407="L",-#REF!, ""))</f>
        <v/>
      </c>
      <c r="M1407" s="23"/>
      <c r="N1407" s="23"/>
    </row>
    <row r="1408" spans="6:14" x14ac:dyDescent="0.45">
      <c r="F1408" s="11" t="str">
        <f>IF(Games!F484=0, "",Games!F484)</f>
        <v/>
      </c>
      <c r="G1408" s="11"/>
      <c r="H1408" s="7"/>
      <c r="I1408" s="7"/>
      <c r="J1408" s="7"/>
      <c r="L1408" s="16" t="str">
        <f>IF(K1408="W",#REF!, IF( K1408="L",-#REF!, ""))</f>
        <v/>
      </c>
      <c r="M1408" s="23"/>
      <c r="N1408" s="23"/>
    </row>
    <row r="1409" spans="6:14" x14ac:dyDescent="0.45">
      <c r="F1409" s="11" t="str">
        <f>IF(Games!F485=0, "",Games!F485)</f>
        <v/>
      </c>
      <c r="G1409" s="11"/>
      <c r="H1409" s="7"/>
      <c r="I1409" s="7"/>
      <c r="J1409" s="7"/>
      <c r="L1409" s="16" t="str">
        <f>IF(K1409="W",#REF!, IF( K1409="L",-#REF!, ""))</f>
        <v/>
      </c>
      <c r="M1409" s="23"/>
      <c r="N1409" s="23"/>
    </row>
    <row r="1410" spans="6:14" x14ac:dyDescent="0.45">
      <c r="F1410" s="11" t="str">
        <f>IF(Games!F486=0, "",Games!F486)</f>
        <v/>
      </c>
      <c r="G1410" s="11"/>
      <c r="H1410" s="7"/>
      <c r="I1410" s="7"/>
      <c r="J1410" s="7"/>
      <c r="L1410" s="16" t="str">
        <f>IF(K1410="W",#REF!, IF( K1410="L",-#REF!, ""))</f>
        <v/>
      </c>
      <c r="M1410" s="23"/>
      <c r="N1410" s="23"/>
    </row>
    <row r="1411" spans="6:14" x14ac:dyDescent="0.45">
      <c r="F1411" s="11" t="str">
        <f>IF(Games!F487=0, "",Games!F487)</f>
        <v/>
      </c>
      <c r="G1411" s="11"/>
      <c r="H1411" s="7"/>
      <c r="I1411" s="7"/>
      <c r="J1411" s="7"/>
      <c r="L1411" s="16" t="str">
        <f>IF(K1411="W",#REF!, IF( K1411="L",-#REF!, ""))</f>
        <v/>
      </c>
      <c r="M1411" s="23"/>
      <c r="N1411" s="23"/>
    </row>
    <row r="1412" spans="6:14" x14ac:dyDescent="0.45">
      <c r="F1412" s="11" t="str">
        <f>IF(Games!F488=0, "",Games!F488)</f>
        <v/>
      </c>
      <c r="G1412" s="11"/>
      <c r="H1412" s="7"/>
      <c r="I1412" s="7"/>
      <c r="J1412" s="7"/>
      <c r="L1412" s="16" t="str">
        <f>IF(K1412="W",#REF!, IF( K1412="L",-#REF!, ""))</f>
        <v/>
      </c>
      <c r="M1412" s="23"/>
      <c r="N1412" s="23"/>
    </row>
    <row r="1413" spans="6:14" x14ac:dyDescent="0.45">
      <c r="F1413" s="11" t="str">
        <f>IF(Games!F489=0, "",Games!F489)</f>
        <v/>
      </c>
      <c r="G1413" s="11"/>
      <c r="H1413" s="7"/>
      <c r="I1413" s="7"/>
      <c r="J1413" s="7"/>
      <c r="L1413" s="16" t="str">
        <f>IF(K1413="W",#REF!, IF( K1413="L",-#REF!, ""))</f>
        <v/>
      </c>
      <c r="M1413" s="23"/>
      <c r="N1413" s="23"/>
    </row>
    <row r="1414" spans="6:14" x14ac:dyDescent="0.45">
      <c r="F1414" s="11" t="str">
        <f>IF(Games!F490=0, "",Games!F490)</f>
        <v/>
      </c>
      <c r="G1414" s="11"/>
      <c r="H1414" s="7"/>
      <c r="I1414" s="7"/>
      <c r="J1414" s="7"/>
      <c r="L1414" s="16" t="str">
        <f>IF(K1414="W",#REF!, IF( K1414="L",-#REF!, ""))</f>
        <v/>
      </c>
      <c r="M1414" s="23"/>
      <c r="N1414" s="23"/>
    </row>
    <row r="1415" spans="6:14" x14ac:dyDescent="0.45">
      <c r="F1415" s="11" t="str">
        <f>IF(Games!F491=0, "",Games!F491)</f>
        <v/>
      </c>
      <c r="G1415" s="11"/>
      <c r="H1415" s="7"/>
      <c r="I1415" s="7"/>
      <c r="J1415" s="7"/>
      <c r="L1415" s="16" t="str">
        <f>IF(K1415="W",#REF!, IF( K1415="L",-#REF!, ""))</f>
        <v/>
      </c>
      <c r="M1415" s="23"/>
      <c r="N1415" s="23"/>
    </row>
    <row r="1416" spans="6:14" x14ac:dyDescent="0.45">
      <c r="F1416" s="11" t="str">
        <f>IF(Games!F492=0, "",Games!F492)</f>
        <v/>
      </c>
      <c r="G1416" s="11"/>
      <c r="H1416" s="7"/>
      <c r="I1416" s="7"/>
      <c r="J1416" s="7"/>
      <c r="L1416" s="16" t="str">
        <f>IF(K1416="W",#REF!, IF( K1416="L",-#REF!, ""))</f>
        <v/>
      </c>
      <c r="M1416" s="23"/>
      <c r="N1416" s="23"/>
    </row>
    <row r="1417" spans="6:14" x14ac:dyDescent="0.45">
      <c r="F1417" s="11" t="str">
        <f>IF(Games!F493=0, "",Games!F493)</f>
        <v/>
      </c>
      <c r="G1417" s="11"/>
      <c r="H1417" s="7"/>
      <c r="I1417" s="7"/>
      <c r="J1417" s="7"/>
      <c r="L1417" s="16" t="str">
        <f>IF(K1417="W",#REF!, IF( K1417="L",-#REF!, ""))</f>
        <v/>
      </c>
      <c r="M1417" s="23"/>
      <c r="N1417" s="23"/>
    </row>
    <row r="1418" spans="6:14" x14ac:dyDescent="0.45">
      <c r="F1418" s="11" t="str">
        <f>IF(Games!F494=0, "",Games!F494)</f>
        <v/>
      </c>
      <c r="G1418" s="11"/>
      <c r="H1418" s="7"/>
      <c r="I1418" s="7"/>
      <c r="J1418" s="7"/>
      <c r="L1418" s="16" t="str">
        <f>IF(K1418="W",#REF!, IF( K1418="L",-#REF!, ""))</f>
        <v/>
      </c>
      <c r="M1418" s="23"/>
      <c r="N1418" s="23"/>
    </row>
    <row r="1419" spans="6:14" x14ac:dyDescent="0.45">
      <c r="F1419" s="11" t="str">
        <f>IF(Games!F495=0, "",Games!F495)</f>
        <v/>
      </c>
      <c r="G1419" s="11"/>
      <c r="H1419" s="7"/>
      <c r="I1419" s="7"/>
      <c r="J1419" s="7"/>
      <c r="L1419" s="16" t="str">
        <f>IF(K1419="W",#REF!, IF( K1419="L",-#REF!, ""))</f>
        <v/>
      </c>
      <c r="M1419" s="23"/>
      <c r="N1419" s="23"/>
    </row>
    <row r="1420" spans="6:14" x14ac:dyDescent="0.45">
      <c r="F1420" s="11" t="str">
        <f>IF(Games!F496=0, "",Games!F496)</f>
        <v/>
      </c>
      <c r="G1420" s="11"/>
      <c r="H1420" s="7"/>
      <c r="I1420" s="7"/>
      <c r="J1420" s="7"/>
      <c r="L1420" s="16" t="str">
        <f>IF(K1420="W",#REF!, IF( K1420="L",-#REF!, ""))</f>
        <v/>
      </c>
      <c r="M1420" s="23"/>
      <c r="N1420" s="23"/>
    </row>
    <row r="1421" spans="6:14" x14ac:dyDescent="0.45">
      <c r="F1421" s="11" t="str">
        <f>IF(Games!F497=0, "",Games!F497)</f>
        <v/>
      </c>
      <c r="G1421" s="11"/>
      <c r="H1421" s="7"/>
      <c r="I1421" s="7"/>
      <c r="J1421" s="7"/>
      <c r="L1421" s="16" t="str">
        <f>IF(K1421="W",#REF!, IF( K1421="L",-#REF!, ""))</f>
        <v/>
      </c>
      <c r="M1421" s="23"/>
      <c r="N1421" s="23"/>
    </row>
    <row r="1422" spans="6:14" x14ac:dyDescent="0.45">
      <c r="F1422" s="11" t="str">
        <f>IF(Games!F498=0, "",Games!F498)</f>
        <v/>
      </c>
      <c r="G1422" s="11"/>
      <c r="H1422" s="7"/>
      <c r="I1422" s="7"/>
      <c r="J1422" s="7"/>
      <c r="L1422" s="16" t="str">
        <f>IF(K1422="W",#REF!, IF( K1422="L",-#REF!, ""))</f>
        <v/>
      </c>
      <c r="M1422" s="23"/>
      <c r="N1422" s="23"/>
    </row>
    <row r="1423" spans="6:14" x14ac:dyDescent="0.45">
      <c r="F1423" s="11" t="str">
        <f>IF(Games!F499=0, "",Games!F499)</f>
        <v/>
      </c>
      <c r="G1423" s="11"/>
      <c r="H1423" s="7"/>
      <c r="I1423" s="7"/>
      <c r="J1423" s="7"/>
      <c r="L1423" s="16" t="str">
        <f>IF(K1423="W",#REF!, IF( K1423="L",-#REF!, ""))</f>
        <v/>
      </c>
      <c r="M1423" s="23"/>
      <c r="N1423" s="23"/>
    </row>
    <row r="1424" spans="6:14" x14ac:dyDescent="0.45">
      <c r="F1424" s="11" t="str">
        <f>IF(Games!F500=0, "",Games!F500)</f>
        <v/>
      </c>
      <c r="G1424" s="11"/>
      <c r="H1424" s="7"/>
      <c r="I1424" s="7"/>
      <c r="J1424" s="7"/>
      <c r="L1424" s="16" t="str">
        <f>IF(K1424="W",#REF!, IF( K1424="L",-#REF!, ""))</f>
        <v/>
      </c>
      <c r="M1424" s="23"/>
      <c r="N1424" s="23"/>
    </row>
    <row r="1425" spans="6:14" x14ac:dyDescent="0.45">
      <c r="F1425" s="11" t="str">
        <f>IF(Games!F501=0, "",Games!F501)</f>
        <v/>
      </c>
      <c r="G1425" s="11"/>
      <c r="H1425" s="7"/>
      <c r="I1425" s="7"/>
      <c r="J1425" s="7"/>
      <c r="L1425" s="16" t="str">
        <f>IF(K1425="W",#REF!, IF( K1425="L",-#REF!, ""))</f>
        <v/>
      </c>
      <c r="M1425" s="23"/>
      <c r="N1425" s="23"/>
    </row>
    <row r="1426" spans="6:14" x14ac:dyDescent="0.45">
      <c r="F1426" s="11" t="str">
        <f>IF(Games!F502=0, "",Games!F502)</f>
        <v/>
      </c>
      <c r="G1426" s="11"/>
      <c r="H1426" s="7"/>
      <c r="I1426" s="7"/>
      <c r="J1426" s="7"/>
      <c r="L1426" s="16" t="str">
        <f>IF(K1426="W",#REF!, IF( K1426="L",-#REF!, ""))</f>
        <v/>
      </c>
      <c r="M1426" s="23"/>
      <c r="N1426" s="23"/>
    </row>
    <row r="1427" spans="6:14" x14ac:dyDescent="0.45">
      <c r="F1427" s="11" t="str">
        <f>IF(Games!F503=0, "",Games!F503)</f>
        <v/>
      </c>
      <c r="G1427" s="11"/>
      <c r="H1427" s="7"/>
      <c r="I1427" s="7"/>
      <c r="J1427" s="7"/>
      <c r="L1427" s="16" t="str">
        <f>IF(K1427="W",#REF!, IF( K1427="L",-#REF!, ""))</f>
        <v/>
      </c>
      <c r="M1427" s="23"/>
      <c r="N1427" s="23"/>
    </row>
    <row r="1428" spans="6:14" x14ac:dyDescent="0.45">
      <c r="F1428" s="11" t="str">
        <f>IF(Games!F504=0, "",Games!F504)</f>
        <v/>
      </c>
      <c r="G1428" s="11"/>
      <c r="H1428" s="7"/>
      <c r="I1428" s="7"/>
      <c r="J1428" s="7"/>
      <c r="L1428" s="16" t="str">
        <f>IF(K1428="W",#REF!, IF( K1428="L",-#REF!, ""))</f>
        <v/>
      </c>
      <c r="M1428" s="23"/>
      <c r="N1428" s="23"/>
    </row>
    <row r="1429" spans="6:14" x14ac:dyDescent="0.45">
      <c r="F1429" s="11" t="str">
        <f>IF(Games!F505=0, "",Games!F505)</f>
        <v/>
      </c>
      <c r="G1429" s="11"/>
      <c r="H1429" s="7"/>
      <c r="I1429" s="7"/>
      <c r="J1429" s="7"/>
      <c r="L1429" s="16" t="str">
        <f>IF(K1429="W",#REF!, IF( K1429="L",-#REF!, ""))</f>
        <v/>
      </c>
      <c r="M1429" s="23"/>
      <c r="N1429" s="23"/>
    </row>
    <row r="1430" spans="6:14" x14ac:dyDescent="0.45">
      <c r="F1430" s="11" t="str">
        <f>IF(Games!F506=0, "",Games!F506)</f>
        <v/>
      </c>
      <c r="G1430" s="11"/>
      <c r="H1430" s="7"/>
      <c r="I1430" s="7"/>
      <c r="J1430" s="7"/>
      <c r="L1430" s="16" t="str">
        <f>IF(K1430="W",#REF!, IF( K1430="L",-#REF!, ""))</f>
        <v/>
      </c>
      <c r="M1430" s="23"/>
      <c r="N1430" s="23"/>
    </row>
    <row r="1431" spans="6:14" x14ac:dyDescent="0.45">
      <c r="F1431" s="11" t="str">
        <f>IF(Games!F507=0, "",Games!F507)</f>
        <v/>
      </c>
      <c r="G1431" s="11"/>
      <c r="H1431" s="7"/>
      <c r="I1431" s="7"/>
      <c r="J1431" s="7"/>
      <c r="L1431" s="16" t="str">
        <f>IF(K1431="W",#REF!, IF( K1431="L",-#REF!, ""))</f>
        <v/>
      </c>
      <c r="M1431" s="23"/>
      <c r="N1431" s="23"/>
    </row>
    <row r="1432" spans="6:14" x14ac:dyDescent="0.45">
      <c r="F1432" s="11" t="str">
        <f>IF(Games!F508=0, "",Games!F508)</f>
        <v/>
      </c>
      <c r="G1432" s="11"/>
      <c r="H1432" s="7"/>
      <c r="I1432" s="7"/>
      <c r="J1432" s="7"/>
      <c r="L1432" s="16" t="str">
        <f>IF(K1432="W",#REF!, IF( K1432="L",-#REF!, ""))</f>
        <v/>
      </c>
      <c r="M1432" s="23"/>
      <c r="N1432" s="23"/>
    </row>
    <row r="1433" spans="6:14" x14ac:dyDescent="0.45">
      <c r="F1433" s="11" t="str">
        <f>IF(Games!F509=0, "",Games!F509)</f>
        <v/>
      </c>
      <c r="G1433" s="11"/>
      <c r="H1433" s="7"/>
      <c r="I1433" s="7"/>
      <c r="J1433" s="7"/>
      <c r="L1433" s="16" t="str">
        <f>IF(K1433="W",#REF!, IF( K1433="L",-#REF!, ""))</f>
        <v/>
      </c>
      <c r="M1433" s="23"/>
      <c r="N1433" s="23"/>
    </row>
    <row r="1434" spans="6:14" x14ac:dyDescent="0.45">
      <c r="F1434" s="11" t="str">
        <f>IF(Games!F510=0, "",Games!F510)</f>
        <v/>
      </c>
      <c r="G1434" s="11"/>
      <c r="H1434" s="7"/>
      <c r="I1434" s="7"/>
      <c r="J1434" s="7"/>
      <c r="L1434" s="16" t="str">
        <f>IF(K1434="W",#REF!, IF( K1434="L",-#REF!, ""))</f>
        <v/>
      </c>
      <c r="M1434" s="23"/>
      <c r="N1434" s="23"/>
    </row>
    <row r="1435" spans="6:14" x14ac:dyDescent="0.45">
      <c r="F1435" s="11" t="str">
        <f>IF(Games!F511=0, "",Games!F511)</f>
        <v/>
      </c>
      <c r="G1435" s="11"/>
      <c r="H1435" s="7"/>
      <c r="I1435" s="7"/>
      <c r="J1435" s="7"/>
      <c r="L1435" s="16" t="str">
        <f>IF(K1435="W",#REF!, IF( K1435="L",-#REF!, ""))</f>
        <v/>
      </c>
      <c r="M1435" s="23"/>
      <c r="N1435" s="23"/>
    </row>
    <row r="1436" spans="6:14" x14ac:dyDescent="0.45">
      <c r="F1436" s="11" t="str">
        <f>IF(Games!F512=0, "",Games!F512)</f>
        <v/>
      </c>
      <c r="G1436" s="11"/>
      <c r="H1436" s="7"/>
      <c r="I1436" s="7"/>
      <c r="J1436" s="7"/>
      <c r="L1436" s="16" t="str">
        <f>IF(K1436="W",#REF!, IF( K1436="L",-#REF!, ""))</f>
        <v/>
      </c>
      <c r="M1436" s="23"/>
      <c r="N1436" s="23"/>
    </row>
    <row r="1437" spans="6:14" x14ac:dyDescent="0.45">
      <c r="F1437" s="11" t="str">
        <f>IF(Games!F513=0, "",Games!F513)</f>
        <v/>
      </c>
      <c r="G1437" s="11"/>
      <c r="H1437" s="7"/>
      <c r="I1437" s="7"/>
      <c r="J1437" s="7"/>
      <c r="L1437" s="16" t="str">
        <f>IF(K1437="W",#REF!, IF( K1437="L",-#REF!, ""))</f>
        <v/>
      </c>
      <c r="M1437" s="23"/>
      <c r="N1437" s="23"/>
    </row>
    <row r="1438" spans="6:14" x14ac:dyDescent="0.45">
      <c r="F1438" s="11" t="str">
        <f>IF(Games!F514=0, "",Games!F514)</f>
        <v/>
      </c>
      <c r="G1438" s="11"/>
      <c r="H1438" s="7"/>
      <c r="I1438" s="7"/>
      <c r="J1438" s="7"/>
      <c r="L1438" s="16" t="str">
        <f>IF(K1438="W",#REF!, IF( K1438="L",-#REF!, ""))</f>
        <v/>
      </c>
      <c r="M1438" s="23"/>
      <c r="N1438" s="23"/>
    </row>
    <row r="1439" spans="6:14" x14ac:dyDescent="0.45">
      <c r="F1439" s="11" t="str">
        <f>IF(Games!F515=0, "",Games!F515)</f>
        <v/>
      </c>
      <c r="G1439" s="11"/>
      <c r="H1439" s="7"/>
      <c r="I1439" s="7"/>
      <c r="J1439" s="7"/>
      <c r="L1439" s="16" t="str">
        <f>IF(K1439="W",#REF!, IF( K1439="L",-#REF!, ""))</f>
        <v/>
      </c>
      <c r="M1439" s="23"/>
      <c r="N1439" s="23"/>
    </row>
    <row r="1440" spans="6:14" x14ac:dyDescent="0.45">
      <c r="F1440" s="11" t="str">
        <f>IF(Games!F516=0, "",Games!F516)</f>
        <v/>
      </c>
      <c r="G1440" s="11"/>
      <c r="H1440" s="7"/>
      <c r="I1440" s="7"/>
      <c r="J1440" s="7"/>
      <c r="L1440" s="16" t="str">
        <f>IF(K1440="W",#REF!, IF( K1440="L",-#REF!, ""))</f>
        <v/>
      </c>
      <c r="M1440" s="23"/>
      <c r="N1440" s="23"/>
    </row>
    <row r="1441" spans="6:14" x14ac:dyDescent="0.45">
      <c r="F1441" s="11" t="str">
        <f>IF(Games!F517=0, "",Games!F517)</f>
        <v/>
      </c>
      <c r="G1441" s="11"/>
      <c r="H1441" s="7"/>
      <c r="I1441" s="7"/>
      <c r="J1441" s="7"/>
      <c r="L1441" s="16" t="str">
        <f>IF(K1441="W",#REF!, IF( K1441="L",-#REF!, ""))</f>
        <v/>
      </c>
      <c r="M1441" s="23"/>
      <c r="N1441" s="23"/>
    </row>
    <row r="1442" spans="6:14" x14ac:dyDescent="0.45">
      <c r="F1442" s="11" t="str">
        <f>IF(Games!F518=0, "",Games!F518)</f>
        <v/>
      </c>
      <c r="G1442" s="11"/>
      <c r="H1442" s="7"/>
      <c r="I1442" s="7"/>
      <c r="J1442" s="7"/>
      <c r="L1442" s="16" t="str">
        <f>IF(K1442="W",#REF!, IF( K1442="L",-#REF!, ""))</f>
        <v/>
      </c>
      <c r="M1442" s="23"/>
      <c r="N1442" s="23"/>
    </row>
    <row r="1443" spans="6:14" x14ac:dyDescent="0.45">
      <c r="F1443" s="11" t="str">
        <f>IF(Games!F519=0, "",Games!F519)</f>
        <v/>
      </c>
      <c r="G1443" s="11"/>
      <c r="H1443" s="7"/>
      <c r="I1443" s="7"/>
      <c r="J1443" s="7"/>
      <c r="L1443" s="16" t="str">
        <f>IF(K1443="W",#REF!, IF( K1443="L",-#REF!, ""))</f>
        <v/>
      </c>
      <c r="M1443" s="23"/>
      <c r="N1443" s="23"/>
    </row>
    <row r="1444" spans="6:14" x14ac:dyDescent="0.45">
      <c r="F1444" s="11" t="str">
        <f>IF(Games!F520=0, "",Games!F520)</f>
        <v/>
      </c>
      <c r="G1444" s="11"/>
      <c r="H1444" s="7"/>
      <c r="I1444" s="7"/>
      <c r="J1444" s="7"/>
      <c r="L1444" s="16" t="str">
        <f>IF(K1444="W",#REF!, IF( K1444="L",-#REF!, ""))</f>
        <v/>
      </c>
      <c r="M1444" s="23"/>
      <c r="N1444" s="23"/>
    </row>
    <row r="1445" spans="6:14" x14ac:dyDescent="0.45">
      <c r="F1445" s="11" t="str">
        <f>IF(Games!F521=0, "",Games!F521)</f>
        <v/>
      </c>
      <c r="G1445" s="11"/>
      <c r="H1445" s="7"/>
      <c r="I1445" s="7"/>
      <c r="J1445" s="7"/>
      <c r="L1445" s="16" t="str">
        <f>IF(K1445="W",#REF!, IF( K1445="L",-#REF!, ""))</f>
        <v/>
      </c>
      <c r="M1445" s="23"/>
      <c r="N1445" s="23"/>
    </row>
    <row r="1446" spans="6:14" x14ac:dyDescent="0.45">
      <c r="F1446" s="11" t="str">
        <f>IF(Games!F522=0, "",Games!F522)</f>
        <v/>
      </c>
      <c r="G1446" s="11"/>
      <c r="H1446" s="7"/>
      <c r="I1446" s="7"/>
      <c r="J1446" s="7"/>
      <c r="L1446" s="16" t="str">
        <f>IF(K1446="W",#REF!, IF( K1446="L",-#REF!, ""))</f>
        <v/>
      </c>
      <c r="M1446" s="23"/>
      <c r="N1446" s="23"/>
    </row>
    <row r="1447" spans="6:14" x14ac:dyDescent="0.45">
      <c r="F1447" s="11" t="str">
        <f>IF(Games!F523=0, "",Games!F523)</f>
        <v/>
      </c>
      <c r="G1447" s="11"/>
      <c r="H1447" s="7"/>
      <c r="I1447" s="7"/>
      <c r="J1447" s="7"/>
      <c r="L1447" s="16" t="str">
        <f>IF(K1447="W",#REF!, IF( K1447="L",-#REF!, ""))</f>
        <v/>
      </c>
      <c r="M1447" s="23"/>
      <c r="N1447" s="23"/>
    </row>
    <row r="1448" spans="6:14" x14ac:dyDescent="0.45">
      <c r="F1448" s="11" t="str">
        <f>IF(Games!F524=0, "",Games!F524)</f>
        <v/>
      </c>
      <c r="G1448" s="11"/>
      <c r="H1448" s="7"/>
      <c r="I1448" s="7"/>
      <c r="J1448" s="7"/>
      <c r="L1448" s="16" t="str">
        <f>IF(K1448="W",#REF!, IF( K1448="L",-#REF!, ""))</f>
        <v/>
      </c>
      <c r="M1448" s="23"/>
      <c r="N1448" s="23"/>
    </row>
    <row r="1449" spans="6:14" x14ac:dyDescent="0.45">
      <c r="F1449" s="11" t="str">
        <f>IF(Games!F525=0, "",Games!F525)</f>
        <v/>
      </c>
      <c r="G1449" s="11"/>
      <c r="H1449" s="7"/>
      <c r="I1449" s="7"/>
      <c r="J1449" s="7"/>
      <c r="L1449" s="16" t="str">
        <f>IF(K1449="W",#REF!, IF( K1449="L",-#REF!, ""))</f>
        <v/>
      </c>
      <c r="M1449" s="23"/>
      <c r="N1449" s="23"/>
    </row>
    <row r="1450" spans="6:14" x14ac:dyDescent="0.45">
      <c r="F1450" s="11" t="str">
        <f>IF(Games!F526=0, "",Games!F526)</f>
        <v/>
      </c>
      <c r="G1450" s="11"/>
      <c r="H1450" s="7"/>
      <c r="I1450" s="7"/>
      <c r="J1450" s="7"/>
      <c r="L1450" s="16" t="str">
        <f>IF(K1450="W",#REF!, IF( K1450="L",-#REF!, ""))</f>
        <v/>
      </c>
      <c r="M1450" s="23"/>
      <c r="N1450" s="23"/>
    </row>
    <row r="1451" spans="6:14" x14ac:dyDescent="0.45">
      <c r="F1451" s="11" t="str">
        <f>IF(Games!F527=0, "",Games!F527)</f>
        <v/>
      </c>
      <c r="G1451" s="11"/>
      <c r="H1451" s="7"/>
      <c r="I1451" s="7"/>
      <c r="J1451" s="7"/>
      <c r="L1451" s="16" t="str">
        <f>IF(K1451="W",#REF!, IF( K1451="L",-#REF!, ""))</f>
        <v/>
      </c>
      <c r="M1451" s="23"/>
      <c r="N1451" s="23"/>
    </row>
    <row r="1452" spans="6:14" x14ac:dyDescent="0.45">
      <c r="F1452" s="11" t="str">
        <f>IF(Games!F528=0, "",Games!F528)</f>
        <v/>
      </c>
      <c r="G1452" s="11"/>
      <c r="H1452" s="7"/>
      <c r="I1452" s="7"/>
      <c r="J1452" s="7"/>
      <c r="L1452" s="16" t="str">
        <f>IF(K1452="W",#REF!, IF( K1452="L",-#REF!, ""))</f>
        <v/>
      </c>
      <c r="M1452" s="23"/>
      <c r="N1452" s="23"/>
    </row>
    <row r="1453" spans="6:14" x14ac:dyDescent="0.45">
      <c r="F1453" s="11" t="str">
        <f>IF(Games!F529=0, "",Games!F529)</f>
        <v/>
      </c>
      <c r="G1453" s="11"/>
      <c r="H1453" s="7"/>
      <c r="I1453" s="7"/>
      <c r="J1453" s="7"/>
      <c r="L1453" s="16" t="str">
        <f>IF(K1453="W",#REF!, IF( K1453="L",-#REF!, ""))</f>
        <v/>
      </c>
      <c r="M1453" s="23"/>
      <c r="N1453" s="23"/>
    </row>
    <row r="1454" spans="6:14" x14ac:dyDescent="0.45">
      <c r="F1454" s="11" t="str">
        <f>IF(Games!F530=0, "",Games!F530)</f>
        <v/>
      </c>
      <c r="G1454" s="11"/>
      <c r="H1454" s="7"/>
      <c r="I1454" s="7"/>
      <c r="J1454" s="7"/>
      <c r="L1454" s="16" t="str">
        <f>IF(K1454="W",#REF!, IF( K1454="L",-#REF!, ""))</f>
        <v/>
      </c>
      <c r="M1454" s="23"/>
      <c r="N1454" s="23"/>
    </row>
    <row r="1455" spans="6:14" x14ac:dyDescent="0.45">
      <c r="F1455" s="11" t="str">
        <f>IF(Games!F531=0, "",Games!F531)</f>
        <v/>
      </c>
      <c r="G1455" s="11"/>
      <c r="H1455" s="7"/>
      <c r="I1455" s="7"/>
      <c r="J1455" s="7"/>
      <c r="L1455" s="16" t="str">
        <f>IF(K1455="W",#REF!, IF( K1455="L",-#REF!, ""))</f>
        <v/>
      </c>
      <c r="M1455" s="23"/>
      <c r="N1455" s="23"/>
    </row>
    <row r="1456" spans="6:14" x14ac:dyDescent="0.45">
      <c r="F1456" s="11" t="str">
        <f>IF(Games!F532=0, "",Games!F532)</f>
        <v/>
      </c>
      <c r="G1456" s="11"/>
      <c r="H1456" s="7"/>
      <c r="I1456" s="7"/>
      <c r="J1456" s="7"/>
      <c r="L1456" s="16" t="str">
        <f>IF(K1456="W",#REF!, IF( K1456="L",-#REF!, ""))</f>
        <v/>
      </c>
      <c r="M1456" s="23"/>
      <c r="N1456" s="23"/>
    </row>
    <row r="1457" spans="6:14" x14ac:dyDescent="0.45">
      <c r="F1457" s="11" t="str">
        <f>IF(Games!F533=0, "",Games!F533)</f>
        <v/>
      </c>
      <c r="G1457" s="11"/>
      <c r="H1457" s="7"/>
      <c r="I1457" s="7"/>
      <c r="J1457" s="7"/>
      <c r="L1457" s="16" t="str">
        <f>IF(K1457="W",#REF!, IF( K1457="L",-#REF!, ""))</f>
        <v/>
      </c>
      <c r="M1457" s="23"/>
      <c r="N1457" s="23"/>
    </row>
    <row r="1458" spans="6:14" x14ac:dyDescent="0.45">
      <c r="F1458" s="11" t="str">
        <f>IF(Games!F534=0, "",Games!F534)</f>
        <v/>
      </c>
      <c r="G1458" s="11"/>
      <c r="H1458" s="7"/>
      <c r="I1458" s="7"/>
      <c r="J1458" s="7"/>
      <c r="L1458" s="16" t="str">
        <f>IF(K1458="W",#REF!, IF( K1458="L",-#REF!, ""))</f>
        <v/>
      </c>
      <c r="M1458" s="23"/>
      <c r="N1458" s="23"/>
    </row>
    <row r="1459" spans="6:14" x14ac:dyDescent="0.45">
      <c r="F1459" s="11" t="str">
        <f>IF(Games!F535=0, "",Games!F535)</f>
        <v/>
      </c>
      <c r="G1459" s="11"/>
      <c r="H1459" s="7"/>
      <c r="I1459" s="7"/>
      <c r="J1459" s="7"/>
      <c r="L1459" s="16" t="str">
        <f>IF(K1459="W",#REF!, IF( K1459="L",-#REF!, ""))</f>
        <v/>
      </c>
      <c r="M1459" s="23"/>
      <c r="N1459" s="23"/>
    </row>
    <row r="1460" spans="6:14" x14ac:dyDescent="0.45">
      <c r="F1460" s="11" t="str">
        <f>IF(Games!F536=0, "",Games!F536)</f>
        <v/>
      </c>
      <c r="G1460" s="11"/>
      <c r="H1460" s="7"/>
      <c r="I1460" s="7"/>
      <c r="J1460" s="7"/>
      <c r="L1460" s="16" t="str">
        <f>IF(K1460="W",#REF!, IF( K1460="L",-#REF!, ""))</f>
        <v/>
      </c>
      <c r="M1460" s="23"/>
      <c r="N1460" s="23"/>
    </row>
    <row r="1461" spans="6:14" x14ac:dyDescent="0.45">
      <c r="F1461" s="11" t="str">
        <f>IF(Games!F537=0, "",Games!F537)</f>
        <v/>
      </c>
      <c r="G1461" s="11"/>
      <c r="H1461" s="7"/>
      <c r="I1461" s="7"/>
      <c r="J1461" s="7"/>
      <c r="L1461" s="16" t="str">
        <f>IF(K1461="W",#REF!, IF( K1461="L",-#REF!, ""))</f>
        <v/>
      </c>
      <c r="M1461" s="23"/>
      <c r="N1461" s="23"/>
    </row>
    <row r="1462" spans="6:14" x14ac:dyDescent="0.45">
      <c r="F1462" s="11" t="str">
        <f>IF(Games!F538=0, "",Games!F538)</f>
        <v/>
      </c>
      <c r="G1462" s="11"/>
      <c r="H1462" s="7"/>
      <c r="I1462" s="7"/>
      <c r="J1462" s="7"/>
      <c r="L1462" s="16" t="str">
        <f>IF(K1462="W",#REF!, IF( K1462="L",-#REF!, ""))</f>
        <v/>
      </c>
      <c r="M1462" s="23"/>
      <c r="N1462" s="23"/>
    </row>
    <row r="1463" spans="6:14" x14ac:dyDescent="0.45">
      <c r="F1463" s="11" t="str">
        <f>IF(Games!F539=0, "",Games!F539)</f>
        <v/>
      </c>
      <c r="G1463" s="11"/>
      <c r="H1463" s="7"/>
      <c r="I1463" s="7"/>
      <c r="J1463" s="7"/>
      <c r="L1463" s="16" t="str">
        <f>IF(K1463="W",#REF!, IF( K1463="L",-#REF!, ""))</f>
        <v/>
      </c>
      <c r="M1463" s="23"/>
      <c r="N1463" s="23"/>
    </row>
    <row r="1464" spans="6:14" x14ac:dyDescent="0.45">
      <c r="F1464" s="11" t="str">
        <f>IF(Games!F540=0, "",Games!F540)</f>
        <v/>
      </c>
      <c r="G1464" s="11"/>
      <c r="H1464" s="7"/>
      <c r="I1464" s="7"/>
      <c r="J1464" s="7"/>
      <c r="L1464" s="16" t="str">
        <f>IF(K1464="W",#REF!, IF( K1464="L",-#REF!, ""))</f>
        <v/>
      </c>
      <c r="M1464" s="23"/>
      <c r="N1464" s="23"/>
    </row>
    <row r="1465" spans="6:14" x14ac:dyDescent="0.45">
      <c r="F1465" s="11" t="str">
        <f>IF(Games!F541=0, "",Games!F541)</f>
        <v/>
      </c>
      <c r="G1465" s="11"/>
      <c r="H1465" s="7"/>
      <c r="I1465" s="7"/>
      <c r="J1465" s="7"/>
      <c r="L1465" s="16" t="str">
        <f>IF(K1465="W",#REF!, IF( K1465="L",-#REF!, ""))</f>
        <v/>
      </c>
      <c r="M1465" s="23"/>
      <c r="N1465" s="23"/>
    </row>
    <row r="1466" spans="6:14" x14ac:dyDescent="0.45">
      <c r="F1466" s="11" t="str">
        <f>IF(Games!F542=0, "",Games!F542)</f>
        <v/>
      </c>
      <c r="G1466" s="11"/>
      <c r="H1466" s="7"/>
      <c r="I1466" s="7"/>
      <c r="J1466" s="7"/>
      <c r="L1466" s="16" t="str">
        <f>IF(K1466="W",#REF!, IF( K1466="L",-#REF!, ""))</f>
        <v/>
      </c>
      <c r="M1466" s="23"/>
      <c r="N1466" s="23"/>
    </row>
    <row r="1467" spans="6:14" x14ac:dyDescent="0.45">
      <c r="F1467" s="11" t="str">
        <f>IF(Games!F543=0, "",Games!F543)</f>
        <v/>
      </c>
      <c r="G1467" s="11"/>
      <c r="H1467" s="7"/>
      <c r="I1467" s="7"/>
      <c r="J1467" s="7"/>
      <c r="L1467" s="16" t="str">
        <f>IF(K1467="W",#REF!, IF( K1467="L",-#REF!, ""))</f>
        <v/>
      </c>
      <c r="M1467" s="23"/>
      <c r="N1467" s="23"/>
    </row>
    <row r="1468" spans="6:14" x14ac:dyDescent="0.45">
      <c r="F1468" s="11" t="str">
        <f>IF(Games!F544=0, "",Games!F544)</f>
        <v/>
      </c>
      <c r="G1468" s="11"/>
      <c r="H1468" s="7"/>
      <c r="I1468" s="7"/>
      <c r="J1468" s="7"/>
      <c r="L1468" s="16" t="str">
        <f>IF(K1468="W",#REF!, IF( K1468="L",-#REF!, ""))</f>
        <v/>
      </c>
      <c r="M1468" s="23"/>
      <c r="N1468" s="23"/>
    </row>
    <row r="1469" spans="6:14" x14ac:dyDescent="0.45">
      <c r="F1469" s="11" t="str">
        <f>IF(Games!F545=0, "",Games!F545)</f>
        <v/>
      </c>
      <c r="G1469" s="11"/>
      <c r="H1469" s="7"/>
      <c r="I1469" s="7"/>
      <c r="J1469" s="7"/>
      <c r="L1469" s="16" t="str">
        <f>IF(K1469="W",#REF!, IF( K1469="L",-#REF!, ""))</f>
        <v/>
      </c>
      <c r="M1469" s="23"/>
      <c r="N1469" s="23"/>
    </row>
    <row r="1470" spans="6:14" x14ac:dyDescent="0.45">
      <c r="F1470" s="11" t="str">
        <f>IF(Games!F546=0, "",Games!F546)</f>
        <v/>
      </c>
      <c r="G1470" s="11"/>
      <c r="H1470" s="7"/>
      <c r="I1470" s="7"/>
      <c r="J1470" s="7"/>
      <c r="L1470" s="16" t="str">
        <f>IF(K1470="W",#REF!, IF( K1470="L",-#REF!, ""))</f>
        <v/>
      </c>
      <c r="M1470" s="23"/>
      <c r="N1470" s="23"/>
    </row>
    <row r="1471" spans="6:14" x14ac:dyDescent="0.45">
      <c r="F1471" s="11" t="str">
        <f>IF(Games!F547=0, "",Games!F547)</f>
        <v/>
      </c>
      <c r="G1471" s="11"/>
      <c r="H1471" s="7"/>
      <c r="I1471" s="7"/>
      <c r="J1471" s="7"/>
      <c r="L1471" s="16" t="str">
        <f>IF(K1471="W",#REF!, IF( K1471="L",-#REF!, ""))</f>
        <v/>
      </c>
      <c r="M1471" s="23"/>
      <c r="N1471" s="23"/>
    </row>
    <row r="1472" spans="6:14" x14ac:dyDescent="0.45">
      <c r="F1472" s="11" t="str">
        <f>IF(Games!F548=0, "",Games!F548)</f>
        <v/>
      </c>
      <c r="G1472" s="11"/>
      <c r="H1472" s="7"/>
      <c r="I1472" s="7"/>
      <c r="J1472" s="7"/>
      <c r="L1472" s="16" t="str">
        <f>IF(K1472="W",#REF!, IF( K1472="L",-#REF!, ""))</f>
        <v/>
      </c>
      <c r="M1472" s="23"/>
      <c r="N1472" s="23"/>
    </row>
    <row r="1473" spans="6:14" x14ac:dyDescent="0.45">
      <c r="F1473" s="11" t="str">
        <f>IF(Games!F549=0, "",Games!F549)</f>
        <v/>
      </c>
      <c r="G1473" s="11"/>
      <c r="H1473" s="7"/>
      <c r="I1473" s="7"/>
      <c r="J1473" s="7"/>
      <c r="L1473" s="16" t="str">
        <f>IF(K1473="W",#REF!, IF( K1473="L",-#REF!, ""))</f>
        <v/>
      </c>
      <c r="M1473" s="23"/>
      <c r="N1473" s="23"/>
    </row>
    <row r="1474" spans="6:14" x14ac:dyDescent="0.45">
      <c r="F1474" s="11" t="str">
        <f>IF(Games!F550=0, "",Games!F550)</f>
        <v/>
      </c>
      <c r="G1474" s="11"/>
      <c r="H1474" s="7"/>
      <c r="I1474" s="7"/>
      <c r="J1474" s="7"/>
      <c r="L1474" s="16" t="str">
        <f>IF(K1474="W",#REF!, IF( K1474="L",-#REF!, ""))</f>
        <v/>
      </c>
      <c r="M1474" s="23"/>
      <c r="N1474" s="23"/>
    </row>
    <row r="1475" spans="6:14" x14ac:dyDescent="0.45">
      <c r="F1475" s="11" t="str">
        <f>IF(Games!F551=0, "",Games!F551)</f>
        <v/>
      </c>
      <c r="G1475" s="11"/>
      <c r="H1475" s="7"/>
      <c r="I1475" s="7"/>
      <c r="J1475" s="7"/>
      <c r="L1475" s="16" t="str">
        <f>IF(K1475="W",#REF!, IF( K1475="L",-#REF!, ""))</f>
        <v/>
      </c>
      <c r="M1475" s="23"/>
      <c r="N1475" s="23"/>
    </row>
    <row r="1476" spans="6:14" x14ac:dyDescent="0.45">
      <c r="F1476" s="11" t="str">
        <f>IF(Games!F552=0, "",Games!F552)</f>
        <v/>
      </c>
      <c r="G1476" s="11"/>
      <c r="H1476" s="7"/>
      <c r="I1476" s="7"/>
      <c r="J1476" s="7"/>
      <c r="L1476" s="16" t="str">
        <f>IF(K1476="W",#REF!, IF( K1476="L",-#REF!, ""))</f>
        <v/>
      </c>
      <c r="M1476" s="23"/>
      <c r="N1476" s="23"/>
    </row>
    <row r="1477" spans="6:14" x14ac:dyDescent="0.45">
      <c r="F1477" s="11" t="str">
        <f>IF(Games!F553=0, "",Games!F553)</f>
        <v/>
      </c>
      <c r="G1477" s="11"/>
      <c r="H1477" s="7"/>
      <c r="I1477" s="7"/>
      <c r="J1477" s="7"/>
      <c r="L1477" s="16" t="str">
        <f>IF(K1477="W",#REF!, IF( K1477="L",-#REF!, ""))</f>
        <v/>
      </c>
      <c r="M1477" s="23"/>
      <c r="N1477" s="23"/>
    </row>
    <row r="1478" spans="6:14" x14ac:dyDescent="0.45">
      <c r="F1478" s="11" t="str">
        <f>IF(Games!F554=0, "",Games!F554)</f>
        <v/>
      </c>
      <c r="G1478" s="11"/>
      <c r="H1478" s="7"/>
      <c r="I1478" s="7"/>
      <c r="J1478" s="7"/>
      <c r="L1478" s="16" t="str">
        <f>IF(K1478="W",#REF!, IF( K1478="L",-#REF!, ""))</f>
        <v/>
      </c>
      <c r="M1478" s="23"/>
      <c r="N1478" s="23"/>
    </row>
    <row r="1479" spans="6:14" x14ac:dyDescent="0.45">
      <c r="F1479" s="11" t="str">
        <f>IF(Games!F555=0, "",Games!F555)</f>
        <v/>
      </c>
      <c r="G1479" s="11"/>
      <c r="H1479" s="7"/>
      <c r="I1479" s="7"/>
      <c r="J1479" s="7"/>
      <c r="L1479" s="16" t="str">
        <f>IF(K1479="W",#REF!, IF( K1479="L",-#REF!, ""))</f>
        <v/>
      </c>
      <c r="M1479" s="23"/>
      <c r="N1479" s="23"/>
    </row>
    <row r="1480" spans="6:14" x14ac:dyDescent="0.45">
      <c r="F1480" s="11" t="str">
        <f>IF(Games!F556=0, "",Games!F556)</f>
        <v/>
      </c>
      <c r="G1480" s="11"/>
      <c r="H1480" s="7"/>
      <c r="I1480" s="7"/>
      <c r="J1480" s="7"/>
      <c r="L1480" s="16" t="str">
        <f>IF(K1480="W",#REF!, IF( K1480="L",-#REF!, ""))</f>
        <v/>
      </c>
      <c r="M1480" s="23"/>
      <c r="N1480" s="23"/>
    </row>
    <row r="1481" spans="6:14" x14ac:dyDescent="0.45">
      <c r="F1481" s="11" t="str">
        <f>IF(Games!F557=0, "",Games!F557)</f>
        <v/>
      </c>
      <c r="G1481" s="11"/>
      <c r="H1481" s="7"/>
      <c r="I1481" s="7"/>
      <c r="J1481" s="7"/>
      <c r="L1481" s="16" t="str">
        <f>IF(K1481="W",#REF!, IF( K1481="L",-#REF!, ""))</f>
        <v/>
      </c>
      <c r="M1481" s="23"/>
      <c r="N1481" s="23"/>
    </row>
    <row r="1482" spans="6:14" x14ac:dyDescent="0.45">
      <c r="F1482" s="11" t="str">
        <f>IF(Games!F558=0, "",Games!F558)</f>
        <v/>
      </c>
      <c r="G1482" s="11"/>
      <c r="H1482" s="7"/>
      <c r="I1482" s="7"/>
      <c r="J1482" s="7"/>
      <c r="L1482" s="16" t="str">
        <f>IF(K1482="W",#REF!, IF( K1482="L",-#REF!, ""))</f>
        <v/>
      </c>
      <c r="M1482" s="23"/>
      <c r="N1482" s="23"/>
    </row>
    <row r="1483" spans="6:14" x14ac:dyDescent="0.45">
      <c r="F1483" s="11" t="str">
        <f>IF(Games!F559=0, "",Games!F559)</f>
        <v/>
      </c>
      <c r="G1483" s="11"/>
      <c r="H1483" s="7"/>
      <c r="I1483" s="7"/>
      <c r="J1483" s="7"/>
      <c r="L1483" s="16" t="str">
        <f>IF(K1483="W",#REF!, IF( K1483="L",-#REF!, ""))</f>
        <v/>
      </c>
      <c r="M1483" s="23"/>
      <c r="N1483" s="23"/>
    </row>
    <row r="1484" spans="6:14" x14ac:dyDescent="0.45">
      <c r="F1484" s="11" t="str">
        <f>IF(Games!F560=0, "",Games!F560)</f>
        <v/>
      </c>
      <c r="G1484" s="11"/>
      <c r="H1484" s="7"/>
      <c r="I1484" s="7"/>
      <c r="J1484" s="7"/>
      <c r="L1484" s="16" t="str">
        <f>IF(K1484="W",#REF!, IF( K1484="L",-#REF!, ""))</f>
        <v/>
      </c>
      <c r="M1484" s="23"/>
      <c r="N1484" s="23"/>
    </row>
    <row r="1485" spans="6:14" x14ac:dyDescent="0.45">
      <c r="F1485" s="11" t="str">
        <f>IF(Games!F561=0, "",Games!F561)</f>
        <v/>
      </c>
      <c r="G1485" s="11"/>
      <c r="H1485" s="7"/>
      <c r="I1485" s="7"/>
      <c r="J1485" s="7"/>
      <c r="L1485" s="16" t="str">
        <f>IF(K1485="W",#REF!, IF( K1485="L",-#REF!, ""))</f>
        <v/>
      </c>
      <c r="M1485" s="23"/>
      <c r="N1485" s="23"/>
    </row>
    <row r="1486" spans="6:14" x14ac:dyDescent="0.45">
      <c r="F1486" s="11" t="str">
        <f>IF(Games!F562=0, "",Games!F562)</f>
        <v/>
      </c>
      <c r="G1486" s="11"/>
      <c r="H1486" s="7"/>
      <c r="I1486" s="7"/>
      <c r="J1486" s="7"/>
      <c r="L1486" s="16" t="str">
        <f>IF(K1486="W",#REF!, IF( K1486="L",-#REF!, ""))</f>
        <v/>
      </c>
      <c r="M1486" s="23"/>
      <c r="N1486" s="23"/>
    </row>
    <row r="1487" spans="6:14" x14ac:dyDescent="0.45">
      <c r="F1487" s="11" t="str">
        <f>IF(Games!F563=0, "",Games!F563)</f>
        <v/>
      </c>
      <c r="G1487" s="11"/>
      <c r="H1487" s="7"/>
      <c r="I1487" s="7"/>
      <c r="J1487" s="7"/>
      <c r="L1487" s="16" t="str">
        <f>IF(K1487="W",#REF!, IF( K1487="L",-#REF!, ""))</f>
        <v/>
      </c>
      <c r="M1487" s="23"/>
      <c r="N1487" s="23"/>
    </row>
    <row r="1488" spans="6:14" x14ac:dyDescent="0.45">
      <c r="F1488" s="11" t="str">
        <f>IF(Games!F564=0, "",Games!F564)</f>
        <v/>
      </c>
      <c r="G1488" s="11"/>
      <c r="H1488" s="7"/>
      <c r="I1488" s="7"/>
      <c r="J1488" s="7"/>
      <c r="L1488" s="16" t="str">
        <f>IF(K1488="W",#REF!, IF( K1488="L",-#REF!, ""))</f>
        <v/>
      </c>
      <c r="M1488" s="23"/>
      <c r="N1488" s="23"/>
    </row>
    <row r="1489" spans="6:14" x14ac:dyDescent="0.45">
      <c r="F1489" s="11" t="str">
        <f>IF(Games!F565=0, "",Games!F565)</f>
        <v/>
      </c>
      <c r="G1489" s="11"/>
      <c r="H1489" s="7"/>
      <c r="I1489" s="7"/>
      <c r="J1489" s="7"/>
      <c r="L1489" s="16" t="str">
        <f>IF(K1489="W",#REF!, IF( K1489="L",-#REF!, ""))</f>
        <v/>
      </c>
      <c r="M1489" s="23"/>
      <c r="N1489" s="23"/>
    </row>
    <row r="1490" spans="6:14" x14ac:dyDescent="0.45">
      <c r="F1490" s="11" t="str">
        <f>IF(Games!F566=0, "",Games!F566)</f>
        <v/>
      </c>
      <c r="G1490" s="11"/>
      <c r="H1490" s="7"/>
      <c r="I1490" s="7"/>
      <c r="J1490" s="7"/>
      <c r="L1490" s="16" t="str">
        <f>IF(K1490="W",#REF!, IF( K1490="L",-#REF!, ""))</f>
        <v/>
      </c>
      <c r="M1490" s="23"/>
      <c r="N1490" s="23"/>
    </row>
    <row r="1491" spans="6:14" x14ac:dyDescent="0.45">
      <c r="F1491" s="11" t="str">
        <f>IF(Games!F567=0, "",Games!F567)</f>
        <v/>
      </c>
      <c r="G1491" s="11"/>
      <c r="H1491" s="7"/>
      <c r="I1491" s="7"/>
      <c r="J1491" s="7"/>
      <c r="L1491" s="16" t="str">
        <f>IF(K1491="W",#REF!, IF( K1491="L",-#REF!, ""))</f>
        <v/>
      </c>
      <c r="M1491" s="23"/>
      <c r="N1491" s="23"/>
    </row>
    <row r="1492" spans="6:14" x14ac:dyDescent="0.45">
      <c r="F1492" s="11" t="str">
        <f>IF(Games!F568=0, "",Games!F568)</f>
        <v/>
      </c>
      <c r="G1492" s="11"/>
      <c r="H1492" s="7"/>
      <c r="I1492" s="7"/>
      <c r="J1492" s="7"/>
      <c r="L1492" s="16" t="str">
        <f>IF(K1492="W",#REF!, IF( K1492="L",-#REF!, ""))</f>
        <v/>
      </c>
      <c r="M1492" s="23"/>
      <c r="N1492" s="23"/>
    </row>
    <row r="1493" spans="6:14" x14ac:dyDescent="0.45">
      <c r="F1493" s="11" t="str">
        <f>IF(Games!F569=0, "",Games!F569)</f>
        <v/>
      </c>
      <c r="G1493" s="11"/>
      <c r="H1493" s="7"/>
      <c r="I1493" s="7"/>
      <c r="J1493" s="7"/>
      <c r="L1493" s="16" t="str">
        <f>IF(K1493="W",#REF!, IF( K1493="L",-#REF!, ""))</f>
        <v/>
      </c>
      <c r="M1493" s="23"/>
      <c r="N1493" s="23"/>
    </row>
    <row r="1494" spans="6:14" x14ac:dyDescent="0.45">
      <c r="F1494" s="11" t="str">
        <f>IF(Games!F570=0, "",Games!F570)</f>
        <v/>
      </c>
      <c r="G1494" s="11"/>
      <c r="H1494" s="7"/>
      <c r="I1494" s="7"/>
      <c r="J1494" s="7"/>
      <c r="L1494" s="16" t="str">
        <f>IF(K1494="W",#REF!, IF( K1494="L",-#REF!, ""))</f>
        <v/>
      </c>
      <c r="M1494" s="23"/>
      <c r="N1494" s="23"/>
    </row>
    <row r="1495" spans="6:14" x14ac:dyDescent="0.45">
      <c r="F1495" s="11" t="str">
        <f>IF(Games!F571=0, "",Games!F571)</f>
        <v/>
      </c>
      <c r="G1495" s="11"/>
      <c r="H1495" s="7"/>
      <c r="I1495" s="7"/>
      <c r="J1495" s="7"/>
      <c r="L1495" s="16" t="str">
        <f>IF(K1495="W",#REF!, IF( K1495="L",-#REF!, ""))</f>
        <v/>
      </c>
      <c r="M1495" s="23"/>
      <c r="N1495" s="23"/>
    </row>
    <row r="1496" spans="6:14" x14ac:dyDescent="0.45">
      <c r="F1496" s="11" t="str">
        <f>IF(Games!F572=0, "",Games!F572)</f>
        <v/>
      </c>
      <c r="G1496" s="11"/>
      <c r="H1496" s="7"/>
      <c r="I1496" s="7"/>
      <c r="J1496" s="7"/>
      <c r="L1496" s="16" t="str">
        <f>IF(K1496="W",#REF!, IF( K1496="L",-#REF!, ""))</f>
        <v/>
      </c>
      <c r="M1496" s="23"/>
      <c r="N1496" s="23"/>
    </row>
    <row r="1497" spans="6:14" x14ac:dyDescent="0.45">
      <c r="F1497" s="11" t="str">
        <f>IF(Games!F573=0, "",Games!F573)</f>
        <v/>
      </c>
      <c r="G1497" s="11"/>
      <c r="H1497" s="7"/>
      <c r="I1497" s="7"/>
      <c r="J1497" s="7"/>
      <c r="L1497" s="16" t="str">
        <f>IF(K1497="W",#REF!, IF( K1497="L",-#REF!, ""))</f>
        <v/>
      </c>
      <c r="M1497" s="23"/>
      <c r="N1497" s="23"/>
    </row>
    <row r="1498" spans="6:14" x14ac:dyDescent="0.45">
      <c r="F1498" s="11" t="str">
        <f>IF(Games!F574=0, "",Games!F574)</f>
        <v/>
      </c>
      <c r="G1498" s="11"/>
      <c r="H1498" s="7"/>
      <c r="I1498" s="7"/>
      <c r="J1498" s="7"/>
      <c r="L1498" s="16" t="str">
        <f>IF(K1498="W",#REF!, IF( K1498="L",-#REF!, ""))</f>
        <v/>
      </c>
      <c r="M1498" s="23"/>
      <c r="N1498" s="23"/>
    </row>
    <row r="1499" spans="6:14" x14ac:dyDescent="0.45">
      <c r="F1499" s="11" t="str">
        <f>IF(Games!F575=0, "",Games!F575)</f>
        <v/>
      </c>
      <c r="G1499" s="11"/>
      <c r="H1499" s="7"/>
      <c r="I1499" s="7"/>
      <c r="J1499" s="7"/>
      <c r="L1499" s="16" t="str">
        <f>IF(K1499="W",#REF!, IF( K1499="L",-#REF!, ""))</f>
        <v/>
      </c>
      <c r="M1499" s="23"/>
      <c r="N1499" s="23"/>
    </row>
    <row r="1500" spans="6:14" x14ac:dyDescent="0.45">
      <c r="F1500" s="11" t="str">
        <f>IF(Games!F576=0, "",Games!F576)</f>
        <v/>
      </c>
      <c r="G1500" s="11"/>
      <c r="H1500" s="7"/>
      <c r="I1500" s="7"/>
      <c r="J1500" s="7"/>
      <c r="L1500" s="16" t="str">
        <f>IF(K1500="W",#REF!, IF( K1500="L",-#REF!, ""))</f>
        <v/>
      </c>
      <c r="M1500" s="23"/>
      <c r="N1500" s="23"/>
    </row>
    <row r="1501" spans="6:14" x14ac:dyDescent="0.45">
      <c r="F1501" s="11" t="str">
        <f>IF(Games!F577=0, "",Games!F577)</f>
        <v/>
      </c>
      <c r="G1501" s="11"/>
      <c r="H1501" s="7"/>
      <c r="I1501" s="7"/>
      <c r="J1501" s="7"/>
      <c r="L1501" s="16" t="str">
        <f>IF(K1501="W",#REF!, IF( K1501="L",-#REF!, ""))</f>
        <v/>
      </c>
      <c r="M1501" s="23"/>
      <c r="N1501" s="23"/>
    </row>
    <row r="1502" spans="6:14" x14ac:dyDescent="0.45">
      <c r="F1502" s="11" t="str">
        <f>IF(Games!F578=0, "",Games!F578)</f>
        <v/>
      </c>
      <c r="G1502" s="11"/>
      <c r="H1502" s="7"/>
      <c r="I1502" s="7"/>
      <c r="J1502" s="7"/>
      <c r="L1502" s="16" t="str">
        <f>IF(K1502="W",#REF!, IF( K1502="L",-#REF!, ""))</f>
        <v/>
      </c>
      <c r="M1502" s="23"/>
      <c r="N1502" s="23"/>
    </row>
    <row r="1503" spans="6:14" x14ac:dyDescent="0.45">
      <c r="F1503" s="11" t="str">
        <f>IF(Games!F579=0, "",Games!F579)</f>
        <v/>
      </c>
      <c r="G1503" s="11"/>
      <c r="H1503" s="7"/>
      <c r="I1503" s="7"/>
      <c r="J1503" s="7"/>
      <c r="L1503" s="16" t="str">
        <f>IF(K1503="W",#REF!, IF( K1503="L",-#REF!, ""))</f>
        <v/>
      </c>
      <c r="M1503" s="23"/>
      <c r="N1503" s="23"/>
    </row>
    <row r="1504" spans="6:14" x14ac:dyDescent="0.45">
      <c r="F1504" s="11" t="str">
        <f>IF(Games!F580=0, "",Games!F580)</f>
        <v/>
      </c>
      <c r="G1504" s="11"/>
      <c r="H1504" s="7"/>
      <c r="I1504" s="7"/>
      <c r="J1504" s="7"/>
      <c r="L1504" s="16" t="str">
        <f>IF(K1504="W",#REF!, IF( K1504="L",-#REF!, ""))</f>
        <v/>
      </c>
      <c r="M1504" s="23"/>
      <c r="N1504" s="23"/>
    </row>
    <row r="1505" spans="6:14" x14ac:dyDescent="0.45">
      <c r="F1505" s="11" t="str">
        <f>IF(Games!F581=0, "",Games!F581)</f>
        <v/>
      </c>
      <c r="G1505" s="11"/>
      <c r="H1505" s="7"/>
      <c r="I1505" s="7"/>
      <c r="J1505" s="7"/>
      <c r="L1505" s="16" t="str">
        <f>IF(K1505="W",#REF!, IF( K1505="L",-#REF!, ""))</f>
        <v/>
      </c>
      <c r="M1505" s="23"/>
      <c r="N1505" s="23"/>
    </row>
    <row r="1506" spans="6:14" x14ac:dyDescent="0.45">
      <c r="F1506" s="11" t="str">
        <f>IF(Games!F582=0, "",Games!F582)</f>
        <v/>
      </c>
      <c r="G1506" s="11"/>
      <c r="H1506" s="7"/>
      <c r="I1506" s="7"/>
      <c r="J1506" s="7"/>
      <c r="L1506" s="16" t="str">
        <f>IF(K1506="W",#REF!, IF( K1506="L",-#REF!, ""))</f>
        <v/>
      </c>
      <c r="M1506" s="23"/>
      <c r="N1506" s="23"/>
    </row>
    <row r="1507" spans="6:14" x14ac:dyDescent="0.45">
      <c r="F1507" s="11" t="str">
        <f>IF(Games!F583=0, "",Games!F583)</f>
        <v/>
      </c>
      <c r="G1507" s="11"/>
      <c r="H1507" s="7"/>
      <c r="I1507" s="7"/>
      <c r="J1507" s="7"/>
      <c r="L1507" s="16" t="str">
        <f>IF(K1507="W",#REF!, IF( K1507="L",-#REF!, ""))</f>
        <v/>
      </c>
      <c r="M1507" s="23"/>
      <c r="N1507" s="23"/>
    </row>
    <row r="1508" spans="6:14" x14ac:dyDescent="0.45">
      <c r="F1508" s="11" t="str">
        <f>IF(Games!F584=0, "",Games!F584)</f>
        <v/>
      </c>
      <c r="G1508" s="11"/>
      <c r="H1508" s="7"/>
      <c r="I1508" s="7"/>
      <c r="J1508" s="7"/>
      <c r="L1508" s="16" t="str">
        <f>IF(K1508="W",#REF!, IF( K1508="L",-#REF!, ""))</f>
        <v/>
      </c>
      <c r="M1508" s="23"/>
      <c r="N1508" s="23"/>
    </row>
    <row r="1509" spans="6:14" x14ac:dyDescent="0.45">
      <c r="F1509" s="11" t="str">
        <f>IF(Games!F585=0, "",Games!F585)</f>
        <v/>
      </c>
      <c r="G1509" s="11"/>
      <c r="H1509" s="7"/>
      <c r="I1509" s="7"/>
      <c r="J1509" s="7"/>
      <c r="L1509" s="16" t="str">
        <f>IF(K1509="W",#REF!, IF( K1509="L",-#REF!, ""))</f>
        <v/>
      </c>
      <c r="M1509" s="23"/>
      <c r="N1509" s="23"/>
    </row>
    <row r="1510" spans="6:14" x14ac:dyDescent="0.45">
      <c r="F1510" s="11" t="str">
        <f>IF(Games!F586=0, "",Games!F586)</f>
        <v/>
      </c>
      <c r="G1510" s="11"/>
      <c r="H1510" s="7"/>
      <c r="I1510" s="7"/>
      <c r="J1510" s="7"/>
      <c r="L1510" s="16" t="str">
        <f>IF(K1510="W",#REF!, IF( K1510="L",-#REF!, ""))</f>
        <v/>
      </c>
      <c r="M1510" s="23"/>
      <c r="N1510" s="23"/>
    </row>
    <row r="1511" spans="6:14" x14ac:dyDescent="0.45">
      <c r="F1511" s="11" t="str">
        <f>IF(Games!F587=0, "",Games!F587)</f>
        <v/>
      </c>
      <c r="G1511" s="11"/>
      <c r="H1511" s="7"/>
      <c r="I1511" s="7"/>
      <c r="J1511" s="7"/>
      <c r="L1511" s="16" t="str">
        <f>IF(K1511="W",#REF!, IF( K1511="L",-#REF!, ""))</f>
        <v/>
      </c>
      <c r="M1511" s="23"/>
      <c r="N1511" s="23"/>
    </row>
    <row r="1512" spans="6:14" x14ac:dyDescent="0.45">
      <c r="F1512" s="11" t="str">
        <f>IF(Games!F588=0, "",Games!F588)</f>
        <v/>
      </c>
      <c r="G1512" s="11"/>
      <c r="H1512" s="7"/>
      <c r="I1512" s="7"/>
      <c r="J1512" s="7"/>
      <c r="L1512" s="16" t="str">
        <f>IF(K1512="W",#REF!, IF( K1512="L",-#REF!, ""))</f>
        <v/>
      </c>
      <c r="M1512" s="23"/>
      <c r="N1512" s="23"/>
    </row>
    <row r="1513" spans="6:14" x14ac:dyDescent="0.45">
      <c r="F1513" s="11" t="str">
        <f>IF(Games!F589=0, "",Games!F589)</f>
        <v/>
      </c>
      <c r="G1513" s="11"/>
      <c r="H1513" s="7"/>
      <c r="I1513" s="7"/>
      <c r="J1513" s="7"/>
      <c r="L1513" s="16" t="str">
        <f>IF(K1513="W",#REF!, IF( K1513="L",-#REF!, ""))</f>
        <v/>
      </c>
      <c r="M1513" s="23"/>
      <c r="N1513" s="23"/>
    </row>
    <row r="1514" spans="6:14" x14ac:dyDescent="0.45">
      <c r="F1514" s="11" t="str">
        <f>IF(Games!F590=0, "",Games!F590)</f>
        <v/>
      </c>
      <c r="G1514" s="11"/>
      <c r="H1514" s="7"/>
      <c r="I1514" s="7"/>
      <c r="J1514" s="7"/>
      <c r="L1514" s="16" t="str">
        <f>IF(K1514="W",#REF!, IF( K1514="L",-#REF!, ""))</f>
        <v/>
      </c>
      <c r="M1514" s="23"/>
      <c r="N1514" s="23"/>
    </row>
    <row r="1515" spans="6:14" x14ac:dyDescent="0.45">
      <c r="F1515" s="11" t="str">
        <f>IF(Games!F591=0, "",Games!F591)</f>
        <v/>
      </c>
      <c r="G1515" s="11"/>
      <c r="H1515" s="7"/>
      <c r="I1515" s="7"/>
      <c r="J1515" s="7"/>
      <c r="L1515" s="16" t="str">
        <f>IF(K1515="W",#REF!, IF( K1515="L",-#REF!, ""))</f>
        <v/>
      </c>
      <c r="M1515" s="23"/>
      <c r="N1515" s="23"/>
    </row>
    <row r="1516" spans="6:14" x14ac:dyDescent="0.45">
      <c r="F1516" s="11" t="str">
        <f>IF(Games!F592=0, "",Games!F592)</f>
        <v/>
      </c>
      <c r="G1516" s="11"/>
      <c r="H1516" s="7"/>
      <c r="I1516" s="7"/>
      <c r="J1516" s="7"/>
      <c r="L1516" s="16" t="str">
        <f>IF(K1516="W",#REF!, IF( K1516="L",-#REF!, ""))</f>
        <v/>
      </c>
      <c r="M1516" s="23"/>
      <c r="N1516" s="23"/>
    </row>
    <row r="1517" spans="6:14" x14ac:dyDescent="0.45">
      <c r="F1517" s="11" t="str">
        <f>IF(Games!F593=0, "",Games!F593)</f>
        <v/>
      </c>
      <c r="G1517" s="11"/>
      <c r="H1517" s="7"/>
      <c r="I1517" s="7"/>
      <c r="J1517" s="7"/>
      <c r="L1517" s="16" t="str">
        <f>IF(K1517="W",#REF!, IF( K1517="L",-#REF!, ""))</f>
        <v/>
      </c>
      <c r="M1517" s="23"/>
      <c r="N1517" s="23"/>
    </row>
    <row r="1518" spans="6:14" x14ac:dyDescent="0.45">
      <c r="F1518" s="11" t="str">
        <f>IF(Games!F594=0, "",Games!F594)</f>
        <v/>
      </c>
      <c r="G1518" s="11"/>
      <c r="H1518" s="7"/>
      <c r="I1518" s="7"/>
      <c r="J1518" s="7"/>
      <c r="L1518" s="16" t="str">
        <f>IF(K1518="W",#REF!, IF( K1518="L",-#REF!, ""))</f>
        <v/>
      </c>
      <c r="M1518" s="23"/>
      <c r="N1518" s="23"/>
    </row>
    <row r="1519" spans="6:14" x14ac:dyDescent="0.45">
      <c r="F1519" s="11" t="str">
        <f>IF(Games!F595=0, "",Games!F595)</f>
        <v/>
      </c>
      <c r="G1519" s="11"/>
      <c r="H1519" s="7"/>
      <c r="I1519" s="7"/>
      <c r="J1519" s="7"/>
      <c r="L1519" s="16" t="str">
        <f>IF(K1519="W",#REF!, IF( K1519="L",-#REF!, ""))</f>
        <v/>
      </c>
      <c r="M1519" s="23"/>
      <c r="N1519" s="23"/>
    </row>
    <row r="1520" spans="6:14" x14ac:dyDescent="0.45">
      <c r="F1520" s="11" t="str">
        <f>IF(Games!F596=0, "",Games!F596)</f>
        <v/>
      </c>
      <c r="G1520" s="11"/>
      <c r="H1520" s="7"/>
      <c r="I1520" s="7"/>
      <c r="J1520" s="7"/>
      <c r="L1520" s="16" t="str">
        <f>IF(K1520="W",#REF!, IF( K1520="L",-#REF!, ""))</f>
        <v/>
      </c>
      <c r="M1520" s="23"/>
      <c r="N1520" s="23"/>
    </row>
    <row r="1521" spans="6:14" x14ac:dyDescent="0.45">
      <c r="F1521" s="11" t="str">
        <f>IF(Games!F597=0, "",Games!F597)</f>
        <v/>
      </c>
      <c r="G1521" s="11"/>
      <c r="H1521" s="7"/>
      <c r="I1521" s="7"/>
      <c r="J1521" s="7"/>
      <c r="L1521" s="16" t="str">
        <f>IF(K1521="W",#REF!, IF( K1521="L",-#REF!, ""))</f>
        <v/>
      </c>
      <c r="M1521" s="23"/>
      <c r="N1521" s="23"/>
    </row>
    <row r="1522" spans="6:14" x14ac:dyDescent="0.45">
      <c r="F1522" s="11" t="str">
        <f>IF(Games!F598=0, "",Games!F598)</f>
        <v/>
      </c>
      <c r="G1522" s="11"/>
      <c r="H1522" s="7"/>
      <c r="I1522" s="7"/>
      <c r="J1522" s="7"/>
      <c r="L1522" s="16" t="str">
        <f>IF(K1522="W",#REF!, IF( K1522="L",-#REF!, ""))</f>
        <v/>
      </c>
      <c r="M1522" s="23"/>
      <c r="N1522" s="23"/>
    </row>
    <row r="1523" spans="6:14" x14ac:dyDescent="0.45">
      <c r="F1523" s="11" t="str">
        <f>IF(Games!F599=0, "",Games!F599)</f>
        <v/>
      </c>
      <c r="G1523" s="11"/>
      <c r="H1523" s="7"/>
      <c r="I1523" s="7"/>
      <c r="J1523" s="7"/>
      <c r="L1523" s="16" t="str">
        <f>IF(K1523="W",#REF!, IF( K1523="L",-#REF!, ""))</f>
        <v/>
      </c>
      <c r="M1523" s="23"/>
      <c r="N1523" s="23"/>
    </row>
    <row r="1524" spans="6:14" x14ac:dyDescent="0.45">
      <c r="F1524" s="11" t="str">
        <f>IF(Games!F600=0, "",Games!F600)</f>
        <v/>
      </c>
      <c r="G1524" s="11"/>
      <c r="H1524" s="7"/>
      <c r="I1524" s="7"/>
      <c r="J1524" s="7"/>
      <c r="L1524" s="16" t="str">
        <f>IF(K1524="W",#REF!, IF( K1524="L",-#REF!, ""))</f>
        <v/>
      </c>
      <c r="M1524" s="23"/>
      <c r="N1524" s="23"/>
    </row>
    <row r="1525" spans="6:14" x14ac:dyDescent="0.45">
      <c r="F1525" s="11" t="str">
        <f>IF(Games!F601=0, "",Games!F601)</f>
        <v/>
      </c>
      <c r="G1525" s="11"/>
      <c r="H1525" s="7"/>
      <c r="I1525" s="7"/>
      <c r="J1525" s="7"/>
      <c r="L1525" s="16" t="str">
        <f>IF(K1525="W",#REF!, IF( K1525="L",-#REF!, ""))</f>
        <v/>
      </c>
      <c r="M1525" s="23"/>
      <c r="N1525" s="23"/>
    </row>
    <row r="1526" spans="6:14" x14ac:dyDescent="0.45">
      <c r="F1526" s="11" t="str">
        <f>IF(Games!F602=0, "",Games!F602)</f>
        <v/>
      </c>
      <c r="G1526" s="11"/>
      <c r="H1526" s="7"/>
      <c r="I1526" s="7"/>
      <c r="J1526" s="7"/>
      <c r="L1526" s="16" t="str">
        <f>IF(K1526="W",#REF!, IF( K1526="L",-#REF!, ""))</f>
        <v/>
      </c>
      <c r="M1526" s="23"/>
      <c r="N1526" s="23"/>
    </row>
    <row r="1527" spans="6:14" x14ac:dyDescent="0.45">
      <c r="F1527" s="11" t="str">
        <f>IF(Games!F603=0, "",Games!F603)</f>
        <v/>
      </c>
      <c r="G1527" s="11"/>
      <c r="H1527" s="7"/>
      <c r="I1527" s="7"/>
      <c r="J1527" s="7"/>
      <c r="L1527" s="16" t="str">
        <f>IF(K1527="W",#REF!, IF( K1527="L",-#REF!, ""))</f>
        <v/>
      </c>
      <c r="M1527" s="23"/>
      <c r="N1527" s="23"/>
    </row>
    <row r="1528" spans="6:14" x14ac:dyDescent="0.45">
      <c r="F1528" s="11" t="str">
        <f>IF(Games!F604=0, "",Games!F604)</f>
        <v/>
      </c>
      <c r="G1528" s="11"/>
      <c r="H1528" s="7"/>
      <c r="I1528" s="7"/>
      <c r="J1528" s="7"/>
      <c r="L1528" s="16" t="str">
        <f>IF(K1528="W",#REF!, IF( K1528="L",-#REF!, ""))</f>
        <v/>
      </c>
      <c r="M1528" s="23"/>
      <c r="N1528" s="23"/>
    </row>
    <row r="1529" spans="6:14" x14ac:dyDescent="0.45">
      <c r="F1529" s="11" t="str">
        <f>IF(Games!F605=0, "",Games!F605)</f>
        <v/>
      </c>
      <c r="G1529" s="11"/>
      <c r="H1529" s="7"/>
      <c r="I1529" s="7"/>
      <c r="J1529" s="7"/>
      <c r="L1529" s="16" t="str">
        <f>IF(K1529="W",#REF!, IF( K1529="L",-#REF!, ""))</f>
        <v/>
      </c>
      <c r="M1529" s="23"/>
      <c r="N1529" s="23"/>
    </row>
    <row r="1530" spans="6:14" x14ac:dyDescent="0.45">
      <c r="F1530" s="11" t="str">
        <f>IF(Games!F606=0, "",Games!F606)</f>
        <v/>
      </c>
      <c r="G1530" s="11"/>
      <c r="H1530" s="7"/>
      <c r="I1530" s="7"/>
      <c r="J1530" s="7"/>
      <c r="L1530" s="16" t="str">
        <f>IF(K1530="W",#REF!, IF( K1530="L",-#REF!, ""))</f>
        <v/>
      </c>
      <c r="M1530" s="23"/>
      <c r="N1530" s="23"/>
    </row>
    <row r="1531" spans="6:14" x14ac:dyDescent="0.45">
      <c r="F1531" s="11" t="str">
        <f>IF(Games!F607=0, "",Games!F607)</f>
        <v/>
      </c>
      <c r="G1531" s="11"/>
      <c r="H1531" s="7"/>
      <c r="I1531" s="7"/>
      <c r="J1531" s="7"/>
      <c r="L1531" s="16" t="str">
        <f>IF(K1531="W",#REF!, IF( K1531="L",-#REF!, ""))</f>
        <v/>
      </c>
      <c r="M1531" s="23"/>
      <c r="N1531" s="23"/>
    </row>
    <row r="1532" spans="6:14" x14ac:dyDescent="0.45">
      <c r="F1532" s="11" t="str">
        <f>IF(Games!F608=0, "",Games!F608)</f>
        <v/>
      </c>
      <c r="G1532" s="11"/>
      <c r="H1532" s="7"/>
      <c r="I1532" s="7"/>
      <c r="J1532" s="7"/>
      <c r="L1532" s="16" t="str">
        <f>IF(K1532="W",#REF!, IF( K1532="L",-#REF!, ""))</f>
        <v/>
      </c>
      <c r="M1532" s="23"/>
      <c r="N1532" s="23"/>
    </row>
    <row r="1533" spans="6:14" x14ac:dyDescent="0.45">
      <c r="F1533" s="11" t="str">
        <f>IF(Games!F609=0, "",Games!F609)</f>
        <v/>
      </c>
      <c r="G1533" s="11"/>
      <c r="H1533" s="7"/>
      <c r="I1533" s="7"/>
      <c r="J1533" s="7"/>
      <c r="L1533" s="16" t="str">
        <f>IF(K1533="W",#REF!, IF( K1533="L",-#REF!, ""))</f>
        <v/>
      </c>
      <c r="M1533" s="23"/>
      <c r="N1533" s="23"/>
    </row>
    <row r="1534" spans="6:14" x14ac:dyDescent="0.45">
      <c r="F1534" s="11" t="str">
        <f>IF(Games!F610=0, "",Games!F610)</f>
        <v/>
      </c>
      <c r="G1534" s="11"/>
      <c r="H1534" s="7"/>
      <c r="I1534" s="7"/>
      <c r="J1534" s="7"/>
      <c r="L1534" s="16" t="str">
        <f>IF(K1534="W",#REF!, IF( K1534="L",-#REF!, ""))</f>
        <v/>
      </c>
      <c r="M1534" s="23"/>
      <c r="N1534" s="23"/>
    </row>
    <row r="1535" spans="6:14" x14ac:dyDescent="0.45">
      <c r="F1535" s="11" t="str">
        <f>IF(Games!F611=0, "",Games!F611)</f>
        <v/>
      </c>
      <c r="G1535" s="11"/>
      <c r="H1535" s="7"/>
      <c r="I1535" s="7"/>
      <c r="J1535" s="7"/>
      <c r="L1535" s="16" t="str">
        <f>IF(K1535="W",#REF!, IF( K1535="L",-#REF!, ""))</f>
        <v/>
      </c>
      <c r="M1535" s="23"/>
      <c r="N1535" s="23"/>
    </row>
    <row r="1536" spans="6:14" x14ac:dyDescent="0.45">
      <c r="F1536" s="11" t="str">
        <f>IF(Games!F612=0, "",Games!F612)</f>
        <v/>
      </c>
      <c r="G1536" s="11"/>
      <c r="H1536" s="7"/>
      <c r="I1536" s="7"/>
      <c r="J1536" s="7"/>
      <c r="L1536" s="16" t="str">
        <f>IF(K1536="W",#REF!, IF( K1536="L",-#REF!, ""))</f>
        <v/>
      </c>
      <c r="M1536" s="23"/>
      <c r="N1536" s="23"/>
    </row>
    <row r="1537" spans="6:14" x14ac:dyDescent="0.45">
      <c r="F1537" s="11" t="str">
        <f>IF(Games!F613=0, "",Games!F613)</f>
        <v/>
      </c>
      <c r="G1537" s="11"/>
      <c r="H1537" s="7"/>
      <c r="I1537" s="7"/>
      <c r="J1537" s="7"/>
      <c r="L1537" s="16" t="str">
        <f>IF(K1537="W",#REF!, IF( K1537="L",-#REF!, ""))</f>
        <v/>
      </c>
      <c r="M1537" s="23"/>
      <c r="N1537" s="23"/>
    </row>
    <row r="1538" spans="6:14" x14ac:dyDescent="0.45">
      <c r="F1538" s="11" t="str">
        <f>IF(Games!F614=0, "",Games!F614)</f>
        <v/>
      </c>
      <c r="G1538" s="11"/>
      <c r="H1538" s="7"/>
      <c r="I1538" s="7"/>
      <c r="J1538" s="7"/>
      <c r="L1538" s="16" t="str">
        <f>IF(K1538="W",#REF!, IF( K1538="L",-#REF!, ""))</f>
        <v/>
      </c>
      <c r="M1538" s="23"/>
      <c r="N1538" s="23"/>
    </row>
    <row r="1539" spans="6:14" x14ac:dyDescent="0.45">
      <c r="F1539" s="11" t="str">
        <f>IF(Games!F615=0, "",Games!F615)</f>
        <v/>
      </c>
      <c r="G1539" s="11"/>
      <c r="H1539" s="7"/>
      <c r="I1539" s="7"/>
      <c r="J1539" s="7"/>
      <c r="L1539" s="16" t="str">
        <f>IF(K1539="W",#REF!, IF( K1539="L",-#REF!, ""))</f>
        <v/>
      </c>
      <c r="M1539" s="23"/>
      <c r="N1539" s="23"/>
    </row>
    <row r="1540" spans="6:14" x14ac:dyDescent="0.45">
      <c r="F1540" s="11" t="str">
        <f>IF(Games!F616=0, "",Games!F616)</f>
        <v/>
      </c>
      <c r="G1540" s="11"/>
      <c r="H1540" s="7"/>
      <c r="I1540" s="7"/>
      <c r="J1540" s="7"/>
      <c r="L1540" s="16" t="str">
        <f>IF(K1540="W",#REF!, IF( K1540="L",-#REF!, ""))</f>
        <v/>
      </c>
      <c r="M1540" s="23"/>
      <c r="N1540" s="23"/>
    </row>
    <row r="1541" spans="6:14" x14ac:dyDescent="0.45">
      <c r="F1541" s="11" t="str">
        <f>IF(Games!F617=0, "",Games!F617)</f>
        <v/>
      </c>
      <c r="G1541" s="11"/>
      <c r="H1541" s="7"/>
      <c r="I1541" s="7"/>
      <c r="J1541" s="7"/>
      <c r="L1541" s="16" t="str">
        <f>IF(K1541="W",#REF!, IF( K1541="L",-#REF!, ""))</f>
        <v/>
      </c>
      <c r="M1541" s="23"/>
      <c r="N1541" s="23"/>
    </row>
    <row r="1542" spans="6:14" x14ac:dyDescent="0.45">
      <c r="F1542" s="11" t="str">
        <f>IF(Games!F618=0, "",Games!F618)</f>
        <v/>
      </c>
      <c r="G1542" s="11"/>
      <c r="H1542" s="7"/>
      <c r="I1542" s="7"/>
      <c r="J1542" s="7"/>
      <c r="L1542" s="16" t="str">
        <f>IF(K1542="W",#REF!, IF( K1542="L",-#REF!, ""))</f>
        <v/>
      </c>
      <c r="M1542" s="23"/>
      <c r="N1542" s="23"/>
    </row>
    <row r="1543" spans="6:14" x14ac:dyDescent="0.45">
      <c r="F1543" s="11" t="str">
        <f>IF(Games!F619=0, "",Games!F619)</f>
        <v/>
      </c>
      <c r="G1543" s="11"/>
      <c r="H1543" s="7"/>
      <c r="I1543" s="7"/>
      <c r="J1543" s="7"/>
      <c r="L1543" s="16" t="str">
        <f>IF(K1543="W",#REF!, IF( K1543="L",-#REF!, ""))</f>
        <v/>
      </c>
      <c r="M1543" s="23"/>
      <c r="N1543" s="23"/>
    </row>
    <row r="1544" spans="6:14" x14ac:dyDescent="0.45">
      <c r="F1544" s="11" t="str">
        <f>IF(Games!F620=0, "",Games!F620)</f>
        <v/>
      </c>
      <c r="G1544" s="11"/>
      <c r="H1544" s="7"/>
      <c r="I1544" s="7"/>
      <c r="J1544" s="7"/>
      <c r="L1544" s="16" t="str">
        <f>IF(K1544="W",#REF!, IF( K1544="L",-#REF!, ""))</f>
        <v/>
      </c>
      <c r="M1544" s="23"/>
      <c r="N1544" s="23"/>
    </row>
    <row r="1545" spans="6:14" x14ac:dyDescent="0.45">
      <c r="F1545" s="11" t="str">
        <f>IF(Games!F621=0, "",Games!F621)</f>
        <v/>
      </c>
      <c r="G1545" s="11"/>
      <c r="H1545" s="7"/>
      <c r="I1545" s="7"/>
      <c r="J1545" s="7"/>
      <c r="L1545" s="16" t="str">
        <f>IF(K1545="W",#REF!, IF( K1545="L",-#REF!, ""))</f>
        <v/>
      </c>
      <c r="M1545" s="23"/>
      <c r="N1545" s="23"/>
    </row>
    <row r="1546" spans="6:14" x14ac:dyDescent="0.45">
      <c r="F1546" s="11" t="str">
        <f>IF(Games!F622=0, "",Games!F622)</f>
        <v/>
      </c>
      <c r="G1546" s="11"/>
      <c r="H1546" s="7"/>
      <c r="I1546" s="7"/>
      <c r="J1546" s="7"/>
      <c r="L1546" s="16" t="str">
        <f>IF(K1546="W",#REF!, IF( K1546="L",-#REF!, ""))</f>
        <v/>
      </c>
      <c r="M1546" s="23"/>
      <c r="N1546" s="23"/>
    </row>
    <row r="1547" spans="6:14" x14ac:dyDescent="0.45">
      <c r="F1547" s="11" t="str">
        <f>IF(Games!F623=0, "",Games!F623)</f>
        <v/>
      </c>
      <c r="G1547" s="11"/>
      <c r="H1547" s="7"/>
      <c r="I1547" s="7"/>
      <c r="J1547" s="7"/>
      <c r="L1547" s="16" t="str">
        <f>IF(K1547="W",#REF!, IF( K1547="L",-#REF!, ""))</f>
        <v/>
      </c>
      <c r="M1547" s="23"/>
      <c r="N1547" s="23"/>
    </row>
    <row r="1548" spans="6:14" x14ac:dyDescent="0.45">
      <c r="F1548" s="11" t="str">
        <f>IF(Games!F624=0, "",Games!F624)</f>
        <v/>
      </c>
      <c r="G1548" s="11"/>
      <c r="H1548" s="7"/>
      <c r="I1548" s="7"/>
      <c r="J1548" s="7"/>
      <c r="L1548" s="16" t="str">
        <f>IF(K1548="W",#REF!, IF( K1548="L",-#REF!, ""))</f>
        <v/>
      </c>
      <c r="M1548" s="23"/>
      <c r="N1548" s="23"/>
    </row>
    <row r="1549" spans="6:14" x14ac:dyDescent="0.45">
      <c r="F1549" s="11" t="str">
        <f>IF(Games!F625=0, "",Games!F625)</f>
        <v/>
      </c>
      <c r="G1549" s="11"/>
      <c r="H1549" s="7"/>
      <c r="I1549" s="7"/>
      <c r="J1549" s="7"/>
      <c r="L1549" s="16" t="str">
        <f>IF(K1549="W",#REF!, IF( K1549="L",-#REF!, ""))</f>
        <v/>
      </c>
      <c r="M1549" s="23"/>
      <c r="N1549" s="23"/>
    </row>
    <row r="1550" spans="6:14" x14ac:dyDescent="0.45">
      <c r="F1550" s="11" t="str">
        <f>IF(Games!F626=0, "",Games!F626)</f>
        <v/>
      </c>
      <c r="G1550" s="11"/>
      <c r="H1550" s="7"/>
      <c r="I1550" s="7"/>
      <c r="J1550" s="7"/>
      <c r="L1550" s="16" t="str">
        <f>IF(K1550="W",#REF!, IF( K1550="L",-#REF!, ""))</f>
        <v/>
      </c>
      <c r="M1550" s="23"/>
      <c r="N1550" s="23"/>
    </row>
    <row r="1551" spans="6:14" x14ac:dyDescent="0.45">
      <c r="F1551" s="11" t="str">
        <f>IF(Games!F627=0, "",Games!F627)</f>
        <v/>
      </c>
      <c r="G1551" s="11"/>
      <c r="H1551" s="7"/>
      <c r="I1551" s="7"/>
      <c r="J1551" s="7"/>
      <c r="L1551" s="16" t="str">
        <f>IF(K1551="W",#REF!, IF( K1551="L",-#REF!, ""))</f>
        <v/>
      </c>
      <c r="M1551" s="23"/>
      <c r="N1551" s="23"/>
    </row>
    <row r="1552" spans="6:14" x14ac:dyDescent="0.45">
      <c r="F1552" s="11" t="str">
        <f>IF(Games!F628=0, "",Games!F628)</f>
        <v/>
      </c>
      <c r="G1552" s="11"/>
      <c r="H1552" s="7"/>
      <c r="I1552" s="7"/>
      <c r="J1552" s="7"/>
      <c r="L1552" s="16" t="str">
        <f>IF(K1552="W",#REF!, IF( K1552="L",-#REF!, ""))</f>
        <v/>
      </c>
      <c r="M1552" s="23"/>
      <c r="N1552" s="23"/>
    </row>
    <row r="1553" spans="6:14" x14ac:dyDescent="0.45">
      <c r="F1553" s="11" t="str">
        <f>IF(Games!F629=0, "",Games!F629)</f>
        <v/>
      </c>
      <c r="G1553" s="11"/>
      <c r="H1553" s="7"/>
      <c r="I1553" s="7"/>
      <c r="J1553" s="7"/>
      <c r="L1553" s="16" t="str">
        <f>IF(K1553="W",#REF!, IF( K1553="L",-#REF!, ""))</f>
        <v/>
      </c>
      <c r="M1553" s="23"/>
      <c r="N1553" s="23"/>
    </row>
    <row r="1554" spans="6:14" x14ac:dyDescent="0.45">
      <c r="F1554" s="11" t="str">
        <f>IF(Games!F630=0, "",Games!F630)</f>
        <v/>
      </c>
      <c r="G1554" s="11"/>
      <c r="H1554" s="7"/>
      <c r="I1554" s="7"/>
      <c r="J1554" s="7"/>
      <c r="L1554" s="16" t="str">
        <f>IF(K1554="W",#REF!, IF( K1554="L",-#REF!, ""))</f>
        <v/>
      </c>
      <c r="M1554" s="23"/>
      <c r="N1554" s="23"/>
    </row>
    <row r="1555" spans="6:14" x14ac:dyDescent="0.45">
      <c r="F1555" s="11" t="str">
        <f>IF(Games!F631=0, "",Games!F631)</f>
        <v/>
      </c>
      <c r="G1555" s="11"/>
      <c r="H1555" s="7"/>
      <c r="I1555" s="7"/>
      <c r="J1555" s="7"/>
      <c r="L1555" s="16" t="str">
        <f>IF(K1555="W",#REF!, IF( K1555="L",-#REF!, ""))</f>
        <v/>
      </c>
      <c r="M1555" s="23"/>
      <c r="N1555" s="23"/>
    </row>
    <row r="1556" spans="6:14" x14ac:dyDescent="0.45">
      <c r="F1556" s="11" t="str">
        <f>IF(Games!F632=0, "",Games!F632)</f>
        <v/>
      </c>
      <c r="G1556" s="11"/>
      <c r="H1556" s="7"/>
      <c r="I1556" s="7"/>
      <c r="J1556" s="7"/>
      <c r="L1556" s="16" t="str">
        <f>IF(K1556="W",#REF!, IF( K1556="L",-#REF!, ""))</f>
        <v/>
      </c>
      <c r="M1556" s="23"/>
      <c r="N1556" s="23"/>
    </row>
    <row r="1557" spans="6:14" x14ac:dyDescent="0.45">
      <c r="F1557" s="11" t="str">
        <f>IF(Games!F633=0, "",Games!F633)</f>
        <v/>
      </c>
      <c r="G1557" s="11"/>
      <c r="H1557" s="7"/>
      <c r="I1557" s="7"/>
      <c r="J1557" s="7"/>
      <c r="L1557" s="16" t="str">
        <f>IF(K1557="W",#REF!, IF( K1557="L",-#REF!, ""))</f>
        <v/>
      </c>
      <c r="M1557" s="23"/>
      <c r="N1557" s="23"/>
    </row>
    <row r="1558" spans="6:14" x14ac:dyDescent="0.45">
      <c r="F1558" s="11" t="str">
        <f>IF(Games!F634=0, "",Games!F634)</f>
        <v/>
      </c>
      <c r="G1558" s="11"/>
      <c r="H1558" s="7"/>
      <c r="I1558" s="7"/>
      <c r="J1558" s="7"/>
      <c r="L1558" s="16" t="str">
        <f>IF(K1558="W",#REF!, IF( K1558="L",-#REF!, ""))</f>
        <v/>
      </c>
      <c r="M1558" s="23"/>
      <c r="N1558" s="23"/>
    </row>
    <row r="1559" spans="6:14" x14ac:dyDescent="0.45">
      <c r="F1559" s="11" t="str">
        <f>IF(Games!F635=0, "",Games!F635)</f>
        <v/>
      </c>
      <c r="G1559" s="11"/>
      <c r="H1559" s="7"/>
      <c r="I1559" s="7"/>
      <c r="J1559" s="7"/>
      <c r="L1559" s="16" t="str">
        <f>IF(K1559="W",#REF!, IF( K1559="L",-#REF!, ""))</f>
        <v/>
      </c>
      <c r="M1559" s="23"/>
      <c r="N1559" s="23"/>
    </row>
    <row r="1560" spans="6:14" x14ac:dyDescent="0.45">
      <c r="F1560" s="11" t="str">
        <f>IF(Games!F636=0, "",Games!F636)</f>
        <v/>
      </c>
      <c r="G1560" s="11"/>
      <c r="H1560" s="7"/>
      <c r="I1560" s="7"/>
      <c r="J1560" s="7"/>
      <c r="L1560" s="16" t="str">
        <f>IF(K1560="W",#REF!, IF( K1560="L",-#REF!, ""))</f>
        <v/>
      </c>
      <c r="M1560" s="23"/>
      <c r="N1560" s="23"/>
    </row>
    <row r="1561" spans="6:14" x14ac:dyDescent="0.45">
      <c r="F1561" s="11" t="str">
        <f>IF(Games!F637=0, "",Games!F637)</f>
        <v/>
      </c>
      <c r="G1561" s="11"/>
      <c r="H1561" s="7"/>
      <c r="I1561" s="7"/>
      <c r="J1561" s="7"/>
      <c r="L1561" s="16" t="str">
        <f>IF(K1561="W",#REF!, IF( K1561="L",-#REF!, ""))</f>
        <v/>
      </c>
      <c r="M1561" s="23"/>
      <c r="N1561" s="23"/>
    </row>
    <row r="1562" spans="6:14" x14ac:dyDescent="0.45">
      <c r="F1562" s="11" t="str">
        <f>IF(Games!F638=0, "",Games!F638)</f>
        <v/>
      </c>
      <c r="G1562" s="11"/>
      <c r="H1562" s="7"/>
      <c r="I1562" s="7"/>
      <c r="J1562" s="7"/>
      <c r="L1562" s="16" t="str">
        <f>IF(K1562="W",#REF!, IF( K1562="L",-#REF!, ""))</f>
        <v/>
      </c>
      <c r="M1562" s="23"/>
      <c r="N1562" s="23"/>
    </row>
    <row r="1563" spans="6:14" x14ac:dyDescent="0.45">
      <c r="F1563" s="11" t="str">
        <f>IF(Games!F639=0, "",Games!F639)</f>
        <v/>
      </c>
      <c r="G1563" s="11"/>
      <c r="H1563" s="7"/>
      <c r="I1563" s="7"/>
      <c r="J1563" s="7"/>
      <c r="L1563" s="16" t="str">
        <f>IF(K1563="W",#REF!, IF( K1563="L",-#REF!, ""))</f>
        <v/>
      </c>
      <c r="M1563" s="23"/>
      <c r="N1563" s="23"/>
    </row>
    <row r="1564" spans="6:14" x14ac:dyDescent="0.45">
      <c r="F1564" s="11" t="str">
        <f>IF(Games!F640=0, "",Games!F640)</f>
        <v/>
      </c>
      <c r="G1564" s="11"/>
      <c r="H1564" s="7"/>
      <c r="I1564" s="7"/>
      <c r="J1564" s="7"/>
      <c r="L1564" s="16" t="str">
        <f>IF(K1564="W",#REF!, IF( K1564="L",-#REF!, ""))</f>
        <v/>
      </c>
      <c r="M1564" s="23"/>
      <c r="N1564" s="23"/>
    </row>
    <row r="1565" spans="6:14" x14ac:dyDescent="0.45">
      <c r="F1565" s="11" t="str">
        <f>IF(Games!F641=0, "",Games!F641)</f>
        <v/>
      </c>
      <c r="G1565" s="11"/>
      <c r="H1565" s="7"/>
      <c r="I1565" s="7"/>
      <c r="J1565" s="7"/>
      <c r="L1565" s="16" t="str">
        <f>IF(K1565="W",#REF!, IF( K1565="L",-#REF!, ""))</f>
        <v/>
      </c>
      <c r="M1565" s="23"/>
      <c r="N1565" s="23"/>
    </row>
    <row r="1566" spans="6:14" x14ac:dyDescent="0.45">
      <c r="F1566" s="11" t="str">
        <f>IF(Games!F642=0, "",Games!F642)</f>
        <v/>
      </c>
      <c r="G1566" s="11"/>
      <c r="H1566" s="7"/>
      <c r="I1566" s="7"/>
      <c r="J1566" s="7"/>
      <c r="L1566" s="16" t="str">
        <f>IF(K1566="W",#REF!, IF( K1566="L",-#REF!, ""))</f>
        <v/>
      </c>
      <c r="M1566" s="23"/>
      <c r="N1566" s="23"/>
    </row>
    <row r="1567" spans="6:14" x14ac:dyDescent="0.45">
      <c r="F1567" s="11" t="str">
        <f>IF(Games!F643=0, "",Games!F643)</f>
        <v/>
      </c>
      <c r="G1567" s="11"/>
      <c r="H1567" s="7"/>
      <c r="I1567" s="7"/>
      <c r="J1567" s="7"/>
      <c r="L1567" s="16" t="str">
        <f>IF(K1567="W",#REF!, IF( K1567="L",-#REF!, ""))</f>
        <v/>
      </c>
      <c r="M1567" s="23"/>
      <c r="N1567" s="23"/>
    </row>
    <row r="1568" spans="6:14" x14ac:dyDescent="0.45">
      <c r="F1568" s="11" t="str">
        <f>IF(Games!F644=0, "",Games!F644)</f>
        <v/>
      </c>
      <c r="G1568" s="11"/>
      <c r="H1568" s="7"/>
      <c r="I1568" s="7"/>
      <c r="J1568" s="7"/>
      <c r="L1568" s="16" t="str">
        <f>IF(K1568="W",#REF!, IF( K1568="L",-#REF!, ""))</f>
        <v/>
      </c>
      <c r="M1568" s="23"/>
      <c r="N1568" s="23"/>
    </row>
    <row r="1569" spans="6:14" x14ac:dyDescent="0.45">
      <c r="F1569" s="11" t="str">
        <f>IF(Games!F645=0, "",Games!F645)</f>
        <v/>
      </c>
      <c r="G1569" s="11"/>
      <c r="H1569" s="7"/>
      <c r="I1569" s="7"/>
      <c r="J1569" s="7"/>
      <c r="L1569" s="16" t="str">
        <f>IF(K1569="W",#REF!, IF( K1569="L",-#REF!, ""))</f>
        <v/>
      </c>
      <c r="M1569" s="23"/>
      <c r="N1569" s="23"/>
    </row>
    <row r="1570" spans="6:14" x14ac:dyDescent="0.45">
      <c r="F1570" s="11" t="str">
        <f>IF(Games!F646=0, "",Games!F646)</f>
        <v/>
      </c>
      <c r="G1570" s="11"/>
      <c r="H1570" s="7"/>
      <c r="I1570" s="7"/>
      <c r="J1570" s="7"/>
      <c r="L1570" s="16" t="str">
        <f>IF(K1570="W",#REF!, IF( K1570="L",-#REF!, ""))</f>
        <v/>
      </c>
      <c r="M1570" s="23"/>
      <c r="N1570" s="23"/>
    </row>
    <row r="1571" spans="6:14" x14ac:dyDescent="0.45">
      <c r="F1571" s="11" t="str">
        <f>IF(Games!F647=0, "",Games!F647)</f>
        <v/>
      </c>
      <c r="G1571" s="11"/>
      <c r="H1571" s="7"/>
      <c r="I1571" s="7"/>
      <c r="J1571" s="7"/>
      <c r="L1571" s="16" t="str">
        <f>IF(K1571="W",#REF!, IF( K1571="L",-#REF!, ""))</f>
        <v/>
      </c>
      <c r="M1571" s="23"/>
      <c r="N1571" s="23"/>
    </row>
    <row r="1572" spans="6:14" x14ac:dyDescent="0.45">
      <c r="F1572" s="11" t="str">
        <f>IF(Games!F648=0, "",Games!F648)</f>
        <v/>
      </c>
      <c r="G1572" s="11"/>
      <c r="H1572" s="7"/>
      <c r="I1572" s="7"/>
      <c r="J1572" s="7"/>
      <c r="L1572" s="16" t="str">
        <f>IF(K1572="W",#REF!, IF( K1572="L",-#REF!, ""))</f>
        <v/>
      </c>
      <c r="M1572" s="23"/>
      <c r="N1572" s="23"/>
    </row>
    <row r="1573" spans="6:14" x14ac:dyDescent="0.45">
      <c r="F1573" s="11" t="str">
        <f>IF(Games!F649=0, "",Games!F649)</f>
        <v/>
      </c>
      <c r="G1573" s="11"/>
      <c r="H1573" s="7"/>
      <c r="I1573" s="7"/>
      <c r="J1573" s="7"/>
      <c r="L1573" s="16" t="str">
        <f>IF(K1573="W",#REF!, IF( K1573="L",-#REF!, ""))</f>
        <v/>
      </c>
      <c r="M1573" s="23"/>
      <c r="N1573" s="23"/>
    </row>
    <row r="1574" spans="6:14" x14ac:dyDescent="0.45">
      <c r="F1574" s="11" t="str">
        <f>IF(Games!F650=0, "",Games!F650)</f>
        <v/>
      </c>
      <c r="G1574" s="11"/>
      <c r="H1574" s="7"/>
      <c r="I1574" s="7"/>
      <c r="J1574" s="7"/>
      <c r="L1574" s="16" t="str">
        <f>IF(K1574="W",#REF!, IF( K1574="L",-#REF!, ""))</f>
        <v/>
      </c>
      <c r="M1574" s="23"/>
      <c r="N1574" s="23"/>
    </row>
    <row r="1575" spans="6:14" x14ac:dyDescent="0.45">
      <c r="F1575" s="11" t="str">
        <f>IF(Games!F651=0, "",Games!F651)</f>
        <v/>
      </c>
      <c r="G1575" s="11"/>
      <c r="H1575" s="7"/>
      <c r="I1575" s="7"/>
      <c r="J1575" s="7"/>
      <c r="L1575" s="16" t="str">
        <f>IF(K1575="W",#REF!, IF( K1575="L",-#REF!, ""))</f>
        <v/>
      </c>
      <c r="M1575" s="23"/>
      <c r="N1575" s="23"/>
    </row>
    <row r="1576" spans="6:14" x14ac:dyDescent="0.45">
      <c r="F1576" s="11" t="str">
        <f>IF(Games!F652=0, "",Games!F652)</f>
        <v/>
      </c>
      <c r="G1576" s="11"/>
      <c r="H1576" s="7"/>
      <c r="I1576" s="7"/>
      <c r="J1576" s="7"/>
      <c r="L1576" s="16" t="str">
        <f>IF(K1576="W",#REF!, IF( K1576="L",-#REF!, ""))</f>
        <v/>
      </c>
      <c r="M1576" s="23"/>
      <c r="N1576" s="23"/>
    </row>
    <row r="1577" spans="6:14" x14ac:dyDescent="0.45">
      <c r="F1577" s="11" t="str">
        <f>IF(Games!F653=0, "",Games!F653)</f>
        <v/>
      </c>
      <c r="G1577" s="11"/>
      <c r="H1577" s="7"/>
      <c r="I1577" s="7"/>
      <c r="J1577" s="7"/>
      <c r="L1577" s="16" t="str">
        <f>IF(K1577="W",#REF!, IF( K1577="L",-#REF!, ""))</f>
        <v/>
      </c>
      <c r="M1577" s="23"/>
      <c r="N1577" s="23"/>
    </row>
    <row r="1578" spans="6:14" x14ac:dyDescent="0.45">
      <c r="F1578" s="11" t="str">
        <f>IF(Games!F654=0, "",Games!F654)</f>
        <v/>
      </c>
      <c r="G1578" s="11"/>
      <c r="H1578" s="7"/>
      <c r="I1578" s="7"/>
      <c r="J1578" s="7"/>
      <c r="L1578" s="16" t="str">
        <f>IF(K1578="W",#REF!, IF( K1578="L",-#REF!, ""))</f>
        <v/>
      </c>
      <c r="M1578" s="23"/>
      <c r="N1578" s="23"/>
    </row>
    <row r="1579" spans="6:14" x14ac:dyDescent="0.45">
      <c r="F1579" s="11" t="str">
        <f>IF(Games!F655=0, "",Games!F655)</f>
        <v/>
      </c>
      <c r="G1579" s="11"/>
      <c r="H1579" s="7"/>
      <c r="I1579" s="7"/>
      <c r="J1579" s="7"/>
      <c r="L1579" s="16" t="str">
        <f>IF(K1579="W",#REF!, IF( K1579="L",-#REF!, ""))</f>
        <v/>
      </c>
      <c r="M1579" s="23"/>
      <c r="N1579" s="23"/>
    </row>
    <row r="1580" spans="6:14" x14ac:dyDescent="0.45">
      <c r="F1580" s="11" t="str">
        <f>IF(Games!F656=0, "",Games!F656)</f>
        <v/>
      </c>
      <c r="G1580" s="11"/>
      <c r="H1580" s="7"/>
      <c r="I1580" s="7"/>
      <c r="J1580" s="7"/>
      <c r="L1580" s="16" t="str">
        <f>IF(K1580="W",#REF!, IF( K1580="L",-#REF!, ""))</f>
        <v/>
      </c>
      <c r="M1580" s="23"/>
      <c r="N1580" s="23"/>
    </row>
    <row r="1581" spans="6:14" x14ac:dyDescent="0.45">
      <c r="F1581" s="11" t="str">
        <f>IF(Games!F657=0, "",Games!F657)</f>
        <v/>
      </c>
      <c r="G1581" s="11"/>
      <c r="H1581" s="7"/>
      <c r="I1581" s="7"/>
      <c r="J1581" s="7"/>
      <c r="L1581" s="16" t="str">
        <f>IF(K1581="W",#REF!, IF( K1581="L",-#REF!, ""))</f>
        <v/>
      </c>
      <c r="M1581" s="23"/>
      <c r="N1581" s="23"/>
    </row>
    <row r="1582" spans="6:14" x14ac:dyDescent="0.45">
      <c r="F1582" s="11" t="str">
        <f>IF(Games!F658=0, "",Games!F658)</f>
        <v/>
      </c>
      <c r="G1582" s="11"/>
      <c r="H1582" s="7"/>
      <c r="I1582" s="7"/>
      <c r="J1582" s="7"/>
      <c r="L1582" s="16" t="str">
        <f>IF(K1582="W",#REF!, IF( K1582="L",-#REF!, ""))</f>
        <v/>
      </c>
      <c r="M1582" s="23"/>
      <c r="N1582" s="23"/>
    </row>
    <row r="1583" spans="6:14" x14ac:dyDescent="0.45">
      <c r="F1583" s="11" t="str">
        <f>IF(Games!F659=0, "",Games!F659)</f>
        <v/>
      </c>
      <c r="G1583" s="11"/>
      <c r="H1583" s="7"/>
      <c r="I1583" s="7"/>
      <c r="J1583" s="7"/>
      <c r="L1583" s="16" t="str">
        <f>IF(K1583="W",#REF!, IF( K1583="L",-#REF!, ""))</f>
        <v/>
      </c>
      <c r="M1583" s="23"/>
      <c r="N1583" s="23"/>
    </row>
    <row r="1584" spans="6:14" x14ac:dyDescent="0.45">
      <c r="F1584" s="11" t="str">
        <f>IF(Games!F660=0, "",Games!F660)</f>
        <v/>
      </c>
      <c r="G1584" s="11"/>
      <c r="H1584" s="7"/>
      <c r="I1584" s="7"/>
      <c r="J1584" s="7"/>
      <c r="L1584" s="16" t="str">
        <f>IF(K1584="W",#REF!, IF( K1584="L",-#REF!, ""))</f>
        <v/>
      </c>
      <c r="M1584" s="23"/>
      <c r="N1584" s="23"/>
    </row>
    <row r="1585" spans="6:14" x14ac:dyDescent="0.45">
      <c r="F1585" s="11" t="str">
        <f>IF(Games!F661=0, "",Games!F661)</f>
        <v/>
      </c>
      <c r="G1585" s="11"/>
      <c r="H1585" s="7"/>
      <c r="I1585" s="7"/>
      <c r="J1585" s="7"/>
      <c r="L1585" s="16" t="str">
        <f>IF(K1585="W",#REF!, IF( K1585="L",-#REF!, ""))</f>
        <v/>
      </c>
      <c r="M1585" s="23"/>
      <c r="N1585" s="23"/>
    </row>
    <row r="1586" spans="6:14" x14ac:dyDescent="0.45">
      <c r="F1586" s="11" t="str">
        <f>IF(Games!F662=0, "",Games!F662)</f>
        <v/>
      </c>
      <c r="G1586" s="11"/>
      <c r="H1586" s="7"/>
      <c r="I1586" s="7"/>
      <c r="J1586" s="7"/>
      <c r="L1586" s="16" t="str">
        <f>IF(K1586="W",#REF!, IF( K1586="L",-#REF!, ""))</f>
        <v/>
      </c>
      <c r="M1586" s="23"/>
      <c r="N1586" s="23"/>
    </row>
    <row r="1587" spans="6:14" x14ac:dyDescent="0.45">
      <c r="F1587" s="11" t="str">
        <f>IF(Games!F663=0, "",Games!F663)</f>
        <v/>
      </c>
      <c r="G1587" s="11"/>
      <c r="H1587" s="7"/>
      <c r="I1587" s="7"/>
      <c r="J1587" s="7"/>
      <c r="L1587" s="16" t="str">
        <f>IF(K1587="W",#REF!, IF( K1587="L",-#REF!, ""))</f>
        <v/>
      </c>
      <c r="M1587" s="23"/>
      <c r="N1587" s="23"/>
    </row>
    <row r="1588" spans="6:14" x14ac:dyDescent="0.45">
      <c r="F1588" s="11" t="str">
        <f>IF(Games!F664=0, "",Games!F664)</f>
        <v/>
      </c>
      <c r="G1588" s="11"/>
      <c r="H1588" s="7"/>
      <c r="I1588" s="7"/>
      <c r="J1588" s="7"/>
      <c r="L1588" s="16" t="str">
        <f>IF(K1588="W",#REF!, IF( K1588="L",-#REF!, ""))</f>
        <v/>
      </c>
      <c r="M1588" s="23"/>
      <c r="N1588" s="23"/>
    </row>
    <row r="1589" spans="6:14" x14ac:dyDescent="0.45">
      <c r="F1589" s="11" t="str">
        <f>IF(Games!F665=0, "",Games!F665)</f>
        <v/>
      </c>
      <c r="G1589" s="11"/>
      <c r="H1589" s="7"/>
      <c r="I1589" s="7"/>
      <c r="J1589" s="7"/>
      <c r="L1589" s="16" t="str">
        <f>IF(K1589="W",#REF!, IF( K1589="L",-#REF!, ""))</f>
        <v/>
      </c>
      <c r="M1589" s="23"/>
      <c r="N1589" s="23"/>
    </row>
    <row r="1590" spans="6:14" x14ac:dyDescent="0.45">
      <c r="F1590" s="11" t="str">
        <f>IF(Games!F666=0, "",Games!F666)</f>
        <v/>
      </c>
      <c r="G1590" s="11"/>
      <c r="H1590" s="7"/>
      <c r="I1590" s="7"/>
      <c r="J1590" s="7"/>
      <c r="L1590" s="16" t="str">
        <f>IF(K1590="W",#REF!, IF( K1590="L",-#REF!, ""))</f>
        <v/>
      </c>
      <c r="M1590" s="23"/>
      <c r="N1590" s="23"/>
    </row>
    <row r="1591" spans="6:14" x14ac:dyDescent="0.45">
      <c r="F1591" s="11" t="str">
        <f>IF(Games!F667=0, "",Games!F667)</f>
        <v/>
      </c>
      <c r="G1591" s="11"/>
      <c r="H1591" s="7"/>
      <c r="I1591" s="7"/>
      <c r="J1591" s="7"/>
      <c r="L1591" s="16" t="str">
        <f>IF(K1591="W",#REF!, IF( K1591="L",-#REF!, ""))</f>
        <v/>
      </c>
      <c r="M1591" s="23"/>
      <c r="N1591" s="23"/>
    </row>
    <row r="1592" spans="6:14" x14ac:dyDescent="0.45">
      <c r="F1592" s="11" t="str">
        <f>IF(Games!F668=0, "",Games!F668)</f>
        <v/>
      </c>
      <c r="G1592" s="11"/>
      <c r="H1592" s="7"/>
      <c r="I1592" s="7"/>
      <c r="J1592" s="7"/>
      <c r="L1592" s="16" t="str">
        <f>IF(K1592="W",#REF!, IF( K1592="L",-#REF!, ""))</f>
        <v/>
      </c>
      <c r="M1592" s="23"/>
      <c r="N1592" s="23"/>
    </row>
    <row r="1593" spans="6:14" x14ac:dyDescent="0.45">
      <c r="F1593" s="11" t="str">
        <f>IF(Games!F669=0, "",Games!F669)</f>
        <v/>
      </c>
      <c r="G1593" s="11"/>
      <c r="H1593" s="7"/>
      <c r="I1593" s="7"/>
      <c r="J1593" s="7"/>
      <c r="L1593" s="16" t="str">
        <f>IF(K1593="W",#REF!, IF( K1593="L",-#REF!, ""))</f>
        <v/>
      </c>
      <c r="M1593" s="23"/>
      <c r="N1593" s="23"/>
    </row>
    <row r="1594" spans="6:14" x14ac:dyDescent="0.45">
      <c r="F1594" s="11" t="str">
        <f>IF(Games!F670=0, "",Games!F670)</f>
        <v/>
      </c>
      <c r="G1594" s="11"/>
      <c r="H1594" s="7"/>
      <c r="I1594" s="7"/>
      <c r="J1594" s="7"/>
      <c r="L1594" s="16" t="str">
        <f>IF(K1594="W",#REF!, IF( K1594="L",-#REF!, ""))</f>
        <v/>
      </c>
      <c r="M1594" s="23"/>
      <c r="N1594" s="23"/>
    </row>
    <row r="1595" spans="6:14" x14ac:dyDescent="0.45">
      <c r="F1595" s="11" t="str">
        <f>IF(Games!F671=0, "",Games!F671)</f>
        <v/>
      </c>
      <c r="G1595" s="11"/>
      <c r="H1595" s="7"/>
      <c r="I1595" s="7"/>
      <c r="J1595" s="7"/>
      <c r="L1595" s="16" t="str">
        <f>IF(K1595="W",#REF!, IF( K1595="L",-#REF!, ""))</f>
        <v/>
      </c>
      <c r="M1595" s="23"/>
      <c r="N1595" s="23"/>
    </row>
    <row r="1596" spans="6:14" x14ac:dyDescent="0.45">
      <c r="F1596" s="11" t="str">
        <f>IF(Games!F672=0, "",Games!F672)</f>
        <v/>
      </c>
      <c r="G1596" s="11"/>
      <c r="H1596" s="7"/>
      <c r="I1596" s="7"/>
      <c r="J1596" s="7"/>
      <c r="L1596" s="16" t="str">
        <f>IF(K1596="W",#REF!, IF( K1596="L",-#REF!, ""))</f>
        <v/>
      </c>
      <c r="M1596" s="23"/>
      <c r="N1596" s="23"/>
    </row>
    <row r="1597" spans="6:14" x14ac:dyDescent="0.45">
      <c r="F1597" s="11" t="str">
        <f>IF(Games!F673=0, "",Games!F673)</f>
        <v/>
      </c>
      <c r="G1597" s="11"/>
      <c r="H1597" s="7"/>
      <c r="I1597" s="7"/>
      <c r="J1597" s="7"/>
      <c r="L1597" s="16" t="str">
        <f>IF(K1597="W",#REF!, IF( K1597="L",-#REF!, ""))</f>
        <v/>
      </c>
      <c r="M1597" s="23"/>
      <c r="N1597" s="23"/>
    </row>
    <row r="1598" spans="6:14" x14ac:dyDescent="0.45">
      <c r="F1598" s="11" t="str">
        <f>IF(Games!F674=0, "",Games!F674)</f>
        <v/>
      </c>
      <c r="G1598" s="11"/>
      <c r="H1598" s="7"/>
      <c r="I1598" s="7"/>
      <c r="J1598" s="7"/>
      <c r="L1598" s="16" t="str">
        <f>IF(K1598="W",#REF!, IF( K1598="L",-#REF!, ""))</f>
        <v/>
      </c>
      <c r="M1598" s="23"/>
      <c r="N1598" s="23"/>
    </row>
    <row r="1599" spans="6:14" x14ac:dyDescent="0.45">
      <c r="F1599" s="11" t="str">
        <f>IF(Games!F675=0, "",Games!F675)</f>
        <v/>
      </c>
      <c r="G1599" s="11"/>
      <c r="H1599" s="7"/>
      <c r="I1599" s="7"/>
      <c r="J1599" s="7"/>
      <c r="L1599" s="16" t="str">
        <f>IF(K1599="W",#REF!, IF( K1599="L",-#REF!, ""))</f>
        <v/>
      </c>
      <c r="M1599" s="23"/>
      <c r="N1599" s="23"/>
    </row>
    <row r="1600" spans="6:14" x14ac:dyDescent="0.45">
      <c r="F1600" s="11" t="str">
        <f>IF(Games!F676=0, "",Games!F676)</f>
        <v/>
      </c>
      <c r="G1600" s="11"/>
      <c r="H1600" s="7"/>
      <c r="I1600" s="7"/>
      <c r="J1600" s="7"/>
      <c r="L1600" s="16" t="str">
        <f>IF(K1600="W",#REF!, IF( K1600="L",-#REF!, ""))</f>
        <v/>
      </c>
      <c r="M1600" s="23"/>
      <c r="N1600" s="23"/>
    </row>
    <row r="1601" spans="6:14" x14ac:dyDescent="0.45">
      <c r="F1601" s="11" t="str">
        <f>IF(Games!F677=0, "",Games!F677)</f>
        <v/>
      </c>
      <c r="G1601" s="11"/>
      <c r="H1601" s="7"/>
      <c r="I1601" s="7"/>
      <c r="J1601" s="7"/>
      <c r="L1601" s="16" t="str">
        <f>IF(K1601="W",#REF!, IF( K1601="L",-#REF!, ""))</f>
        <v/>
      </c>
      <c r="M1601" s="23"/>
      <c r="N1601" s="23"/>
    </row>
    <row r="1602" spans="6:14" x14ac:dyDescent="0.45">
      <c r="F1602" s="11" t="str">
        <f>IF(Games!F678=0, "",Games!F678)</f>
        <v/>
      </c>
      <c r="G1602" s="11"/>
      <c r="H1602" s="7"/>
      <c r="I1602" s="7"/>
      <c r="J1602" s="7"/>
      <c r="L1602" s="16" t="str">
        <f>IF(K1602="W",#REF!, IF( K1602="L",-#REF!, ""))</f>
        <v/>
      </c>
      <c r="M1602" s="23"/>
      <c r="N1602" s="23"/>
    </row>
    <row r="1603" spans="6:14" x14ac:dyDescent="0.45">
      <c r="F1603" s="11" t="str">
        <f>IF(Games!F679=0, "",Games!F679)</f>
        <v/>
      </c>
      <c r="G1603" s="11"/>
      <c r="H1603" s="7"/>
      <c r="I1603" s="7"/>
      <c r="J1603" s="7"/>
      <c r="L1603" s="16" t="str">
        <f>IF(K1603="W",#REF!, IF( K1603="L",-#REF!, ""))</f>
        <v/>
      </c>
      <c r="M1603" s="23"/>
      <c r="N1603" s="23"/>
    </row>
    <row r="1604" spans="6:14" x14ac:dyDescent="0.45">
      <c r="F1604" s="11" t="str">
        <f>IF(Games!F680=0, "",Games!F680)</f>
        <v/>
      </c>
      <c r="G1604" s="11"/>
      <c r="H1604" s="7"/>
      <c r="I1604" s="7"/>
      <c r="J1604" s="7"/>
      <c r="L1604" s="16" t="str">
        <f>IF(K1604="W",#REF!, IF( K1604="L",-#REF!, ""))</f>
        <v/>
      </c>
      <c r="M1604" s="23"/>
      <c r="N1604" s="23"/>
    </row>
    <row r="1605" spans="6:14" x14ac:dyDescent="0.45">
      <c r="F1605" s="11" t="str">
        <f>IF(Games!F681=0, "",Games!F681)</f>
        <v/>
      </c>
      <c r="G1605" s="11"/>
      <c r="H1605" s="7"/>
      <c r="I1605" s="7"/>
      <c r="J1605" s="7"/>
      <c r="L1605" s="16" t="str">
        <f>IF(K1605="W",#REF!, IF( K1605="L",-#REF!, ""))</f>
        <v/>
      </c>
      <c r="M1605" s="23"/>
      <c r="N1605" s="23"/>
    </row>
    <row r="1606" spans="6:14" x14ac:dyDescent="0.45">
      <c r="F1606" s="11" t="str">
        <f>IF(Games!F682=0, "",Games!F682)</f>
        <v/>
      </c>
      <c r="G1606" s="11"/>
      <c r="H1606" s="7"/>
      <c r="I1606" s="7"/>
      <c r="J1606" s="7"/>
      <c r="L1606" s="16" t="str">
        <f>IF(K1606="W",#REF!, IF( K1606="L",-#REF!, ""))</f>
        <v/>
      </c>
      <c r="M1606" s="23"/>
      <c r="N1606" s="23"/>
    </row>
    <row r="1607" spans="6:14" x14ac:dyDescent="0.45">
      <c r="F1607" s="11" t="str">
        <f>IF(Games!F683=0, "",Games!F683)</f>
        <v/>
      </c>
      <c r="G1607" s="11"/>
      <c r="H1607" s="7"/>
      <c r="I1607" s="7"/>
      <c r="J1607" s="7"/>
      <c r="L1607" s="16" t="str">
        <f>IF(K1607="W",#REF!, IF( K1607="L",-#REF!, ""))</f>
        <v/>
      </c>
      <c r="M1607" s="23"/>
      <c r="N1607" s="23"/>
    </row>
    <row r="1608" spans="6:14" x14ac:dyDescent="0.45">
      <c r="F1608" s="11" t="str">
        <f>IF(Games!F684=0, "",Games!F684)</f>
        <v/>
      </c>
      <c r="G1608" s="11"/>
      <c r="H1608" s="7"/>
      <c r="I1608" s="7"/>
      <c r="J1608" s="7"/>
      <c r="L1608" s="16" t="str">
        <f>IF(K1608="W",#REF!, IF( K1608="L",-#REF!, ""))</f>
        <v/>
      </c>
      <c r="M1608" s="23"/>
      <c r="N1608" s="23"/>
    </row>
    <row r="1609" spans="6:14" x14ac:dyDescent="0.45">
      <c r="F1609" s="11" t="str">
        <f>IF(Games!F685=0, "",Games!F685)</f>
        <v/>
      </c>
      <c r="G1609" s="11"/>
      <c r="H1609" s="7"/>
      <c r="I1609" s="7"/>
      <c r="J1609" s="7"/>
      <c r="L1609" s="16" t="str">
        <f>IF(K1609="W",#REF!, IF( K1609="L",-#REF!, ""))</f>
        <v/>
      </c>
      <c r="M1609" s="23"/>
      <c r="N1609" s="23"/>
    </row>
    <row r="1610" spans="6:14" x14ac:dyDescent="0.45">
      <c r="F1610" s="11" t="str">
        <f>IF(Games!F686=0, "",Games!F686)</f>
        <v/>
      </c>
      <c r="G1610" s="11"/>
      <c r="H1610" s="7"/>
      <c r="I1610" s="7"/>
      <c r="J1610" s="7"/>
      <c r="L1610" s="16" t="str">
        <f>IF(K1610="W",#REF!, IF( K1610="L",-#REF!, ""))</f>
        <v/>
      </c>
      <c r="M1610" s="23"/>
      <c r="N1610" s="23"/>
    </row>
    <row r="1611" spans="6:14" x14ac:dyDescent="0.45">
      <c r="F1611" s="11" t="str">
        <f>IF(Games!F687=0, "",Games!F687)</f>
        <v/>
      </c>
      <c r="G1611" s="11"/>
      <c r="H1611" s="7"/>
      <c r="I1611" s="7"/>
      <c r="J1611" s="7"/>
      <c r="L1611" s="16" t="str">
        <f>IF(K1611="W",#REF!, IF( K1611="L",-#REF!, ""))</f>
        <v/>
      </c>
      <c r="M1611" s="23"/>
      <c r="N1611" s="23"/>
    </row>
    <row r="1612" spans="6:14" x14ac:dyDescent="0.45">
      <c r="F1612" s="11" t="str">
        <f>IF(Games!F688=0, "",Games!F688)</f>
        <v/>
      </c>
      <c r="G1612" s="11"/>
      <c r="H1612" s="7"/>
      <c r="I1612" s="7"/>
      <c r="J1612" s="7"/>
      <c r="L1612" s="16" t="str">
        <f>IF(K1612="W",#REF!, IF( K1612="L",-#REF!, ""))</f>
        <v/>
      </c>
      <c r="M1612" s="23"/>
      <c r="N1612" s="23"/>
    </row>
    <row r="1613" spans="6:14" x14ac:dyDescent="0.45">
      <c r="F1613" s="11" t="str">
        <f>IF(Games!F689=0, "",Games!F689)</f>
        <v/>
      </c>
      <c r="G1613" s="11"/>
      <c r="H1613" s="7"/>
      <c r="I1613" s="7"/>
      <c r="J1613" s="7"/>
      <c r="L1613" s="16" t="str">
        <f>IF(K1613="W",#REF!, IF( K1613="L",-#REF!, ""))</f>
        <v/>
      </c>
      <c r="M1613" s="23"/>
      <c r="N1613" s="23"/>
    </row>
    <row r="1614" spans="6:14" x14ac:dyDescent="0.45">
      <c r="F1614" s="11" t="str">
        <f>IF(Games!F690=0, "",Games!F690)</f>
        <v/>
      </c>
      <c r="G1614" s="11"/>
      <c r="H1614" s="7"/>
      <c r="I1614" s="7"/>
      <c r="J1614" s="7"/>
      <c r="L1614" s="16" t="str">
        <f>IF(K1614="W",#REF!, IF( K1614="L",-#REF!, ""))</f>
        <v/>
      </c>
      <c r="M1614" s="23"/>
      <c r="N1614" s="23"/>
    </row>
    <row r="1615" spans="6:14" x14ac:dyDescent="0.45">
      <c r="F1615" s="11" t="str">
        <f>IF(Games!F691=0, "",Games!F691)</f>
        <v/>
      </c>
      <c r="G1615" s="11"/>
      <c r="H1615" s="7"/>
      <c r="I1615" s="7"/>
      <c r="J1615" s="7"/>
      <c r="L1615" s="16" t="str">
        <f>IF(K1615="W",#REF!, IF( K1615="L",-#REF!, ""))</f>
        <v/>
      </c>
      <c r="M1615" s="23"/>
      <c r="N1615" s="23"/>
    </row>
    <row r="1616" spans="6:14" x14ac:dyDescent="0.45">
      <c r="F1616" s="11" t="str">
        <f>IF(Games!F692=0, "",Games!F692)</f>
        <v/>
      </c>
      <c r="G1616" s="11"/>
      <c r="H1616" s="7"/>
      <c r="I1616" s="7"/>
      <c r="J1616" s="7"/>
      <c r="L1616" s="16" t="str">
        <f>IF(K1616="W",#REF!, IF( K1616="L",-#REF!, ""))</f>
        <v/>
      </c>
      <c r="M1616" s="23"/>
      <c r="N1616" s="23"/>
    </row>
    <row r="1617" spans="6:14" x14ac:dyDescent="0.45">
      <c r="F1617" s="11" t="str">
        <f>IF(Games!F693=0, "",Games!F693)</f>
        <v/>
      </c>
      <c r="G1617" s="11"/>
      <c r="H1617" s="7"/>
      <c r="I1617" s="7"/>
      <c r="J1617" s="7"/>
      <c r="L1617" s="16" t="str">
        <f>IF(K1617="W",#REF!, IF( K1617="L",-#REF!, ""))</f>
        <v/>
      </c>
      <c r="M1617" s="23"/>
      <c r="N1617" s="23"/>
    </row>
    <row r="1618" spans="6:14" x14ac:dyDescent="0.45">
      <c r="F1618" s="11" t="str">
        <f>IF(Games!F694=0, "",Games!F694)</f>
        <v/>
      </c>
      <c r="G1618" s="11"/>
      <c r="H1618" s="7"/>
      <c r="I1618" s="7"/>
      <c r="J1618" s="7"/>
      <c r="L1618" s="16" t="str">
        <f>IF(K1618="W",#REF!, IF( K1618="L",-#REF!, ""))</f>
        <v/>
      </c>
      <c r="M1618" s="23"/>
      <c r="N1618" s="23"/>
    </row>
    <row r="1619" spans="6:14" x14ac:dyDescent="0.45">
      <c r="F1619" s="11" t="str">
        <f>IF(Games!F695=0, "",Games!F695)</f>
        <v/>
      </c>
      <c r="G1619" s="11"/>
      <c r="H1619" s="7"/>
      <c r="I1619" s="7"/>
      <c r="J1619" s="7"/>
      <c r="L1619" s="16" t="str">
        <f>IF(K1619="W",#REF!, IF( K1619="L",-#REF!, ""))</f>
        <v/>
      </c>
      <c r="M1619" s="23"/>
      <c r="N1619" s="23"/>
    </row>
    <row r="1620" spans="6:14" x14ac:dyDescent="0.45">
      <c r="F1620" s="11" t="str">
        <f>IF(Games!F696=0, "",Games!F696)</f>
        <v/>
      </c>
      <c r="G1620" s="11"/>
      <c r="H1620" s="7"/>
      <c r="I1620" s="7"/>
      <c r="J1620" s="7"/>
      <c r="L1620" s="16" t="str">
        <f>IF(K1620="W",#REF!, IF( K1620="L",-#REF!, ""))</f>
        <v/>
      </c>
      <c r="M1620" s="23"/>
      <c r="N1620" s="23"/>
    </row>
    <row r="1621" spans="6:14" x14ac:dyDescent="0.45">
      <c r="F1621" s="11" t="str">
        <f>IF(Games!F697=0, "",Games!F697)</f>
        <v/>
      </c>
      <c r="G1621" s="11"/>
      <c r="H1621" s="7"/>
      <c r="I1621" s="7"/>
      <c r="J1621" s="7"/>
      <c r="L1621" s="16" t="str">
        <f>IF(K1621="W",#REF!, IF( K1621="L",-#REF!, ""))</f>
        <v/>
      </c>
      <c r="M1621" s="23"/>
      <c r="N1621" s="23"/>
    </row>
    <row r="1622" spans="6:14" x14ac:dyDescent="0.45">
      <c r="F1622" s="11" t="str">
        <f>IF(Games!F698=0, "",Games!F698)</f>
        <v/>
      </c>
      <c r="G1622" s="11"/>
      <c r="H1622" s="7"/>
      <c r="I1622" s="7"/>
      <c r="J1622" s="7"/>
      <c r="L1622" s="16" t="str">
        <f>IF(K1622="W",#REF!, IF( K1622="L",-#REF!, ""))</f>
        <v/>
      </c>
      <c r="M1622" s="23"/>
      <c r="N1622" s="23"/>
    </row>
    <row r="1623" spans="6:14" x14ac:dyDescent="0.45">
      <c r="F1623" s="11" t="str">
        <f>IF(Games!F699=0, "",Games!F699)</f>
        <v/>
      </c>
      <c r="G1623" s="11"/>
      <c r="H1623" s="7"/>
      <c r="I1623" s="7"/>
      <c r="J1623" s="7"/>
      <c r="L1623" s="16" t="str">
        <f>IF(K1623="W",#REF!, IF( K1623="L",-#REF!, ""))</f>
        <v/>
      </c>
      <c r="M1623" s="23"/>
      <c r="N1623" s="23"/>
    </row>
    <row r="1624" spans="6:14" x14ac:dyDescent="0.45">
      <c r="F1624" s="11" t="str">
        <f>IF(Games!F700=0, "",Games!F700)</f>
        <v/>
      </c>
      <c r="G1624" s="11"/>
      <c r="H1624" s="7"/>
      <c r="I1624" s="7"/>
      <c r="J1624" s="7"/>
      <c r="L1624" s="16" t="str">
        <f>IF(K1624="W",#REF!, IF( K1624="L",-#REF!, ""))</f>
        <v/>
      </c>
      <c r="M1624" s="23"/>
      <c r="N1624" s="23"/>
    </row>
    <row r="1625" spans="6:14" x14ac:dyDescent="0.45">
      <c r="F1625" s="11" t="str">
        <f>IF(Games!F701=0, "",Games!F701)</f>
        <v/>
      </c>
      <c r="G1625" s="11"/>
      <c r="H1625" s="7"/>
      <c r="I1625" s="7"/>
      <c r="J1625" s="7"/>
      <c r="L1625" s="16" t="str">
        <f>IF(K1625="W",#REF!, IF( K1625="L",-#REF!, ""))</f>
        <v/>
      </c>
      <c r="M1625" s="23"/>
      <c r="N1625" s="23"/>
    </row>
    <row r="1626" spans="6:14" x14ac:dyDescent="0.45">
      <c r="F1626" s="11" t="str">
        <f>IF(Games!F702=0, "",Games!F702)</f>
        <v/>
      </c>
      <c r="G1626" s="11"/>
      <c r="H1626" s="7"/>
      <c r="I1626" s="7"/>
      <c r="J1626" s="7"/>
      <c r="L1626" s="16" t="str">
        <f>IF(K1626="W",#REF!, IF( K1626="L",-#REF!, ""))</f>
        <v/>
      </c>
      <c r="M1626" s="23"/>
      <c r="N1626" s="23"/>
    </row>
    <row r="1627" spans="6:14" x14ac:dyDescent="0.45">
      <c r="F1627" s="11" t="str">
        <f>IF(Games!F703=0, "",Games!F703)</f>
        <v/>
      </c>
      <c r="G1627" s="11"/>
      <c r="H1627" s="7"/>
      <c r="I1627" s="7"/>
      <c r="J1627" s="7"/>
      <c r="L1627" s="16" t="str">
        <f>IF(K1627="W",#REF!, IF( K1627="L",-#REF!, ""))</f>
        <v/>
      </c>
      <c r="M1627" s="23"/>
      <c r="N1627" s="23"/>
    </row>
    <row r="1628" spans="6:14" x14ac:dyDescent="0.45">
      <c r="F1628" s="11" t="str">
        <f>IF(Games!F704=0, "",Games!F704)</f>
        <v/>
      </c>
      <c r="G1628" s="11"/>
      <c r="H1628" s="7"/>
      <c r="I1628" s="7"/>
      <c r="J1628" s="7"/>
      <c r="L1628" s="16" t="str">
        <f>IF(K1628="W",#REF!, IF( K1628="L",-#REF!, ""))</f>
        <v/>
      </c>
      <c r="M1628" s="23"/>
      <c r="N1628" s="23"/>
    </row>
    <row r="1629" spans="6:14" x14ac:dyDescent="0.45">
      <c r="F1629" s="11" t="str">
        <f>IF(Games!F705=0, "",Games!F705)</f>
        <v/>
      </c>
      <c r="G1629" s="11"/>
      <c r="H1629" s="7"/>
      <c r="I1629" s="7"/>
      <c r="J1629" s="7"/>
      <c r="L1629" s="16" t="str">
        <f>IF(K1629="W",#REF!, IF( K1629="L",-#REF!, ""))</f>
        <v/>
      </c>
      <c r="M1629" s="23"/>
      <c r="N1629" s="23"/>
    </row>
    <row r="1630" spans="6:14" x14ac:dyDescent="0.45">
      <c r="F1630" s="11" t="str">
        <f>IF(Games!F706=0, "",Games!F706)</f>
        <v/>
      </c>
      <c r="G1630" s="11"/>
      <c r="H1630" s="7"/>
      <c r="I1630" s="7"/>
      <c r="J1630" s="7"/>
      <c r="L1630" s="16" t="str">
        <f>IF(K1630="W",#REF!, IF( K1630="L",-#REF!, ""))</f>
        <v/>
      </c>
      <c r="M1630" s="23"/>
      <c r="N1630" s="23"/>
    </row>
    <row r="1631" spans="6:14" x14ac:dyDescent="0.45">
      <c r="F1631" s="11" t="str">
        <f>IF(Games!F707=0, "",Games!F707)</f>
        <v/>
      </c>
      <c r="G1631" s="11"/>
      <c r="H1631" s="7"/>
      <c r="I1631" s="7"/>
      <c r="J1631" s="7"/>
      <c r="L1631" s="16" t="str">
        <f>IF(K1631="W",#REF!, IF( K1631="L",-#REF!, ""))</f>
        <v/>
      </c>
      <c r="M1631" s="23"/>
      <c r="N1631" s="23"/>
    </row>
    <row r="1632" spans="6:14" x14ac:dyDescent="0.45">
      <c r="F1632" s="11" t="str">
        <f>IF(Games!F708=0, "",Games!F708)</f>
        <v/>
      </c>
      <c r="G1632" s="11"/>
      <c r="H1632" s="7"/>
      <c r="I1632" s="7"/>
      <c r="J1632" s="7"/>
      <c r="L1632" s="16" t="str">
        <f>IF(K1632="W",#REF!, IF( K1632="L",-#REF!, ""))</f>
        <v/>
      </c>
      <c r="M1632" s="23"/>
      <c r="N1632" s="23"/>
    </row>
    <row r="1633" spans="6:14" x14ac:dyDescent="0.45">
      <c r="F1633" s="11" t="str">
        <f>IF(Games!F709=0, "",Games!F709)</f>
        <v/>
      </c>
      <c r="G1633" s="11"/>
      <c r="H1633" s="7"/>
      <c r="I1633" s="7"/>
      <c r="J1633" s="7"/>
      <c r="L1633" s="16" t="str">
        <f>IF(K1633="W",#REF!, IF( K1633="L",-#REF!, ""))</f>
        <v/>
      </c>
      <c r="M1633" s="23"/>
      <c r="N1633" s="23"/>
    </row>
    <row r="1634" spans="6:14" x14ac:dyDescent="0.45">
      <c r="F1634" s="11" t="str">
        <f>IF(Games!F710=0, "",Games!F710)</f>
        <v/>
      </c>
      <c r="G1634" s="11"/>
      <c r="H1634" s="7"/>
      <c r="I1634" s="7"/>
      <c r="J1634" s="7"/>
      <c r="L1634" s="16" t="str">
        <f>IF(K1634="W",#REF!, IF( K1634="L",-#REF!, ""))</f>
        <v/>
      </c>
      <c r="M1634" s="23"/>
      <c r="N1634" s="23"/>
    </row>
    <row r="1635" spans="6:14" x14ac:dyDescent="0.45">
      <c r="F1635" s="11" t="str">
        <f>IF(Games!F711=0, "",Games!F711)</f>
        <v/>
      </c>
      <c r="G1635" s="11"/>
      <c r="H1635" s="7"/>
      <c r="I1635" s="7"/>
      <c r="J1635" s="7"/>
      <c r="L1635" s="16" t="str">
        <f>IF(K1635="W",#REF!, IF( K1635="L",-#REF!, ""))</f>
        <v/>
      </c>
      <c r="M1635" s="23"/>
      <c r="N1635" s="23"/>
    </row>
    <row r="1636" spans="6:14" x14ac:dyDescent="0.45">
      <c r="F1636" s="11" t="str">
        <f>IF(Games!F712=0, "",Games!F712)</f>
        <v/>
      </c>
      <c r="G1636" s="11"/>
      <c r="H1636" s="7"/>
      <c r="I1636" s="7"/>
      <c r="J1636" s="7"/>
      <c r="L1636" s="16" t="str">
        <f>IF(K1636="W",#REF!, IF( K1636="L",-#REF!, ""))</f>
        <v/>
      </c>
      <c r="M1636" s="23"/>
      <c r="N1636" s="23"/>
    </row>
    <row r="1637" spans="6:14" x14ac:dyDescent="0.45">
      <c r="F1637" s="11" t="str">
        <f>IF(Games!F713=0, "",Games!F713)</f>
        <v/>
      </c>
      <c r="G1637" s="11"/>
      <c r="H1637" s="7"/>
      <c r="I1637" s="7"/>
      <c r="J1637" s="7"/>
      <c r="L1637" s="16" t="str">
        <f>IF(K1637="W",#REF!, IF( K1637="L",-#REF!, ""))</f>
        <v/>
      </c>
      <c r="M1637" s="23"/>
      <c r="N1637" s="23"/>
    </row>
    <row r="1638" spans="6:14" x14ac:dyDescent="0.45">
      <c r="F1638" s="11" t="str">
        <f>IF(Games!F714=0, "",Games!F714)</f>
        <v/>
      </c>
      <c r="G1638" s="11"/>
      <c r="H1638" s="7"/>
      <c r="I1638" s="7"/>
      <c r="J1638" s="7"/>
      <c r="L1638" s="16" t="str">
        <f>IF(K1638="W",#REF!, IF( K1638="L",-#REF!, ""))</f>
        <v/>
      </c>
      <c r="M1638" s="23"/>
      <c r="N1638" s="23"/>
    </row>
    <row r="1639" spans="6:14" x14ac:dyDescent="0.45">
      <c r="F1639" s="11" t="str">
        <f>IF(Games!F715=0, "",Games!F715)</f>
        <v/>
      </c>
      <c r="G1639" s="11"/>
      <c r="H1639" s="7"/>
      <c r="I1639" s="7"/>
      <c r="J1639" s="7"/>
      <c r="L1639" s="16" t="str">
        <f>IF(K1639="W",#REF!, IF( K1639="L",-#REF!, ""))</f>
        <v/>
      </c>
      <c r="M1639" s="23"/>
      <c r="N1639" s="23"/>
    </row>
    <row r="1640" spans="6:14" x14ac:dyDescent="0.45">
      <c r="F1640" s="11" t="str">
        <f>IF(Games!F716=0, "",Games!F716)</f>
        <v/>
      </c>
      <c r="G1640" s="11"/>
      <c r="H1640" s="7"/>
      <c r="I1640" s="7"/>
      <c r="J1640" s="7"/>
      <c r="L1640" s="16" t="str">
        <f>IF(K1640="W",#REF!, IF( K1640="L",-#REF!, ""))</f>
        <v/>
      </c>
      <c r="M1640" s="23"/>
      <c r="N1640" s="23"/>
    </row>
    <row r="1641" spans="6:14" x14ac:dyDescent="0.45">
      <c r="F1641" s="11" t="str">
        <f>IF(Games!F717=0, "",Games!F717)</f>
        <v/>
      </c>
      <c r="G1641" s="11"/>
      <c r="H1641" s="7"/>
      <c r="I1641" s="7"/>
      <c r="J1641" s="7"/>
      <c r="L1641" s="16" t="str">
        <f>IF(K1641="W",#REF!, IF( K1641="L",-#REF!, ""))</f>
        <v/>
      </c>
      <c r="M1641" s="23"/>
      <c r="N1641" s="23"/>
    </row>
    <row r="1642" spans="6:14" x14ac:dyDescent="0.45">
      <c r="F1642" s="11" t="str">
        <f>IF(Games!F718=0, "",Games!F718)</f>
        <v/>
      </c>
      <c r="G1642" s="11"/>
      <c r="H1642" s="7"/>
      <c r="I1642" s="7"/>
      <c r="J1642" s="7"/>
      <c r="L1642" s="16" t="str">
        <f>IF(K1642="W",#REF!, IF( K1642="L",-#REF!, ""))</f>
        <v/>
      </c>
      <c r="M1642" s="23"/>
      <c r="N1642" s="23"/>
    </row>
    <row r="1643" spans="6:14" x14ac:dyDescent="0.45">
      <c r="F1643" s="11" t="str">
        <f>IF(Games!F719=0, "",Games!F719)</f>
        <v/>
      </c>
      <c r="G1643" s="11"/>
      <c r="H1643" s="7"/>
      <c r="I1643" s="7"/>
      <c r="J1643" s="7"/>
      <c r="L1643" s="16" t="str">
        <f>IF(K1643="W",#REF!, IF( K1643="L",-#REF!, ""))</f>
        <v/>
      </c>
      <c r="M1643" s="23"/>
      <c r="N1643" s="23"/>
    </row>
    <row r="1644" spans="6:14" x14ac:dyDescent="0.45">
      <c r="F1644" s="11" t="str">
        <f>IF(Games!F720=0, "",Games!F720)</f>
        <v/>
      </c>
      <c r="G1644" s="11"/>
      <c r="H1644" s="7"/>
      <c r="I1644" s="7"/>
      <c r="J1644" s="7"/>
      <c r="L1644" s="16" t="str">
        <f>IF(K1644="W",#REF!, IF( K1644="L",-#REF!, ""))</f>
        <v/>
      </c>
      <c r="M1644" s="23"/>
      <c r="N1644" s="23"/>
    </row>
    <row r="1645" spans="6:14" x14ac:dyDescent="0.45">
      <c r="F1645" s="11" t="str">
        <f>IF(Games!F721=0, "",Games!F721)</f>
        <v/>
      </c>
      <c r="G1645" s="11"/>
      <c r="H1645" s="7"/>
      <c r="I1645" s="7"/>
      <c r="J1645" s="7"/>
      <c r="L1645" s="16" t="str">
        <f>IF(K1645="W",#REF!, IF( K1645="L",-#REF!, ""))</f>
        <v/>
      </c>
      <c r="M1645" s="23"/>
      <c r="N1645" s="23"/>
    </row>
    <row r="1646" spans="6:14" x14ac:dyDescent="0.45">
      <c r="F1646" s="11" t="str">
        <f>IF(Games!F722=0, "",Games!F722)</f>
        <v/>
      </c>
      <c r="G1646" s="11"/>
      <c r="H1646" s="7"/>
      <c r="I1646" s="7"/>
      <c r="J1646" s="7"/>
      <c r="L1646" s="16" t="str">
        <f>IF(K1646="W",#REF!, IF( K1646="L",-#REF!, ""))</f>
        <v/>
      </c>
      <c r="M1646" s="23"/>
      <c r="N1646" s="23"/>
    </row>
    <row r="1647" spans="6:14" x14ac:dyDescent="0.45">
      <c r="F1647" s="11" t="str">
        <f>IF(Games!F723=0, "",Games!F723)</f>
        <v/>
      </c>
      <c r="G1647" s="11"/>
      <c r="H1647" s="7"/>
      <c r="I1647" s="7"/>
      <c r="J1647" s="7"/>
      <c r="L1647" s="16" t="str">
        <f>IF(K1647="W",#REF!, IF( K1647="L",-#REF!, ""))</f>
        <v/>
      </c>
      <c r="M1647" s="23"/>
      <c r="N1647" s="23"/>
    </row>
    <row r="1648" spans="6:14" x14ac:dyDescent="0.45">
      <c r="F1648" s="11" t="str">
        <f>IF(Games!F724=0, "",Games!F724)</f>
        <v/>
      </c>
      <c r="G1648" s="11"/>
      <c r="H1648" s="7"/>
      <c r="I1648" s="7"/>
      <c r="J1648" s="7"/>
      <c r="L1648" s="16" t="str">
        <f>IF(K1648="W",#REF!, IF( K1648="L",-#REF!, ""))</f>
        <v/>
      </c>
      <c r="M1648" s="23"/>
      <c r="N1648" s="23"/>
    </row>
    <row r="1649" spans="6:14" x14ac:dyDescent="0.45">
      <c r="F1649" s="11" t="str">
        <f>IF(Games!F725=0, "",Games!F725)</f>
        <v/>
      </c>
      <c r="G1649" s="11"/>
      <c r="H1649" s="7"/>
      <c r="I1649" s="7"/>
      <c r="J1649" s="7"/>
      <c r="L1649" s="16" t="str">
        <f>IF(K1649="W",#REF!, IF( K1649="L",-#REF!, ""))</f>
        <v/>
      </c>
      <c r="M1649" s="23"/>
      <c r="N1649" s="23"/>
    </row>
    <row r="1650" spans="6:14" x14ac:dyDescent="0.45">
      <c r="F1650" s="11" t="str">
        <f>IF(Games!F726=0, "",Games!F726)</f>
        <v/>
      </c>
      <c r="G1650" s="11"/>
      <c r="H1650" s="7"/>
      <c r="I1650" s="7"/>
      <c r="J1650" s="7"/>
      <c r="L1650" s="16" t="str">
        <f>IF(K1650="W",#REF!, IF( K1650="L",-#REF!, ""))</f>
        <v/>
      </c>
      <c r="M1650" s="23"/>
      <c r="N1650" s="23"/>
    </row>
    <row r="1651" spans="6:14" x14ac:dyDescent="0.45">
      <c r="F1651" s="11" t="str">
        <f>IF(Games!F727=0, "",Games!F727)</f>
        <v/>
      </c>
      <c r="G1651" s="11"/>
      <c r="H1651" s="7"/>
      <c r="I1651" s="7"/>
      <c r="J1651" s="7"/>
      <c r="L1651" s="16" t="str">
        <f>IF(K1651="W",#REF!, IF( K1651="L",-#REF!, ""))</f>
        <v/>
      </c>
      <c r="M1651" s="23"/>
      <c r="N1651" s="23"/>
    </row>
    <row r="1652" spans="6:14" x14ac:dyDescent="0.45">
      <c r="F1652" s="11" t="str">
        <f>IF(Games!F728=0, "",Games!F728)</f>
        <v/>
      </c>
      <c r="G1652" s="11"/>
      <c r="H1652" s="7"/>
      <c r="I1652" s="7"/>
      <c r="J1652" s="7"/>
      <c r="L1652" s="16" t="str">
        <f>IF(K1652="W",#REF!, IF( K1652="L",-#REF!, ""))</f>
        <v/>
      </c>
      <c r="M1652" s="23"/>
      <c r="N1652" s="23"/>
    </row>
    <row r="1653" spans="6:14" x14ac:dyDescent="0.45">
      <c r="F1653" s="11" t="str">
        <f>IF(Games!F729=0, "",Games!F729)</f>
        <v/>
      </c>
      <c r="G1653" s="11"/>
      <c r="H1653" s="7"/>
      <c r="I1653" s="7"/>
      <c r="J1653" s="7"/>
      <c r="L1653" s="16" t="str">
        <f>IF(K1653="W",#REF!, IF( K1653="L",-#REF!, ""))</f>
        <v/>
      </c>
      <c r="M1653" s="23"/>
      <c r="N1653" s="23"/>
    </row>
    <row r="1654" spans="6:14" x14ac:dyDescent="0.45">
      <c r="F1654" s="11" t="str">
        <f>IF(Games!F730=0, "",Games!F730)</f>
        <v/>
      </c>
      <c r="G1654" s="11"/>
      <c r="H1654" s="7"/>
      <c r="I1654" s="7"/>
      <c r="J1654" s="7"/>
      <c r="L1654" s="16" t="str">
        <f>IF(K1654="W",#REF!, IF( K1654="L",-#REF!, ""))</f>
        <v/>
      </c>
      <c r="M1654" s="23"/>
      <c r="N1654" s="23"/>
    </row>
    <row r="1655" spans="6:14" x14ac:dyDescent="0.45">
      <c r="F1655" s="11" t="str">
        <f>IF(Games!F731=0, "",Games!F731)</f>
        <v/>
      </c>
      <c r="G1655" s="11"/>
      <c r="H1655" s="7"/>
      <c r="I1655" s="7"/>
      <c r="J1655" s="7"/>
      <c r="L1655" s="16" t="str">
        <f>IF(K1655="W",#REF!, IF( K1655="L",-#REF!, ""))</f>
        <v/>
      </c>
      <c r="M1655" s="23"/>
      <c r="N1655" s="23"/>
    </row>
    <row r="1656" spans="6:14" x14ac:dyDescent="0.45">
      <c r="F1656" s="11" t="str">
        <f>IF(Games!F732=0, "",Games!F732)</f>
        <v/>
      </c>
      <c r="G1656" s="11"/>
      <c r="H1656" s="7"/>
      <c r="I1656" s="7"/>
      <c r="J1656" s="7"/>
      <c r="L1656" s="16" t="str">
        <f>IF(K1656="W",#REF!, IF( K1656="L",-#REF!, ""))</f>
        <v/>
      </c>
      <c r="M1656" s="23"/>
      <c r="N1656" s="23"/>
    </row>
    <row r="1657" spans="6:14" x14ac:dyDescent="0.45">
      <c r="F1657" s="11" t="str">
        <f>IF(Games!F733=0, "",Games!F733)</f>
        <v/>
      </c>
      <c r="G1657" s="11"/>
      <c r="H1657" s="7"/>
      <c r="I1657" s="7"/>
      <c r="J1657" s="7"/>
      <c r="L1657" s="16" t="str">
        <f>IF(K1657="W",#REF!, IF( K1657="L",-#REF!, ""))</f>
        <v/>
      </c>
      <c r="M1657" s="23"/>
      <c r="N1657" s="23"/>
    </row>
    <row r="1658" spans="6:14" x14ac:dyDescent="0.45">
      <c r="F1658" s="11" t="str">
        <f>IF(Games!F734=0, "",Games!F734)</f>
        <v/>
      </c>
      <c r="G1658" s="11"/>
      <c r="H1658" s="7"/>
      <c r="I1658" s="7"/>
      <c r="J1658" s="7"/>
      <c r="L1658" s="16" t="str">
        <f>IF(K1658="W",#REF!, IF( K1658="L",-#REF!, ""))</f>
        <v/>
      </c>
      <c r="M1658" s="23"/>
      <c r="N1658" s="23"/>
    </row>
    <row r="1659" spans="6:14" x14ac:dyDescent="0.45">
      <c r="F1659" s="11" t="str">
        <f>IF(Games!F735=0, "",Games!F735)</f>
        <v/>
      </c>
      <c r="G1659" s="11"/>
      <c r="H1659" s="7"/>
      <c r="I1659" s="7"/>
      <c r="J1659" s="7"/>
      <c r="L1659" s="16" t="str">
        <f>IF(K1659="W",#REF!, IF( K1659="L",-#REF!, ""))</f>
        <v/>
      </c>
      <c r="M1659" s="23"/>
      <c r="N1659" s="23"/>
    </row>
    <row r="1660" spans="6:14" x14ac:dyDescent="0.45">
      <c r="F1660" s="11" t="str">
        <f>IF(Games!F736=0, "",Games!F736)</f>
        <v/>
      </c>
      <c r="G1660" s="11"/>
      <c r="H1660" s="7"/>
      <c r="I1660" s="7"/>
      <c r="J1660" s="7"/>
      <c r="L1660" s="16" t="str">
        <f>IF(K1660="W",#REF!, IF( K1660="L",-#REF!, ""))</f>
        <v/>
      </c>
      <c r="M1660" s="23"/>
      <c r="N1660" s="23"/>
    </row>
    <row r="1661" spans="6:14" x14ac:dyDescent="0.45">
      <c r="F1661" s="11" t="str">
        <f>IF(Games!F737=0, "",Games!F737)</f>
        <v/>
      </c>
      <c r="G1661" s="11"/>
      <c r="H1661" s="7"/>
      <c r="I1661" s="7"/>
      <c r="J1661" s="7"/>
      <c r="L1661" s="16" t="str">
        <f>IF(K1661="W",#REF!, IF( K1661="L",-#REF!, ""))</f>
        <v/>
      </c>
      <c r="M1661" s="23"/>
      <c r="N1661" s="23"/>
    </row>
    <row r="1662" spans="6:14" x14ac:dyDescent="0.45">
      <c r="F1662" s="11" t="str">
        <f>IF(Games!F738=0, "",Games!F738)</f>
        <v/>
      </c>
      <c r="G1662" s="11"/>
      <c r="H1662" s="7"/>
      <c r="I1662" s="7"/>
      <c r="J1662" s="7"/>
      <c r="L1662" s="16" t="str">
        <f>IF(K1662="W",#REF!, IF( K1662="L",-#REF!, ""))</f>
        <v/>
      </c>
      <c r="M1662" s="23"/>
      <c r="N1662" s="23"/>
    </row>
    <row r="1663" spans="6:14" x14ac:dyDescent="0.45">
      <c r="F1663" s="11" t="str">
        <f>IF(Games!F739=0, "",Games!F739)</f>
        <v/>
      </c>
      <c r="G1663" s="11"/>
      <c r="H1663" s="7"/>
      <c r="I1663" s="7"/>
      <c r="J1663" s="7"/>
      <c r="L1663" s="16" t="str">
        <f>IF(K1663="W",#REF!, IF( K1663="L",-#REF!, ""))</f>
        <v/>
      </c>
      <c r="M1663" s="23"/>
      <c r="N1663" s="23"/>
    </row>
    <row r="1664" spans="6:14" x14ac:dyDescent="0.45">
      <c r="F1664" s="11" t="str">
        <f>IF(Games!F740=0, "",Games!F740)</f>
        <v/>
      </c>
      <c r="G1664" s="11"/>
      <c r="H1664" s="7"/>
      <c r="I1664" s="7"/>
      <c r="J1664" s="7"/>
      <c r="L1664" s="16" t="str">
        <f>IF(K1664="W",#REF!, IF( K1664="L",-#REF!, ""))</f>
        <v/>
      </c>
      <c r="M1664" s="23"/>
      <c r="N1664" s="23"/>
    </row>
    <row r="1665" spans="6:14" x14ac:dyDescent="0.45">
      <c r="F1665" s="11" t="str">
        <f>IF(Games!F741=0, "",Games!F741)</f>
        <v/>
      </c>
      <c r="G1665" s="11"/>
      <c r="H1665" s="7"/>
      <c r="I1665" s="7"/>
      <c r="J1665" s="7"/>
      <c r="L1665" s="16" t="str">
        <f>IF(K1665="W",#REF!, IF( K1665="L",-#REF!, ""))</f>
        <v/>
      </c>
      <c r="M1665" s="23"/>
      <c r="N1665" s="23"/>
    </row>
    <row r="1666" spans="6:14" x14ac:dyDescent="0.45">
      <c r="F1666" s="11" t="str">
        <f>IF(Games!F742=0, "",Games!F742)</f>
        <v/>
      </c>
      <c r="G1666" s="11"/>
      <c r="H1666" s="7"/>
      <c r="I1666" s="7"/>
      <c r="J1666" s="7"/>
      <c r="L1666" s="16" t="str">
        <f>IF(K1666="W",#REF!, IF( K1666="L",-#REF!, ""))</f>
        <v/>
      </c>
      <c r="M1666" s="23"/>
      <c r="N1666" s="23"/>
    </row>
    <row r="1667" spans="6:14" x14ac:dyDescent="0.45">
      <c r="F1667" s="11" t="str">
        <f>IF(Games!F743=0, "",Games!F743)</f>
        <v/>
      </c>
      <c r="G1667" s="11"/>
      <c r="H1667" s="7"/>
      <c r="I1667" s="7"/>
      <c r="J1667" s="7"/>
      <c r="L1667" s="16" t="str">
        <f>IF(K1667="W",#REF!, IF( K1667="L",-#REF!, ""))</f>
        <v/>
      </c>
      <c r="M1667" s="23"/>
      <c r="N1667" s="23"/>
    </row>
    <row r="1668" spans="6:14" x14ac:dyDescent="0.45">
      <c r="F1668" s="11" t="str">
        <f>IF(Games!F744=0, "",Games!F744)</f>
        <v/>
      </c>
      <c r="G1668" s="11"/>
      <c r="H1668" s="7"/>
      <c r="I1668" s="7"/>
      <c r="J1668" s="7"/>
      <c r="L1668" s="16" t="str">
        <f>IF(K1668="W",#REF!, IF( K1668="L",-#REF!, ""))</f>
        <v/>
      </c>
      <c r="M1668" s="23"/>
      <c r="N1668" s="23"/>
    </row>
    <row r="1669" spans="6:14" x14ac:dyDescent="0.45">
      <c r="F1669" s="11" t="str">
        <f>IF(Games!F745=0, "",Games!F745)</f>
        <v/>
      </c>
      <c r="G1669" s="11"/>
      <c r="H1669" s="7"/>
      <c r="I1669" s="7"/>
      <c r="J1669" s="7"/>
      <c r="L1669" s="16" t="str">
        <f>IF(K1669="W",#REF!, IF( K1669="L",-#REF!, ""))</f>
        <v/>
      </c>
      <c r="M1669" s="23"/>
      <c r="N1669" s="23"/>
    </row>
    <row r="1670" spans="6:14" x14ac:dyDescent="0.45">
      <c r="F1670" s="11" t="str">
        <f>IF(Games!F746=0, "",Games!F746)</f>
        <v/>
      </c>
      <c r="G1670" s="11"/>
      <c r="H1670" s="7"/>
      <c r="I1670" s="7"/>
      <c r="J1670" s="7"/>
      <c r="L1670" s="16" t="str">
        <f>IF(K1670="W",#REF!, IF( K1670="L",-#REF!, ""))</f>
        <v/>
      </c>
      <c r="M1670" s="23"/>
      <c r="N1670" s="23"/>
    </row>
    <row r="1671" spans="6:14" x14ac:dyDescent="0.45">
      <c r="F1671" s="11" t="str">
        <f>IF(Games!F747=0, "",Games!F747)</f>
        <v/>
      </c>
      <c r="G1671" s="11"/>
      <c r="H1671" s="7"/>
      <c r="I1671" s="7"/>
      <c r="J1671" s="7"/>
      <c r="L1671" s="16" t="str">
        <f>IF(K1671="W",#REF!, IF( K1671="L",-#REF!, ""))</f>
        <v/>
      </c>
      <c r="M1671" s="23"/>
      <c r="N1671" s="23"/>
    </row>
    <row r="1672" spans="6:14" x14ac:dyDescent="0.45">
      <c r="F1672" s="11" t="str">
        <f>IF(Games!F748=0, "",Games!F748)</f>
        <v/>
      </c>
      <c r="G1672" s="11"/>
      <c r="H1672" s="7"/>
      <c r="I1672" s="7"/>
      <c r="J1672" s="7"/>
      <c r="L1672" s="16" t="str">
        <f>IF(K1672="W",#REF!, IF( K1672="L",-#REF!, ""))</f>
        <v/>
      </c>
      <c r="M1672" s="23"/>
      <c r="N1672" s="23"/>
    </row>
    <row r="1673" spans="6:14" x14ac:dyDescent="0.45">
      <c r="F1673" s="11" t="str">
        <f>IF(Games!F749=0, "",Games!F749)</f>
        <v/>
      </c>
      <c r="G1673" s="11"/>
      <c r="H1673" s="7"/>
      <c r="I1673" s="7"/>
      <c r="J1673" s="7"/>
      <c r="L1673" s="16" t="str">
        <f>IF(K1673="W",#REF!, IF( K1673="L",-#REF!, ""))</f>
        <v/>
      </c>
      <c r="M1673" s="23"/>
      <c r="N1673" s="23"/>
    </row>
    <row r="1674" spans="6:14" x14ac:dyDescent="0.45">
      <c r="F1674" s="11" t="str">
        <f>IF(Games!F750=0, "",Games!F750)</f>
        <v/>
      </c>
      <c r="G1674" s="11"/>
      <c r="H1674" s="7"/>
      <c r="I1674" s="7"/>
      <c r="J1674" s="7"/>
      <c r="L1674" s="16" t="str">
        <f>IF(K1674="W",#REF!, IF( K1674="L",-#REF!, ""))</f>
        <v/>
      </c>
      <c r="M1674" s="23"/>
      <c r="N1674" s="23"/>
    </row>
    <row r="1675" spans="6:14" x14ac:dyDescent="0.45">
      <c r="F1675" s="11" t="str">
        <f>IF(Games!F751=0, "",Games!F751)</f>
        <v/>
      </c>
      <c r="G1675" s="11"/>
      <c r="H1675" s="7"/>
      <c r="I1675" s="7"/>
      <c r="J1675" s="7"/>
      <c r="L1675" s="16" t="str">
        <f>IF(K1675="W",#REF!, IF( K1675="L",-#REF!, ""))</f>
        <v/>
      </c>
      <c r="M1675" s="23"/>
      <c r="N1675" s="23"/>
    </row>
    <row r="1676" spans="6:14" x14ac:dyDescent="0.45">
      <c r="F1676" s="11" t="str">
        <f>IF(Games!F752=0, "",Games!F752)</f>
        <v/>
      </c>
      <c r="G1676" s="11"/>
      <c r="H1676" s="7"/>
      <c r="I1676" s="7"/>
      <c r="J1676" s="7"/>
      <c r="L1676" s="16" t="str">
        <f>IF(K1676="W",#REF!, IF( K1676="L",-#REF!, ""))</f>
        <v/>
      </c>
      <c r="M1676" s="23"/>
      <c r="N1676" s="23"/>
    </row>
    <row r="1677" spans="6:14" x14ac:dyDescent="0.45">
      <c r="F1677" s="11" t="str">
        <f>IF(Games!F753=0, "",Games!F753)</f>
        <v/>
      </c>
      <c r="G1677" s="11"/>
      <c r="H1677" s="7"/>
      <c r="I1677" s="7"/>
      <c r="J1677" s="7"/>
      <c r="L1677" s="16" t="str">
        <f>IF(K1677="W",#REF!, IF( K1677="L",-#REF!, ""))</f>
        <v/>
      </c>
      <c r="M1677" s="23"/>
      <c r="N1677" s="23"/>
    </row>
    <row r="1678" spans="6:14" x14ac:dyDescent="0.45">
      <c r="F1678" s="11" t="str">
        <f>IF(Games!F754=0, "",Games!F754)</f>
        <v/>
      </c>
      <c r="G1678" s="11"/>
      <c r="H1678" s="7"/>
      <c r="I1678" s="7"/>
      <c r="J1678" s="7"/>
      <c r="L1678" s="16" t="str">
        <f>IF(K1678="W",#REF!, IF( K1678="L",-#REF!, ""))</f>
        <v/>
      </c>
      <c r="M1678" s="23"/>
      <c r="N1678" s="23"/>
    </row>
    <row r="1679" spans="6:14" x14ac:dyDescent="0.45">
      <c r="F1679" s="11" t="str">
        <f>IF(Games!F755=0, "",Games!F755)</f>
        <v/>
      </c>
      <c r="G1679" s="11"/>
      <c r="H1679" s="7"/>
      <c r="I1679" s="7"/>
      <c r="J1679" s="7"/>
      <c r="L1679" s="16" t="str">
        <f>IF(K1679="W",#REF!, IF( K1679="L",-#REF!, ""))</f>
        <v/>
      </c>
      <c r="M1679" s="23"/>
      <c r="N1679" s="23"/>
    </row>
    <row r="1680" spans="6:14" x14ac:dyDescent="0.45">
      <c r="F1680" s="11" t="str">
        <f>IF(Games!F756=0, "",Games!F756)</f>
        <v/>
      </c>
      <c r="G1680" s="11"/>
      <c r="H1680" s="7"/>
      <c r="I1680" s="7"/>
      <c r="J1680" s="7"/>
      <c r="L1680" s="16" t="str">
        <f>IF(K1680="W",#REF!, IF( K1680="L",-#REF!, ""))</f>
        <v/>
      </c>
      <c r="M1680" s="23"/>
      <c r="N1680" s="23"/>
    </row>
    <row r="1681" spans="6:14" x14ac:dyDescent="0.45">
      <c r="F1681" s="11" t="str">
        <f>IF(Games!F757=0, "",Games!F757)</f>
        <v/>
      </c>
      <c r="G1681" s="11"/>
      <c r="H1681" s="7"/>
      <c r="I1681" s="7"/>
      <c r="J1681" s="7"/>
      <c r="L1681" s="16" t="str">
        <f>IF(K1681="W",#REF!, IF( K1681="L",-#REF!, ""))</f>
        <v/>
      </c>
      <c r="M1681" s="23"/>
      <c r="N1681" s="23"/>
    </row>
    <row r="1682" spans="6:14" x14ac:dyDescent="0.45">
      <c r="F1682" s="11" t="str">
        <f>IF(Games!F758=0, "",Games!F758)</f>
        <v/>
      </c>
      <c r="G1682" s="11"/>
      <c r="H1682" s="7"/>
      <c r="I1682" s="7"/>
      <c r="J1682" s="7"/>
      <c r="L1682" s="16" t="str">
        <f>IF(K1682="W",#REF!, IF( K1682="L",-#REF!, ""))</f>
        <v/>
      </c>
      <c r="M1682" s="23"/>
      <c r="N1682" s="23"/>
    </row>
    <row r="1683" spans="6:14" x14ac:dyDescent="0.45">
      <c r="F1683" s="11" t="str">
        <f>IF(Games!F759=0, "",Games!F759)</f>
        <v/>
      </c>
      <c r="G1683" s="11"/>
      <c r="H1683" s="7"/>
      <c r="I1683" s="7"/>
      <c r="J1683" s="7"/>
      <c r="L1683" s="16" t="str">
        <f>IF(K1683="W",#REF!, IF( K1683="L",-#REF!, ""))</f>
        <v/>
      </c>
      <c r="M1683" s="23"/>
      <c r="N1683" s="23"/>
    </row>
    <row r="1684" spans="6:14" x14ac:dyDescent="0.45">
      <c r="F1684" s="11" t="str">
        <f>IF(Games!F760=0, "",Games!F760)</f>
        <v/>
      </c>
      <c r="G1684" s="11"/>
      <c r="H1684" s="7"/>
      <c r="I1684" s="7"/>
      <c r="J1684" s="7"/>
      <c r="L1684" s="16" t="str">
        <f>IF(K1684="W",#REF!, IF( K1684="L",-#REF!, ""))</f>
        <v/>
      </c>
      <c r="M1684" s="23"/>
      <c r="N1684" s="23"/>
    </row>
    <row r="1685" spans="6:14" x14ac:dyDescent="0.45">
      <c r="F1685" s="11" t="str">
        <f>IF(Games!F761=0, "",Games!F761)</f>
        <v/>
      </c>
      <c r="G1685" s="11"/>
      <c r="H1685" s="7"/>
      <c r="I1685" s="7"/>
      <c r="J1685" s="7"/>
      <c r="L1685" s="16" t="str">
        <f>IF(K1685="W",#REF!, IF( K1685="L",-#REF!, ""))</f>
        <v/>
      </c>
      <c r="M1685" s="23"/>
      <c r="N1685" s="23"/>
    </row>
    <row r="1686" spans="6:14" x14ac:dyDescent="0.45">
      <c r="F1686" s="11" t="str">
        <f>IF(Games!F762=0, "",Games!F762)</f>
        <v/>
      </c>
      <c r="G1686" s="11"/>
      <c r="H1686" s="7"/>
      <c r="I1686" s="7"/>
      <c r="J1686" s="7"/>
      <c r="L1686" s="16" t="str">
        <f>IF(K1686="W",#REF!, IF( K1686="L",-#REF!, ""))</f>
        <v/>
      </c>
      <c r="M1686" s="23"/>
      <c r="N1686" s="23"/>
    </row>
    <row r="1687" spans="6:14" x14ac:dyDescent="0.45">
      <c r="F1687" s="11" t="str">
        <f>IF(Games!F763=0, "",Games!F763)</f>
        <v/>
      </c>
      <c r="G1687" s="11"/>
      <c r="H1687" s="7"/>
      <c r="I1687" s="7"/>
      <c r="J1687" s="7"/>
      <c r="L1687" s="16" t="str">
        <f>IF(K1687="W",#REF!, IF( K1687="L",-#REF!, ""))</f>
        <v/>
      </c>
      <c r="M1687" s="23"/>
      <c r="N1687" s="23"/>
    </row>
    <row r="1688" spans="6:14" x14ac:dyDescent="0.45">
      <c r="F1688" s="11" t="str">
        <f>IF(Games!F764=0, "",Games!F764)</f>
        <v/>
      </c>
      <c r="G1688" s="11"/>
      <c r="H1688" s="7"/>
      <c r="I1688" s="7"/>
      <c r="J1688" s="7"/>
      <c r="L1688" s="16" t="str">
        <f>IF(K1688="W",#REF!, IF( K1688="L",-#REF!, ""))</f>
        <v/>
      </c>
      <c r="M1688" s="23"/>
      <c r="N1688" s="23"/>
    </row>
    <row r="1689" spans="6:14" x14ac:dyDescent="0.45">
      <c r="F1689" s="11" t="str">
        <f>IF(Games!F765=0, "",Games!F765)</f>
        <v/>
      </c>
      <c r="G1689" s="11"/>
      <c r="H1689" s="7"/>
      <c r="I1689" s="7"/>
      <c r="J1689" s="7"/>
      <c r="L1689" s="16" t="str">
        <f>IF(K1689="W",#REF!, IF( K1689="L",-#REF!, ""))</f>
        <v/>
      </c>
      <c r="M1689" s="23"/>
      <c r="N1689" s="23"/>
    </row>
    <row r="1690" spans="6:14" x14ac:dyDescent="0.45">
      <c r="F1690" s="11" t="str">
        <f>IF(Games!F766=0, "",Games!F766)</f>
        <v/>
      </c>
      <c r="G1690" s="11"/>
      <c r="H1690" s="7"/>
      <c r="I1690" s="7"/>
      <c r="J1690" s="7"/>
      <c r="L1690" s="16" t="str">
        <f>IF(K1690="W",#REF!, IF( K1690="L",-#REF!, ""))</f>
        <v/>
      </c>
      <c r="M1690" s="23"/>
      <c r="N1690" s="23"/>
    </row>
    <row r="1691" spans="6:14" x14ac:dyDescent="0.45">
      <c r="F1691" s="11" t="str">
        <f>IF(Games!F767=0, "",Games!F767)</f>
        <v/>
      </c>
      <c r="G1691" s="11"/>
      <c r="H1691" s="7"/>
      <c r="I1691" s="7"/>
      <c r="J1691" s="7"/>
      <c r="L1691" s="16" t="str">
        <f>IF(K1691="W",#REF!, IF( K1691="L",-#REF!, ""))</f>
        <v/>
      </c>
      <c r="M1691" s="23"/>
      <c r="N1691" s="23"/>
    </row>
    <row r="1692" spans="6:14" x14ac:dyDescent="0.45">
      <c r="F1692" s="11" t="str">
        <f>IF(Games!F768=0, "",Games!F768)</f>
        <v/>
      </c>
      <c r="G1692" s="11"/>
      <c r="H1692" s="7"/>
      <c r="I1692" s="7"/>
      <c r="J1692" s="7"/>
      <c r="L1692" s="16" t="str">
        <f>IF(K1692="W",#REF!, IF( K1692="L",-#REF!, ""))</f>
        <v/>
      </c>
      <c r="M1692" s="23"/>
      <c r="N1692" s="23"/>
    </row>
    <row r="1693" spans="6:14" x14ac:dyDescent="0.45">
      <c r="F1693" s="11" t="str">
        <f>IF(Games!F769=0, "",Games!F769)</f>
        <v/>
      </c>
      <c r="G1693" s="11"/>
      <c r="H1693" s="7"/>
      <c r="I1693" s="7"/>
      <c r="J1693" s="7"/>
      <c r="L1693" s="16" t="str">
        <f>IF(K1693="W",#REF!, IF( K1693="L",-#REF!, ""))</f>
        <v/>
      </c>
      <c r="M1693" s="23"/>
      <c r="N1693" s="23"/>
    </row>
    <row r="1694" spans="6:14" x14ac:dyDescent="0.45">
      <c r="F1694" s="11" t="str">
        <f>IF(Games!F770=0, "",Games!F770)</f>
        <v/>
      </c>
      <c r="G1694" s="11"/>
      <c r="H1694" s="7"/>
      <c r="I1694" s="7"/>
      <c r="J1694" s="7"/>
      <c r="L1694" s="16" t="str">
        <f>IF(K1694="W",#REF!, IF( K1694="L",-#REF!, ""))</f>
        <v/>
      </c>
      <c r="M1694" s="23"/>
      <c r="N1694" s="23"/>
    </row>
    <row r="1695" spans="6:14" x14ac:dyDescent="0.45">
      <c r="F1695" s="11" t="str">
        <f>IF(Games!F771=0, "",Games!F771)</f>
        <v/>
      </c>
      <c r="G1695" s="11"/>
      <c r="H1695" s="7"/>
      <c r="I1695" s="7"/>
      <c r="J1695" s="7"/>
      <c r="L1695" s="16" t="str">
        <f>IF(K1695="W",#REF!, IF( K1695="L",-#REF!, ""))</f>
        <v/>
      </c>
      <c r="M1695" s="23"/>
      <c r="N1695" s="23"/>
    </row>
    <row r="1696" spans="6:14" x14ac:dyDescent="0.45">
      <c r="F1696" s="11" t="str">
        <f>IF(Games!F772=0, "",Games!F772)</f>
        <v/>
      </c>
      <c r="G1696" s="11"/>
      <c r="H1696" s="7"/>
      <c r="I1696" s="7"/>
      <c r="J1696" s="7"/>
      <c r="L1696" s="16" t="str">
        <f>IF(K1696="W",#REF!, IF( K1696="L",-#REF!, ""))</f>
        <v/>
      </c>
      <c r="M1696" s="23"/>
      <c r="N1696" s="23"/>
    </row>
    <row r="1697" spans="6:14" x14ac:dyDescent="0.45">
      <c r="F1697" s="11" t="str">
        <f>IF(Games!F773=0, "",Games!F773)</f>
        <v/>
      </c>
      <c r="G1697" s="11"/>
      <c r="H1697" s="7"/>
      <c r="I1697" s="7"/>
      <c r="J1697" s="7"/>
      <c r="L1697" s="16" t="str">
        <f>IF(K1697="W",#REF!, IF( K1697="L",-#REF!, ""))</f>
        <v/>
      </c>
      <c r="M1697" s="23"/>
      <c r="N1697" s="23"/>
    </row>
    <row r="1698" spans="6:14" x14ac:dyDescent="0.45">
      <c r="F1698" s="11" t="str">
        <f>IF(Games!F774=0, "",Games!F774)</f>
        <v/>
      </c>
      <c r="G1698" s="11"/>
      <c r="H1698" s="7"/>
      <c r="I1698" s="7"/>
      <c r="J1698" s="7"/>
      <c r="L1698" s="16" t="str">
        <f>IF(K1698="W",#REF!, IF( K1698="L",-#REF!, ""))</f>
        <v/>
      </c>
      <c r="M1698" s="23"/>
      <c r="N1698" s="23"/>
    </row>
    <row r="1699" spans="6:14" x14ac:dyDescent="0.45">
      <c r="F1699" s="11" t="str">
        <f>IF(Games!F775=0, "",Games!F775)</f>
        <v/>
      </c>
      <c r="G1699" s="11"/>
      <c r="H1699" s="7"/>
      <c r="I1699" s="7"/>
      <c r="J1699" s="7"/>
      <c r="L1699" s="16" t="str">
        <f>IF(K1699="W",#REF!, IF( K1699="L",-#REF!, ""))</f>
        <v/>
      </c>
      <c r="M1699" s="23"/>
      <c r="N1699" s="23"/>
    </row>
    <row r="1700" spans="6:14" x14ac:dyDescent="0.45">
      <c r="F1700" s="11" t="str">
        <f>IF(Games!F776=0, "",Games!F776)</f>
        <v/>
      </c>
      <c r="G1700" s="11"/>
      <c r="H1700" s="7"/>
      <c r="I1700" s="7"/>
      <c r="J1700" s="7"/>
      <c r="L1700" s="16" t="str">
        <f>IF(K1700="W",#REF!, IF( K1700="L",-#REF!, ""))</f>
        <v/>
      </c>
      <c r="M1700" s="23"/>
      <c r="N1700" s="23"/>
    </row>
    <row r="1701" spans="6:14" x14ac:dyDescent="0.45">
      <c r="F1701" s="11" t="str">
        <f>IF(Games!F777=0, "",Games!F777)</f>
        <v/>
      </c>
      <c r="G1701" s="11"/>
      <c r="H1701" s="7"/>
      <c r="I1701" s="7"/>
      <c r="J1701" s="7"/>
      <c r="L1701" s="16" t="str">
        <f>IF(K1701="W",#REF!, IF( K1701="L",-#REF!, ""))</f>
        <v/>
      </c>
      <c r="M1701" s="23"/>
      <c r="N1701" s="23"/>
    </row>
    <row r="1702" spans="6:14" x14ac:dyDescent="0.45">
      <c r="F1702" s="11" t="str">
        <f>IF(Games!F778=0, "",Games!F778)</f>
        <v/>
      </c>
      <c r="G1702" s="11"/>
      <c r="H1702" s="7"/>
      <c r="I1702" s="7"/>
      <c r="J1702" s="7"/>
      <c r="L1702" s="16" t="str">
        <f>IF(K1702="W",#REF!, IF( K1702="L",-#REF!, ""))</f>
        <v/>
      </c>
      <c r="M1702" s="23"/>
      <c r="N1702" s="23"/>
    </row>
    <row r="1703" spans="6:14" x14ac:dyDescent="0.45">
      <c r="F1703" s="11" t="str">
        <f>IF(Games!F779=0, "",Games!F779)</f>
        <v/>
      </c>
      <c r="G1703" s="11"/>
      <c r="H1703" s="7"/>
      <c r="I1703" s="7"/>
      <c r="J1703" s="7"/>
      <c r="L1703" s="16" t="str">
        <f>IF(K1703="W",#REF!, IF( K1703="L",-#REF!, ""))</f>
        <v/>
      </c>
      <c r="M1703" s="23"/>
      <c r="N1703" s="23"/>
    </row>
    <row r="1704" spans="6:14" x14ac:dyDescent="0.45">
      <c r="F1704" s="11" t="str">
        <f>IF(Games!F780=0, "",Games!F780)</f>
        <v/>
      </c>
      <c r="G1704" s="11"/>
      <c r="H1704" s="7"/>
      <c r="I1704" s="7"/>
      <c r="J1704" s="7"/>
      <c r="L1704" s="16" t="str">
        <f>IF(K1704="W",#REF!, IF( K1704="L",-#REF!, ""))</f>
        <v/>
      </c>
      <c r="M1704" s="23"/>
      <c r="N1704" s="23"/>
    </row>
    <row r="1705" spans="6:14" x14ac:dyDescent="0.45">
      <c r="F1705" s="11" t="str">
        <f>IF(Games!F781=0, "",Games!F781)</f>
        <v/>
      </c>
      <c r="G1705" s="11"/>
      <c r="H1705" s="7"/>
      <c r="I1705" s="7"/>
      <c r="J1705" s="7"/>
      <c r="L1705" s="16" t="str">
        <f>IF(K1705="W",#REF!, IF( K1705="L",-#REF!, ""))</f>
        <v/>
      </c>
      <c r="M1705" s="23"/>
      <c r="N1705" s="23"/>
    </row>
    <row r="1706" spans="6:14" x14ac:dyDescent="0.45">
      <c r="F1706" s="11" t="str">
        <f>IF(Games!F782=0, "",Games!F782)</f>
        <v/>
      </c>
      <c r="G1706" s="11"/>
      <c r="H1706" s="7"/>
      <c r="I1706" s="7"/>
      <c r="J1706" s="7"/>
      <c r="L1706" s="16" t="str">
        <f>IF(K1706="W",#REF!, IF( K1706="L",-#REF!, ""))</f>
        <v/>
      </c>
      <c r="M1706" s="23"/>
      <c r="N1706" s="23"/>
    </row>
    <row r="1707" spans="6:14" x14ac:dyDescent="0.45">
      <c r="F1707" s="11" t="str">
        <f>IF(Games!F783=0, "",Games!F783)</f>
        <v/>
      </c>
      <c r="G1707" s="11"/>
      <c r="H1707" s="7"/>
      <c r="I1707" s="7"/>
      <c r="J1707" s="7"/>
      <c r="L1707" s="16" t="str">
        <f>IF(K1707="W",#REF!, IF( K1707="L",-#REF!, ""))</f>
        <v/>
      </c>
      <c r="M1707" s="23"/>
      <c r="N1707" s="23"/>
    </row>
    <row r="1708" spans="6:14" x14ac:dyDescent="0.45">
      <c r="F1708" s="11" t="str">
        <f>IF(Games!F784=0, "",Games!F784)</f>
        <v/>
      </c>
      <c r="G1708" s="11"/>
      <c r="H1708" s="7"/>
      <c r="I1708" s="7"/>
      <c r="J1708" s="7"/>
      <c r="L1708" s="16" t="str">
        <f>IF(K1708="W",#REF!, IF( K1708="L",-#REF!, ""))</f>
        <v/>
      </c>
      <c r="M1708" s="23"/>
      <c r="N1708" s="23"/>
    </row>
    <row r="1709" spans="6:14" x14ac:dyDescent="0.45">
      <c r="F1709" s="11" t="str">
        <f>IF(Games!F785=0, "",Games!F785)</f>
        <v/>
      </c>
      <c r="G1709" s="11"/>
      <c r="H1709" s="7"/>
      <c r="I1709" s="7"/>
      <c r="J1709" s="7"/>
      <c r="L1709" s="16" t="str">
        <f>IF(K1709="W",#REF!, IF( K1709="L",-#REF!, ""))</f>
        <v/>
      </c>
      <c r="M1709" s="23"/>
      <c r="N1709" s="23"/>
    </row>
    <row r="1710" spans="6:14" x14ac:dyDescent="0.45">
      <c r="F1710" s="11" t="str">
        <f>IF(Games!F786=0, "",Games!F786)</f>
        <v/>
      </c>
      <c r="G1710" s="11"/>
      <c r="H1710" s="7"/>
      <c r="I1710" s="7"/>
      <c r="J1710" s="7"/>
      <c r="L1710" s="16" t="str">
        <f>IF(K1710="W",#REF!, IF( K1710="L",-#REF!, ""))</f>
        <v/>
      </c>
      <c r="M1710" s="23"/>
      <c r="N1710" s="23"/>
    </row>
    <row r="1711" spans="6:14" x14ac:dyDescent="0.45">
      <c r="F1711" s="11" t="str">
        <f>IF(Games!F787=0, "",Games!F787)</f>
        <v/>
      </c>
      <c r="G1711" s="11"/>
      <c r="H1711" s="7"/>
      <c r="I1711" s="7"/>
      <c r="J1711" s="7"/>
      <c r="L1711" s="16" t="str">
        <f>IF(K1711="W",#REF!, IF( K1711="L",-#REF!, ""))</f>
        <v/>
      </c>
      <c r="M1711" s="23"/>
      <c r="N1711" s="23"/>
    </row>
    <row r="1712" spans="6:14" x14ac:dyDescent="0.45">
      <c r="F1712" s="11" t="str">
        <f>IF(Games!F788=0, "",Games!F788)</f>
        <v/>
      </c>
      <c r="G1712" s="11"/>
      <c r="H1712" s="7"/>
      <c r="I1712" s="7"/>
      <c r="J1712" s="7"/>
      <c r="L1712" s="16" t="str">
        <f>IF(K1712="W",#REF!, IF( K1712="L",-#REF!, ""))</f>
        <v/>
      </c>
      <c r="M1712" s="23"/>
      <c r="N1712" s="23"/>
    </row>
    <row r="1713" spans="6:14" x14ac:dyDescent="0.45">
      <c r="F1713" s="11" t="str">
        <f>IF(Games!F789=0, "",Games!F789)</f>
        <v/>
      </c>
      <c r="G1713" s="11"/>
      <c r="H1713" s="7"/>
      <c r="I1713" s="7"/>
      <c r="J1713" s="7"/>
      <c r="L1713" s="16" t="str">
        <f>IF(K1713="W",#REF!, IF( K1713="L",-#REF!, ""))</f>
        <v/>
      </c>
      <c r="M1713" s="23"/>
      <c r="N1713" s="23"/>
    </row>
    <row r="1714" spans="6:14" x14ac:dyDescent="0.45">
      <c r="F1714" s="11" t="str">
        <f>IF(Games!F790=0, "",Games!F790)</f>
        <v/>
      </c>
      <c r="G1714" s="11"/>
      <c r="H1714" s="7"/>
      <c r="I1714" s="7"/>
      <c r="J1714" s="7"/>
      <c r="L1714" s="16" t="str">
        <f>IF(K1714="W",#REF!, IF( K1714="L",-#REF!, ""))</f>
        <v/>
      </c>
      <c r="M1714" s="23"/>
      <c r="N1714" s="23"/>
    </row>
    <row r="1715" spans="6:14" x14ac:dyDescent="0.45">
      <c r="F1715" s="11" t="str">
        <f>IF(Games!F791=0, "",Games!F791)</f>
        <v/>
      </c>
      <c r="G1715" s="11"/>
      <c r="H1715" s="7"/>
      <c r="I1715" s="7"/>
      <c r="J1715" s="7"/>
      <c r="L1715" s="16" t="str">
        <f>IF(K1715="W",#REF!, IF( K1715="L",-#REF!, ""))</f>
        <v/>
      </c>
      <c r="M1715" s="23"/>
      <c r="N1715" s="23"/>
    </row>
    <row r="1716" spans="6:14" x14ac:dyDescent="0.45">
      <c r="F1716" s="11" t="str">
        <f>IF(Games!F792=0, "",Games!F792)</f>
        <v/>
      </c>
      <c r="G1716" s="11"/>
      <c r="H1716" s="7"/>
      <c r="I1716" s="7"/>
      <c r="J1716" s="7"/>
      <c r="L1716" s="16" t="str">
        <f>IF(K1716="W",#REF!, IF( K1716="L",-#REF!, ""))</f>
        <v/>
      </c>
      <c r="M1716" s="23"/>
      <c r="N1716" s="23"/>
    </row>
    <row r="1717" spans="6:14" x14ac:dyDescent="0.45">
      <c r="F1717" s="11" t="str">
        <f>IF(Games!F793=0, "",Games!F793)</f>
        <v/>
      </c>
      <c r="G1717" s="11"/>
      <c r="H1717" s="7"/>
      <c r="I1717" s="7"/>
      <c r="J1717" s="7"/>
      <c r="L1717" s="16" t="str">
        <f>IF(K1717="W",#REF!, IF( K1717="L",-#REF!, ""))</f>
        <v/>
      </c>
      <c r="M1717" s="23"/>
      <c r="N1717" s="23"/>
    </row>
    <row r="1718" spans="6:14" x14ac:dyDescent="0.45">
      <c r="F1718" s="11" t="str">
        <f>IF(Games!F794=0, "",Games!F794)</f>
        <v/>
      </c>
      <c r="G1718" s="11"/>
      <c r="H1718" s="7"/>
      <c r="I1718" s="7"/>
      <c r="J1718" s="7"/>
      <c r="L1718" s="16" t="str">
        <f>IF(K1718="W",#REF!, IF( K1718="L",-#REF!, ""))</f>
        <v/>
      </c>
      <c r="M1718" s="23"/>
      <c r="N1718" s="23"/>
    </row>
    <row r="1719" spans="6:14" x14ac:dyDescent="0.45">
      <c r="F1719" s="11" t="str">
        <f>IF(Games!F795=0, "",Games!F795)</f>
        <v/>
      </c>
      <c r="G1719" s="11"/>
      <c r="H1719" s="7"/>
      <c r="I1719" s="7"/>
      <c r="J1719" s="7"/>
      <c r="L1719" s="16" t="str">
        <f>IF(K1719="W",#REF!, IF( K1719="L",-#REF!, ""))</f>
        <v/>
      </c>
      <c r="M1719" s="23"/>
      <c r="N1719" s="23"/>
    </row>
    <row r="1720" spans="6:14" x14ac:dyDescent="0.45">
      <c r="F1720" s="11" t="str">
        <f>IF(Games!F796=0, "",Games!F796)</f>
        <v/>
      </c>
      <c r="G1720" s="11"/>
      <c r="H1720" s="7"/>
      <c r="I1720" s="7"/>
      <c r="J1720" s="7"/>
      <c r="L1720" s="16" t="str">
        <f>IF(K1720="W",#REF!, IF( K1720="L",-#REF!, ""))</f>
        <v/>
      </c>
      <c r="M1720" s="23"/>
      <c r="N1720" s="23"/>
    </row>
    <row r="1721" spans="6:14" x14ac:dyDescent="0.45">
      <c r="F1721" s="11" t="str">
        <f>IF(Games!F797=0, "",Games!F797)</f>
        <v/>
      </c>
      <c r="G1721" s="11"/>
      <c r="H1721" s="7"/>
      <c r="I1721" s="7"/>
      <c r="J1721" s="7"/>
      <c r="L1721" s="16" t="str">
        <f>IF(K1721="W",#REF!, IF( K1721="L",-#REF!, ""))</f>
        <v/>
      </c>
      <c r="M1721" s="23"/>
      <c r="N1721" s="23"/>
    </row>
    <row r="1722" spans="6:14" x14ac:dyDescent="0.45">
      <c r="F1722" s="11" t="str">
        <f>IF(Games!F798=0, "",Games!F798)</f>
        <v/>
      </c>
      <c r="G1722" s="11"/>
      <c r="H1722" s="7"/>
      <c r="I1722" s="7"/>
      <c r="J1722" s="7"/>
      <c r="L1722" s="16" t="str">
        <f>IF(K1722="W",#REF!, IF( K1722="L",-#REF!, ""))</f>
        <v/>
      </c>
      <c r="M1722" s="23"/>
      <c r="N1722" s="23"/>
    </row>
    <row r="1723" spans="6:14" x14ac:dyDescent="0.45">
      <c r="F1723" s="11" t="str">
        <f>IF(Games!F799=0, "",Games!F799)</f>
        <v/>
      </c>
      <c r="G1723" s="11"/>
      <c r="H1723" s="7"/>
      <c r="I1723" s="7"/>
      <c r="J1723" s="7"/>
      <c r="L1723" s="16" t="str">
        <f>IF(K1723="W",#REF!, IF( K1723="L",-#REF!, ""))</f>
        <v/>
      </c>
      <c r="M1723" s="23"/>
      <c r="N1723" s="23"/>
    </row>
    <row r="1724" spans="6:14" x14ac:dyDescent="0.45">
      <c r="F1724" s="11" t="str">
        <f>IF(Games!F800=0, "",Games!F800)</f>
        <v/>
      </c>
      <c r="G1724" s="11"/>
      <c r="H1724" s="7"/>
      <c r="I1724" s="7"/>
      <c r="J1724" s="7"/>
      <c r="L1724" s="16" t="str">
        <f>IF(K1724="W",#REF!, IF( K1724="L",-#REF!, ""))</f>
        <v/>
      </c>
      <c r="M1724" s="23"/>
      <c r="N1724" s="23"/>
    </row>
    <row r="1725" spans="6:14" x14ac:dyDescent="0.45">
      <c r="F1725" s="11" t="str">
        <f>IF(Games!F801=0, "",Games!F801)</f>
        <v/>
      </c>
      <c r="G1725" s="11"/>
      <c r="H1725" s="7"/>
      <c r="I1725" s="7"/>
      <c r="J1725" s="7"/>
      <c r="L1725" s="16" t="str">
        <f>IF(K1725="W",#REF!, IF( K1725="L",-#REF!, ""))</f>
        <v/>
      </c>
      <c r="M1725" s="23"/>
      <c r="N1725" s="23"/>
    </row>
    <row r="1726" spans="6:14" x14ac:dyDescent="0.45">
      <c r="F1726" s="11" t="str">
        <f>IF(Games!F802=0, "",Games!F802)</f>
        <v/>
      </c>
      <c r="G1726" s="11"/>
      <c r="H1726" s="7"/>
      <c r="I1726" s="7"/>
      <c r="J1726" s="7"/>
      <c r="L1726" s="16" t="str">
        <f>IF(K1726="W",#REF!, IF( K1726="L",-#REF!, ""))</f>
        <v/>
      </c>
      <c r="M1726" s="23"/>
      <c r="N1726" s="23"/>
    </row>
    <row r="1727" spans="6:14" x14ac:dyDescent="0.45">
      <c r="F1727" s="11" t="str">
        <f>IF(Games!F803=0, "",Games!F803)</f>
        <v/>
      </c>
      <c r="G1727" s="11"/>
      <c r="H1727" s="7"/>
      <c r="I1727" s="7"/>
      <c r="J1727" s="7"/>
      <c r="L1727" s="16" t="str">
        <f>IF(K1727="W",#REF!, IF( K1727="L",-#REF!, ""))</f>
        <v/>
      </c>
      <c r="M1727" s="23"/>
      <c r="N1727" s="23"/>
    </row>
    <row r="1728" spans="6:14" x14ac:dyDescent="0.45">
      <c r="F1728" s="11" t="str">
        <f>IF(Games!F804=0, "",Games!F804)</f>
        <v/>
      </c>
      <c r="G1728" s="11"/>
      <c r="H1728" s="7"/>
      <c r="I1728" s="7"/>
      <c r="J1728" s="7"/>
      <c r="L1728" s="16" t="str">
        <f>IF(K1728="W",#REF!, IF( K1728="L",-#REF!, ""))</f>
        <v/>
      </c>
      <c r="M1728" s="23"/>
      <c r="N1728" s="23"/>
    </row>
    <row r="1729" spans="6:14" x14ac:dyDescent="0.45">
      <c r="F1729" s="11" t="str">
        <f>IF(Games!F805=0, "",Games!F805)</f>
        <v/>
      </c>
      <c r="G1729" s="11"/>
      <c r="H1729" s="7"/>
      <c r="I1729" s="7"/>
      <c r="J1729" s="7"/>
      <c r="L1729" s="16" t="str">
        <f>IF(K1729="W",#REF!, IF( K1729="L",-#REF!, ""))</f>
        <v/>
      </c>
      <c r="M1729" s="23"/>
      <c r="N1729" s="23"/>
    </row>
    <row r="1730" spans="6:14" x14ac:dyDescent="0.45">
      <c r="F1730" s="11" t="str">
        <f>IF(Games!F806=0, "",Games!F806)</f>
        <v/>
      </c>
      <c r="G1730" s="11"/>
      <c r="H1730" s="7"/>
      <c r="I1730" s="7"/>
      <c r="J1730" s="7"/>
      <c r="L1730" s="16" t="str">
        <f>IF(K1730="W",#REF!, IF( K1730="L",-#REF!, ""))</f>
        <v/>
      </c>
      <c r="M1730" s="23"/>
      <c r="N1730" s="23"/>
    </row>
    <row r="1731" spans="6:14" x14ac:dyDescent="0.45">
      <c r="F1731" s="11" t="str">
        <f>IF(Games!F807=0, "",Games!F807)</f>
        <v/>
      </c>
      <c r="G1731" s="11"/>
      <c r="H1731" s="7"/>
      <c r="I1731" s="7"/>
      <c r="J1731" s="7"/>
      <c r="L1731" s="16" t="str">
        <f>IF(K1731="W",#REF!, IF( K1731="L",-#REF!, ""))</f>
        <v/>
      </c>
      <c r="M1731" s="23"/>
      <c r="N1731" s="23"/>
    </row>
    <row r="1732" spans="6:14" x14ac:dyDescent="0.45">
      <c r="F1732" s="11" t="str">
        <f>IF(Games!F808=0, "",Games!F808)</f>
        <v/>
      </c>
      <c r="G1732" s="11"/>
      <c r="H1732" s="7"/>
      <c r="I1732" s="7"/>
      <c r="J1732" s="7"/>
      <c r="L1732" s="16" t="str">
        <f>IF(K1732="W",#REF!, IF( K1732="L",-#REF!, ""))</f>
        <v/>
      </c>
      <c r="M1732" s="23"/>
      <c r="N1732" s="23"/>
    </row>
    <row r="1733" spans="6:14" x14ac:dyDescent="0.45">
      <c r="F1733" s="11" t="str">
        <f>IF(Games!F809=0, "",Games!F809)</f>
        <v/>
      </c>
      <c r="G1733" s="11"/>
      <c r="H1733" s="7"/>
      <c r="I1733" s="7"/>
      <c r="J1733" s="7"/>
      <c r="L1733" s="16" t="str">
        <f>IF(K1733="W",#REF!, IF( K1733="L",-#REF!, ""))</f>
        <v/>
      </c>
      <c r="M1733" s="23"/>
      <c r="N1733" s="23"/>
    </row>
    <row r="1734" spans="6:14" x14ac:dyDescent="0.45">
      <c r="F1734" s="11" t="str">
        <f>IF(Games!F810=0, "",Games!F810)</f>
        <v/>
      </c>
      <c r="G1734" s="11"/>
      <c r="H1734" s="7"/>
      <c r="I1734" s="7"/>
      <c r="J1734" s="7"/>
      <c r="L1734" s="16" t="str">
        <f>IF(K1734="W",#REF!, IF( K1734="L",-#REF!, ""))</f>
        <v/>
      </c>
      <c r="M1734" s="23"/>
      <c r="N1734" s="23"/>
    </row>
    <row r="1735" spans="6:14" x14ac:dyDescent="0.45">
      <c r="F1735" s="11" t="str">
        <f>IF(Games!F811=0, "",Games!F811)</f>
        <v/>
      </c>
      <c r="G1735" s="11"/>
      <c r="H1735" s="7"/>
      <c r="I1735" s="7"/>
      <c r="J1735" s="7"/>
      <c r="L1735" s="16" t="str">
        <f>IF(K1735="W",#REF!, IF( K1735="L",-#REF!, ""))</f>
        <v/>
      </c>
      <c r="M1735" s="23"/>
      <c r="N1735" s="23"/>
    </row>
    <row r="1736" spans="6:14" x14ac:dyDescent="0.45">
      <c r="F1736" s="11" t="str">
        <f>IF(Games!F812=0, "",Games!F812)</f>
        <v/>
      </c>
      <c r="G1736" s="11"/>
      <c r="H1736" s="7"/>
      <c r="I1736" s="7"/>
      <c r="J1736" s="7"/>
      <c r="L1736" s="16" t="str">
        <f>IF(K1736="W",#REF!, IF( K1736="L",-#REF!, ""))</f>
        <v/>
      </c>
      <c r="M1736" s="23"/>
      <c r="N1736" s="23"/>
    </row>
    <row r="1737" spans="6:14" x14ac:dyDescent="0.45">
      <c r="F1737" s="11" t="str">
        <f>IF(Games!F813=0, "",Games!F813)</f>
        <v/>
      </c>
      <c r="G1737" s="11"/>
      <c r="H1737" s="7"/>
      <c r="I1737" s="7"/>
      <c r="J1737" s="7"/>
      <c r="L1737" s="16" t="str">
        <f>IF(K1737="W",#REF!, IF( K1737="L",-#REF!, ""))</f>
        <v/>
      </c>
      <c r="M1737" s="23"/>
      <c r="N1737" s="23"/>
    </row>
    <row r="1738" spans="6:14" x14ac:dyDescent="0.45">
      <c r="F1738" s="11" t="str">
        <f>IF(Games!F814=0, "",Games!F814)</f>
        <v/>
      </c>
      <c r="G1738" s="11"/>
      <c r="H1738" s="7"/>
      <c r="I1738" s="7"/>
      <c r="J1738" s="7"/>
      <c r="L1738" s="16" t="str">
        <f>IF(K1738="W",#REF!, IF( K1738="L",-#REF!, ""))</f>
        <v/>
      </c>
      <c r="M1738" s="23"/>
      <c r="N1738" s="23"/>
    </row>
    <row r="1739" spans="6:14" x14ac:dyDescent="0.45">
      <c r="F1739" s="11" t="str">
        <f>IF(Games!F815=0, "",Games!F815)</f>
        <v/>
      </c>
      <c r="G1739" s="11"/>
      <c r="H1739" s="7"/>
      <c r="I1739" s="7"/>
      <c r="J1739" s="7"/>
      <c r="L1739" s="16" t="str">
        <f>IF(K1739="W",#REF!, IF( K1739="L",-#REF!, ""))</f>
        <v/>
      </c>
      <c r="M1739" s="23"/>
      <c r="N1739" s="23"/>
    </row>
    <row r="1740" spans="6:14" x14ac:dyDescent="0.45">
      <c r="F1740" s="11" t="str">
        <f>IF(Games!F816=0, "",Games!F816)</f>
        <v/>
      </c>
      <c r="G1740" s="11"/>
      <c r="H1740" s="7"/>
      <c r="I1740" s="7"/>
      <c r="J1740" s="7"/>
      <c r="L1740" s="16" t="str">
        <f>IF(K1740="W",#REF!, IF( K1740="L",-#REF!, ""))</f>
        <v/>
      </c>
      <c r="M1740" s="23"/>
      <c r="N1740" s="23"/>
    </row>
    <row r="1741" spans="6:14" x14ac:dyDescent="0.45">
      <c r="F1741" s="11" t="str">
        <f>IF(Games!F817=0, "",Games!F817)</f>
        <v/>
      </c>
      <c r="G1741" s="11"/>
      <c r="H1741" s="7"/>
      <c r="I1741" s="7"/>
      <c r="J1741" s="7"/>
      <c r="L1741" s="16" t="str">
        <f>IF(K1741="W",#REF!, IF( K1741="L",-#REF!, ""))</f>
        <v/>
      </c>
      <c r="M1741" s="23"/>
      <c r="N1741" s="23"/>
    </row>
    <row r="1742" spans="6:14" x14ac:dyDescent="0.45">
      <c r="F1742" s="11" t="str">
        <f>IF(Games!F818=0, "",Games!F818)</f>
        <v/>
      </c>
      <c r="G1742" s="11"/>
      <c r="H1742" s="7"/>
      <c r="I1742" s="7"/>
      <c r="J1742" s="7"/>
      <c r="L1742" s="16" t="str">
        <f>IF(K1742="W",#REF!, IF( K1742="L",-#REF!, ""))</f>
        <v/>
      </c>
      <c r="M1742" s="23"/>
      <c r="N1742" s="23"/>
    </row>
    <row r="1743" spans="6:14" x14ac:dyDescent="0.45">
      <c r="F1743" s="11" t="str">
        <f>IF(Games!F819=0, "",Games!F819)</f>
        <v/>
      </c>
      <c r="G1743" s="11"/>
      <c r="H1743" s="7"/>
      <c r="I1743" s="7"/>
      <c r="J1743" s="7"/>
      <c r="L1743" s="16" t="str">
        <f>IF(K1743="W",#REF!, IF( K1743="L",-#REF!, ""))</f>
        <v/>
      </c>
      <c r="M1743" s="23"/>
      <c r="N1743" s="23"/>
    </row>
    <row r="1744" spans="6:14" x14ac:dyDescent="0.45">
      <c r="F1744" s="11" t="str">
        <f>IF(Games!F820=0, "",Games!F820)</f>
        <v/>
      </c>
      <c r="G1744" s="11"/>
      <c r="H1744" s="7"/>
      <c r="I1744" s="7"/>
      <c r="J1744" s="7"/>
      <c r="L1744" s="16" t="str">
        <f>IF(K1744="W",#REF!, IF( K1744="L",-#REF!, ""))</f>
        <v/>
      </c>
      <c r="M1744" s="23"/>
      <c r="N1744" s="23"/>
    </row>
    <row r="1745" spans="6:14" x14ac:dyDescent="0.45">
      <c r="F1745" s="11" t="str">
        <f>IF(Games!F821=0, "",Games!F821)</f>
        <v/>
      </c>
      <c r="G1745" s="11"/>
      <c r="H1745" s="7"/>
      <c r="I1745" s="7"/>
      <c r="J1745" s="7"/>
      <c r="L1745" s="16" t="str">
        <f>IF(K1745="W",#REF!, IF( K1745="L",-#REF!, ""))</f>
        <v/>
      </c>
      <c r="M1745" s="23"/>
      <c r="N1745" s="23"/>
    </row>
    <row r="1746" spans="6:14" x14ac:dyDescent="0.45">
      <c r="F1746" s="11" t="str">
        <f>IF(Games!F822=0, "",Games!F822)</f>
        <v/>
      </c>
      <c r="G1746" s="11"/>
      <c r="H1746" s="7"/>
      <c r="I1746" s="7"/>
      <c r="J1746" s="7"/>
      <c r="L1746" s="16" t="str">
        <f>IF(K1746="W",#REF!, IF( K1746="L",-#REF!, ""))</f>
        <v/>
      </c>
      <c r="M1746" s="23"/>
      <c r="N1746" s="23"/>
    </row>
    <row r="1747" spans="6:14" x14ac:dyDescent="0.45">
      <c r="F1747" s="11" t="str">
        <f>IF(Games!F823=0, "",Games!F823)</f>
        <v/>
      </c>
      <c r="G1747" s="11"/>
      <c r="H1747" s="7"/>
      <c r="I1747" s="7"/>
      <c r="J1747" s="7"/>
      <c r="L1747" s="16" t="str">
        <f>IF(K1747="W",#REF!, IF( K1747="L",-#REF!, ""))</f>
        <v/>
      </c>
      <c r="M1747" s="23"/>
      <c r="N1747" s="23"/>
    </row>
    <row r="1748" spans="6:14" x14ac:dyDescent="0.45">
      <c r="F1748" s="11" t="str">
        <f>IF(Games!F824=0, "",Games!F824)</f>
        <v/>
      </c>
      <c r="G1748" s="11"/>
      <c r="H1748" s="7"/>
      <c r="I1748" s="7"/>
      <c r="J1748" s="7"/>
      <c r="L1748" s="16" t="str">
        <f>IF(K1748="W",#REF!, IF( K1748="L",-#REF!, ""))</f>
        <v/>
      </c>
      <c r="M1748" s="23"/>
      <c r="N1748" s="23"/>
    </row>
    <row r="1749" spans="6:14" x14ac:dyDescent="0.45">
      <c r="F1749" s="11" t="str">
        <f>IF(Games!F825=0, "",Games!F825)</f>
        <v/>
      </c>
      <c r="G1749" s="11"/>
      <c r="H1749" s="7"/>
      <c r="I1749" s="7"/>
      <c r="J1749" s="7"/>
      <c r="L1749" s="16" t="str">
        <f>IF(K1749="W",#REF!, IF( K1749="L",-#REF!, ""))</f>
        <v/>
      </c>
      <c r="M1749" s="23"/>
      <c r="N1749" s="23"/>
    </row>
    <row r="1750" spans="6:14" x14ac:dyDescent="0.45">
      <c r="F1750" s="11" t="str">
        <f>IF(Games!F826=0, "",Games!F826)</f>
        <v/>
      </c>
      <c r="G1750" s="11"/>
      <c r="H1750" s="7"/>
      <c r="I1750" s="7"/>
      <c r="J1750" s="7"/>
      <c r="L1750" s="16" t="str">
        <f>IF(K1750="W",#REF!, IF( K1750="L",-#REF!, ""))</f>
        <v/>
      </c>
      <c r="M1750" s="23"/>
      <c r="N1750" s="23"/>
    </row>
    <row r="1751" spans="6:14" x14ac:dyDescent="0.45">
      <c r="F1751" s="11" t="str">
        <f>IF(Games!F827=0, "",Games!F827)</f>
        <v/>
      </c>
      <c r="G1751" s="11"/>
      <c r="H1751" s="7"/>
      <c r="I1751" s="7"/>
      <c r="J1751" s="7"/>
      <c r="L1751" s="16" t="str">
        <f>IF(K1751="W",#REF!, IF( K1751="L",-#REF!, ""))</f>
        <v/>
      </c>
      <c r="M1751" s="23"/>
      <c r="N1751" s="23"/>
    </row>
    <row r="1752" spans="6:14" x14ac:dyDescent="0.45">
      <c r="F1752" s="11" t="str">
        <f>IF(Games!F828=0, "",Games!F828)</f>
        <v/>
      </c>
      <c r="G1752" s="11"/>
      <c r="H1752" s="7"/>
      <c r="I1752" s="7"/>
      <c r="J1752" s="7"/>
      <c r="L1752" s="16" t="str">
        <f>IF(K1752="W",#REF!, IF( K1752="L",-#REF!, ""))</f>
        <v/>
      </c>
      <c r="M1752" s="23"/>
      <c r="N1752" s="23"/>
    </row>
    <row r="1753" spans="6:14" x14ac:dyDescent="0.45">
      <c r="F1753" s="11" t="str">
        <f>IF(Games!F829=0, "",Games!F829)</f>
        <v/>
      </c>
      <c r="G1753" s="11"/>
      <c r="H1753" s="7"/>
      <c r="I1753" s="7"/>
      <c r="J1753" s="7"/>
      <c r="L1753" s="16" t="str">
        <f>IF(K1753="W",#REF!, IF( K1753="L",-#REF!, ""))</f>
        <v/>
      </c>
      <c r="M1753" s="23"/>
      <c r="N1753" s="23"/>
    </row>
    <row r="1754" spans="6:14" x14ac:dyDescent="0.45">
      <c r="F1754" s="11" t="str">
        <f>IF(Games!F830=0, "",Games!F830)</f>
        <v/>
      </c>
      <c r="G1754" s="11"/>
      <c r="H1754" s="7"/>
      <c r="I1754" s="7"/>
      <c r="J1754" s="7"/>
      <c r="L1754" s="16" t="str">
        <f>IF(K1754="W",#REF!, IF( K1754="L",-#REF!, ""))</f>
        <v/>
      </c>
      <c r="M1754" s="23"/>
      <c r="N1754" s="23"/>
    </row>
    <row r="1755" spans="6:14" x14ac:dyDescent="0.45">
      <c r="F1755" s="11" t="str">
        <f>IF(Games!F831=0, "",Games!F831)</f>
        <v/>
      </c>
      <c r="G1755" s="11"/>
      <c r="H1755" s="7"/>
      <c r="I1755" s="7"/>
      <c r="J1755" s="7"/>
      <c r="L1755" s="16" t="str">
        <f>IF(K1755="W",#REF!, IF( K1755="L",-#REF!, ""))</f>
        <v/>
      </c>
      <c r="M1755" s="23"/>
      <c r="N1755" s="23"/>
    </row>
    <row r="1756" spans="6:14" x14ac:dyDescent="0.45">
      <c r="F1756" s="11" t="str">
        <f>IF(Games!F832=0, "",Games!F832)</f>
        <v/>
      </c>
      <c r="G1756" s="11"/>
      <c r="H1756" s="7"/>
      <c r="I1756" s="7"/>
      <c r="J1756" s="7"/>
      <c r="L1756" s="16" t="str">
        <f>IF(K1756="W",#REF!, IF( K1756="L",-#REF!, ""))</f>
        <v/>
      </c>
      <c r="M1756" s="23"/>
      <c r="N1756" s="23"/>
    </row>
    <row r="1757" spans="6:14" x14ac:dyDescent="0.45">
      <c r="F1757" s="11" t="str">
        <f>IF(Games!F833=0, "",Games!F833)</f>
        <v/>
      </c>
      <c r="G1757" s="11"/>
      <c r="H1757" s="7"/>
      <c r="I1757" s="7"/>
      <c r="J1757" s="7"/>
      <c r="L1757" s="16" t="str">
        <f>IF(K1757="W",#REF!, IF( K1757="L",-#REF!, ""))</f>
        <v/>
      </c>
      <c r="M1757" s="23"/>
      <c r="N1757" s="23"/>
    </row>
    <row r="1758" spans="6:14" x14ac:dyDescent="0.45">
      <c r="F1758" s="11" t="str">
        <f>IF(Games!F834=0, "",Games!F834)</f>
        <v/>
      </c>
      <c r="G1758" s="11"/>
      <c r="H1758" s="7"/>
      <c r="I1758" s="7"/>
      <c r="J1758" s="7"/>
      <c r="L1758" s="16" t="str">
        <f>IF(K1758="W",#REF!, IF( K1758="L",-#REF!, ""))</f>
        <v/>
      </c>
      <c r="M1758" s="23"/>
      <c r="N1758" s="23"/>
    </row>
    <row r="1759" spans="6:14" x14ac:dyDescent="0.45">
      <c r="F1759" s="11" t="str">
        <f>IF(Games!F835=0, "",Games!F835)</f>
        <v/>
      </c>
      <c r="G1759" s="11"/>
      <c r="H1759" s="7"/>
      <c r="I1759" s="7"/>
      <c r="J1759" s="7"/>
      <c r="L1759" s="16" t="str">
        <f>IF(K1759="W",#REF!, IF( K1759="L",-#REF!, ""))</f>
        <v/>
      </c>
      <c r="M1759" s="23"/>
      <c r="N1759" s="23"/>
    </row>
    <row r="1760" spans="6:14" x14ac:dyDescent="0.45">
      <c r="F1760" s="11" t="str">
        <f>IF(Games!F836=0, "",Games!F836)</f>
        <v/>
      </c>
      <c r="G1760" s="11"/>
      <c r="H1760" s="7"/>
      <c r="I1760" s="7"/>
      <c r="J1760" s="7"/>
      <c r="L1760" s="16" t="str">
        <f>IF(K1760="W",#REF!, IF( K1760="L",-#REF!, ""))</f>
        <v/>
      </c>
      <c r="M1760" s="23"/>
      <c r="N1760" s="23"/>
    </row>
    <row r="1761" spans="6:14" x14ac:dyDescent="0.45">
      <c r="F1761" s="11" t="str">
        <f>IF(Games!F837=0, "",Games!F837)</f>
        <v/>
      </c>
      <c r="G1761" s="11"/>
      <c r="H1761" s="7"/>
      <c r="I1761" s="7"/>
      <c r="J1761" s="7"/>
      <c r="L1761" s="16" t="str">
        <f>IF(K1761="W",#REF!, IF( K1761="L",-#REF!, ""))</f>
        <v/>
      </c>
      <c r="M1761" s="23"/>
      <c r="N1761" s="23"/>
    </row>
    <row r="1762" spans="6:14" x14ac:dyDescent="0.45">
      <c r="F1762" s="11" t="str">
        <f>IF(Games!F838=0, "",Games!F838)</f>
        <v/>
      </c>
      <c r="G1762" s="11"/>
      <c r="H1762" s="7"/>
      <c r="I1762" s="7"/>
      <c r="J1762" s="7"/>
      <c r="L1762" s="16" t="str">
        <f>IF(K1762="W",#REF!, IF( K1762="L",-#REF!, ""))</f>
        <v/>
      </c>
      <c r="M1762" s="23"/>
      <c r="N1762" s="23"/>
    </row>
    <row r="1763" spans="6:14" x14ac:dyDescent="0.45">
      <c r="F1763" s="11" t="str">
        <f>IF(Games!F839=0, "",Games!F839)</f>
        <v/>
      </c>
      <c r="G1763" s="11"/>
      <c r="H1763" s="7"/>
      <c r="I1763" s="7"/>
      <c r="J1763" s="7"/>
      <c r="L1763" s="16" t="str">
        <f>IF(K1763="W",#REF!, IF( K1763="L",-#REF!, ""))</f>
        <v/>
      </c>
      <c r="M1763" s="23"/>
      <c r="N1763" s="23"/>
    </row>
    <row r="1764" spans="6:14" x14ac:dyDescent="0.45">
      <c r="F1764" s="11" t="str">
        <f>IF(Games!F840=0, "",Games!F840)</f>
        <v/>
      </c>
      <c r="G1764" s="11"/>
      <c r="H1764" s="7"/>
      <c r="I1764" s="7"/>
      <c r="J1764" s="7"/>
      <c r="L1764" s="16" t="str">
        <f>IF(K1764="W",#REF!, IF( K1764="L",-#REF!, ""))</f>
        <v/>
      </c>
      <c r="M1764" s="23"/>
      <c r="N1764" s="23"/>
    </row>
    <row r="1765" spans="6:14" x14ac:dyDescent="0.45">
      <c r="F1765" s="11" t="str">
        <f>IF(Games!F841=0, "",Games!F841)</f>
        <v/>
      </c>
      <c r="G1765" s="11"/>
      <c r="H1765" s="7"/>
      <c r="I1765" s="7"/>
      <c r="J1765" s="7"/>
      <c r="L1765" s="16" t="str">
        <f>IF(K1765="W",#REF!, IF( K1765="L",-#REF!, ""))</f>
        <v/>
      </c>
      <c r="M1765" s="23"/>
      <c r="N1765" s="23"/>
    </row>
    <row r="1766" spans="6:14" x14ac:dyDescent="0.45">
      <c r="F1766" s="11" t="str">
        <f>IF(Games!F842=0, "",Games!F842)</f>
        <v/>
      </c>
      <c r="G1766" s="11"/>
      <c r="H1766" s="7"/>
      <c r="I1766" s="7"/>
      <c r="J1766" s="7"/>
      <c r="L1766" s="16" t="str">
        <f>IF(K1766="W",#REF!, IF( K1766="L",-#REF!, ""))</f>
        <v/>
      </c>
      <c r="M1766" s="23"/>
      <c r="N1766" s="23"/>
    </row>
    <row r="1767" spans="6:14" x14ac:dyDescent="0.45">
      <c r="F1767" s="11" t="str">
        <f>IF(Games!F843=0, "",Games!F843)</f>
        <v/>
      </c>
      <c r="G1767" s="11"/>
      <c r="H1767" s="7"/>
      <c r="I1767" s="7"/>
      <c r="J1767" s="7"/>
      <c r="L1767" s="16" t="str">
        <f>IF(K1767="W",#REF!, IF( K1767="L",-#REF!, ""))</f>
        <v/>
      </c>
      <c r="M1767" s="23"/>
      <c r="N1767" s="23"/>
    </row>
    <row r="1768" spans="6:14" x14ac:dyDescent="0.45">
      <c r="F1768" s="11" t="str">
        <f>IF(Games!F844=0, "",Games!F844)</f>
        <v/>
      </c>
      <c r="G1768" s="11"/>
      <c r="H1768" s="7"/>
      <c r="I1768" s="7"/>
      <c r="J1768" s="7"/>
      <c r="L1768" s="16" t="str">
        <f>IF(K1768="W",#REF!, IF( K1768="L",-#REF!, ""))</f>
        <v/>
      </c>
      <c r="M1768" s="23"/>
      <c r="N1768" s="23"/>
    </row>
    <row r="1769" spans="6:14" x14ac:dyDescent="0.45">
      <c r="F1769" s="11" t="str">
        <f>IF(Games!F845=0, "",Games!F845)</f>
        <v/>
      </c>
      <c r="G1769" s="11"/>
      <c r="H1769" s="7"/>
      <c r="I1769" s="7"/>
      <c r="J1769" s="7"/>
      <c r="L1769" s="16" t="str">
        <f>IF(K1769="W",#REF!, IF( K1769="L",-#REF!, ""))</f>
        <v/>
      </c>
      <c r="M1769" s="23"/>
      <c r="N1769" s="23"/>
    </row>
    <row r="1770" spans="6:14" x14ac:dyDescent="0.45">
      <c r="F1770" s="11" t="str">
        <f>IF(Games!F846=0, "",Games!F846)</f>
        <v/>
      </c>
      <c r="G1770" s="11"/>
      <c r="H1770" s="7"/>
      <c r="I1770" s="7"/>
      <c r="J1770" s="7"/>
      <c r="L1770" s="16" t="str">
        <f>IF(K1770="W",#REF!, IF( K1770="L",-#REF!, ""))</f>
        <v/>
      </c>
      <c r="M1770" s="23"/>
      <c r="N1770" s="23"/>
    </row>
    <row r="1771" spans="6:14" x14ac:dyDescent="0.45">
      <c r="F1771" s="11" t="str">
        <f>IF(Games!F847=0, "",Games!F847)</f>
        <v/>
      </c>
      <c r="G1771" s="11"/>
      <c r="H1771" s="7"/>
      <c r="I1771" s="7"/>
      <c r="J1771" s="7"/>
      <c r="L1771" s="16" t="str">
        <f>IF(K1771="W",#REF!, IF( K1771="L",-#REF!, ""))</f>
        <v/>
      </c>
      <c r="M1771" s="23"/>
      <c r="N1771" s="23"/>
    </row>
    <row r="1772" spans="6:14" x14ac:dyDescent="0.45">
      <c r="F1772" s="11" t="str">
        <f>IF(Games!F848=0, "",Games!F848)</f>
        <v/>
      </c>
      <c r="G1772" s="11"/>
      <c r="H1772" s="7"/>
      <c r="I1772" s="7"/>
      <c r="J1772" s="7"/>
      <c r="L1772" s="16" t="str">
        <f>IF(K1772="W",#REF!, IF( K1772="L",-#REF!, ""))</f>
        <v/>
      </c>
      <c r="M1772" s="23"/>
      <c r="N1772" s="23"/>
    </row>
    <row r="1773" spans="6:14" x14ac:dyDescent="0.45">
      <c r="F1773" s="11" t="str">
        <f>IF(Games!F849=0, "",Games!F849)</f>
        <v/>
      </c>
      <c r="G1773" s="11"/>
      <c r="H1773" s="7"/>
      <c r="I1773" s="7"/>
      <c r="J1773" s="7"/>
      <c r="L1773" s="16" t="str">
        <f>IF(K1773="W",#REF!, IF( K1773="L",-#REF!, ""))</f>
        <v/>
      </c>
      <c r="M1773" s="23"/>
      <c r="N1773" s="23"/>
    </row>
    <row r="1774" spans="6:14" x14ac:dyDescent="0.45">
      <c r="F1774" s="11" t="str">
        <f>IF(Games!F850=0, "",Games!F850)</f>
        <v/>
      </c>
      <c r="G1774" s="11"/>
      <c r="H1774" s="7"/>
      <c r="I1774" s="7"/>
      <c r="J1774" s="7"/>
      <c r="L1774" s="16" t="str">
        <f>IF(K1774="W",#REF!, IF( K1774="L",-#REF!, ""))</f>
        <v/>
      </c>
      <c r="M1774" s="23"/>
      <c r="N1774" s="23"/>
    </row>
    <row r="1775" spans="6:14" x14ac:dyDescent="0.45">
      <c r="F1775" s="11" t="str">
        <f>IF(Games!F851=0, "",Games!F851)</f>
        <v/>
      </c>
      <c r="G1775" s="11"/>
      <c r="H1775" s="7"/>
      <c r="I1775" s="7"/>
      <c r="J1775" s="7"/>
      <c r="L1775" s="16" t="str">
        <f>IF(K1775="W",#REF!, IF( K1775="L",-#REF!, ""))</f>
        <v/>
      </c>
      <c r="M1775" s="23"/>
      <c r="N1775" s="23"/>
    </row>
    <row r="1776" spans="6:14" x14ac:dyDescent="0.45">
      <c r="F1776" s="11" t="str">
        <f>IF(Games!F852=0, "",Games!F852)</f>
        <v/>
      </c>
      <c r="G1776" s="11"/>
      <c r="H1776" s="7"/>
      <c r="I1776" s="7"/>
      <c r="J1776" s="7"/>
      <c r="L1776" s="16" t="str">
        <f>IF(K1776="W",#REF!, IF( K1776="L",-#REF!, ""))</f>
        <v/>
      </c>
      <c r="M1776" s="23"/>
      <c r="N1776" s="23"/>
    </row>
    <row r="1777" spans="6:14" x14ac:dyDescent="0.45">
      <c r="F1777" s="11" t="str">
        <f>IF(Games!F853=0, "",Games!F853)</f>
        <v/>
      </c>
      <c r="G1777" s="11"/>
      <c r="H1777" s="7"/>
      <c r="I1777" s="7"/>
      <c r="J1777" s="7"/>
      <c r="L1777" s="16" t="str">
        <f>IF(K1777="W",#REF!, IF( K1777="L",-#REF!, ""))</f>
        <v/>
      </c>
      <c r="M1777" s="23"/>
      <c r="N1777" s="23"/>
    </row>
    <row r="1778" spans="6:14" x14ac:dyDescent="0.45">
      <c r="F1778" s="11" t="str">
        <f>IF(Games!F854=0, "",Games!F854)</f>
        <v/>
      </c>
      <c r="G1778" s="11"/>
      <c r="H1778" s="7"/>
      <c r="I1778" s="7"/>
      <c r="J1778" s="7"/>
      <c r="L1778" s="16" t="str">
        <f>IF(K1778="W",#REF!, IF( K1778="L",-#REF!, ""))</f>
        <v/>
      </c>
      <c r="M1778" s="23"/>
      <c r="N1778" s="23"/>
    </row>
    <row r="1779" spans="6:14" x14ac:dyDescent="0.45">
      <c r="F1779" s="11" t="str">
        <f>IF(Games!F855=0, "",Games!F855)</f>
        <v/>
      </c>
      <c r="G1779" s="11"/>
      <c r="H1779" s="7"/>
      <c r="I1779" s="7"/>
      <c r="J1779" s="7"/>
      <c r="L1779" s="16" t="str">
        <f>IF(K1779="W",#REF!, IF( K1779="L",-#REF!, ""))</f>
        <v/>
      </c>
      <c r="M1779" s="23"/>
      <c r="N1779" s="23"/>
    </row>
    <row r="1780" spans="6:14" x14ac:dyDescent="0.45">
      <c r="F1780" s="11" t="str">
        <f>IF(Games!F856=0, "",Games!F856)</f>
        <v/>
      </c>
      <c r="G1780" s="11"/>
      <c r="H1780" s="7"/>
      <c r="I1780" s="7"/>
      <c r="J1780" s="7"/>
      <c r="L1780" s="16" t="str">
        <f>IF(K1780="W",#REF!, IF( K1780="L",-#REF!, ""))</f>
        <v/>
      </c>
      <c r="M1780" s="23"/>
      <c r="N1780" s="23"/>
    </row>
    <row r="1781" spans="6:14" x14ac:dyDescent="0.45">
      <c r="F1781" s="11" t="str">
        <f>IF(Games!F857=0, "",Games!F857)</f>
        <v/>
      </c>
      <c r="G1781" s="11"/>
      <c r="H1781" s="7"/>
      <c r="I1781" s="7"/>
      <c r="J1781" s="7"/>
      <c r="L1781" s="16" t="str">
        <f>IF(K1781="W",#REF!, IF( K1781="L",-#REF!, ""))</f>
        <v/>
      </c>
      <c r="M1781" s="23"/>
      <c r="N1781" s="23"/>
    </row>
    <row r="1782" spans="6:14" x14ac:dyDescent="0.45">
      <c r="F1782" s="11" t="str">
        <f>IF(Games!F858=0, "",Games!F858)</f>
        <v/>
      </c>
      <c r="G1782" s="11"/>
      <c r="H1782" s="7"/>
      <c r="I1782" s="7"/>
      <c r="J1782" s="7"/>
      <c r="L1782" s="16" t="str">
        <f>IF(K1782="W",#REF!, IF( K1782="L",-#REF!, ""))</f>
        <v/>
      </c>
      <c r="M1782" s="23"/>
      <c r="N1782" s="23"/>
    </row>
    <row r="1783" spans="6:14" x14ac:dyDescent="0.45">
      <c r="F1783" s="11" t="str">
        <f>IF(Games!F859=0, "",Games!F859)</f>
        <v/>
      </c>
      <c r="G1783" s="11"/>
      <c r="H1783" s="7"/>
      <c r="I1783" s="7"/>
      <c r="J1783" s="7"/>
      <c r="L1783" s="16" t="str">
        <f>IF(K1783="W",#REF!, IF( K1783="L",-#REF!, ""))</f>
        <v/>
      </c>
      <c r="M1783" s="23"/>
      <c r="N1783" s="23"/>
    </row>
    <row r="1784" spans="6:14" x14ac:dyDescent="0.45">
      <c r="F1784" s="11" t="str">
        <f>IF(Games!F860=0, "",Games!F860)</f>
        <v/>
      </c>
      <c r="G1784" s="11"/>
      <c r="H1784" s="7"/>
      <c r="I1784" s="7"/>
      <c r="J1784" s="7"/>
      <c r="L1784" s="16" t="str">
        <f>IF(K1784="W",#REF!, IF( K1784="L",-#REF!, ""))</f>
        <v/>
      </c>
      <c r="M1784" s="23"/>
      <c r="N1784" s="23"/>
    </row>
    <row r="1785" spans="6:14" x14ac:dyDescent="0.45">
      <c r="F1785" s="11" t="str">
        <f>IF(Games!F861=0, "",Games!F861)</f>
        <v/>
      </c>
      <c r="G1785" s="11"/>
      <c r="H1785" s="7"/>
      <c r="I1785" s="7"/>
      <c r="J1785" s="7"/>
      <c r="L1785" s="16" t="str">
        <f>IF(K1785="W",#REF!, IF( K1785="L",-#REF!, ""))</f>
        <v/>
      </c>
      <c r="M1785" s="23"/>
      <c r="N1785" s="23"/>
    </row>
    <row r="1786" spans="6:14" x14ac:dyDescent="0.45">
      <c r="F1786" s="11" t="str">
        <f>IF(Games!F862=0, "",Games!F862)</f>
        <v/>
      </c>
      <c r="G1786" s="11"/>
      <c r="H1786" s="7"/>
      <c r="I1786" s="7"/>
      <c r="J1786" s="7"/>
      <c r="L1786" s="16" t="str">
        <f>IF(K1786="W",#REF!, IF( K1786="L",-#REF!, ""))</f>
        <v/>
      </c>
      <c r="M1786" s="23"/>
      <c r="N1786" s="23"/>
    </row>
    <row r="1787" spans="6:14" x14ac:dyDescent="0.45">
      <c r="F1787" s="11" t="str">
        <f>IF(Games!F863=0, "",Games!F863)</f>
        <v/>
      </c>
      <c r="G1787" s="11"/>
      <c r="H1787" s="7"/>
      <c r="I1787" s="7"/>
      <c r="J1787" s="7"/>
      <c r="L1787" s="16" t="str">
        <f>IF(K1787="W",#REF!, IF( K1787="L",-#REF!, ""))</f>
        <v/>
      </c>
      <c r="M1787" s="23"/>
      <c r="N1787" s="23"/>
    </row>
    <row r="1788" spans="6:14" x14ac:dyDescent="0.45">
      <c r="F1788" s="11" t="str">
        <f>IF(Games!F864=0, "",Games!F864)</f>
        <v/>
      </c>
      <c r="G1788" s="11"/>
      <c r="H1788" s="7"/>
      <c r="I1788" s="7"/>
      <c r="J1788" s="7"/>
      <c r="L1788" s="16" t="str">
        <f>IF(K1788="W",#REF!, IF( K1788="L",-#REF!, ""))</f>
        <v/>
      </c>
      <c r="M1788" s="23"/>
      <c r="N1788" s="23"/>
    </row>
    <row r="1789" spans="6:14" x14ac:dyDescent="0.45">
      <c r="F1789" s="11" t="str">
        <f>IF(Games!F865=0, "",Games!F865)</f>
        <v/>
      </c>
      <c r="G1789" s="11"/>
      <c r="H1789" s="7"/>
      <c r="I1789" s="7"/>
      <c r="J1789" s="7"/>
      <c r="L1789" s="16" t="str">
        <f>IF(K1789="W",#REF!, IF( K1789="L",-#REF!, ""))</f>
        <v/>
      </c>
      <c r="M1789" s="23"/>
      <c r="N1789" s="23"/>
    </row>
    <row r="1790" spans="6:14" x14ac:dyDescent="0.45">
      <c r="F1790" s="11" t="str">
        <f>IF(Games!F866=0, "",Games!F866)</f>
        <v/>
      </c>
      <c r="G1790" s="11"/>
      <c r="H1790" s="7"/>
      <c r="I1790" s="7"/>
      <c r="J1790" s="7"/>
      <c r="L1790" s="16" t="str">
        <f>IF(K1790="W",#REF!, IF( K1790="L",-#REF!, ""))</f>
        <v/>
      </c>
      <c r="M1790" s="23"/>
      <c r="N1790" s="23"/>
    </row>
    <row r="1791" spans="6:14" x14ac:dyDescent="0.45">
      <c r="F1791" s="11" t="str">
        <f>IF(Games!F867=0, "",Games!F867)</f>
        <v/>
      </c>
      <c r="G1791" s="11"/>
      <c r="H1791" s="7"/>
      <c r="I1791" s="7"/>
      <c r="J1791" s="7"/>
      <c r="L1791" s="16" t="str">
        <f>IF(K1791="W",#REF!, IF( K1791="L",-#REF!, ""))</f>
        <v/>
      </c>
      <c r="M1791" s="23"/>
      <c r="N1791" s="23"/>
    </row>
    <row r="1792" spans="6:14" x14ac:dyDescent="0.45">
      <c r="F1792" s="11" t="str">
        <f>IF(Games!F868=0, "",Games!F868)</f>
        <v/>
      </c>
      <c r="G1792" s="11"/>
      <c r="H1792" s="7"/>
      <c r="I1792" s="7"/>
      <c r="J1792" s="7"/>
      <c r="L1792" s="16" t="str">
        <f>IF(K1792="W",#REF!, IF( K1792="L",-#REF!, ""))</f>
        <v/>
      </c>
      <c r="M1792" s="23"/>
      <c r="N1792" s="23"/>
    </row>
    <row r="1793" spans="6:14" x14ac:dyDescent="0.45">
      <c r="F1793" s="11" t="str">
        <f>IF(Games!F869=0, "",Games!F869)</f>
        <v/>
      </c>
      <c r="G1793" s="11"/>
      <c r="H1793" s="7"/>
      <c r="I1793" s="7"/>
      <c r="J1793" s="7"/>
      <c r="L1793" s="16" t="str">
        <f>IF(K1793="W",#REF!, IF( K1793="L",-#REF!, ""))</f>
        <v/>
      </c>
      <c r="M1793" s="23"/>
      <c r="N1793" s="23"/>
    </row>
    <row r="1794" spans="6:14" x14ac:dyDescent="0.45">
      <c r="F1794" s="11" t="str">
        <f>IF(Games!F870=0, "",Games!F870)</f>
        <v/>
      </c>
      <c r="G1794" s="11"/>
      <c r="H1794" s="7"/>
      <c r="I1794" s="7"/>
      <c r="J1794" s="7"/>
      <c r="L1794" s="16" t="str">
        <f>IF(K1794="W",#REF!, IF( K1794="L",-#REF!, ""))</f>
        <v/>
      </c>
      <c r="M1794" s="23"/>
      <c r="N1794" s="23"/>
    </row>
    <row r="1795" spans="6:14" x14ac:dyDescent="0.45">
      <c r="F1795" s="11" t="str">
        <f>IF(Games!F871=0, "",Games!F871)</f>
        <v/>
      </c>
      <c r="G1795" s="11"/>
      <c r="H1795" s="7"/>
      <c r="I1795" s="7"/>
      <c r="J1795" s="7"/>
      <c r="L1795" s="16" t="str">
        <f>IF(K1795="W",#REF!, IF( K1795="L",-#REF!, ""))</f>
        <v/>
      </c>
      <c r="M1795" s="23"/>
      <c r="N1795" s="23"/>
    </row>
    <row r="1796" spans="6:14" x14ac:dyDescent="0.45">
      <c r="F1796" s="11" t="str">
        <f>IF(Games!F872=0, "",Games!F872)</f>
        <v/>
      </c>
      <c r="G1796" s="11"/>
      <c r="H1796" s="7"/>
      <c r="I1796" s="7"/>
      <c r="J1796" s="7"/>
      <c r="L1796" s="16" t="str">
        <f>IF(K1796="W",#REF!, IF( K1796="L",-#REF!, ""))</f>
        <v/>
      </c>
      <c r="M1796" s="23"/>
      <c r="N1796" s="23"/>
    </row>
    <row r="1797" spans="6:14" x14ac:dyDescent="0.45">
      <c r="F1797" s="11" t="str">
        <f>IF(Games!F873=0, "",Games!F873)</f>
        <v/>
      </c>
      <c r="G1797" s="11"/>
      <c r="H1797" s="7"/>
      <c r="I1797" s="7"/>
      <c r="J1797" s="7"/>
      <c r="L1797" s="16" t="str">
        <f>IF(K1797="W",#REF!, IF( K1797="L",-#REF!, ""))</f>
        <v/>
      </c>
      <c r="M1797" s="23"/>
      <c r="N1797" s="23"/>
    </row>
    <row r="1798" spans="6:14" x14ac:dyDescent="0.45">
      <c r="F1798" s="11" t="str">
        <f>IF(Games!F874=0, "",Games!F874)</f>
        <v/>
      </c>
      <c r="G1798" s="11"/>
      <c r="H1798" s="7"/>
      <c r="I1798" s="7"/>
      <c r="J1798" s="7"/>
      <c r="L1798" s="16" t="str">
        <f>IF(K1798="W",#REF!, IF( K1798="L",-#REF!, ""))</f>
        <v/>
      </c>
      <c r="M1798" s="23"/>
      <c r="N1798" s="23"/>
    </row>
    <row r="1799" spans="6:14" x14ac:dyDescent="0.45">
      <c r="F1799" s="11" t="str">
        <f>IF(Games!F875=0, "",Games!F875)</f>
        <v/>
      </c>
      <c r="G1799" s="11"/>
      <c r="H1799" s="7"/>
      <c r="I1799" s="7"/>
      <c r="J1799" s="7"/>
      <c r="L1799" s="16" t="str">
        <f>IF(K1799="W",#REF!, IF( K1799="L",-#REF!, ""))</f>
        <v/>
      </c>
      <c r="M1799" s="23"/>
      <c r="N1799" s="23"/>
    </row>
    <row r="1800" spans="6:14" x14ac:dyDescent="0.45">
      <c r="F1800" s="11" t="str">
        <f>IF(Games!F876=0, "",Games!F876)</f>
        <v/>
      </c>
      <c r="G1800" s="11"/>
      <c r="H1800" s="7"/>
      <c r="I1800" s="7"/>
      <c r="J1800" s="7"/>
      <c r="L1800" s="16" t="str">
        <f>IF(K1800="W",#REF!, IF( K1800="L",-#REF!, ""))</f>
        <v/>
      </c>
      <c r="M1800" s="23"/>
      <c r="N1800" s="23"/>
    </row>
    <row r="1801" spans="6:14" x14ac:dyDescent="0.45">
      <c r="F1801" s="11" t="str">
        <f>IF(Games!F877=0, "",Games!F877)</f>
        <v/>
      </c>
      <c r="G1801" s="11"/>
      <c r="H1801" s="7"/>
      <c r="I1801" s="7"/>
      <c r="J1801" s="7"/>
      <c r="L1801" s="16" t="str">
        <f>IF(K1801="W",#REF!, IF( K1801="L",-#REF!, ""))</f>
        <v/>
      </c>
      <c r="M1801" s="23"/>
      <c r="N1801" s="23"/>
    </row>
    <row r="1802" spans="6:14" x14ac:dyDescent="0.45">
      <c r="F1802" s="11" t="str">
        <f>IF(Games!F878=0, "",Games!F878)</f>
        <v/>
      </c>
      <c r="G1802" s="11"/>
      <c r="H1802" s="7"/>
      <c r="I1802" s="7"/>
      <c r="J1802" s="7"/>
      <c r="L1802" s="16" t="str">
        <f>IF(K1802="W",#REF!, IF( K1802="L",-#REF!, ""))</f>
        <v/>
      </c>
      <c r="M1802" s="23"/>
      <c r="N1802" s="23"/>
    </row>
    <row r="1803" spans="6:14" x14ac:dyDescent="0.45">
      <c r="F1803" s="11" t="str">
        <f>IF(Games!F879=0, "",Games!F879)</f>
        <v/>
      </c>
      <c r="G1803" s="11"/>
      <c r="H1803" s="7"/>
      <c r="I1803" s="7"/>
      <c r="J1803" s="7"/>
      <c r="L1803" s="16" t="str">
        <f>IF(K1803="W",#REF!, IF( K1803="L",-#REF!, ""))</f>
        <v/>
      </c>
      <c r="M1803" s="23"/>
      <c r="N1803" s="23"/>
    </row>
    <row r="1804" spans="6:14" x14ac:dyDescent="0.45">
      <c r="F1804" s="11" t="str">
        <f>IF(Games!F880=0, "",Games!F880)</f>
        <v/>
      </c>
      <c r="G1804" s="11"/>
      <c r="H1804" s="7"/>
      <c r="I1804" s="7"/>
      <c r="J1804" s="7"/>
      <c r="L1804" s="16" t="str">
        <f>IF(K1804="W",#REF!, IF( K1804="L",-#REF!, ""))</f>
        <v/>
      </c>
      <c r="M1804" s="23"/>
      <c r="N1804" s="23"/>
    </row>
    <row r="1805" spans="6:14" x14ac:dyDescent="0.45">
      <c r="F1805" s="11" t="str">
        <f>IF(Games!F881=0, "",Games!F881)</f>
        <v/>
      </c>
      <c r="G1805" s="11"/>
      <c r="H1805" s="7"/>
      <c r="I1805" s="7"/>
      <c r="J1805" s="7"/>
      <c r="L1805" s="16" t="str">
        <f>IF(K1805="W",#REF!, IF( K1805="L",-#REF!, ""))</f>
        <v/>
      </c>
      <c r="M1805" s="23"/>
      <c r="N1805" s="23"/>
    </row>
    <row r="1806" spans="6:14" x14ac:dyDescent="0.45">
      <c r="F1806" s="11" t="str">
        <f>IF(Games!F882=0, "",Games!F882)</f>
        <v/>
      </c>
      <c r="G1806" s="11"/>
      <c r="H1806" s="7"/>
      <c r="I1806" s="7"/>
      <c r="J1806" s="7"/>
      <c r="L1806" s="16" t="str">
        <f>IF(K1806="W",#REF!, IF( K1806="L",-#REF!, ""))</f>
        <v/>
      </c>
      <c r="M1806" s="23"/>
      <c r="N1806" s="23"/>
    </row>
    <row r="1807" spans="6:14" x14ac:dyDescent="0.45">
      <c r="F1807" s="11" t="str">
        <f>IF(Games!F883=0, "",Games!F883)</f>
        <v/>
      </c>
      <c r="G1807" s="11"/>
      <c r="H1807" s="7"/>
      <c r="I1807" s="7"/>
      <c r="J1807" s="7"/>
      <c r="L1807" s="16" t="str">
        <f>IF(K1807="W",#REF!, IF( K1807="L",-#REF!, ""))</f>
        <v/>
      </c>
      <c r="M1807" s="23"/>
      <c r="N1807" s="23"/>
    </row>
    <row r="1808" spans="6:14" x14ac:dyDescent="0.45">
      <c r="F1808" s="11" t="str">
        <f>IF(Games!F884=0, "",Games!F884)</f>
        <v/>
      </c>
      <c r="G1808" s="11"/>
      <c r="H1808" s="7"/>
      <c r="I1808" s="7"/>
      <c r="J1808" s="7"/>
      <c r="L1808" s="16" t="str">
        <f>IF(K1808="W",#REF!, IF( K1808="L",-#REF!, ""))</f>
        <v/>
      </c>
      <c r="M1808" s="23"/>
      <c r="N1808" s="23"/>
    </row>
    <row r="1809" spans="6:14" x14ac:dyDescent="0.45">
      <c r="F1809" s="11" t="str">
        <f>IF(Games!F885=0, "",Games!F885)</f>
        <v/>
      </c>
      <c r="G1809" s="11"/>
      <c r="H1809" s="7"/>
      <c r="I1809" s="7"/>
      <c r="J1809" s="7"/>
      <c r="L1809" s="16" t="str">
        <f>IF(K1809="W",#REF!, IF( K1809="L",-#REF!, ""))</f>
        <v/>
      </c>
      <c r="M1809" s="23"/>
      <c r="N1809" s="23"/>
    </row>
    <row r="1810" spans="6:14" x14ac:dyDescent="0.45">
      <c r="F1810" s="11" t="str">
        <f>IF(Games!F886=0, "",Games!F886)</f>
        <v/>
      </c>
      <c r="G1810" s="11"/>
      <c r="H1810" s="7"/>
      <c r="I1810" s="7"/>
      <c r="J1810" s="7"/>
      <c r="L1810" s="16" t="str">
        <f>IF(K1810="W",#REF!, IF( K1810="L",-#REF!, ""))</f>
        <v/>
      </c>
      <c r="M1810" s="23"/>
      <c r="N1810" s="23"/>
    </row>
    <row r="1811" spans="6:14" x14ac:dyDescent="0.45">
      <c r="F1811" s="11" t="str">
        <f>IF(Games!F887=0, "",Games!F887)</f>
        <v/>
      </c>
      <c r="G1811" s="11"/>
      <c r="H1811" s="7"/>
      <c r="I1811" s="7"/>
      <c r="J1811" s="7"/>
      <c r="L1811" s="16" t="str">
        <f>IF(K1811="W",#REF!, IF( K1811="L",-#REF!, ""))</f>
        <v/>
      </c>
      <c r="M1811" s="23"/>
      <c r="N1811" s="23"/>
    </row>
    <row r="1812" spans="6:14" x14ac:dyDescent="0.45">
      <c r="F1812" s="11" t="str">
        <f>IF(Games!F888=0, "",Games!F888)</f>
        <v/>
      </c>
      <c r="G1812" s="11"/>
      <c r="H1812" s="7"/>
      <c r="I1812" s="7"/>
      <c r="J1812" s="7"/>
      <c r="L1812" s="16" t="str">
        <f>IF(K1812="W",#REF!, IF( K1812="L",-#REF!, ""))</f>
        <v/>
      </c>
      <c r="M1812" s="23"/>
      <c r="N1812" s="23"/>
    </row>
    <row r="1813" spans="6:14" x14ac:dyDescent="0.45">
      <c r="F1813" s="11" t="str">
        <f>IF(Games!F889=0, "",Games!F889)</f>
        <v/>
      </c>
      <c r="G1813" s="11"/>
      <c r="H1813" s="7"/>
      <c r="I1813" s="7"/>
      <c r="J1813" s="7"/>
      <c r="L1813" s="16" t="str">
        <f>IF(K1813="W",#REF!, IF( K1813="L",-#REF!, ""))</f>
        <v/>
      </c>
      <c r="M1813" s="23"/>
      <c r="N1813" s="23"/>
    </row>
    <row r="1814" spans="6:14" x14ac:dyDescent="0.45">
      <c r="F1814" s="11" t="str">
        <f>IF(Games!F890=0, "",Games!F890)</f>
        <v/>
      </c>
      <c r="G1814" s="11"/>
      <c r="H1814" s="7"/>
      <c r="I1814" s="7"/>
      <c r="J1814" s="7"/>
      <c r="L1814" s="16" t="str">
        <f>IF(K1814="W",#REF!, IF( K1814="L",-#REF!, ""))</f>
        <v/>
      </c>
      <c r="M1814" s="23"/>
      <c r="N1814" s="23"/>
    </row>
    <row r="1815" spans="6:14" x14ac:dyDescent="0.45">
      <c r="F1815" s="11" t="str">
        <f>IF(Games!F891=0, "",Games!F891)</f>
        <v/>
      </c>
      <c r="G1815" s="11"/>
      <c r="H1815" s="7"/>
      <c r="I1815" s="7"/>
      <c r="J1815" s="7"/>
      <c r="L1815" s="16" t="str">
        <f>IF(K1815="W",#REF!, IF( K1815="L",-#REF!, ""))</f>
        <v/>
      </c>
      <c r="M1815" s="23"/>
      <c r="N1815" s="23"/>
    </row>
    <row r="1816" spans="6:14" x14ac:dyDescent="0.45">
      <c r="F1816" s="11" t="str">
        <f>IF(Games!F892=0, "",Games!F892)</f>
        <v/>
      </c>
      <c r="G1816" s="11"/>
      <c r="H1816" s="7"/>
      <c r="I1816" s="7"/>
      <c r="J1816" s="7"/>
      <c r="L1816" s="16" t="str">
        <f>IF(K1816="W",#REF!, IF( K1816="L",-#REF!, ""))</f>
        <v/>
      </c>
      <c r="M1816" s="23"/>
      <c r="N1816" s="23"/>
    </row>
    <row r="1817" spans="6:14" x14ac:dyDescent="0.45">
      <c r="F1817" s="11" t="str">
        <f>IF(Games!F893=0, "",Games!F893)</f>
        <v/>
      </c>
      <c r="G1817" s="11"/>
      <c r="H1817" s="7"/>
      <c r="I1817" s="7"/>
      <c r="J1817" s="7"/>
      <c r="L1817" s="16" t="str">
        <f>IF(K1817="W",#REF!, IF( K1817="L",-#REF!, ""))</f>
        <v/>
      </c>
      <c r="M1817" s="23"/>
      <c r="N1817" s="23"/>
    </row>
    <row r="1818" spans="6:14" x14ac:dyDescent="0.45">
      <c r="F1818" s="11" t="str">
        <f>IF(Games!F894=0, "",Games!F894)</f>
        <v/>
      </c>
      <c r="G1818" s="11"/>
      <c r="H1818" s="7"/>
      <c r="I1818" s="7"/>
      <c r="J1818" s="7"/>
      <c r="L1818" s="16" t="str">
        <f>IF(K1818="W",#REF!, IF( K1818="L",-#REF!, ""))</f>
        <v/>
      </c>
      <c r="M1818" s="23"/>
      <c r="N1818" s="23"/>
    </row>
    <row r="1819" spans="6:14" x14ac:dyDescent="0.45">
      <c r="F1819" s="11" t="str">
        <f>IF(Games!F895=0, "",Games!F895)</f>
        <v/>
      </c>
      <c r="G1819" s="11"/>
      <c r="H1819" s="7"/>
      <c r="I1819" s="7"/>
      <c r="J1819" s="7"/>
      <c r="L1819" s="16" t="str">
        <f>IF(K1819="W",#REF!, IF( K1819="L",-#REF!, ""))</f>
        <v/>
      </c>
      <c r="M1819" s="23"/>
      <c r="N1819" s="23"/>
    </row>
    <row r="1820" spans="6:14" x14ac:dyDescent="0.45">
      <c r="F1820" s="11" t="str">
        <f>IF(Games!F896=0, "",Games!F896)</f>
        <v/>
      </c>
      <c r="G1820" s="11"/>
      <c r="H1820" s="7"/>
      <c r="I1820" s="7"/>
      <c r="J1820" s="7"/>
      <c r="L1820" s="16" t="str">
        <f>IF(K1820="W",#REF!, IF( K1820="L",-#REF!, ""))</f>
        <v/>
      </c>
      <c r="M1820" s="23"/>
      <c r="N1820" s="23"/>
    </row>
    <row r="1821" spans="6:14" x14ac:dyDescent="0.45">
      <c r="F1821" s="11" t="str">
        <f>IF(Games!F897=0, "",Games!F897)</f>
        <v/>
      </c>
      <c r="G1821" s="11"/>
      <c r="H1821" s="7"/>
      <c r="I1821" s="7"/>
      <c r="J1821" s="7"/>
      <c r="L1821" s="16" t="str">
        <f>IF(K1821="W",#REF!, IF( K1821="L",-#REF!, ""))</f>
        <v/>
      </c>
      <c r="M1821" s="23"/>
      <c r="N1821" s="23"/>
    </row>
    <row r="1822" spans="6:14" x14ac:dyDescent="0.45">
      <c r="F1822" s="11" t="str">
        <f>IF(Games!F898=0, "",Games!F898)</f>
        <v/>
      </c>
      <c r="G1822" s="11"/>
      <c r="H1822" s="7"/>
      <c r="I1822" s="7"/>
      <c r="J1822" s="7"/>
      <c r="L1822" s="16" t="str">
        <f>IF(K1822="W",#REF!, IF( K1822="L",-#REF!, ""))</f>
        <v/>
      </c>
      <c r="M1822" s="23"/>
      <c r="N1822" s="23"/>
    </row>
    <row r="1823" spans="6:14" x14ac:dyDescent="0.45">
      <c r="F1823" s="11" t="str">
        <f>IF(Games!F899=0, "",Games!F899)</f>
        <v/>
      </c>
      <c r="G1823" s="11"/>
      <c r="H1823" s="7"/>
      <c r="I1823" s="7"/>
      <c r="J1823" s="7"/>
      <c r="L1823" s="16" t="str">
        <f>IF(K1823="W",#REF!, IF( K1823="L",-#REF!, ""))</f>
        <v/>
      </c>
      <c r="M1823" s="23"/>
      <c r="N1823" s="23"/>
    </row>
    <row r="1824" spans="6:14" x14ac:dyDescent="0.45">
      <c r="F1824" s="11" t="str">
        <f>IF(Games!F900=0, "",Games!F900)</f>
        <v/>
      </c>
      <c r="G1824" s="11"/>
      <c r="H1824" s="7"/>
      <c r="I1824" s="7"/>
      <c r="J1824" s="7"/>
      <c r="L1824" s="16" t="str">
        <f>IF(K1824="W",#REF!, IF( K1824="L",-#REF!, ""))</f>
        <v/>
      </c>
      <c r="M1824" s="23"/>
      <c r="N1824" s="23"/>
    </row>
    <row r="1825" spans="6:14" x14ac:dyDescent="0.45">
      <c r="F1825" s="11" t="str">
        <f>IF(Games!F901=0, "",Games!F901)</f>
        <v/>
      </c>
      <c r="G1825" s="11"/>
      <c r="H1825" s="7"/>
      <c r="I1825" s="7"/>
      <c r="J1825" s="7"/>
      <c r="L1825" s="16" t="str">
        <f>IF(K1825="W",#REF!, IF( K1825="L",-#REF!, ""))</f>
        <v/>
      </c>
      <c r="M1825" s="23"/>
      <c r="N1825" s="23"/>
    </row>
    <row r="1826" spans="6:14" x14ac:dyDescent="0.45">
      <c r="F1826" s="11" t="str">
        <f>IF(Games!F902=0, "",Games!F902)</f>
        <v/>
      </c>
      <c r="G1826" s="11"/>
      <c r="H1826" s="7"/>
      <c r="I1826" s="7"/>
      <c r="J1826" s="7"/>
      <c r="L1826" s="16" t="str">
        <f>IF(K1826="W",#REF!, IF( K1826="L",-#REF!, ""))</f>
        <v/>
      </c>
      <c r="M1826" s="23"/>
      <c r="N1826" s="23"/>
    </row>
    <row r="1827" spans="6:14" x14ac:dyDescent="0.45">
      <c r="F1827" s="11" t="str">
        <f>IF(Games!F903=0, "",Games!F903)</f>
        <v/>
      </c>
      <c r="G1827" s="11"/>
      <c r="H1827" s="7"/>
      <c r="I1827" s="7"/>
      <c r="J1827" s="7"/>
      <c r="L1827" s="16" t="str">
        <f>IF(K1827="W",#REF!, IF( K1827="L",-#REF!, ""))</f>
        <v/>
      </c>
      <c r="M1827" s="23"/>
      <c r="N1827" s="23"/>
    </row>
    <row r="1828" spans="6:14" x14ac:dyDescent="0.45">
      <c r="F1828" s="11" t="str">
        <f>IF(Games!F904=0, "",Games!F904)</f>
        <v/>
      </c>
      <c r="G1828" s="11"/>
      <c r="H1828" s="7"/>
      <c r="I1828" s="7"/>
      <c r="J1828" s="7"/>
      <c r="L1828" s="16" t="str">
        <f>IF(K1828="W",#REF!, IF( K1828="L",-#REF!, ""))</f>
        <v/>
      </c>
      <c r="M1828" s="23"/>
      <c r="N1828" s="23"/>
    </row>
    <row r="1829" spans="6:14" x14ac:dyDescent="0.45">
      <c r="F1829" s="11" t="str">
        <f>IF(Games!F905=0, "",Games!F905)</f>
        <v/>
      </c>
      <c r="G1829" s="11"/>
      <c r="H1829" s="7"/>
      <c r="I1829" s="7"/>
      <c r="J1829" s="7"/>
      <c r="L1829" s="16" t="str">
        <f>IF(K1829="W",#REF!, IF( K1829="L",-#REF!, ""))</f>
        <v/>
      </c>
      <c r="M1829" s="23"/>
      <c r="N1829" s="23"/>
    </row>
    <row r="1830" spans="6:14" x14ac:dyDescent="0.45">
      <c r="F1830" s="11" t="str">
        <f>IF(Games!F906=0, "",Games!F906)</f>
        <v/>
      </c>
      <c r="G1830" s="11"/>
      <c r="H1830" s="7"/>
      <c r="I1830" s="7"/>
      <c r="J1830" s="7"/>
      <c r="L1830" s="16" t="str">
        <f>IF(K1830="W",#REF!, IF( K1830="L",-#REF!, ""))</f>
        <v/>
      </c>
      <c r="M1830" s="23"/>
      <c r="N1830" s="23"/>
    </row>
    <row r="1831" spans="6:14" x14ac:dyDescent="0.45">
      <c r="F1831" s="11" t="str">
        <f>IF(Games!F907=0, "",Games!F907)</f>
        <v/>
      </c>
      <c r="G1831" s="11"/>
      <c r="H1831" s="7"/>
      <c r="I1831" s="7"/>
      <c r="J1831" s="7"/>
      <c r="L1831" s="16" t="str">
        <f>IF(K1831="W",#REF!, IF( K1831="L",-#REF!, ""))</f>
        <v/>
      </c>
      <c r="M1831" s="23"/>
      <c r="N1831" s="23"/>
    </row>
    <row r="1832" spans="6:14" x14ac:dyDescent="0.45">
      <c r="F1832" s="11" t="str">
        <f>IF(Games!F908=0, "",Games!F908)</f>
        <v/>
      </c>
      <c r="G1832" s="11"/>
      <c r="H1832" s="7"/>
      <c r="I1832" s="7"/>
      <c r="J1832" s="7"/>
      <c r="L1832" s="16" t="str">
        <f>IF(K1832="W",#REF!, IF( K1832="L",-#REF!, ""))</f>
        <v/>
      </c>
      <c r="M1832" s="23"/>
      <c r="N1832" s="23"/>
    </row>
    <row r="1833" spans="6:14" x14ac:dyDescent="0.45">
      <c r="F1833" s="11" t="str">
        <f>IF(Games!F909=0, "",Games!F909)</f>
        <v/>
      </c>
      <c r="G1833" s="11"/>
      <c r="H1833" s="7"/>
      <c r="I1833" s="7"/>
      <c r="J1833" s="7"/>
      <c r="L1833" s="16" t="str">
        <f>IF(K1833="W",#REF!, IF( K1833="L",-#REF!, ""))</f>
        <v/>
      </c>
      <c r="M1833" s="23"/>
      <c r="N1833" s="23"/>
    </row>
    <row r="1834" spans="6:14" x14ac:dyDescent="0.45">
      <c r="F1834" s="11" t="str">
        <f>IF(Games!F910=0, "",Games!F910)</f>
        <v/>
      </c>
      <c r="G1834" s="11"/>
      <c r="H1834" s="7"/>
      <c r="I1834" s="7"/>
      <c r="J1834" s="7"/>
      <c r="L1834" s="16" t="str">
        <f>IF(K1834="W",#REF!, IF( K1834="L",-#REF!, ""))</f>
        <v/>
      </c>
      <c r="M1834" s="23"/>
      <c r="N1834" s="23"/>
    </row>
    <row r="1835" spans="6:14" x14ac:dyDescent="0.45">
      <c r="F1835" s="11" t="str">
        <f>IF(Games!F911=0, "",Games!F911)</f>
        <v/>
      </c>
      <c r="G1835" s="11"/>
      <c r="H1835" s="7"/>
      <c r="I1835" s="7"/>
      <c r="J1835" s="7"/>
      <c r="L1835" s="16" t="str">
        <f>IF(K1835="W",#REF!, IF( K1835="L",-#REF!, ""))</f>
        <v/>
      </c>
      <c r="M1835" s="23"/>
      <c r="N1835" s="23"/>
    </row>
    <row r="1836" spans="6:14" x14ac:dyDescent="0.45">
      <c r="F1836" s="11" t="str">
        <f>IF(Games!F912=0, "",Games!F912)</f>
        <v/>
      </c>
      <c r="G1836" s="11"/>
      <c r="H1836" s="7"/>
      <c r="I1836" s="7"/>
      <c r="J1836" s="7"/>
      <c r="L1836" s="16" t="str">
        <f>IF(K1836="W",#REF!, IF( K1836="L",-#REF!, ""))</f>
        <v/>
      </c>
      <c r="M1836" s="23"/>
      <c r="N1836" s="23"/>
    </row>
    <row r="1837" spans="6:14" x14ac:dyDescent="0.45">
      <c r="F1837" s="11" t="str">
        <f>IF(Games!F913=0, "",Games!F913)</f>
        <v/>
      </c>
      <c r="G1837" s="11"/>
      <c r="H1837" s="7"/>
      <c r="I1837" s="7"/>
      <c r="J1837" s="7"/>
      <c r="L1837" s="16" t="str">
        <f>IF(K1837="W",#REF!, IF( K1837="L",-#REF!, ""))</f>
        <v/>
      </c>
      <c r="M1837" s="23"/>
      <c r="N1837" s="23"/>
    </row>
    <row r="1838" spans="6:14" x14ac:dyDescent="0.45">
      <c r="F1838" s="11" t="str">
        <f>IF(Games!F914=0, "",Games!F914)</f>
        <v/>
      </c>
      <c r="G1838" s="11"/>
      <c r="H1838" s="7"/>
      <c r="I1838" s="7"/>
      <c r="J1838" s="7"/>
      <c r="L1838" s="16" t="str">
        <f>IF(K1838="W",#REF!, IF( K1838="L",-#REF!, ""))</f>
        <v/>
      </c>
      <c r="M1838" s="23"/>
      <c r="N1838" s="23"/>
    </row>
    <row r="1839" spans="6:14" x14ac:dyDescent="0.45">
      <c r="F1839" s="11" t="str">
        <f>IF(Games!F915=0, "",Games!F915)</f>
        <v/>
      </c>
      <c r="G1839" s="11"/>
      <c r="H1839" s="7"/>
      <c r="I1839" s="7"/>
      <c r="J1839" s="7"/>
      <c r="L1839" s="16" t="str">
        <f>IF(K1839="W",#REF!, IF( K1839="L",-#REF!, ""))</f>
        <v/>
      </c>
      <c r="M1839" s="23"/>
      <c r="N1839" s="23"/>
    </row>
    <row r="1840" spans="6:14" x14ac:dyDescent="0.45">
      <c r="F1840" s="11" t="str">
        <f>IF(Games!F916=0, "",Games!F916)</f>
        <v/>
      </c>
      <c r="G1840" s="11"/>
      <c r="H1840" s="7"/>
      <c r="I1840" s="7"/>
      <c r="J1840" s="7"/>
      <c r="L1840" s="16" t="str">
        <f>IF(K1840="W",#REF!, IF( K1840="L",-#REF!, ""))</f>
        <v/>
      </c>
      <c r="M1840" s="23"/>
      <c r="N1840" s="23"/>
    </row>
    <row r="1841" spans="6:14" x14ac:dyDescent="0.45">
      <c r="F1841" s="11" t="str">
        <f>IF(Games!F917=0, "",Games!F917)</f>
        <v/>
      </c>
      <c r="G1841" s="11"/>
      <c r="H1841" s="7"/>
      <c r="I1841" s="7"/>
      <c r="J1841" s="7"/>
      <c r="L1841" s="16" t="str">
        <f>IF(K1841="W",#REF!, IF( K1841="L",-#REF!, ""))</f>
        <v/>
      </c>
      <c r="M1841" s="23"/>
      <c r="N1841" s="23"/>
    </row>
    <row r="1842" spans="6:14" x14ac:dyDescent="0.45">
      <c r="F1842" s="11" t="str">
        <f>IF(Games!F918=0, "",Games!F918)</f>
        <v/>
      </c>
      <c r="G1842" s="11"/>
      <c r="H1842" s="7"/>
      <c r="I1842" s="7"/>
      <c r="J1842" s="7"/>
      <c r="L1842" s="16" t="str">
        <f>IF(K1842="W",#REF!, IF( K1842="L",-#REF!, ""))</f>
        <v/>
      </c>
      <c r="M1842" s="23"/>
      <c r="N1842" s="23"/>
    </row>
    <row r="1843" spans="6:14" x14ac:dyDescent="0.45">
      <c r="F1843" s="11" t="str">
        <f>IF(Games!F919=0, "",Games!F919)</f>
        <v/>
      </c>
      <c r="G1843" s="11"/>
      <c r="H1843" s="7"/>
      <c r="I1843" s="7"/>
      <c r="J1843" s="7"/>
      <c r="L1843" s="16" t="str">
        <f>IF(K1843="W",#REF!, IF( K1843="L",-#REF!, ""))</f>
        <v/>
      </c>
      <c r="M1843" s="23"/>
      <c r="N1843" s="23"/>
    </row>
    <row r="1844" spans="6:14" x14ac:dyDescent="0.45">
      <c r="F1844" s="11" t="str">
        <f>IF(Games!F920=0, "",Games!F920)</f>
        <v/>
      </c>
      <c r="G1844" s="11"/>
      <c r="H1844" s="7"/>
      <c r="I1844" s="7"/>
      <c r="J1844" s="7"/>
      <c r="L1844" s="16" t="str">
        <f>IF(K1844="W",#REF!, IF( K1844="L",-#REF!, ""))</f>
        <v/>
      </c>
      <c r="M1844" s="23"/>
      <c r="N1844" s="23"/>
    </row>
    <row r="1845" spans="6:14" x14ac:dyDescent="0.45">
      <c r="F1845" s="11" t="str">
        <f>IF(Games!F921=0, "",Games!F921)</f>
        <v/>
      </c>
      <c r="G1845" s="11"/>
      <c r="H1845" s="7"/>
      <c r="I1845" s="7"/>
      <c r="J1845" s="7"/>
      <c r="L1845" s="16" t="str">
        <f>IF(K1845="W",#REF!, IF( K1845="L",-#REF!, ""))</f>
        <v/>
      </c>
      <c r="M1845" s="23"/>
      <c r="N1845" s="23"/>
    </row>
    <row r="1846" spans="6:14" x14ac:dyDescent="0.45">
      <c r="F1846" s="11" t="str">
        <f>IF(Games!F922=0, "",Games!F922)</f>
        <v/>
      </c>
      <c r="G1846" s="11"/>
      <c r="H1846" s="7"/>
      <c r="I1846" s="7"/>
      <c r="J1846" s="7"/>
      <c r="L1846" s="16" t="str">
        <f>IF(K1846="W",#REF!, IF( K1846="L",-#REF!, ""))</f>
        <v/>
      </c>
      <c r="M1846" s="23"/>
      <c r="N1846" s="23"/>
    </row>
    <row r="1847" spans="6:14" x14ac:dyDescent="0.45">
      <c r="F1847" s="11" t="str">
        <f>IF(Games!F923=0, "",Games!F923)</f>
        <v/>
      </c>
      <c r="G1847" s="11"/>
      <c r="H1847" s="7"/>
      <c r="I1847" s="7"/>
      <c r="J1847" s="7"/>
      <c r="L1847" s="16" t="str">
        <f>IF(K1847="W",#REF!, IF( K1847="L",-#REF!, ""))</f>
        <v/>
      </c>
      <c r="M1847" s="23"/>
      <c r="N1847" s="23"/>
    </row>
    <row r="1848" spans="6:14" x14ac:dyDescent="0.45">
      <c r="F1848" s="11" t="str">
        <f>IF(Games!F924=0, "",Games!F924)</f>
        <v/>
      </c>
      <c r="G1848" s="11"/>
      <c r="H1848" s="7"/>
      <c r="I1848" s="7"/>
      <c r="J1848" s="7"/>
      <c r="L1848" s="16" t="str">
        <f>IF(K1848="W",#REF!, IF( K1848="L",-#REF!, ""))</f>
        <v/>
      </c>
      <c r="M1848" s="23"/>
      <c r="N1848" s="23"/>
    </row>
    <row r="1849" spans="6:14" x14ac:dyDescent="0.45">
      <c r="F1849" s="11" t="str">
        <f>IF(Games!F925=0, "",Games!F925)</f>
        <v/>
      </c>
      <c r="G1849" s="11"/>
      <c r="H1849" s="7"/>
      <c r="I1849" s="7"/>
      <c r="J1849" s="7"/>
      <c r="L1849" s="16" t="str">
        <f>IF(K1849="W",#REF!, IF( K1849="L",-#REF!, ""))</f>
        <v/>
      </c>
      <c r="M1849" s="23"/>
      <c r="N1849" s="23"/>
    </row>
    <row r="1850" spans="6:14" x14ac:dyDescent="0.45">
      <c r="F1850" s="11" t="str">
        <f>IF(Games!F926=0, "",Games!F926)</f>
        <v/>
      </c>
      <c r="G1850" s="11"/>
      <c r="H1850" s="7"/>
      <c r="I1850" s="7"/>
      <c r="J1850" s="7"/>
      <c r="L1850" s="16" t="str">
        <f>IF(K1850="W",#REF!, IF( K1850="L",-#REF!, ""))</f>
        <v/>
      </c>
      <c r="M1850" s="23"/>
      <c r="N1850" s="23"/>
    </row>
    <row r="1851" spans="6:14" x14ac:dyDescent="0.45">
      <c r="F1851" s="11" t="str">
        <f>IF(Games!F927=0, "",Games!F927)</f>
        <v/>
      </c>
      <c r="G1851" s="11"/>
      <c r="H1851" s="7"/>
      <c r="I1851" s="7"/>
      <c r="J1851" s="7"/>
      <c r="L1851" s="16" t="str">
        <f>IF(K1851="W",#REF!, IF( K1851="L",-#REF!, ""))</f>
        <v/>
      </c>
      <c r="M1851" s="23"/>
      <c r="N1851" s="23"/>
    </row>
    <row r="1852" spans="6:14" x14ac:dyDescent="0.45">
      <c r="F1852" s="11" t="str">
        <f>IF(Games!F928=0, "",Games!F928)</f>
        <v/>
      </c>
      <c r="G1852" s="11"/>
      <c r="H1852" s="7"/>
      <c r="I1852" s="7"/>
      <c r="J1852" s="7"/>
      <c r="L1852" s="16" t="str">
        <f>IF(K1852="W",#REF!, IF( K1852="L",-#REF!, ""))</f>
        <v/>
      </c>
      <c r="M1852" s="23"/>
      <c r="N1852" s="23"/>
    </row>
    <row r="1853" spans="6:14" x14ac:dyDescent="0.45">
      <c r="F1853" s="11" t="str">
        <f>IF(Games!F929=0, "",Games!F929)</f>
        <v/>
      </c>
      <c r="G1853" s="11"/>
      <c r="H1853" s="7"/>
      <c r="I1853" s="7"/>
      <c r="J1853" s="7"/>
      <c r="L1853" s="16" t="str">
        <f>IF(K1853="W",#REF!, IF( K1853="L",-#REF!, ""))</f>
        <v/>
      </c>
      <c r="M1853" s="23"/>
      <c r="N1853" s="23"/>
    </row>
    <row r="1854" spans="6:14" x14ac:dyDescent="0.45">
      <c r="F1854" s="11" t="str">
        <f>IF(Games!F930=0, "",Games!F930)</f>
        <v/>
      </c>
      <c r="G1854" s="11"/>
      <c r="H1854" s="7"/>
      <c r="I1854" s="7"/>
      <c r="J1854" s="7"/>
      <c r="L1854" s="16" t="str">
        <f>IF(K1854="W",#REF!, IF( K1854="L",-#REF!, ""))</f>
        <v/>
      </c>
      <c r="M1854" s="23"/>
      <c r="N1854" s="23"/>
    </row>
    <row r="1855" spans="6:14" x14ac:dyDescent="0.45">
      <c r="F1855" s="11" t="str">
        <f>IF(Games!F931=0, "",Games!F931)</f>
        <v/>
      </c>
      <c r="G1855" s="11"/>
      <c r="H1855" s="7"/>
      <c r="I1855" s="7"/>
      <c r="J1855" s="7"/>
      <c r="L1855" s="16" t="str">
        <f>IF(K1855="W",#REF!, IF( K1855="L",-#REF!, ""))</f>
        <v/>
      </c>
      <c r="M1855" s="23"/>
      <c r="N1855" s="23"/>
    </row>
    <row r="1856" spans="6:14" x14ac:dyDescent="0.45">
      <c r="F1856" s="11" t="str">
        <f>IF(Games!F932=0, "",Games!F932)</f>
        <v/>
      </c>
      <c r="G1856" s="11"/>
      <c r="H1856" s="7"/>
      <c r="I1856" s="7"/>
      <c r="J1856" s="7"/>
      <c r="L1856" s="16" t="str">
        <f>IF(K1856="W",#REF!, IF( K1856="L",-#REF!, ""))</f>
        <v/>
      </c>
      <c r="M1856" s="23"/>
      <c r="N1856" s="23"/>
    </row>
    <row r="1857" spans="6:14" x14ac:dyDescent="0.45">
      <c r="F1857" s="11" t="str">
        <f>IF(Games!F933=0, "",Games!F933)</f>
        <v/>
      </c>
      <c r="G1857" s="11"/>
      <c r="H1857" s="7"/>
      <c r="I1857" s="7"/>
      <c r="J1857" s="7"/>
      <c r="L1857" s="16" t="str">
        <f>IF(K1857="W",#REF!, IF( K1857="L",-#REF!, ""))</f>
        <v/>
      </c>
      <c r="M1857" s="23"/>
      <c r="N1857" s="23"/>
    </row>
    <row r="1858" spans="6:14" x14ac:dyDescent="0.45">
      <c r="F1858" s="11" t="str">
        <f>IF(Games!F934=0, "",Games!F934)</f>
        <v/>
      </c>
      <c r="G1858" s="11"/>
      <c r="H1858" s="7"/>
      <c r="I1858" s="7"/>
      <c r="J1858" s="7"/>
      <c r="L1858" s="16" t="str">
        <f>IF(K1858="W",#REF!, IF( K1858="L",-#REF!, ""))</f>
        <v/>
      </c>
      <c r="M1858" s="23"/>
      <c r="N1858" s="23"/>
    </row>
    <row r="1859" spans="6:14" x14ac:dyDescent="0.45">
      <c r="F1859" s="11" t="str">
        <f>IF(Games!F935=0, "",Games!F935)</f>
        <v/>
      </c>
      <c r="G1859" s="11"/>
      <c r="H1859" s="7"/>
      <c r="I1859" s="7"/>
      <c r="J1859" s="7"/>
      <c r="L1859" s="16" t="str">
        <f>IF(K1859="W",#REF!, IF( K1859="L",-#REF!, ""))</f>
        <v/>
      </c>
      <c r="M1859" s="23"/>
      <c r="N1859" s="23"/>
    </row>
    <row r="1860" spans="6:14" x14ac:dyDescent="0.45">
      <c r="F1860" s="11" t="str">
        <f>IF(Games!F936=0, "",Games!F936)</f>
        <v/>
      </c>
      <c r="G1860" s="11"/>
      <c r="H1860" s="7"/>
      <c r="I1860" s="7"/>
      <c r="J1860" s="7"/>
      <c r="L1860" s="16" t="str">
        <f>IF(K1860="W",#REF!, IF( K1860="L",-#REF!, ""))</f>
        <v/>
      </c>
      <c r="M1860" s="23"/>
      <c r="N1860" s="23"/>
    </row>
    <row r="1861" spans="6:14" x14ac:dyDescent="0.45">
      <c r="F1861" s="11" t="str">
        <f>IF(Games!F937=0, "",Games!F937)</f>
        <v/>
      </c>
      <c r="G1861" s="11"/>
      <c r="H1861" s="7"/>
      <c r="I1861" s="7"/>
      <c r="J1861" s="7"/>
      <c r="L1861" s="16" t="str">
        <f>IF(K1861="W",#REF!, IF( K1861="L",-#REF!, ""))</f>
        <v/>
      </c>
      <c r="M1861" s="23"/>
      <c r="N1861" s="23"/>
    </row>
    <row r="1862" spans="6:14" x14ac:dyDescent="0.45">
      <c r="F1862" s="11" t="str">
        <f>IF(Games!F938=0, "",Games!F938)</f>
        <v/>
      </c>
      <c r="G1862" s="11"/>
      <c r="H1862" s="7"/>
      <c r="I1862" s="7"/>
      <c r="J1862" s="7"/>
      <c r="L1862" s="16" t="str">
        <f>IF(K1862="W",#REF!, IF( K1862="L",-#REF!, ""))</f>
        <v/>
      </c>
      <c r="M1862" s="23"/>
      <c r="N1862" s="23"/>
    </row>
    <row r="1863" spans="6:14" x14ac:dyDescent="0.45">
      <c r="F1863" s="11" t="str">
        <f>IF(Games!F939=0, "",Games!F939)</f>
        <v/>
      </c>
      <c r="G1863" s="11"/>
      <c r="H1863" s="7"/>
      <c r="I1863" s="7"/>
      <c r="J1863" s="7"/>
      <c r="L1863" s="16" t="str">
        <f>IF(K1863="W",#REF!, IF( K1863="L",-#REF!, ""))</f>
        <v/>
      </c>
      <c r="M1863" s="23"/>
      <c r="N1863" s="23"/>
    </row>
    <row r="1864" spans="6:14" x14ac:dyDescent="0.45">
      <c r="F1864" s="11" t="str">
        <f>IF(Games!F940=0, "",Games!F940)</f>
        <v/>
      </c>
      <c r="G1864" s="11"/>
      <c r="H1864" s="7"/>
      <c r="I1864" s="7"/>
      <c r="J1864" s="7"/>
      <c r="L1864" s="16" t="str">
        <f>IF(K1864="W",#REF!, IF( K1864="L",-#REF!, ""))</f>
        <v/>
      </c>
      <c r="M1864" s="23"/>
      <c r="N1864" s="23"/>
    </row>
    <row r="1865" spans="6:14" x14ac:dyDescent="0.45">
      <c r="F1865" s="11" t="str">
        <f>IF(Games!F941=0, "",Games!F941)</f>
        <v/>
      </c>
      <c r="G1865" s="11"/>
      <c r="H1865" s="7"/>
      <c r="I1865" s="7"/>
      <c r="J1865" s="7"/>
      <c r="L1865" s="16" t="str">
        <f>IF(K1865="W",#REF!, IF( K1865="L",-#REF!, ""))</f>
        <v/>
      </c>
      <c r="M1865" s="23"/>
      <c r="N1865" s="23"/>
    </row>
    <row r="1866" spans="6:14" x14ac:dyDescent="0.45">
      <c r="F1866" s="11" t="str">
        <f>IF(Games!F942=0, "",Games!F942)</f>
        <v/>
      </c>
      <c r="G1866" s="11"/>
      <c r="H1866" s="7"/>
      <c r="I1866" s="7"/>
      <c r="J1866" s="7"/>
      <c r="L1866" s="16" t="str">
        <f>IF(K1866="W",#REF!, IF( K1866="L",-#REF!, ""))</f>
        <v/>
      </c>
      <c r="M1866" s="23"/>
      <c r="N1866" s="23"/>
    </row>
    <row r="1867" spans="6:14" x14ac:dyDescent="0.45">
      <c r="F1867" s="11" t="str">
        <f>IF(Games!F943=0, "",Games!F943)</f>
        <v/>
      </c>
      <c r="G1867" s="11"/>
      <c r="H1867" s="7"/>
      <c r="I1867" s="7"/>
      <c r="J1867" s="7"/>
      <c r="L1867" s="16" t="str">
        <f>IF(K1867="W",#REF!, IF( K1867="L",-#REF!, ""))</f>
        <v/>
      </c>
      <c r="M1867" s="23"/>
      <c r="N1867" s="23"/>
    </row>
    <row r="1868" spans="6:14" x14ac:dyDescent="0.45">
      <c r="F1868" s="11" t="str">
        <f>IF(Games!F944=0, "",Games!F944)</f>
        <v/>
      </c>
      <c r="G1868" s="11"/>
      <c r="H1868" s="7"/>
      <c r="I1868" s="7"/>
      <c r="J1868" s="7"/>
      <c r="L1868" s="16" t="str">
        <f>IF(K1868="W",#REF!, IF( K1868="L",-#REF!, ""))</f>
        <v/>
      </c>
      <c r="M1868" s="23"/>
      <c r="N1868" s="23"/>
    </row>
    <row r="1869" spans="6:14" x14ac:dyDescent="0.45">
      <c r="F1869" s="11" t="str">
        <f>IF(Games!F945=0, "",Games!F945)</f>
        <v/>
      </c>
      <c r="G1869" s="11"/>
      <c r="H1869" s="7"/>
      <c r="I1869" s="7"/>
      <c r="J1869" s="7"/>
      <c r="L1869" s="16" t="str">
        <f>IF(K1869="W",#REF!, IF( K1869="L",-#REF!, ""))</f>
        <v/>
      </c>
      <c r="M1869" s="23"/>
      <c r="N1869" s="23"/>
    </row>
    <row r="1870" spans="6:14" x14ac:dyDescent="0.45">
      <c r="F1870" s="11" t="str">
        <f>IF(Games!F946=0, "",Games!F946)</f>
        <v/>
      </c>
      <c r="G1870" s="11"/>
      <c r="H1870" s="7"/>
      <c r="I1870" s="7"/>
      <c r="J1870" s="7"/>
      <c r="L1870" s="16" t="str">
        <f>IF(K1870="W",#REF!, IF( K1870="L",-#REF!, ""))</f>
        <v/>
      </c>
      <c r="M1870" s="23"/>
      <c r="N1870" s="23"/>
    </row>
    <row r="1871" spans="6:14" x14ac:dyDescent="0.45">
      <c r="F1871" s="11" t="str">
        <f>IF(Games!F947=0, "",Games!F947)</f>
        <v/>
      </c>
      <c r="G1871" s="11"/>
      <c r="H1871" s="7"/>
      <c r="I1871" s="7"/>
      <c r="J1871" s="7"/>
      <c r="L1871" s="16" t="str">
        <f>IF(K1871="W",#REF!, IF( K1871="L",-#REF!, ""))</f>
        <v/>
      </c>
      <c r="M1871" s="23"/>
      <c r="N1871" s="23"/>
    </row>
    <row r="1872" spans="6:14" x14ac:dyDescent="0.45">
      <c r="F1872" s="11" t="str">
        <f>IF(Games!F948=0, "",Games!F948)</f>
        <v/>
      </c>
      <c r="G1872" s="11"/>
      <c r="H1872" s="7"/>
      <c r="I1872" s="7"/>
      <c r="J1872" s="7"/>
      <c r="L1872" s="16" t="str">
        <f>IF(K1872="W",#REF!, IF( K1872="L",-#REF!, ""))</f>
        <v/>
      </c>
      <c r="M1872" s="23"/>
      <c r="N1872" s="23"/>
    </row>
    <row r="1873" spans="6:14" x14ac:dyDescent="0.45">
      <c r="F1873" s="11" t="str">
        <f>IF(Games!F949=0, "",Games!F949)</f>
        <v/>
      </c>
      <c r="G1873" s="11"/>
      <c r="H1873" s="7"/>
      <c r="I1873" s="7"/>
      <c r="J1873" s="7"/>
      <c r="L1873" s="16" t="str">
        <f>IF(K1873="W",#REF!, IF( K1873="L",-#REF!, ""))</f>
        <v/>
      </c>
      <c r="M1873" s="23"/>
      <c r="N1873" s="23"/>
    </row>
    <row r="1874" spans="6:14" x14ac:dyDescent="0.45">
      <c r="F1874" s="11" t="str">
        <f>IF(Games!F950=0, "",Games!F950)</f>
        <v/>
      </c>
      <c r="G1874" s="11"/>
      <c r="H1874" s="7"/>
      <c r="I1874" s="7"/>
      <c r="J1874" s="7"/>
      <c r="L1874" s="16" t="str">
        <f>IF(K1874="W",#REF!, IF( K1874="L",-#REF!, ""))</f>
        <v/>
      </c>
      <c r="M1874" s="23"/>
      <c r="N1874" s="23"/>
    </row>
    <row r="1875" spans="6:14" x14ac:dyDescent="0.45">
      <c r="F1875" s="11" t="str">
        <f>IF(Games!F951=0, "",Games!F951)</f>
        <v/>
      </c>
      <c r="G1875" s="11"/>
      <c r="H1875" s="7"/>
      <c r="I1875" s="7"/>
      <c r="J1875" s="7"/>
      <c r="L1875" s="16" t="str">
        <f>IF(K1875="W",#REF!, IF( K1875="L",-#REF!, ""))</f>
        <v/>
      </c>
      <c r="M1875" s="23"/>
      <c r="N1875" s="23"/>
    </row>
    <row r="1876" spans="6:14" x14ac:dyDescent="0.45">
      <c r="F1876" s="11" t="str">
        <f>IF(Games!F952=0, "",Games!F952)</f>
        <v/>
      </c>
      <c r="G1876" s="11"/>
      <c r="H1876" s="7"/>
      <c r="I1876" s="7"/>
      <c r="J1876" s="7"/>
      <c r="L1876" s="16" t="str">
        <f>IF(K1876="W",#REF!, IF( K1876="L",-#REF!, ""))</f>
        <v/>
      </c>
      <c r="M1876" s="23"/>
      <c r="N1876" s="23"/>
    </row>
    <row r="1877" spans="6:14" x14ac:dyDescent="0.45">
      <c r="F1877" s="11" t="str">
        <f>IF(Games!F953=0, "",Games!F953)</f>
        <v/>
      </c>
      <c r="G1877" s="11"/>
      <c r="H1877" s="7"/>
      <c r="I1877" s="7"/>
      <c r="J1877" s="7"/>
      <c r="L1877" s="16" t="str">
        <f>IF(K1877="W",#REF!, IF( K1877="L",-#REF!, ""))</f>
        <v/>
      </c>
      <c r="M1877" s="23"/>
      <c r="N1877" s="23"/>
    </row>
    <row r="1878" spans="6:14" x14ac:dyDescent="0.45">
      <c r="F1878" s="11" t="str">
        <f>IF(Games!F954=0, "",Games!F954)</f>
        <v/>
      </c>
      <c r="G1878" s="11"/>
      <c r="H1878" s="7"/>
      <c r="I1878" s="7"/>
      <c r="J1878" s="7"/>
      <c r="L1878" s="16" t="str">
        <f>IF(K1878="W",#REF!, IF( K1878="L",-#REF!, ""))</f>
        <v/>
      </c>
      <c r="M1878" s="23"/>
      <c r="N1878" s="23"/>
    </row>
    <row r="1879" spans="6:14" x14ac:dyDescent="0.45">
      <c r="F1879" s="11" t="str">
        <f>IF(Games!F955=0, "",Games!F955)</f>
        <v/>
      </c>
      <c r="G1879" s="11"/>
      <c r="H1879" s="7"/>
      <c r="I1879" s="7"/>
      <c r="J1879" s="7"/>
      <c r="L1879" s="16" t="str">
        <f>IF(K1879="W",#REF!, IF( K1879="L",-#REF!, ""))</f>
        <v/>
      </c>
      <c r="M1879" s="23"/>
      <c r="N1879" s="23"/>
    </row>
    <row r="1880" spans="6:14" x14ac:dyDescent="0.45">
      <c r="F1880" s="11" t="str">
        <f>IF(Games!F956=0, "",Games!F956)</f>
        <v/>
      </c>
      <c r="G1880" s="11"/>
      <c r="H1880" s="7"/>
      <c r="I1880" s="7"/>
      <c r="J1880" s="7"/>
      <c r="L1880" s="16" t="str">
        <f>IF(K1880="W",#REF!, IF( K1880="L",-#REF!, ""))</f>
        <v/>
      </c>
      <c r="M1880" s="23"/>
      <c r="N1880" s="23"/>
    </row>
  </sheetData>
  <mergeCells count="4">
    <mergeCell ref="R1:T1"/>
    <mergeCell ref="U1:W1"/>
    <mergeCell ref="R5:T5"/>
    <mergeCell ref="U5:W5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6"/>
  <sheetViews>
    <sheetView workbookViewId="0">
      <selection activeCell="H2" sqref="H2"/>
    </sheetView>
  </sheetViews>
  <sheetFormatPr defaultColWidth="10.6640625" defaultRowHeight="14.25" x14ac:dyDescent="0.45"/>
  <cols>
    <col min="1" max="4" width="13.86328125" customWidth="1"/>
    <col min="5" max="5" width="18.1328125" customWidth="1"/>
    <col min="6" max="6" width="14.265625" customWidth="1"/>
    <col min="7" max="7" width="13.86328125" customWidth="1"/>
    <col min="8" max="8" width="9.73046875" customWidth="1"/>
    <col min="9" max="9" width="9.265625" customWidth="1"/>
    <col min="11" max="11" width="16.06640625" customWidth="1"/>
    <col min="12" max="12" width="17.33203125" customWidth="1"/>
    <col min="13" max="13" width="12.6640625" customWidth="1"/>
    <col min="14" max="14" width="15.53125" customWidth="1"/>
  </cols>
  <sheetData>
    <row r="1" spans="1:19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12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13</v>
      </c>
      <c r="N1" s="10" t="s">
        <v>14</v>
      </c>
      <c r="P1" s="27" t="s">
        <v>15</v>
      </c>
      <c r="Q1" s="27"/>
      <c r="R1" s="27"/>
      <c r="S1" s="27"/>
    </row>
    <row r="2" spans="1:19" x14ac:dyDescent="0.45">
      <c r="A2" s="20" t="str">
        <f>IF('Prediction Log'!A2=0, "",'Prediction Log'!A2)</f>
        <v/>
      </c>
      <c r="B2" s="20" t="str">
        <f>IF('Prediction Log'!B2=0, "",'Prediction Log'!B2)</f>
        <v/>
      </c>
      <c r="C2" s="20" t="str">
        <f>IF('Prediction Log'!C2=0, "",'Prediction Log'!C2)</f>
        <v/>
      </c>
      <c r="D2" s="20" t="str">
        <f>IF('Prediction Log'!D2=0, "",'Prediction Log'!D2)</f>
        <v/>
      </c>
      <c r="E2" s="20" t="str">
        <f>IF('Prediction Log'!E2=0, "",'Prediction Log'!E2)</f>
        <v/>
      </c>
      <c r="F2" s="20" t="str">
        <f>IF('Prediction Log'!F2=0, "",'Prediction Log'!F2)</f>
        <v/>
      </c>
      <c r="G2" s="20" t="str">
        <f>IF('Prediction Log'!G2=0, "",'Prediction Log'!G2)</f>
        <v/>
      </c>
      <c r="K2" s="21">
        <f>I2+IF(J2&lt;0, (I2/(J2/-100)), I2*(J2/100))</f>
        <v>0</v>
      </c>
      <c r="L2" s="21">
        <f>K2-I2</f>
        <v>0</v>
      </c>
      <c r="N2" s="19" t="str">
        <f>IF(M2="W", L2, IF(M2="L",-I2, ""))</f>
        <v/>
      </c>
      <c r="P2" s="15" t="s">
        <v>16</v>
      </c>
      <c r="Q2" s="15" t="s">
        <v>17</v>
      </c>
      <c r="R2" s="5" t="s">
        <v>18</v>
      </c>
      <c r="S2" s="5" t="s">
        <v>19</v>
      </c>
    </row>
    <row r="3" spans="1:19" x14ac:dyDescent="0.45">
      <c r="A3" s="20" t="str">
        <f>IF('Prediction Log'!A3=0, "",'Prediction Log'!A3)</f>
        <v/>
      </c>
      <c r="B3" s="20" t="str">
        <f>IF('Prediction Log'!B3=0, "",'Prediction Log'!B3)</f>
        <v/>
      </c>
      <c r="C3" s="20" t="str">
        <f>IF('Prediction Log'!C3=0, "",'Prediction Log'!C3)</f>
        <v/>
      </c>
      <c r="D3" s="20" t="str">
        <f>IF('Prediction Log'!D3=0, "",'Prediction Log'!D3)</f>
        <v/>
      </c>
      <c r="E3" s="20" t="str">
        <f>IF('Prediction Log'!E3=0, "",'Prediction Log'!E3)</f>
        <v/>
      </c>
      <c r="F3" s="20" t="str">
        <f>IF('Prediction Log'!F3=0, "",'Prediction Log'!F3)</f>
        <v/>
      </c>
      <c r="G3" s="20" t="str">
        <f>IF('Prediction Log'!G3=0, "",'Prediction Log'!G3)</f>
        <v/>
      </c>
      <c r="K3" s="21">
        <f t="shared" ref="K3:K30" si="0">I3+IF(J3&lt;0, (I3/(J3/-100)), I3*(J3/100))</f>
        <v>0</v>
      </c>
      <c r="L3" s="21">
        <f t="shared" ref="L3:L30" si="1">K3-I3</f>
        <v>0</v>
      </c>
      <c r="N3" s="19" t="str">
        <f t="shared" ref="N3:N66" si="2">IF(M3="W", L3, IF(M3="L",-I3, ""))</f>
        <v/>
      </c>
      <c r="P3" s="5">
        <f>COUNTIF($M$2:$M$1048576, "W")</f>
        <v>0</v>
      </c>
      <c r="Q3" s="5">
        <f>COUNTIF($M$2:$M$1048576, "L")</f>
        <v>0</v>
      </c>
      <c r="R3" s="5" t="e">
        <f>P3/SUM(P3:Q3)</f>
        <v>#DIV/0!</v>
      </c>
      <c r="S3" s="5">
        <f>SUM(N2:N1048576)</f>
        <v>0</v>
      </c>
    </row>
    <row r="4" spans="1:19" x14ac:dyDescent="0.45">
      <c r="A4" s="20" t="str">
        <f>IF('Prediction Log'!A4=0, "",'Prediction Log'!A4)</f>
        <v/>
      </c>
      <c r="B4" s="20" t="str">
        <f>IF('Prediction Log'!B4=0, "",'Prediction Log'!B4)</f>
        <v/>
      </c>
      <c r="C4" s="20" t="str">
        <f>IF('Prediction Log'!C4=0, "",'Prediction Log'!C4)</f>
        <v/>
      </c>
      <c r="D4" s="20" t="str">
        <f>IF('Prediction Log'!D4=0, "",'Prediction Log'!D4)</f>
        <v/>
      </c>
      <c r="E4" s="20" t="str">
        <f>IF('Prediction Log'!E4=0, "",'Prediction Log'!E4)</f>
        <v/>
      </c>
      <c r="F4" s="20" t="str">
        <f>IF('Prediction Log'!F4=0, "",'Prediction Log'!F4)</f>
        <v/>
      </c>
      <c r="G4" s="20" t="str">
        <f>IF('Prediction Log'!G4=0, "",'Prediction Log'!G4)</f>
        <v/>
      </c>
      <c r="K4" s="21">
        <f t="shared" si="0"/>
        <v>0</v>
      </c>
      <c r="L4" s="21">
        <f t="shared" si="1"/>
        <v>0</v>
      </c>
      <c r="N4" s="19" t="str">
        <f t="shared" si="2"/>
        <v/>
      </c>
    </row>
    <row r="5" spans="1:19" x14ac:dyDescent="0.45">
      <c r="A5" s="20" t="str">
        <f>IF('Prediction Log'!A5=0, "",'Prediction Log'!A5)</f>
        <v/>
      </c>
      <c r="B5" s="20" t="str">
        <f>IF('Prediction Log'!B5=0, "",'Prediction Log'!B5)</f>
        <v/>
      </c>
      <c r="C5" s="20" t="str">
        <f>IF('Prediction Log'!C5=0, "",'Prediction Log'!C5)</f>
        <v/>
      </c>
      <c r="D5" s="20" t="str">
        <f>IF('Prediction Log'!D5=0, "",'Prediction Log'!D5)</f>
        <v/>
      </c>
      <c r="E5" s="20" t="str">
        <f>IF('Prediction Log'!E5=0, "",'Prediction Log'!E5)</f>
        <v/>
      </c>
      <c r="F5" s="20" t="str">
        <f>IF('Prediction Log'!F5=0, "",'Prediction Log'!F5)</f>
        <v/>
      </c>
      <c r="G5" s="20" t="str">
        <f>IF('Prediction Log'!G5=0, "",'Prediction Log'!G5)</f>
        <v/>
      </c>
      <c r="K5" s="21">
        <f t="shared" si="0"/>
        <v>0</v>
      </c>
      <c r="L5" s="21">
        <f t="shared" si="1"/>
        <v>0</v>
      </c>
      <c r="N5" s="19" t="str">
        <f t="shared" si="2"/>
        <v/>
      </c>
    </row>
    <row r="6" spans="1:19" x14ac:dyDescent="0.45">
      <c r="A6" s="20" t="str">
        <f>IF('Prediction Log'!A6=0, "",'Prediction Log'!A6)</f>
        <v/>
      </c>
      <c r="B6" s="20" t="str">
        <f>IF('Prediction Log'!B6=0, "",'Prediction Log'!B6)</f>
        <v/>
      </c>
      <c r="C6" s="20" t="str">
        <f>IF('Prediction Log'!C6=0, "",'Prediction Log'!C6)</f>
        <v/>
      </c>
      <c r="D6" s="20" t="str">
        <f>IF('Prediction Log'!D6=0, "",'Prediction Log'!D6)</f>
        <v/>
      </c>
      <c r="E6" s="20" t="str">
        <f>IF('Prediction Log'!E6=0, "",'Prediction Log'!E6)</f>
        <v/>
      </c>
      <c r="F6" s="20" t="str">
        <f>IF('Prediction Log'!F6=0, "",'Prediction Log'!F6)</f>
        <v/>
      </c>
      <c r="G6" s="20" t="str">
        <f>IF('Prediction Log'!G6=0, "",'Prediction Log'!G6)</f>
        <v/>
      </c>
      <c r="K6" s="21">
        <f t="shared" si="0"/>
        <v>0</v>
      </c>
      <c r="L6" s="21">
        <f t="shared" si="1"/>
        <v>0</v>
      </c>
      <c r="N6" s="19" t="str">
        <f t="shared" si="2"/>
        <v/>
      </c>
    </row>
    <row r="7" spans="1:19" x14ac:dyDescent="0.45">
      <c r="A7" s="20" t="str">
        <f>IF('Prediction Log'!A7=0, "",'Prediction Log'!A7)</f>
        <v/>
      </c>
      <c r="B7" s="20" t="str">
        <f>IF('Prediction Log'!B7=0, "",'Prediction Log'!B7)</f>
        <v/>
      </c>
      <c r="C7" s="20" t="str">
        <f>IF('Prediction Log'!C7=0, "",'Prediction Log'!C7)</f>
        <v/>
      </c>
      <c r="D7" s="20" t="str">
        <f>IF('Prediction Log'!D7=0, "",'Prediction Log'!D7)</f>
        <v/>
      </c>
      <c r="E7" s="20" t="str">
        <f>IF('Prediction Log'!E7=0, "",'Prediction Log'!E7)</f>
        <v/>
      </c>
      <c r="F7" s="20" t="str">
        <f>IF('Prediction Log'!F7=0, "",'Prediction Log'!F7)</f>
        <v/>
      </c>
      <c r="G7" s="20" t="str">
        <f>IF('Prediction Log'!G7=0, "",'Prediction Log'!G7)</f>
        <v/>
      </c>
      <c r="K7" s="21">
        <f t="shared" si="0"/>
        <v>0</v>
      </c>
      <c r="L7" s="21">
        <f t="shared" si="1"/>
        <v>0</v>
      </c>
      <c r="N7" s="19" t="str">
        <f t="shared" si="2"/>
        <v/>
      </c>
    </row>
    <row r="8" spans="1:19" x14ac:dyDescent="0.45">
      <c r="A8" s="20" t="str">
        <f>IF('Prediction Log'!A8=0, "",'Prediction Log'!A8)</f>
        <v/>
      </c>
      <c r="B8" s="20" t="str">
        <f>IF('Prediction Log'!B8=0, "",'Prediction Log'!B8)</f>
        <v/>
      </c>
      <c r="C8" s="20" t="str">
        <f>IF('Prediction Log'!C8=0, "",'Prediction Log'!C8)</f>
        <v/>
      </c>
      <c r="D8" s="20" t="str">
        <f>IF('Prediction Log'!D8=0, "",'Prediction Log'!D8)</f>
        <v/>
      </c>
      <c r="E8" s="20" t="str">
        <f>IF('Prediction Log'!E8=0, "",'Prediction Log'!E8)</f>
        <v/>
      </c>
      <c r="F8" s="20" t="str">
        <f>IF('Prediction Log'!F8=0, "",'Prediction Log'!F8)</f>
        <v/>
      </c>
      <c r="G8" s="20" t="str">
        <f>IF('Prediction Log'!G8=0, "",'Prediction Log'!G8)</f>
        <v/>
      </c>
      <c r="K8" s="21">
        <f t="shared" si="0"/>
        <v>0</v>
      </c>
      <c r="L8" s="21">
        <f t="shared" si="1"/>
        <v>0</v>
      </c>
      <c r="N8" s="19" t="str">
        <f t="shared" si="2"/>
        <v/>
      </c>
    </row>
    <row r="9" spans="1:19" x14ac:dyDescent="0.45">
      <c r="A9" s="20" t="str">
        <f>IF('Prediction Log'!A9=0, "",'Prediction Log'!A9)</f>
        <v/>
      </c>
      <c r="B9" s="20" t="str">
        <f>IF('Prediction Log'!B9=0, "",'Prediction Log'!B9)</f>
        <v/>
      </c>
      <c r="C9" s="20" t="str">
        <f>IF('Prediction Log'!C9=0, "",'Prediction Log'!C9)</f>
        <v/>
      </c>
      <c r="D9" s="20" t="str">
        <f>IF('Prediction Log'!D9=0, "",'Prediction Log'!D9)</f>
        <v/>
      </c>
      <c r="E9" s="20" t="str">
        <f>IF('Prediction Log'!E9=0, "",'Prediction Log'!E9)</f>
        <v/>
      </c>
      <c r="F9" s="20" t="str">
        <f>IF('Prediction Log'!F9=0, "",'Prediction Log'!F9)</f>
        <v/>
      </c>
      <c r="G9" s="20" t="str">
        <f>IF('Prediction Log'!G9=0, "",'Prediction Log'!G9)</f>
        <v/>
      </c>
      <c r="K9" s="21">
        <f t="shared" si="0"/>
        <v>0</v>
      </c>
      <c r="L9" s="21">
        <f t="shared" si="1"/>
        <v>0</v>
      </c>
      <c r="N9" s="19" t="str">
        <f t="shared" si="2"/>
        <v/>
      </c>
    </row>
    <row r="10" spans="1:19" x14ac:dyDescent="0.45">
      <c r="A10" s="20" t="str">
        <f>IF('Prediction Log'!A10=0, "",'Prediction Log'!A10)</f>
        <v/>
      </c>
      <c r="B10" s="20" t="str">
        <f>IF('Prediction Log'!B10=0, "",'Prediction Log'!B10)</f>
        <v/>
      </c>
      <c r="C10" s="20" t="str">
        <f>IF('Prediction Log'!C10=0, "",'Prediction Log'!C10)</f>
        <v/>
      </c>
      <c r="D10" s="20" t="str">
        <f>IF('Prediction Log'!D10=0, "",'Prediction Log'!D10)</f>
        <v/>
      </c>
      <c r="E10" s="20" t="str">
        <f>IF('Prediction Log'!E10=0, "",'Prediction Log'!E10)</f>
        <v/>
      </c>
      <c r="F10" s="20" t="str">
        <f>IF('Prediction Log'!F10=0, "",'Prediction Log'!F10)</f>
        <v/>
      </c>
      <c r="G10" s="20" t="str">
        <f>IF('Prediction Log'!G10=0, "",'Prediction Log'!G10)</f>
        <v/>
      </c>
      <c r="K10" s="21">
        <f t="shared" si="0"/>
        <v>0</v>
      </c>
      <c r="L10" s="21">
        <f t="shared" si="1"/>
        <v>0</v>
      </c>
      <c r="N10" s="19" t="str">
        <f t="shared" si="2"/>
        <v/>
      </c>
    </row>
    <row r="11" spans="1:19" x14ac:dyDescent="0.45">
      <c r="A11" s="20" t="str">
        <f>IF('Prediction Log'!A11=0, "",'Prediction Log'!A11)</f>
        <v/>
      </c>
      <c r="B11" s="20" t="str">
        <f>IF('Prediction Log'!B11=0, "",'Prediction Log'!B11)</f>
        <v/>
      </c>
      <c r="C11" s="20" t="str">
        <f>IF('Prediction Log'!C11=0, "",'Prediction Log'!C11)</f>
        <v/>
      </c>
      <c r="D11" s="20" t="str">
        <f>IF('Prediction Log'!D11=0, "",'Prediction Log'!D11)</f>
        <v/>
      </c>
      <c r="E11" s="20" t="str">
        <f>IF('Prediction Log'!E11=0, "",'Prediction Log'!E11)</f>
        <v/>
      </c>
      <c r="F11" s="20" t="str">
        <f>IF('Prediction Log'!F11=0, "",'Prediction Log'!F11)</f>
        <v/>
      </c>
      <c r="G11" s="20" t="str">
        <f>IF('Prediction Log'!G11=0, "",'Prediction Log'!G11)</f>
        <v/>
      </c>
      <c r="K11" s="21">
        <f t="shared" si="0"/>
        <v>0</v>
      </c>
      <c r="L11" s="21">
        <f t="shared" si="1"/>
        <v>0</v>
      </c>
      <c r="N11" s="19" t="str">
        <f t="shared" si="2"/>
        <v/>
      </c>
    </row>
    <row r="12" spans="1:19" x14ac:dyDescent="0.45">
      <c r="A12" s="20" t="str">
        <f>IF('Prediction Log'!A12=0, "",'Prediction Log'!A12)</f>
        <v/>
      </c>
      <c r="B12" s="20" t="str">
        <f>IF('Prediction Log'!B12=0, "",'Prediction Log'!B12)</f>
        <v/>
      </c>
      <c r="C12" s="20" t="str">
        <f>IF('Prediction Log'!C12=0, "",'Prediction Log'!C12)</f>
        <v/>
      </c>
      <c r="D12" s="20" t="str">
        <f>IF('Prediction Log'!D12=0, "",'Prediction Log'!D12)</f>
        <v/>
      </c>
      <c r="E12" s="20" t="str">
        <f>IF('Prediction Log'!E12=0, "",'Prediction Log'!E12)</f>
        <v/>
      </c>
      <c r="F12" s="20" t="str">
        <f>IF('Prediction Log'!F12=0, "",'Prediction Log'!F12)</f>
        <v/>
      </c>
      <c r="G12" s="20" t="str">
        <f>IF('Prediction Log'!G12=0, "",'Prediction Log'!G12)</f>
        <v/>
      </c>
      <c r="K12" s="21">
        <f t="shared" si="0"/>
        <v>0</v>
      </c>
      <c r="L12" s="21">
        <f t="shared" si="1"/>
        <v>0</v>
      </c>
      <c r="N12" s="19" t="str">
        <f t="shared" si="2"/>
        <v/>
      </c>
    </row>
    <row r="13" spans="1:19" x14ac:dyDescent="0.45">
      <c r="A13" s="20" t="str">
        <f>IF('Prediction Log'!A13=0, "",'Prediction Log'!A13)</f>
        <v/>
      </c>
      <c r="B13" s="20" t="str">
        <f>IF('Prediction Log'!B13=0, "",'Prediction Log'!B13)</f>
        <v/>
      </c>
      <c r="C13" s="20" t="str">
        <f>IF('Prediction Log'!C13=0, "",'Prediction Log'!C13)</f>
        <v/>
      </c>
      <c r="D13" s="20" t="str">
        <f>IF('Prediction Log'!D13=0, "",'Prediction Log'!D13)</f>
        <v/>
      </c>
      <c r="E13" s="20" t="str">
        <f>IF('Prediction Log'!E13=0, "",'Prediction Log'!E13)</f>
        <v/>
      </c>
      <c r="F13" s="20" t="str">
        <f>IF('Prediction Log'!F13=0, "",'Prediction Log'!F13)</f>
        <v/>
      </c>
      <c r="G13" s="20" t="str">
        <f>IF('Prediction Log'!G13=0, "",'Prediction Log'!G13)</f>
        <v/>
      </c>
      <c r="K13" s="21">
        <f t="shared" si="0"/>
        <v>0</v>
      </c>
      <c r="L13" s="21">
        <f t="shared" si="1"/>
        <v>0</v>
      </c>
      <c r="N13" s="19" t="str">
        <f t="shared" si="2"/>
        <v/>
      </c>
    </row>
    <row r="14" spans="1:19" x14ac:dyDescent="0.45">
      <c r="A14" s="20" t="str">
        <f>IF('Prediction Log'!A14=0, "",'Prediction Log'!A14)</f>
        <v/>
      </c>
      <c r="B14" s="20" t="str">
        <f>IF('Prediction Log'!B14=0, "",'Prediction Log'!B14)</f>
        <v/>
      </c>
      <c r="C14" s="20" t="str">
        <f>IF('Prediction Log'!C14=0, "",'Prediction Log'!C14)</f>
        <v/>
      </c>
      <c r="D14" s="20" t="str">
        <f>IF('Prediction Log'!D14=0, "",'Prediction Log'!D14)</f>
        <v/>
      </c>
      <c r="E14" s="20" t="str">
        <f>IF('Prediction Log'!E14=0, "",'Prediction Log'!E14)</f>
        <v/>
      </c>
      <c r="F14" s="20" t="str">
        <f>IF('Prediction Log'!F14=0, "",'Prediction Log'!F14)</f>
        <v/>
      </c>
      <c r="G14" s="20" t="str">
        <f>IF('Prediction Log'!G14=0, "",'Prediction Log'!G14)</f>
        <v/>
      </c>
      <c r="K14" s="21">
        <f t="shared" si="0"/>
        <v>0</v>
      </c>
      <c r="L14" s="21">
        <f t="shared" si="1"/>
        <v>0</v>
      </c>
      <c r="N14" s="19" t="str">
        <f t="shared" si="2"/>
        <v/>
      </c>
    </row>
    <row r="15" spans="1:19" x14ac:dyDescent="0.45">
      <c r="A15" s="20" t="str">
        <f>IF('Prediction Log'!A15=0, "",'Prediction Log'!A15)</f>
        <v/>
      </c>
      <c r="B15" s="20" t="str">
        <f>IF('Prediction Log'!B15=0, "",'Prediction Log'!B15)</f>
        <v/>
      </c>
      <c r="C15" s="20" t="str">
        <f>IF('Prediction Log'!C15=0, "",'Prediction Log'!C15)</f>
        <v/>
      </c>
      <c r="D15" s="20" t="str">
        <f>IF('Prediction Log'!D15=0, "",'Prediction Log'!D15)</f>
        <v/>
      </c>
      <c r="E15" s="20" t="str">
        <f>IF('Prediction Log'!E15=0, "",'Prediction Log'!E15)</f>
        <v/>
      </c>
      <c r="F15" s="20" t="str">
        <f>IF('Prediction Log'!F15=0, "",'Prediction Log'!F15)</f>
        <v/>
      </c>
      <c r="G15" s="20" t="str">
        <f>IF('Prediction Log'!G15=0, "",'Prediction Log'!G15)</f>
        <v/>
      </c>
      <c r="K15" s="21">
        <f t="shared" si="0"/>
        <v>0</v>
      </c>
      <c r="L15" s="21">
        <f t="shared" si="1"/>
        <v>0</v>
      </c>
      <c r="N15" s="19" t="str">
        <f t="shared" si="2"/>
        <v/>
      </c>
    </row>
    <row r="16" spans="1:19" x14ac:dyDescent="0.45">
      <c r="A16" s="20" t="str">
        <f>IF('Prediction Log'!A16=0, "",'Prediction Log'!A16)</f>
        <v/>
      </c>
      <c r="B16" s="20" t="str">
        <f>IF('Prediction Log'!B16=0, "",'Prediction Log'!B16)</f>
        <v/>
      </c>
      <c r="C16" s="20" t="str">
        <f>IF('Prediction Log'!C16=0, "",'Prediction Log'!C16)</f>
        <v/>
      </c>
      <c r="D16" s="20" t="str">
        <f>IF('Prediction Log'!D16=0, "",'Prediction Log'!D16)</f>
        <v/>
      </c>
      <c r="E16" s="20" t="str">
        <f>IF('Prediction Log'!E16=0, "",'Prediction Log'!E16)</f>
        <v/>
      </c>
      <c r="F16" s="20" t="str">
        <f>IF('Prediction Log'!F16=0, "",'Prediction Log'!F16)</f>
        <v/>
      </c>
      <c r="G16" s="20" t="str">
        <f>IF('Prediction Log'!G16=0, "",'Prediction Log'!G16)</f>
        <v/>
      </c>
      <c r="K16" s="21">
        <f t="shared" si="0"/>
        <v>0</v>
      </c>
      <c r="L16" s="21">
        <f t="shared" si="1"/>
        <v>0</v>
      </c>
      <c r="N16" s="19" t="str">
        <f t="shared" si="2"/>
        <v/>
      </c>
    </row>
    <row r="17" spans="1:14" x14ac:dyDescent="0.45">
      <c r="A17" s="20" t="str">
        <f>IF('Prediction Log'!A17=0, "",'Prediction Log'!A17)</f>
        <v/>
      </c>
      <c r="B17" s="20" t="str">
        <f>IF('Prediction Log'!B17=0, "",'Prediction Log'!B17)</f>
        <v/>
      </c>
      <c r="C17" s="20" t="str">
        <f>IF('Prediction Log'!C17=0, "",'Prediction Log'!C17)</f>
        <v/>
      </c>
      <c r="D17" s="20" t="str">
        <f>IF('Prediction Log'!D17=0, "",'Prediction Log'!D17)</f>
        <v/>
      </c>
      <c r="E17" s="20" t="str">
        <f>IF('Prediction Log'!E17=0, "",'Prediction Log'!E17)</f>
        <v/>
      </c>
      <c r="F17" s="20" t="str">
        <f>IF('Prediction Log'!F17=0, "",'Prediction Log'!F17)</f>
        <v/>
      </c>
      <c r="G17" s="20" t="str">
        <f>IF('Prediction Log'!G17=0, "",'Prediction Log'!G17)</f>
        <v/>
      </c>
      <c r="K17" s="21">
        <f t="shared" si="0"/>
        <v>0</v>
      </c>
      <c r="L17" s="21">
        <f t="shared" si="1"/>
        <v>0</v>
      </c>
      <c r="N17" s="19" t="str">
        <f t="shared" si="2"/>
        <v/>
      </c>
    </row>
    <row r="18" spans="1:14" x14ac:dyDescent="0.45">
      <c r="A18" s="20" t="str">
        <f>IF('Prediction Log'!A18=0, "",'Prediction Log'!A18)</f>
        <v/>
      </c>
      <c r="B18" s="20" t="str">
        <f>IF('Prediction Log'!B18=0, "",'Prediction Log'!B18)</f>
        <v/>
      </c>
      <c r="C18" s="20" t="str">
        <f>IF('Prediction Log'!C18=0, "",'Prediction Log'!C18)</f>
        <v/>
      </c>
      <c r="D18" s="20" t="str">
        <f>IF('Prediction Log'!D18=0, "",'Prediction Log'!D18)</f>
        <v/>
      </c>
      <c r="E18" s="20" t="str">
        <f>IF('Prediction Log'!E18=0, "",'Prediction Log'!E18)</f>
        <v/>
      </c>
      <c r="F18" s="20" t="str">
        <f>IF('Prediction Log'!F18=0, "",'Prediction Log'!F18)</f>
        <v/>
      </c>
      <c r="G18" s="20" t="str">
        <f>IF('Prediction Log'!G18=0, "",'Prediction Log'!G18)</f>
        <v/>
      </c>
      <c r="K18" s="21">
        <f t="shared" si="0"/>
        <v>0</v>
      </c>
      <c r="L18" s="21">
        <f t="shared" si="1"/>
        <v>0</v>
      </c>
      <c r="N18" s="19" t="str">
        <f t="shared" si="2"/>
        <v/>
      </c>
    </row>
    <row r="19" spans="1:14" x14ac:dyDescent="0.45">
      <c r="A19" s="20" t="str">
        <f>IF('Prediction Log'!A19=0, "",'Prediction Log'!A19)</f>
        <v/>
      </c>
      <c r="B19" s="20" t="str">
        <f>IF('Prediction Log'!B19=0, "",'Prediction Log'!B19)</f>
        <v/>
      </c>
      <c r="C19" s="20" t="str">
        <f>IF('Prediction Log'!C19=0, "",'Prediction Log'!C19)</f>
        <v/>
      </c>
      <c r="D19" s="20" t="str">
        <f>IF('Prediction Log'!D19=0, "",'Prediction Log'!D19)</f>
        <v/>
      </c>
      <c r="E19" s="20" t="str">
        <f>IF('Prediction Log'!E19=0, "",'Prediction Log'!E19)</f>
        <v/>
      </c>
      <c r="F19" s="20" t="str">
        <f>IF('Prediction Log'!F19=0, "",'Prediction Log'!F19)</f>
        <v/>
      </c>
      <c r="G19" s="20" t="str">
        <f>IF('Prediction Log'!G19=0, "",'Prediction Log'!G19)</f>
        <v/>
      </c>
      <c r="K19" s="21">
        <f t="shared" si="0"/>
        <v>0</v>
      </c>
      <c r="L19" s="21">
        <f t="shared" si="1"/>
        <v>0</v>
      </c>
      <c r="N19" s="19" t="str">
        <f t="shared" si="2"/>
        <v/>
      </c>
    </row>
    <row r="20" spans="1:14" x14ac:dyDescent="0.45">
      <c r="A20" s="20" t="str">
        <f>IF('Prediction Log'!A20=0, "",'Prediction Log'!A20)</f>
        <v/>
      </c>
      <c r="B20" s="20" t="str">
        <f>IF('Prediction Log'!B20=0, "",'Prediction Log'!B20)</f>
        <v/>
      </c>
      <c r="C20" s="20" t="str">
        <f>IF('Prediction Log'!C20=0, "",'Prediction Log'!C20)</f>
        <v/>
      </c>
      <c r="D20" s="20" t="str">
        <f>IF('Prediction Log'!D20=0, "",'Prediction Log'!D20)</f>
        <v/>
      </c>
      <c r="E20" s="20" t="str">
        <f>IF('Prediction Log'!E20=0, "",'Prediction Log'!E20)</f>
        <v/>
      </c>
      <c r="F20" s="20" t="str">
        <f>IF('Prediction Log'!F20=0, "",'Prediction Log'!F20)</f>
        <v/>
      </c>
      <c r="G20" s="20" t="str">
        <f>IF('Prediction Log'!G20=0, "",'Prediction Log'!G20)</f>
        <v/>
      </c>
      <c r="K20" s="21">
        <f t="shared" si="0"/>
        <v>0</v>
      </c>
      <c r="L20" s="21">
        <f t="shared" si="1"/>
        <v>0</v>
      </c>
      <c r="N20" s="19" t="str">
        <f t="shared" si="2"/>
        <v/>
      </c>
    </row>
    <row r="21" spans="1:14" x14ac:dyDescent="0.45">
      <c r="A21" s="20" t="str">
        <f>IF('Prediction Log'!A21=0, "",'Prediction Log'!A21)</f>
        <v/>
      </c>
      <c r="B21" s="20" t="str">
        <f>IF('Prediction Log'!B21=0, "",'Prediction Log'!B21)</f>
        <v/>
      </c>
      <c r="C21" s="20" t="str">
        <f>IF('Prediction Log'!C21=0, "",'Prediction Log'!C21)</f>
        <v/>
      </c>
      <c r="D21" s="20" t="str">
        <f>IF('Prediction Log'!D21=0, "",'Prediction Log'!D21)</f>
        <v/>
      </c>
      <c r="E21" s="20" t="str">
        <f>IF('Prediction Log'!E21=0, "",'Prediction Log'!E21)</f>
        <v/>
      </c>
      <c r="F21" s="20" t="str">
        <f>IF('Prediction Log'!F21=0, "",'Prediction Log'!F21)</f>
        <v/>
      </c>
      <c r="G21" s="20" t="str">
        <f>IF('Prediction Log'!G21=0, "",'Prediction Log'!G21)</f>
        <v/>
      </c>
      <c r="K21" s="21">
        <f t="shared" si="0"/>
        <v>0</v>
      </c>
      <c r="L21" s="21">
        <f t="shared" si="1"/>
        <v>0</v>
      </c>
      <c r="N21" s="19" t="str">
        <f t="shared" si="2"/>
        <v/>
      </c>
    </row>
    <row r="22" spans="1:14" x14ac:dyDescent="0.45">
      <c r="A22" s="20" t="str">
        <f>IF('Prediction Log'!A22=0, "",'Prediction Log'!A22)</f>
        <v/>
      </c>
      <c r="B22" s="20" t="str">
        <f>IF('Prediction Log'!B22=0, "",'Prediction Log'!B22)</f>
        <v/>
      </c>
      <c r="C22" s="20" t="str">
        <f>IF('Prediction Log'!C22=0, "",'Prediction Log'!C22)</f>
        <v/>
      </c>
      <c r="D22" s="20" t="str">
        <f>IF('Prediction Log'!D22=0, "",'Prediction Log'!D22)</f>
        <v/>
      </c>
      <c r="E22" s="20" t="str">
        <f>IF('Prediction Log'!E22=0, "",'Prediction Log'!E22)</f>
        <v/>
      </c>
      <c r="F22" s="20" t="str">
        <f>IF('Prediction Log'!F22=0, "",'Prediction Log'!F22)</f>
        <v/>
      </c>
      <c r="G22" s="20" t="str">
        <f>IF('Prediction Log'!G22=0, "",'Prediction Log'!G22)</f>
        <v/>
      </c>
      <c r="K22" s="21">
        <f t="shared" si="0"/>
        <v>0</v>
      </c>
      <c r="L22" s="21">
        <f t="shared" si="1"/>
        <v>0</v>
      </c>
      <c r="N22" s="19" t="str">
        <f t="shared" si="2"/>
        <v/>
      </c>
    </row>
    <row r="23" spans="1:14" x14ac:dyDescent="0.45">
      <c r="A23" s="20" t="str">
        <f>IF('Prediction Log'!A23=0, "",'Prediction Log'!A23)</f>
        <v/>
      </c>
      <c r="B23" s="20" t="str">
        <f>IF('Prediction Log'!B23=0, "",'Prediction Log'!B23)</f>
        <v/>
      </c>
      <c r="C23" s="20" t="str">
        <f>IF('Prediction Log'!C23=0, "",'Prediction Log'!C23)</f>
        <v/>
      </c>
      <c r="D23" s="20" t="str">
        <f>IF('Prediction Log'!D23=0, "",'Prediction Log'!D23)</f>
        <v/>
      </c>
      <c r="E23" s="20" t="str">
        <f>IF('Prediction Log'!E23=0, "",'Prediction Log'!E23)</f>
        <v/>
      </c>
      <c r="F23" s="20" t="str">
        <f>IF('Prediction Log'!F23=0, "",'Prediction Log'!F23)</f>
        <v/>
      </c>
      <c r="G23" s="20" t="str">
        <f>IF('Prediction Log'!G23=0, "",'Prediction Log'!G23)</f>
        <v/>
      </c>
      <c r="K23" s="21">
        <f t="shared" si="0"/>
        <v>0</v>
      </c>
      <c r="L23" s="21">
        <f t="shared" si="1"/>
        <v>0</v>
      </c>
      <c r="N23" s="19" t="str">
        <f t="shared" si="2"/>
        <v/>
      </c>
    </row>
    <row r="24" spans="1:14" x14ac:dyDescent="0.45">
      <c r="A24" s="20" t="str">
        <f>IF('Prediction Log'!A24=0, "",'Prediction Log'!A24)</f>
        <v/>
      </c>
      <c r="B24" s="20" t="str">
        <f>IF('Prediction Log'!B24=0, "",'Prediction Log'!B24)</f>
        <v/>
      </c>
      <c r="C24" s="20" t="str">
        <f>IF('Prediction Log'!C24=0, "",'Prediction Log'!C24)</f>
        <v/>
      </c>
      <c r="D24" s="20" t="str">
        <f>IF('Prediction Log'!D24=0, "",'Prediction Log'!D24)</f>
        <v/>
      </c>
      <c r="E24" s="20" t="str">
        <f>IF('Prediction Log'!E24=0, "",'Prediction Log'!E24)</f>
        <v/>
      </c>
      <c r="F24" s="20" t="str">
        <f>IF('Prediction Log'!F24=0, "",'Prediction Log'!F24)</f>
        <v/>
      </c>
      <c r="G24" s="20" t="str">
        <f>IF('Prediction Log'!G24=0, "",'Prediction Log'!G24)</f>
        <v/>
      </c>
      <c r="K24" s="21">
        <f t="shared" si="0"/>
        <v>0</v>
      </c>
      <c r="L24" s="21">
        <f t="shared" si="1"/>
        <v>0</v>
      </c>
      <c r="N24" s="19" t="str">
        <f t="shared" si="2"/>
        <v/>
      </c>
    </row>
    <row r="25" spans="1:14" x14ac:dyDescent="0.45">
      <c r="A25" s="20" t="str">
        <f>IF('Prediction Log'!A25=0, "",'Prediction Log'!A25)</f>
        <v/>
      </c>
      <c r="B25" s="20" t="str">
        <f>IF('Prediction Log'!B25=0, "",'Prediction Log'!B25)</f>
        <v/>
      </c>
      <c r="C25" s="20" t="str">
        <f>IF('Prediction Log'!C25=0, "",'Prediction Log'!C25)</f>
        <v/>
      </c>
      <c r="D25" s="20" t="str">
        <f>IF('Prediction Log'!D25=0, "",'Prediction Log'!D25)</f>
        <v/>
      </c>
      <c r="E25" s="20" t="str">
        <f>IF('Prediction Log'!E25=0, "",'Prediction Log'!E25)</f>
        <v/>
      </c>
      <c r="F25" s="20" t="str">
        <f>IF('Prediction Log'!F25=0, "",'Prediction Log'!F25)</f>
        <v/>
      </c>
      <c r="G25" s="20" t="str">
        <f>IF('Prediction Log'!G25=0, "",'Prediction Log'!G25)</f>
        <v/>
      </c>
      <c r="K25" s="21">
        <f t="shared" si="0"/>
        <v>0</v>
      </c>
      <c r="L25" s="21">
        <f t="shared" si="1"/>
        <v>0</v>
      </c>
      <c r="N25" s="19" t="str">
        <f t="shared" si="2"/>
        <v/>
      </c>
    </row>
    <row r="26" spans="1:14" x14ac:dyDescent="0.45">
      <c r="A26" s="20" t="str">
        <f>IF('Prediction Log'!A26=0, "",'Prediction Log'!A26)</f>
        <v/>
      </c>
      <c r="B26" s="20" t="str">
        <f>IF('Prediction Log'!B26=0, "",'Prediction Log'!B26)</f>
        <v/>
      </c>
      <c r="C26" s="20" t="str">
        <f>IF('Prediction Log'!C26=0, "",'Prediction Log'!C26)</f>
        <v/>
      </c>
      <c r="D26" s="20" t="str">
        <f>IF('Prediction Log'!D26=0, "",'Prediction Log'!D26)</f>
        <v/>
      </c>
      <c r="E26" s="20" t="str">
        <f>IF('Prediction Log'!E26=0, "",'Prediction Log'!E26)</f>
        <v/>
      </c>
      <c r="F26" s="20" t="str">
        <f>IF('Prediction Log'!F26=0, "",'Prediction Log'!F26)</f>
        <v/>
      </c>
      <c r="G26" s="20" t="str">
        <f>IF('Prediction Log'!G26=0, "",'Prediction Log'!G26)</f>
        <v/>
      </c>
      <c r="K26" s="21">
        <f t="shared" si="0"/>
        <v>0</v>
      </c>
      <c r="L26" s="21">
        <f t="shared" si="1"/>
        <v>0</v>
      </c>
      <c r="N26" s="19" t="str">
        <f t="shared" si="2"/>
        <v/>
      </c>
    </row>
    <row r="27" spans="1:14" x14ac:dyDescent="0.45">
      <c r="A27" s="20" t="str">
        <f>IF('Prediction Log'!A27=0, "",'Prediction Log'!A27)</f>
        <v/>
      </c>
      <c r="B27" s="20" t="str">
        <f>IF('Prediction Log'!B27=0, "",'Prediction Log'!B27)</f>
        <v/>
      </c>
      <c r="C27" s="20" t="str">
        <f>IF('Prediction Log'!C27=0, "",'Prediction Log'!C27)</f>
        <v/>
      </c>
      <c r="D27" s="20" t="str">
        <f>IF('Prediction Log'!D27=0, "",'Prediction Log'!D27)</f>
        <v/>
      </c>
      <c r="E27" s="20" t="str">
        <f>IF('Prediction Log'!E27=0, "",'Prediction Log'!E27)</f>
        <v/>
      </c>
      <c r="F27" s="20" t="str">
        <f>IF('Prediction Log'!F27=0, "",'Prediction Log'!F27)</f>
        <v/>
      </c>
      <c r="G27" s="20" t="str">
        <f>IF('Prediction Log'!G27=0, "",'Prediction Log'!G27)</f>
        <v/>
      </c>
      <c r="K27" s="21">
        <f t="shared" si="0"/>
        <v>0</v>
      </c>
      <c r="L27" s="21">
        <f t="shared" si="1"/>
        <v>0</v>
      </c>
      <c r="N27" s="19" t="str">
        <f t="shared" si="2"/>
        <v/>
      </c>
    </row>
    <row r="28" spans="1:14" x14ac:dyDescent="0.45">
      <c r="A28" s="20" t="str">
        <f>IF('Prediction Log'!A28=0, "",'Prediction Log'!A28)</f>
        <v/>
      </c>
      <c r="B28" s="20" t="str">
        <f>IF('Prediction Log'!B28=0, "",'Prediction Log'!B28)</f>
        <v/>
      </c>
      <c r="C28" s="20" t="str">
        <f>IF('Prediction Log'!C28=0, "",'Prediction Log'!C28)</f>
        <v/>
      </c>
      <c r="D28" s="20" t="str">
        <f>IF('Prediction Log'!D28=0, "",'Prediction Log'!D28)</f>
        <v/>
      </c>
      <c r="E28" s="20" t="str">
        <f>IF('Prediction Log'!E28=0, "",'Prediction Log'!E28)</f>
        <v/>
      </c>
      <c r="F28" s="20" t="str">
        <f>IF('Prediction Log'!F28=0, "",'Prediction Log'!F28)</f>
        <v/>
      </c>
      <c r="G28" s="20" t="str">
        <f>IF('Prediction Log'!G28=0, "",'Prediction Log'!G28)</f>
        <v/>
      </c>
      <c r="K28" s="21">
        <f t="shared" si="0"/>
        <v>0</v>
      </c>
      <c r="L28" s="21">
        <f t="shared" si="1"/>
        <v>0</v>
      </c>
      <c r="N28" s="19" t="str">
        <f t="shared" si="2"/>
        <v/>
      </c>
    </row>
    <row r="29" spans="1:14" x14ac:dyDescent="0.45">
      <c r="A29" s="20" t="str">
        <f>IF('Prediction Log'!A29=0, "",'Prediction Log'!A29)</f>
        <v/>
      </c>
      <c r="B29" s="20" t="str">
        <f>IF('Prediction Log'!B29=0, "",'Prediction Log'!B29)</f>
        <v/>
      </c>
      <c r="C29" s="20" t="str">
        <f>IF('Prediction Log'!C29=0, "",'Prediction Log'!C29)</f>
        <v/>
      </c>
      <c r="D29" s="20" t="str">
        <f>IF('Prediction Log'!D29=0, "",'Prediction Log'!D29)</f>
        <v/>
      </c>
      <c r="E29" s="20" t="str">
        <f>IF('Prediction Log'!E29=0, "",'Prediction Log'!E29)</f>
        <v/>
      </c>
      <c r="F29" s="20" t="str">
        <f>IF('Prediction Log'!F29=0, "",'Prediction Log'!F29)</f>
        <v/>
      </c>
      <c r="G29" s="20" t="str">
        <f>IF('Prediction Log'!G29=0, "",'Prediction Log'!G29)</f>
        <v/>
      </c>
      <c r="K29" s="21">
        <f t="shared" si="0"/>
        <v>0</v>
      </c>
      <c r="L29" s="21">
        <f t="shared" si="1"/>
        <v>0</v>
      </c>
      <c r="N29" s="19" t="str">
        <f t="shared" si="2"/>
        <v/>
      </c>
    </row>
    <row r="30" spans="1:14" x14ac:dyDescent="0.45">
      <c r="A30" s="20" t="str">
        <f>IF('Prediction Log'!A30=0, "",'Prediction Log'!A30)</f>
        <v/>
      </c>
      <c r="B30" s="20" t="str">
        <f>IF('Prediction Log'!B30=0, "",'Prediction Log'!B30)</f>
        <v/>
      </c>
      <c r="C30" s="20" t="str">
        <f>IF('Prediction Log'!C30=0, "",'Prediction Log'!C30)</f>
        <v/>
      </c>
      <c r="D30" s="20" t="str">
        <f>IF('Prediction Log'!D30=0, "",'Prediction Log'!D30)</f>
        <v/>
      </c>
      <c r="E30" s="20" t="str">
        <f>IF('Prediction Log'!E30=0, "",'Prediction Log'!E30)</f>
        <v/>
      </c>
      <c r="F30" s="20" t="str">
        <f>IF('Prediction Log'!F30=0, "",'Prediction Log'!F30)</f>
        <v/>
      </c>
      <c r="G30" s="20" t="str">
        <f>IF('Prediction Log'!G30=0, "",'Prediction Log'!G30)</f>
        <v/>
      </c>
      <c r="K30" s="21">
        <f t="shared" si="0"/>
        <v>0</v>
      </c>
      <c r="L30" s="21">
        <f t="shared" si="1"/>
        <v>0</v>
      </c>
      <c r="N30" s="19" t="str">
        <f t="shared" si="2"/>
        <v/>
      </c>
    </row>
    <row r="31" spans="1:14" x14ac:dyDescent="0.45">
      <c r="F31" s="20" t="str">
        <f>IF('Prediction Log'!F955=0, "",'Prediction Log'!F955)</f>
        <v/>
      </c>
      <c r="G31" s="18" t="str">
        <f>IF('Prediction Log'!H955=0, "",'Prediction Log'!H955)</f>
        <v/>
      </c>
      <c r="N31" s="5" t="str">
        <f t="shared" si="2"/>
        <v/>
      </c>
    </row>
    <row r="32" spans="1:14" x14ac:dyDescent="0.45">
      <c r="F32" s="20" t="str">
        <f>IF('Prediction Log'!F956=0, "",'Prediction Log'!F956)</f>
        <v/>
      </c>
      <c r="G32" s="18" t="str">
        <f>IF('Prediction Log'!H956=0, "",'Prediction Log'!H956)</f>
        <v/>
      </c>
      <c r="N32" s="5" t="str">
        <f t="shared" si="2"/>
        <v/>
      </c>
    </row>
    <row r="33" spans="6:14" x14ac:dyDescent="0.45">
      <c r="F33" s="20" t="str">
        <f>IF('Prediction Log'!F957=0, "",'Prediction Log'!F957)</f>
        <v/>
      </c>
      <c r="G33" s="18" t="str">
        <f>IF('Prediction Log'!H957=0, "",'Prediction Log'!H957)</f>
        <v/>
      </c>
      <c r="N33" s="5" t="str">
        <f t="shared" si="2"/>
        <v/>
      </c>
    </row>
    <row r="34" spans="6:14" x14ac:dyDescent="0.45">
      <c r="F34" s="20" t="str">
        <f>IF('Prediction Log'!F958=0, "",'Prediction Log'!F958)</f>
        <v/>
      </c>
      <c r="G34" s="18" t="str">
        <f>IF('Prediction Log'!H958=0, "",'Prediction Log'!H958)</f>
        <v/>
      </c>
      <c r="N34" s="5" t="str">
        <f t="shared" si="2"/>
        <v/>
      </c>
    </row>
    <row r="35" spans="6:14" x14ac:dyDescent="0.45">
      <c r="F35" s="20" t="str">
        <f>IF('Prediction Log'!F959=0, "",'Prediction Log'!F959)</f>
        <v/>
      </c>
      <c r="G35" s="18" t="str">
        <f>IF('Prediction Log'!H959=0, "",'Prediction Log'!H959)</f>
        <v/>
      </c>
      <c r="N35" s="5" t="str">
        <f t="shared" si="2"/>
        <v/>
      </c>
    </row>
    <row r="36" spans="6:14" x14ac:dyDescent="0.45">
      <c r="F36" s="20" t="str">
        <f>IF('Prediction Log'!F960=0, "",'Prediction Log'!F960)</f>
        <v/>
      </c>
      <c r="G36" s="18" t="str">
        <f>IF('Prediction Log'!H960=0, "",'Prediction Log'!H960)</f>
        <v/>
      </c>
      <c r="N36" s="5" t="str">
        <f t="shared" si="2"/>
        <v/>
      </c>
    </row>
    <row r="37" spans="6:14" x14ac:dyDescent="0.45">
      <c r="F37" s="20" t="str">
        <f>IF('Prediction Log'!F961=0, "",'Prediction Log'!F961)</f>
        <v/>
      </c>
      <c r="G37" s="18" t="str">
        <f>IF('Prediction Log'!H961=0, "",'Prediction Log'!H961)</f>
        <v/>
      </c>
      <c r="N37" s="5" t="str">
        <f t="shared" si="2"/>
        <v/>
      </c>
    </row>
    <row r="38" spans="6:14" x14ac:dyDescent="0.45">
      <c r="F38" s="20" t="str">
        <f>IF('Prediction Log'!F962=0, "",'Prediction Log'!F962)</f>
        <v/>
      </c>
      <c r="G38" s="18" t="str">
        <f>IF('Prediction Log'!H962=0, "",'Prediction Log'!H962)</f>
        <v/>
      </c>
      <c r="N38" s="5" t="str">
        <f t="shared" si="2"/>
        <v/>
      </c>
    </row>
    <row r="39" spans="6:14" x14ac:dyDescent="0.45">
      <c r="F39" s="20" t="str">
        <f>IF('Prediction Log'!F963=0, "",'Prediction Log'!F963)</f>
        <v/>
      </c>
      <c r="G39" s="18" t="str">
        <f>IF('Prediction Log'!H963=0, "",'Prediction Log'!H963)</f>
        <v/>
      </c>
      <c r="N39" s="5" t="str">
        <f t="shared" si="2"/>
        <v/>
      </c>
    </row>
    <row r="40" spans="6:14" x14ac:dyDescent="0.45">
      <c r="F40" s="20" t="str">
        <f>IF('Prediction Log'!F964=0, "",'Prediction Log'!F964)</f>
        <v/>
      </c>
      <c r="G40" s="18" t="str">
        <f>IF('Prediction Log'!H964=0, "",'Prediction Log'!H964)</f>
        <v/>
      </c>
      <c r="N40" s="5" t="str">
        <f t="shared" si="2"/>
        <v/>
      </c>
    </row>
    <row r="41" spans="6:14" x14ac:dyDescent="0.45">
      <c r="F41" s="20" t="str">
        <f>IF('Prediction Log'!F965=0, "",'Prediction Log'!F965)</f>
        <v/>
      </c>
      <c r="G41" s="18" t="str">
        <f>IF('Prediction Log'!H965=0, "",'Prediction Log'!H965)</f>
        <v/>
      </c>
      <c r="N41" s="5" t="str">
        <f t="shared" si="2"/>
        <v/>
      </c>
    </row>
    <row r="42" spans="6:14" x14ac:dyDescent="0.45">
      <c r="F42" s="20" t="str">
        <f>IF('Prediction Log'!F966=0, "",'Prediction Log'!F966)</f>
        <v/>
      </c>
      <c r="G42" s="18" t="str">
        <f>IF('Prediction Log'!H966=0, "",'Prediction Log'!H966)</f>
        <v/>
      </c>
      <c r="N42" s="5" t="str">
        <f t="shared" si="2"/>
        <v/>
      </c>
    </row>
    <row r="43" spans="6:14" x14ac:dyDescent="0.45">
      <c r="F43" s="20" t="str">
        <f>IF('Prediction Log'!F967=0, "",'Prediction Log'!F967)</f>
        <v/>
      </c>
      <c r="G43" s="18" t="str">
        <f>IF('Prediction Log'!H967=0, "",'Prediction Log'!H967)</f>
        <v/>
      </c>
      <c r="N43" s="5" t="str">
        <f t="shared" si="2"/>
        <v/>
      </c>
    </row>
    <row r="44" spans="6:14" x14ac:dyDescent="0.45">
      <c r="F44" s="20" t="str">
        <f>IF('Prediction Log'!F968=0, "",'Prediction Log'!F968)</f>
        <v/>
      </c>
      <c r="G44" s="18" t="str">
        <f>IF('Prediction Log'!H968=0, "",'Prediction Log'!H968)</f>
        <v/>
      </c>
      <c r="N44" s="5" t="str">
        <f t="shared" si="2"/>
        <v/>
      </c>
    </row>
    <row r="45" spans="6:14" x14ac:dyDescent="0.45">
      <c r="F45" s="20" t="str">
        <f>IF('Prediction Log'!F969=0, "",'Prediction Log'!F969)</f>
        <v/>
      </c>
      <c r="G45" s="18" t="str">
        <f>IF('Prediction Log'!H969=0, "",'Prediction Log'!H969)</f>
        <v/>
      </c>
      <c r="N45" s="5" t="str">
        <f t="shared" si="2"/>
        <v/>
      </c>
    </row>
    <row r="46" spans="6:14" x14ac:dyDescent="0.45">
      <c r="F46" s="20" t="str">
        <f>IF('Prediction Log'!F970=0, "",'Prediction Log'!F970)</f>
        <v/>
      </c>
      <c r="G46" s="18" t="str">
        <f>IF('Prediction Log'!H970=0, "",'Prediction Log'!H970)</f>
        <v/>
      </c>
      <c r="N46" s="5" t="str">
        <f t="shared" si="2"/>
        <v/>
      </c>
    </row>
    <row r="47" spans="6:14" x14ac:dyDescent="0.45">
      <c r="F47" s="20" t="str">
        <f>IF('Prediction Log'!F971=0, "",'Prediction Log'!F971)</f>
        <v/>
      </c>
      <c r="G47" s="18" t="str">
        <f>IF('Prediction Log'!H971=0, "",'Prediction Log'!H971)</f>
        <v/>
      </c>
      <c r="N47" s="5" t="str">
        <f t="shared" si="2"/>
        <v/>
      </c>
    </row>
    <row r="48" spans="6:14" x14ac:dyDescent="0.45">
      <c r="F48" s="20" t="str">
        <f>IF('Prediction Log'!F972=0, "",'Prediction Log'!F972)</f>
        <v/>
      </c>
      <c r="G48" s="18" t="str">
        <f>IF('Prediction Log'!H972=0, "",'Prediction Log'!H972)</f>
        <v/>
      </c>
      <c r="N48" s="5" t="str">
        <f t="shared" si="2"/>
        <v/>
      </c>
    </row>
    <row r="49" spans="6:14" x14ac:dyDescent="0.45">
      <c r="F49" s="20" t="str">
        <f>IF('Prediction Log'!F973=0, "",'Prediction Log'!F973)</f>
        <v/>
      </c>
      <c r="G49" s="18" t="str">
        <f>IF('Prediction Log'!H973=0, "",'Prediction Log'!H973)</f>
        <v/>
      </c>
      <c r="N49" s="5" t="str">
        <f t="shared" si="2"/>
        <v/>
      </c>
    </row>
    <row r="50" spans="6:14" x14ac:dyDescent="0.45">
      <c r="F50" s="20" t="str">
        <f>IF('Prediction Log'!F974=0, "",'Prediction Log'!F974)</f>
        <v/>
      </c>
      <c r="G50" s="18" t="str">
        <f>IF('Prediction Log'!H974=0, "",'Prediction Log'!H974)</f>
        <v/>
      </c>
      <c r="N50" s="5" t="str">
        <f t="shared" si="2"/>
        <v/>
      </c>
    </row>
    <row r="51" spans="6:14" x14ac:dyDescent="0.45">
      <c r="F51" s="20" t="str">
        <f>IF('Prediction Log'!F975=0, "",'Prediction Log'!F975)</f>
        <v/>
      </c>
      <c r="G51" s="18" t="str">
        <f>IF('Prediction Log'!H975=0, "",'Prediction Log'!H975)</f>
        <v/>
      </c>
      <c r="N51" s="5" t="str">
        <f t="shared" si="2"/>
        <v/>
      </c>
    </row>
    <row r="52" spans="6:14" x14ac:dyDescent="0.45">
      <c r="F52" s="20" t="str">
        <f>IF('Prediction Log'!F976=0, "",'Prediction Log'!F976)</f>
        <v/>
      </c>
      <c r="G52" s="18" t="str">
        <f>IF('Prediction Log'!H976=0, "",'Prediction Log'!H976)</f>
        <v/>
      </c>
      <c r="N52" s="5" t="str">
        <f t="shared" si="2"/>
        <v/>
      </c>
    </row>
    <row r="53" spans="6:14" x14ac:dyDescent="0.45">
      <c r="F53" s="20" t="str">
        <f>IF('Prediction Log'!F977=0, "",'Prediction Log'!F977)</f>
        <v/>
      </c>
      <c r="G53" s="18" t="str">
        <f>IF('Prediction Log'!H977=0, "",'Prediction Log'!H977)</f>
        <v/>
      </c>
      <c r="N53" s="5" t="str">
        <f t="shared" si="2"/>
        <v/>
      </c>
    </row>
    <row r="54" spans="6:14" x14ac:dyDescent="0.45">
      <c r="F54" s="20" t="str">
        <f>IF('Prediction Log'!F978=0, "",'Prediction Log'!F978)</f>
        <v/>
      </c>
      <c r="G54" s="18" t="str">
        <f>IF('Prediction Log'!H978=0, "",'Prediction Log'!H978)</f>
        <v/>
      </c>
      <c r="N54" s="5" t="str">
        <f t="shared" si="2"/>
        <v/>
      </c>
    </row>
    <row r="55" spans="6:14" x14ac:dyDescent="0.45">
      <c r="F55" s="20" t="str">
        <f>IF('Prediction Log'!F979=0, "",'Prediction Log'!F979)</f>
        <v/>
      </c>
      <c r="G55" s="18" t="str">
        <f>IF('Prediction Log'!H979=0, "",'Prediction Log'!H979)</f>
        <v/>
      </c>
      <c r="N55" s="5" t="str">
        <f t="shared" si="2"/>
        <v/>
      </c>
    </row>
    <row r="56" spans="6:14" x14ac:dyDescent="0.45">
      <c r="F56" s="20" t="str">
        <f>IF('Prediction Log'!F980=0, "",'Prediction Log'!F980)</f>
        <v/>
      </c>
      <c r="G56" s="18" t="str">
        <f>IF('Prediction Log'!H980=0, "",'Prediction Log'!H980)</f>
        <v/>
      </c>
      <c r="N56" s="5" t="str">
        <f t="shared" si="2"/>
        <v/>
      </c>
    </row>
    <row r="57" spans="6:14" x14ac:dyDescent="0.45">
      <c r="F57" s="20" t="str">
        <f>IF('Prediction Log'!F981=0, "",'Prediction Log'!F981)</f>
        <v/>
      </c>
      <c r="G57" s="18" t="str">
        <f>IF('Prediction Log'!H981=0, "",'Prediction Log'!H981)</f>
        <v/>
      </c>
      <c r="N57" s="5" t="str">
        <f t="shared" si="2"/>
        <v/>
      </c>
    </row>
    <row r="58" spans="6:14" x14ac:dyDescent="0.45">
      <c r="F58" s="20" t="str">
        <f>IF('Prediction Log'!F982=0, "",'Prediction Log'!F982)</f>
        <v/>
      </c>
      <c r="G58" s="18" t="str">
        <f>IF('Prediction Log'!H982=0, "",'Prediction Log'!H982)</f>
        <v/>
      </c>
      <c r="N58" s="5" t="str">
        <f t="shared" si="2"/>
        <v/>
      </c>
    </row>
    <row r="59" spans="6:14" x14ac:dyDescent="0.45">
      <c r="F59" s="20" t="str">
        <f>IF('Prediction Log'!F983=0, "",'Prediction Log'!F983)</f>
        <v/>
      </c>
      <c r="G59" s="18" t="str">
        <f>IF('Prediction Log'!H983=0, "",'Prediction Log'!H983)</f>
        <v/>
      </c>
      <c r="N59" s="5" t="str">
        <f t="shared" si="2"/>
        <v/>
      </c>
    </row>
    <row r="60" spans="6:14" x14ac:dyDescent="0.45">
      <c r="F60" s="20" t="str">
        <f>IF('Prediction Log'!F984=0, "",'Prediction Log'!F984)</f>
        <v/>
      </c>
      <c r="G60" s="18" t="str">
        <f>IF('Prediction Log'!H984=0, "",'Prediction Log'!H984)</f>
        <v/>
      </c>
      <c r="N60" s="5" t="str">
        <f t="shared" si="2"/>
        <v/>
      </c>
    </row>
    <row r="61" spans="6:14" x14ac:dyDescent="0.45">
      <c r="F61" s="20" t="str">
        <f>IF('Prediction Log'!F985=0, "",'Prediction Log'!F985)</f>
        <v/>
      </c>
      <c r="G61" s="18" t="str">
        <f>IF('Prediction Log'!H985=0, "",'Prediction Log'!H985)</f>
        <v/>
      </c>
      <c r="N61" s="5" t="str">
        <f t="shared" si="2"/>
        <v/>
      </c>
    </row>
    <row r="62" spans="6:14" x14ac:dyDescent="0.45">
      <c r="F62" s="20" t="str">
        <f>IF('Prediction Log'!F986=0, "",'Prediction Log'!F986)</f>
        <v/>
      </c>
      <c r="G62" s="18" t="str">
        <f>IF('Prediction Log'!H986=0, "",'Prediction Log'!H986)</f>
        <v/>
      </c>
      <c r="N62" s="5" t="str">
        <f t="shared" si="2"/>
        <v/>
      </c>
    </row>
    <row r="63" spans="6:14" x14ac:dyDescent="0.45">
      <c r="F63" s="20" t="str">
        <f>IF('Prediction Log'!F987=0, "",'Prediction Log'!F987)</f>
        <v/>
      </c>
      <c r="G63" s="18" t="str">
        <f>IF('Prediction Log'!H987=0, "",'Prediction Log'!H987)</f>
        <v/>
      </c>
      <c r="N63" s="5" t="str">
        <f t="shared" si="2"/>
        <v/>
      </c>
    </row>
    <row r="64" spans="6:14" x14ac:dyDescent="0.45">
      <c r="F64" s="20" t="str">
        <f>IF('Prediction Log'!F988=0, "",'Prediction Log'!F988)</f>
        <v/>
      </c>
      <c r="G64" s="18" t="str">
        <f>IF('Prediction Log'!H988=0, "",'Prediction Log'!H988)</f>
        <v/>
      </c>
      <c r="N64" s="5" t="str">
        <f t="shared" si="2"/>
        <v/>
      </c>
    </row>
    <row r="65" spans="6:14" x14ac:dyDescent="0.45">
      <c r="F65" s="20" t="str">
        <f>IF('Prediction Log'!F989=0, "",'Prediction Log'!F989)</f>
        <v/>
      </c>
      <c r="G65" s="18" t="str">
        <f>IF('Prediction Log'!H989=0, "",'Prediction Log'!H989)</f>
        <v/>
      </c>
      <c r="N65" s="5" t="str">
        <f t="shared" si="2"/>
        <v/>
      </c>
    </row>
    <row r="66" spans="6:14" x14ac:dyDescent="0.45">
      <c r="F66" s="20" t="str">
        <f>IF('Prediction Log'!F990=0, "",'Prediction Log'!F990)</f>
        <v/>
      </c>
      <c r="G66" s="18" t="str">
        <f>IF('Prediction Log'!H990=0, "",'Prediction Log'!H990)</f>
        <v/>
      </c>
      <c r="N66" s="5" t="str">
        <f t="shared" si="2"/>
        <v/>
      </c>
    </row>
    <row r="67" spans="6:14" x14ac:dyDescent="0.45">
      <c r="F67" s="20" t="str">
        <f>IF('Prediction Log'!F991=0, "",'Prediction Log'!F991)</f>
        <v/>
      </c>
      <c r="G67" s="18" t="str">
        <f>IF('Prediction Log'!H991=0, "",'Prediction Log'!H991)</f>
        <v/>
      </c>
      <c r="N67" s="5" t="str">
        <f t="shared" ref="N67:N130" si="3">IF(M67="W", L67, IF(M67="L",-I67, ""))</f>
        <v/>
      </c>
    </row>
    <row r="68" spans="6:14" x14ac:dyDescent="0.45">
      <c r="F68" s="20" t="str">
        <f>IF('Prediction Log'!F992=0, "",'Prediction Log'!F992)</f>
        <v/>
      </c>
      <c r="G68" s="18" t="str">
        <f>IF('Prediction Log'!H992=0, "",'Prediction Log'!H992)</f>
        <v/>
      </c>
      <c r="N68" s="5" t="str">
        <f t="shared" si="3"/>
        <v/>
      </c>
    </row>
    <row r="69" spans="6:14" x14ac:dyDescent="0.45">
      <c r="F69" s="20" t="str">
        <f>IF('Prediction Log'!F993=0, "",'Prediction Log'!F993)</f>
        <v/>
      </c>
      <c r="G69" s="18" t="str">
        <f>IF('Prediction Log'!H993=0, "",'Prediction Log'!H993)</f>
        <v/>
      </c>
      <c r="N69" s="5" t="str">
        <f t="shared" si="3"/>
        <v/>
      </c>
    </row>
    <row r="70" spans="6:14" x14ac:dyDescent="0.45">
      <c r="F70" s="20" t="str">
        <f>IF('Prediction Log'!F994=0, "",'Prediction Log'!F994)</f>
        <v/>
      </c>
      <c r="G70" s="18" t="str">
        <f>IF('Prediction Log'!H994=0, "",'Prediction Log'!H994)</f>
        <v/>
      </c>
      <c r="N70" s="5" t="str">
        <f t="shared" si="3"/>
        <v/>
      </c>
    </row>
    <row r="71" spans="6:14" x14ac:dyDescent="0.45">
      <c r="F71" s="20" t="str">
        <f>IF('Prediction Log'!F995=0, "",'Prediction Log'!F995)</f>
        <v/>
      </c>
      <c r="G71" s="18" t="str">
        <f>IF('Prediction Log'!H995=0, "",'Prediction Log'!H995)</f>
        <v/>
      </c>
      <c r="N71" s="5" t="str">
        <f t="shared" si="3"/>
        <v/>
      </c>
    </row>
    <row r="72" spans="6:14" x14ac:dyDescent="0.45">
      <c r="F72" s="20" t="str">
        <f>IF('Prediction Log'!F996=0, "",'Prediction Log'!F996)</f>
        <v/>
      </c>
      <c r="G72" s="18" t="str">
        <f>IF('Prediction Log'!H996=0, "",'Prediction Log'!H996)</f>
        <v/>
      </c>
      <c r="N72" s="5" t="str">
        <f t="shared" si="3"/>
        <v/>
      </c>
    </row>
    <row r="73" spans="6:14" x14ac:dyDescent="0.45">
      <c r="F73" s="20" t="str">
        <f>IF('Prediction Log'!F997=0, "",'Prediction Log'!F997)</f>
        <v/>
      </c>
      <c r="G73" s="18" t="str">
        <f>IF('Prediction Log'!H997=0, "",'Prediction Log'!H997)</f>
        <v/>
      </c>
      <c r="N73" s="5" t="str">
        <f t="shared" si="3"/>
        <v/>
      </c>
    </row>
    <row r="74" spans="6:14" x14ac:dyDescent="0.45">
      <c r="F74" s="20" t="str">
        <f>IF('Prediction Log'!F998=0, "",'Prediction Log'!F998)</f>
        <v/>
      </c>
      <c r="G74" s="18" t="str">
        <f>IF('Prediction Log'!H998=0, "",'Prediction Log'!H998)</f>
        <v/>
      </c>
      <c r="N74" s="5" t="str">
        <f t="shared" si="3"/>
        <v/>
      </c>
    </row>
    <row r="75" spans="6:14" x14ac:dyDescent="0.45">
      <c r="F75" s="20" t="str">
        <f>IF('Prediction Log'!F999=0, "",'Prediction Log'!F999)</f>
        <v/>
      </c>
      <c r="G75" s="18" t="str">
        <f>IF('Prediction Log'!H999=0, "",'Prediction Log'!H999)</f>
        <v/>
      </c>
      <c r="N75" s="5" t="str">
        <f t="shared" si="3"/>
        <v/>
      </c>
    </row>
    <row r="76" spans="6:14" x14ac:dyDescent="0.45">
      <c r="F76" s="20" t="str">
        <f>IF('Prediction Log'!F1000=0, "",'Prediction Log'!F1000)</f>
        <v/>
      </c>
      <c r="G76" s="18" t="str">
        <f>IF('Prediction Log'!H1000=0, "",'Prediction Log'!H1000)</f>
        <v/>
      </c>
      <c r="N76" s="5" t="str">
        <f t="shared" si="3"/>
        <v/>
      </c>
    </row>
    <row r="77" spans="6:14" x14ac:dyDescent="0.45">
      <c r="F77" s="20" t="str">
        <f>IF('Prediction Log'!F1001=0, "",'Prediction Log'!F1001)</f>
        <v/>
      </c>
      <c r="G77" s="18" t="str">
        <f>IF('Prediction Log'!H1001=0, "",'Prediction Log'!H1001)</f>
        <v/>
      </c>
      <c r="N77" s="5" t="str">
        <f t="shared" si="3"/>
        <v/>
      </c>
    </row>
    <row r="78" spans="6:14" x14ac:dyDescent="0.45">
      <c r="F78" s="20" t="str">
        <f>IF('Prediction Log'!F1002=0, "",'Prediction Log'!F1002)</f>
        <v/>
      </c>
      <c r="G78" s="18" t="str">
        <f>IF('Prediction Log'!H1002=0, "",'Prediction Log'!H1002)</f>
        <v/>
      </c>
      <c r="N78" s="5" t="str">
        <f t="shared" si="3"/>
        <v/>
      </c>
    </row>
    <row r="79" spans="6:14" x14ac:dyDescent="0.45">
      <c r="F79" s="20" t="str">
        <f>IF('Prediction Log'!F1003=0, "",'Prediction Log'!F1003)</f>
        <v/>
      </c>
      <c r="G79" s="18" t="str">
        <f>IF('Prediction Log'!H1003=0, "",'Prediction Log'!H1003)</f>
        <v/>
      </c>
      <c r="N79" s="5" t="str">
        <f t="shared" si="3"/>
        <v/>
      </c>
    </row>
    <row r="80" spans="6:14" x14ac:dyDescent="0.45">
      <c r="F80" s="20" t="str">
        <f>IF('Prediction Log'!F1004=0, "",'Prediction Log'!F1004)</f>
        <v/>
      </c>
      <c r="G80" s="18" t="str">
        <f>IF('Prediction Log'!H1004=0, "",'Prediction Log'!H1004)</f>
        <v/>
      </c>
      <c r="N80" s="5" t="str">
        <f t="shared" si="3"/>
        <v/>
      </c>
    </row>
    <row r="81" spans="6:14" x14ac:dyDescent="0.45">
      <c r="F81" s="20" t="str">
        <f>IF('Prediction Log'!F1005=0, "",'Prediction Log'!F1005)</f>
        <v/>
      </c>
      <c r="G81" s="18" t="str">
        <f>IF('Prediction Log'!H1005=0, "",'Prediction Log'!H1005)</f>
        <v/>
      </c>
      <c r="N81" s="5" t="str">
        <f t="shared" si="3"/>
        <v/>
      </c>
    </row>
    <row r="82" spans="6:14" x14ac:dyDescent="0.45">
      <c r="F82" s="20" t="str">
        <f>IF('Prediction Log'!F1006=0, "",'Prediction Log'!F1006)</f>
        <v/>
      </c>
      <c r="G82" s="18" t="str">
        <f>IF('Prediction Log'!H1006=0, "",'Prediction Log'!H1006)</f>
        <v/>
      </c>
      <c r="N82" s="5" t="str">
        <f t="shared" si="3"/>
        <v/>
      </c>
    </row>
    <row r="83" spans="6:14" x14ac:dyDescent="0.45">
      <c r="F83" s="20" t="str">
        <f>IF('Prediction Log'!F1007=0, "",'Prediction Log'!F1007)</f>
        <v/>
      </c>
      <c r="G83" s="18" t="str">
        <f>IF('Prediction Log'!H1007=0, "",'Prediction Log'!H1007)</f>
        <v/>
      </c>
      <c r="N83" s="5" t="str">
        <f t="shared" si="3"/>
        <v/>
      </c>
    </row>
    <row r="84" spans="6:14" x14ac:dyDescent="0.45">
      <c r="F84" s="20" t="str">
        <f>IF('Prediction Log'!F1008=0, "",'Prediction Log'!F1008)</f>
        <v/>
      </c>
      <c r="G84" s="18" t="str">
        <f>IF('Prediction Log'!H1008=0, "",'Prediction Log'!H1008)</f>
        <v/>
      </c>
      <c r="N84" s="5" t="str">
        <f t="shared" si="3"/>
        <v/>
      </c>
    </row>
    <row r="85" spans="6:14" x14ac:dyDescent="0.45">
      <c r="F85" s="20" t="str">
        <f>IF('Prediction Log'!F1009=0, "",'Prediction Log'!F1009)</f>
        <v/>
      </c>
      <c r="G85" s="18" t="str">
        <f>IF('Prediction Log'!H1009=0, "",'Prediction Log'!H1009)</f>
        <v/>
      </c>
      <c r="N85" s="5" t="str">
        <f t="shared" si="3"/>
        <v/>
      </c>
    </row>
    <row r="86" spans="6:14" x14ac:dyDescent="0.45">
      <c r="F86" s="20" t="str">
        <f>IF('Prediction Log'!F1010=0, "",'Prediction Log'!F1010)</f>
        <v/>
      </c>
      <c r="G86" s="18" t="str">
        <f>IF('Prediction Log'!H1010=0, "",'Prediction Log'!H1010)</f>
        <v/>
      </c>
      <c r="N86" s="5" t="str">
        <f t="shared" si="3"/>
        <v/>
      </c>
    </row>
    <row r="87" spans="6:14" x14ac:dyDescent="0.45">
      <c r="F87" s="20" t="str">
        <f>IF('Prediction Log'!F1011=0, "",'Prediction Log'!F1011)</f>
        <v/>
      </c>
      <c r="G87" s="18" t="str">
        <f>IF('Prediction Log'!H1011=0, "",'Prediction Log'!H1011)</f>
        <v/>
      </c>
      <c r="N87" s="5" t="str">
        <f t="shared" si="3"/>
        <v/>
      </c>
    </row>
    <row r="88" spans="6:14" x14ac:dyDescent="0.45">
      <c r="F88" s="20" t="str">
        <f>IF('Prediction Log'!F1012=0, "",'Prediction Log'!F1012)</f>
        <v/>
      </c>
      <c r="G88" s="18" t="str">
        <f>IF('Prediction Log'!H1012=0, "",'Prediction Log'!H1012)</f>
        <v/>
      </c>
      <c r="N88" s="5" t="str">
        <f t="shared" si="3"/>
        <v/>
      </c>
    </row>
    <row r="89" spans="6:14" x14ac:dyDescent="0.45">
      <c r="F89" s="20" t="str">
        <f>IF('Prediction Log'!F1013=0, "",'Prediction Log'!F1013)</f>
        <v/>
      </c>
      <c r="G89" s="18" t="str">
        <f>IF('Prediction Log'!H1013=0, "",'Prediction Log'!H1013)</f>
        <v/>
      </c>
      <c r="N89" s="5" t="str">
        <f t="shared" si="3"/>
        <v/>
      </c>
    </row>
    <row r="90" spans="6:14" x14ac:dyDescent="0.45">
      <c r="F90" s="20" t="str">
        <f>IF('Prediction Log'!F1014=0, "",'Prediction Log'!F1014)</f>
        <v/>
      </c>
      <c r="G90" s="18" t="str">
        <f>IF('Prediction Log'!H1014=0, "",'Prediction Log'!H1014)</f>
        <v/>
      </c>
      <c r="N90" s="5" t="str">
        <f t="shared" si="3"/>
        <v/>
      </c>
    </row>
    <row r="91" spans="6:14" x14ac:dyDescent="0.45">
      <c r="F91" s="20" t="str">
        <f>IF('Prediction Log'!F1015=0, "",'Prediction Log'!F1015)</f>
        <v/>
      </c>
      <c r="G91" s="18" t="str">
        <f>IF('Prediction Log'!H1015=0, "",'Prediction Log'!H1015)</f>
        <v/>
      </c>
      <c r="N91" s="5" t="str">
        <f t="shared" si="3"/>
        <v/>
      </c>
    </row>
    <row r="92" spans="6:14" x14ac:dyDescent="0.45">
      <c r="F92" s="20" t="str">
        <f>IF('Prediction Log'!F1016=0, "",'Prediction Log'!F1016)</f>
        <v/>
      </c>
      <c r="G92" s="18" t="str">
        <f>IF('Prediction Log'!H1016=0, "",'Prediction Log'!H1016)</f>
        <v/>
      </c>
      <c r="N92" s="5" t="str">
        <f t="shared" si="3"/>
        <v/>
      </c>
    </row>
    <row r="93" spans="6:14" x14ac:dyDescent="0.45">
      <c r="F93" s="20" t="str">
        <f>IF('Prediction Log'!F1017=0, "",'Prediction Log'!F1017)</f>
        <v/>
      </c>
      <c r="G93" s="18" t="str">
        <f>IF('Prediction Log'!H1017=0, "",'Prediction Log'!H1017)</f>
        <v/>
      </c>
      <c r="N93" s="5" t="str">
        <f t="shared" si="3"/>
        <v/>
      </c>
    </row>
    <row r="94" spans="6:14" x14ac:dyDescent="0.45">
      <c r="F94" s="20" t="str">
        <f>IF('Prediction Log'!F1018=0, "",'Prediction Log'!F1018)</f>
        <v/>
      </c>
      <c r="G94" s="18" t="str">
        <f>IF('Prediction Log'!H1018=0, "",'Prediction Log'!H1018)</f>
        <v/>
      </c>
      <c r="N94" s="5" t="str">
        <f t="shared" si="3"/>
        <v/>
      </c>
    </row>
    <row r="95" spans="6:14" x14ac:dyDescent="0.45">
      <c r="F95" s="20" t="str">
        <f>IF('Prediction Log'!F1019=0, "",'Prediction Log'!F1019)</f>
        <v/>
      </c>
      <c r="G95" s="18" t="str">
        <f>IF('Prediction Log'!H1019=0, "",'Prediction Log'!H1019)</f>
        <v/>
      </c>
      <c r="N95" s="5" t="str">
        <f t="shared" si="3"/>
        <v/>
      </c>
    </row>
    <row r="96" spans="6:14" x14ac:dyDescent="0.45">
      <c r="F96" s="20" t="str">
        <f>IF('Prediction Log'!F1020=0, "",'Prediction Log'!F1020)</f>
        <v/>
      </c>
      <c r="G96" s="18" t="str">
        <f>IF('Prediction Log'!H1020=0, "",'Prediction Log'!H1020)</f>
        <v/>
      </c>
      <c r="N96" s="5" t="str">
        <f t="shared" si="3"/>
        <v/>
      </c>
    </row>
    <row r="97" spans="6:14" x14ac:dyDescent="0.45">
      <c r="F97" s="20" t="str">
        <f>IF('Prediction Log'!F1021=0, "",'Prediction Log'!F1021)</f>
        <v/>
      </c>
      <c r="G97" s="18" t="str">
        <f>IF('Prediction Log'!H1021=0, "",'Prediction Log'!H1021)</f>
        <v/>
      </c>
      <c r="N97" s="5" t="str">
        <f t="shared" si="3"/>
        <v/>
      </c>
    </row>
    <row r="98" spans="6:14" x14ac:dyDescent="0.45">
      <c r="F98" s="20" t="str">
        <f>IF('Prediction Log'!F1022=0, "",'Prediction Log'!F1022)</f>
        <v/>
      </c>
      <c r="G98" s="18" t="str">
        <f>IF('Prediction Log'!H1022=0, "",'Prediction Log'!H1022)</f>
        <v/>
      </c>
      <c r="N98" s="5" t="str">
        <f t="shared" si="3"/>
        <v/>
      </c>
    </row>
    <row r="99" spans="6:14" x14ac:dyDescent="0.45">
      <c r="F99" s="20" t="str">
        <f>IF('Prediction Log'!F1023=0, "",'Prediction Log'!F1023)</f>
        <v/>
      </c>
      <c r="G99" s="18" t="str">
        <f>IF('Prediction Log'!H1023=0, "",'Prediction Log'!H1023)</f>
        <v/>
      </c>
      <c r="N99" s="5" t="str">
        <f t="shared" si="3"/>
        <v/>
      </c>
    </row>
    <row r="100" spans="6:14" x14ac:dyDescent="0.45">
      <c r="F100" s="20" t="str">
        <f>IF('Prediction Log'!F1024=0, "",'Prediction Log'!F1024)</f>
        <v/>
      </c>
      <c r="G100" s="18" t="str">
        <f>IF('Prediction Log'!H1024=0, "",'Prediction Log'!H1024)</f>
        <v/>
      </c>
      <c r="N100" s="5" t="str">
        <f t="shared" si="3"/>
        <v/>
      </c>
    </row>
    <row r="101" spans="6:14" x14ac:dyDescent="0.45">
      <c r="F101" s="20" t="str">
        <f>IF('Prediction Log'!F1025=0, "",'Prediction Log'!F1025)</f>
        <v/>
      </c>
      <c r="G101" s="18" t="str">
        <f>IF('Prediction Log'!H1025=0, "",'Prediction Log'!H1025)</f>
        <v/>
      </c>
      <c r="N101" s="5" t="str">
        <f t="shared" si="3"/>
        <v/>
      </c>
    </row>
    <row r="102" spans="6:14" x14ac:dyDescent="0.45">
      <c r="F102" s="20" t="str">
        <f>IF('Prediction Log'!F1026=0, "",'Prediction Log'!F1026)</f>
        <v/>
      </c>
      <c r="G102" s="18" t="str">
        <f>IF('Prediction Log'!H1026=0, "",'Prediction Log'!H1026)</f>
        <v/>
      </c>
      <c r="N102" s="5" t="str">
        <f t="shared" si="3"/>
        <v/>
      </c>
    </row>
    <row r="103" spans="6:14" x14ac:dyDescent="0.45">
      <c r="F103" s="20" t="str">
        <f>IF('Prediction Log'!F1027=0, "",'Prediction Log'!F1027)</f>
        <v/>
      </c>
      <c r="G103" s="18" t="str">
        <f>IF('Prediction Log'!H1027=0, "",'Prediction Log'!H1027)</f>
        <v/>
      </c>
      <c r="N103" s="5" t="str">
        <f t="shared" si="3"/>
        <v/>
      </c>
    </row>
    <row r="104" spans="6:14" x14ac:dyDescent="0.45">
      <c r="F104" s="20" t="str">
        <f>IF('Prediction Log'!F1028=0, "",'Prediction Log'!F1028)</f>
        <v/>
      </c>
      <c r="G104" s="18" t="str">
        <f>IF('Prediction Log'!H1028=0, "",'Prediction Log'!H1028)</f>
        <v/>
      </c>
      <c r="N104" s="5" t="str">
        <f t="shared" si="3"/>
        <v/>
      </c>
    </row>
    <row r="105" spans="6:14" x14ac:dyDescent="0.45">
      <c r="F105" s="20" t="str">
        <f>IF('Prediction Log'!F1029=0, "",'Prediction Log'!F1029)</f>
        <v/>
      </c>
      <c r="G105" s="18" t="str">
        <f>IF('Prediction Log'!H1029=0, "",'Prediction Log'!H1029)</f>
        <v/>
      </c>
      <c r="N105" s="5" t="str">
        <f t="shared" si="3"/>
        <v/>
      </c>
    </row>
    <row r="106" spans="6:14" x14ac:dyDescent="0.45">
      <c r="F106" s="20" t="str">
        <f>IF('Prediction Log'!F1030=0, "",'Prediction Log'!F1030)</f>
        <v/>
      </c>
      <c r="G106" s="18" t="str">
        <f>IF('Prediction Log'!H1030=0, "",'Prediction Log'!H1030)</f>
        <v/>
      </c>
      <c r="N106" s="5" t="str">
        <f t="shared" si="3"/>
        <v/>
      </c>
    </row>
    <row r="107" spans="6:14" x14ac:dyDescent="0.45">
      <c r="F107" s="20" t="str">
        <f>IF('Prediction Log'!F1031=0, "",'Prediction Log'!F1031)</f>
        <v/>
      </c>
      <c r="G107" s="18" t="str">
        <f>IF('Prediction Log'!H1031=0, "",'Prediction Log'!H1031)</f>
        <v/>
      </c>
      <c r="N107" s="5" t="str">
        <f t="shared" si="3"/>
        <v/>
      </c>
    </row>
    <row r="108" spans="6:14" x14ac:dyDescent="0.45">
      <c r="F108" s="20" t="str">
        <f>IF('Prediction Log'!F1032=0, "",'Prediction Log'!F1032)</f>
        <v/>
      </c>
      <c r="G108" s="18" t="str">
        <f>IF('Prediction Log'!H1032=0, "",'Prediction Log'!H1032)</f>
        <v/>
      </c>
      <c r="N108" s="5" t="str">
        <f t="shared" si="3"/>
        <v/>
      </c>
    </row>
    <row r="109" spans="6:14" x14ac:dyDescent="0.45">
      <c r="F109" s="20" t="str">
        <f>IF('Prediction Log'!F1033=0, "",'Prediction Log'!F1033)</f>
        <v/>
      </c>
      <c r="G109" s="18" t="str">
        <f>IF('Prediction Log'!H1033=0, "",'Prediction Log'!H1033)</f>
        <v/>
      </c>
      <c r="N109" s="5" t="str">
        <f t="shared" si="3"/>
        <v/>
      </c>
    </row>
    <row r="110" spans="6:14" x14ac:dyDescent="0.45">
      <c r="F110" s="20" t="str">
        <f>IF('Prediction Log'!F1034=0, "",'Prediction Log'!F1034)</f>
        <v/>
      </c>
      <c r="G110" s="18" t="str">
        <f>IF('Prediction Log'!H1034=0, "",'Prediction Log'!H1034)</f>
        <v/>
      </c>
      <c r="N110" s="5" t="str">
        <f t="shared" si="3"/>
        <v/>
      </c>
    </row>
    <row r="111" spans="6:14" x14ac:dyDescent="0.45">
      <c r="F111" s="20" t="str">
        <f>IF('Prediction Log'!F1035=0, "",'Prediction Log'!F1035)</f>
        <v/>
      </c>
      <c r="G111" s="18" t="str">
        <f>IF('Prediction Log'!H1035=0, "",'Prediction Log'!H1035)</f>
        <v/>
      </c>
      <c r="N111" s="5" t="str">
        <f t="shared" si="3"/>
        <v/>
      </c>
    </row>
    <row r="112" spans="6:14" x14ac:dyDescent="0.45">
      <c r="F112" s="20" t="str">
        <f>IF('Prediction Log'!F1036=0, "",'Prediction Log'!F1036)</f>
        <v/>
      </c>
      <c r="G112" s="18" t="str">
        <f>IF('Prediction Log'!H1036=0, "",'Prediction Log'!H1036)</f>
        <v/>
      </c>
      <c r="N112" s="5" t="str">
        <f t="shared" si="3"/>
        <v/>
      </c>
    </row>
    <row r="113" spans="6:14" x14ac:dyDescent="0.45">
      <c r="F113" s="20" t="str">
        <f>IF('Prediction Log'!F1037=0, "",'Prediction Log'!F1037)</f>
        <v/>
      </c>
      <c r="G113" s="18" t="str">
        <f>IF('Prediction Log'!H1037=0, "",'Prediction Log'!H1037)</f>
        <v/>
      </c>
      <c r="N113" s="5" t="str">
        <f t="shared" si="3"/>
        <v/>
      </c>
    </row>
    <row r="114" spans="6:14" x14ac:dyDescent="0.45">
      <c r="F114" s="20" t="str">
        <f>IF('Prediction Log'!F1038=0, "",'Prediction Log'!F1038)</f>
        <v/>
      </c>
      <c r="G114" s="18" t="str">
        <f>IF('Prediction Log'!H1038=0, "",'Prediction Log'!H1038)</f>
        <v/>
      </c>
      <c r="N114" s="5" t="str">
        <f t="shared" si="3"/>
        <v/>
      </c>
    </row>
    <row r="115" spans="6:14" x14ac:dyDescent="0.45">
      <c r="F115" s="20" t="str">
        <f>IF('Prediction Log'!F1039=0, "",'Prediction Log'!F1039)</f>
        <v/>
      </c>
      <c r="G115" s="18" t="str">
        <f>IF('Prediction Log'!H1039=0, "",'Prediction Log'!H1039)</f>
        <v/>
      </c>
      <c r="N115" s="5" t="str">
        <f t="shared" si="3"/>
        <v/>
      </c>
    </row>
    <row r="116" spans="6:14" x14ac:dyDescent="0.45">
      <c r="F116" s="20" t="str">
        <f>IF('Prediction Log'!F1040=0, "",'Prediction Log'!F1040)</f>
        <v/>
      </c>
      <c r="G116" s="18" t="str">
        <f>IF('Prediction Log'!H1040=0, "",'Prediction Log'!H1040)</f>
        <v/>
      </c>
      <c r="N116" s="5" t="str">
        <f t="shared" si="3"/>
        <v/>
      </c>
    </row>
    <row r="117" spans="6:14" x14ac:dyDescent="0.45">
      <c r="F117" s="20" t="str">
        <f>IF('Prediction Log'!F1041=0, "",'Prediction Log'!F1041)</f>
        <v/>
      </c>
      <c r="G117" s="18" t="str">
        <f>IF('Prediction Log'!H1041=0, "",'Prediction Log'!H1041)</f>
        <v/>
      </c>
      <c r="N117" s="5" t="str">
        <f t="shared" si="3"/>
        <v/>
      </c>
    </row>
    <row r="118" spans="6:14" x14ac:dyDescent="0.45">
      <c r="F118" s="20" t="str">
        <f>IF('Prediction Log'!F1042=0, "",'Prediction Log'!F1042)</f>
        <v/>
      </c>
      <c r="G118" s="18" t="str">
        <f>IF('Prediction Log'!H1042=0, "",'Prediction Log'!H1042)</f>
        <v/>
      </c>
      <c r="N118" s="5" t="str">
        <f t="shared" si="3"/>
        <v/>
      </c>
    </row>
    <row r="119" spans="6:14" x14ac:dyDescent="0.45">
      <c r="F119" s="20" t="str">
        <f>IF('Prediction Log'!F1043=0, "",'Prediction Log'!F1043)</f>
        <v/>
      </c>
      <c r="G119" s="18" t="str">
        <f>IF('Prediction Log'!H1043=0, "",'Prediction Log'!H1043)</f>
        <v/>
      </c>
      <c r="N119" s="5" t="str">
        <f t="shared" si="3"/>
        <v/>
      </c>
    </row>
    <row r="120" spans="6:14" x14ac:dyDescent="0.45">
      <c r="F120" s="20" t="str">
        <f>IF('Prediction Log'!F1044=0, "",'Prediction Log'!F1044)</f>
        <v/>
      </c>
      <c r="G120" s="18" t="str">
        <f>IF('Prediction Log'!H1044=0, "",'Prediction Log'!H1044)</f>
        <v/>
      </c>
      <c r="N120" s="5" t="str">
        <f t="shared" si="3"/>
        <v/>
      </c>
    </row>
    <row r="121" spans="6:14" x14ac:dyDescent="0.45">
      <c r="F121" s="20" t="str">
        <f>IF('Prediction Log'!F1045=0, "",'Prediction Log'!F1045)</f>
        <v/>
      </c>
      <c r="G121" s="18" t="str">
        <f>IF('Prediction Log'!H1045=0, "",'Prediction Log'!H1045)</f>
        <v/>
      </c>
      <c r="N121" s="5" t="str">
        <f t="shared" si="3"/>
        <v/>
      </c>
    </row>
    <row r="122" spans="6:14" x14ac:dyDescent="0.45">
      <c r="F122" s="20" t="str">
        <f>IF('Prediction Log'!F1046=0, "",'Prediction Log'!F1046)</f>
        <v/>
      </c>
      <c r="G122" s="18" t="str">
        <f>IF('Prediction Log'!H1046=0, "",'Prediction Log'!H1046)</f>
        <v/>
      </c>
      <c r="N122" s="5" t="str">
        <f t="shared" si="3"/>
        <v/>
      </c>
    </row>
    <row r="123" spans="6:14" x14ac:dyDescent="0.45">
      <c r="F123" s="20" t="str">
        <f>IF('Prediction Log'!F1047=0, "",'Prediction Log'!F1047)</f>
        <v/>
      </c>
      <c r="G123" s="18" t="str">
        <f>IF('Prediction Log'!H1047=0, "",'Prediction Log'!H1047)</f>
        <v/>
      </c>
      <c r="N123" s="5" t="str">
        <f t="shared" si="3"/>
        <v/>
      </c>
    </row>
    <row r="124" spans="6:14" x14ac:dyDescent="0.45">
      <c r="F124" s="20" t="str">
        <f>IF('Prediction Log'!F1048=0, "",'Prediction Log'!F1048)</f>
        <v/>
      </c>
      <c r="G124" s="18" t="str">
        <f>IF('Prediction Log'!H1048=0, "",'Prediction Log'!H1048)</f>
        <v/>
      </c>
      <c r="N124" s="5" t="str">
        <f t="shared" si="3"/>
        <v/>
      </c>
    </row>
    <row r="125" spans="6:14" x14ac:dyDescent="0.45">
      <c r="F125" s="20" t="str">
        <f>IF('Prediction Log'!F1049=0, "",'Prediction Log'!F1049)</f>
        <v/>
      </c>
      <c r="G125" s="18" t="str">
        <f>IF('Prediction Log'!H1049=0, "",'Prediction Log'!H1049)</f>
        <v/>
      </c>
      <c r="N125" s="5" t="str">
        <f t="shared" si="3"/>
        <v/>
      </c>
    </row>
    <row r="126" spans="6:14" x14ac:dyDescent="0.45">
      <c r="F126" s="20" t="str">
        <f>IF('Prediction Log'!F1050=0, "",'Prediction Log'!F1050)</f>
        <v/>
      </c>
      <c r="G126" s="18" t="str">
        <f>IF('Prediction Log'!H1050=0, "",'Prediction Log'!H1050)</f>
        <v/>
      </c>
      <c r="N126" s="5" t="str">
        <f t="shared" si="3"/>
        <v/>
      </c>
    </row>
    <row r="127" spans="6:14" x14ac:dyDescent="0.45">
      <c r="F127" s="20" t="str">
        <f>IF('Prediction Log'!F1051=0, "",'Prediction Log'!F1051)</f>
        <v/>
      </c>
      <c r="G127" s="18" t="str">
        <f>IF('Prediction Log'!H1051=0, "",'Prediction Log'!H1051)</f>
        <v/>
      </c>
      <c r="N127" s="5" t="str">
        <f t="shared" si="3"/>
        <v/>
      </c>
    </row>
    <row r="128" spans="6:14" x14ac:dyDescent="0.45">
      <c r="F128" s="20" t="str">
        <f>IF('Prediction Log'!F1052=0, "",'Prediction Log'!F1052)</f>
        <v/>
      </c>
      <c r="G128" s="18" t="str">
        <f>IF('Prediction Log'!H1052=0, "",'Prediction Log'!H1052)</f>
        <v/>
      </c>
      <c r="N128" s="5" t="str">
        <f t="shared" si="3"/>
        <v/>
      </c>
    </row>
    <row r="129" spans="6:14" x14ac:dyDescent="0.45">
      <c r="F129" s="20" t="str">
        <f>IF('Prediction Log'!F1053=0, "",'Prediction Log'!F1053)</f>
        <v/>
      </c>
      <c r="G129" s="18" t="str">
        <f>IF('Prediction Log'!H1053=0, "",'Prediction Log'!H1053)</f>
        <v/>
      </c>
      <c r="N129" s="5" t="str">
        <f t="shared" si="3"/>
        <v/>
      </c>
    </row>
    <row r="130" spans="6:14" x14ac:dyDescent="0.45">
      <c r="F130" s="20" t="str">
        <f>IF('Prediction Log'!F1054=0, "",'Prediction Log'!F1054)</f>
        <v/>
      </c>
      <c r="G130" s="18" t="str">
        <f>IF('Prediction Log'!H1054=0, "",'Prediction Log'!H1054)</f>
        <v/>
      </c>
      <c r="N130" s="5" t="str">
        <f t="shared" si="3"/>
        <v/>
      </c>
    </row>
    <row r="131" spans="6:14" x14ac:dyDescent="0.45">
      <c r="F131" s="20" t="str">
        <f>IF('Prediction Log'!F1055=0, "",'Prediction Log'!F1055)</f>
        <v/>
      </c>
      <c r="G131" s="18" t="str">
        <f>IF('Prediction Log'!H1055=0, "",'Prediction Log'!H1055)</f>
        <v/>
      </c>
      <c r="N131" s="5" t="str">
        <f t="shared" ref="N131:N194" si="4">IF(M131="W", L131, IF(M131="L",-I131, ""))</f>
        <v/>
      </c>
    </row>
    <row r="132" spans="6:14" x14ac:dyDescent="0.45">
      <c r="F132" s="20" t="str">
        <f>IF('Prediction Log'!F1056=0, "",'Prediction Log'!F1056)</f>
        <v/>
      </c>
      <c r="G132" s="18" t="str">
        <f>IF('Prediction Log'!H1056=0, "",'Prediction Log'!H1056)</f>
        <v/>
      </c>
      <c r="N132" s="5" t="str">
        <f t="shared" si="4"/>
        <v/>
      </c>
    </row>
    <row r="133" spans="6:14" x14ac:dyDescent="0.45">
      <c r="F133" s="20" t="str">
        <f>IF('Prediction Log'!F1057=0, "",'Prediction Log'!F1057)</f>
        <v/>
      </c>
      <c r="G133" s="18" t="str">
        <f>IF('Prediction Log'!H1057=0, "",'Prediction Log'!H1057)</f>
        <v/>
      </c>
      <c r="N133" s="5" t="str">
        <f t="shared" si="4"/>
        <v/>
      </c>
    </row>
    <row r="134" spans="6:14" x14ac:dyDescent="0.45">
      <c r="F134" s="20" t="str">
        <f>IF('Prediction Log'!F1058=0, "",'Prediction Log'!F1058)</f>
        <v/>
      </c>
      <c r="G134" s="18" t="str">
        <f>IF('Prediction Log'!H1058=0, "",'Prediction Log'!H1058)</f>
        <v/>
      </c>
      <c r="N134" s="5" t="str">
        <f t="shared" si="4"/>
        <v/>
      </c>
    </row>
    <row r="135" spans="6:14" x14ac:dyDescent="0.45">
      <c r="F135" s="20" t="str">
        <f>IF('Prediction Log'!F1059=0, "",'Prediction Log'!F1059)</f>
        <v/>
      </c>
      <c r="G135" s="18" t="str">
        <f>IF('Prediction Log'!H1059=0, "",'Prediction Log'!H1059)</f>
        <v/>
      </c>
      <c r="N135" s="5" t="str">
        <f t="shared" si="4"/>
        <v/>
      </c>
    </row>
    <row r="136" spans="6:14" x14ac:dyDescent="0.45">
      <c r="F136" s="20" t="str">
        <f>IF('Prediction Log'!F1060=0, "",'Prediction Log'!F1060)</f>
        <v/>
      </c>
      <c r="G136" s="18" t="str">
        <f>IF('Prediction Log'!H1060=0, "",'Prediction Log'!H1060)</f>
        <v/>
      </c>
      <c r="N136" s="5" t="str">
        <f t="shared" si="4"/>
        <v/>
      </c>
    </row>
    <row r="137" spans="6:14" x14ac:dyDescent="0.45">
      <c r="F137" s="20" t="str">
        <f>IF('Prediction Log'!F1061=0, "",'Prediction Log'!F1061)</f>
        <v/>
      </c>
      <c r="G137" s="18" t="str">
        <f>IF('Prediction Log'!H1061=0, "",'Prediction Log'!H1061)</f>
        <v/>
      </c>
      <c r="N137" s="5" t="str">
        <f t="shared" si="4"/>
        <v/>
      </c>
    </row>
    <row r="138" spans="6:14" x14ac:dyDescent="0.45">
      <c r="F138" s="20" t="str">
        <f>IF('Prediction Log'!F1062=0, "",'Prediction Log'!F1062)</f>
        <v/>
      </c>
      <c r="G138" s="18" t="str">
        <f>IF('Prediction Log'!H1062=0, "",'Prediction Log'!H1062)</f>
        <v/>
      </c>
      <c r="N138" s="5" t="str">
        <f t="shared" si="4"/>
        <v/>
      </c>
    </row>
    <row r="139" spans="6:14" x14ac:dyDescent="0.45">
      <c r="F139" s="20" t="str">
        <f>IF('Prediction Log'!F1063=0, "",'Prediction Log'!F1063)</f>
        <v/>
      </c>
      <c r="G139" s="18" t="str">
        <f>IF('Prediction Log'!H1063=0, "",'Prediction Log'!H1063)</f>
        <v/>
      </c>
      <c r="N139" s="5" t="str">
        <f t="shared" si="4"/>
        <v/>
      </c>
    </row>
    <row r="140" spans="6:14" x14ac:dyDescent="0.45">
      <c r="F140" s="20" t="str">
        <f>IF('Prediction Log'!F1064=0, "",'Prediction Log'!F1064)</f>
        <v/>
      </c>
      <c r="G140" s="18" t="str">
        <f>IF('Prediction Log'!H1064=0, "",'Prediction Log'!H1064)</f>
        <v/>
      </c>
      <c r="N140" s="5" t="str">
        <f t="shared" si="4"/>
        <v/>
      </c>
    </row>
    <row r="141" spans="6:14" x14ac:dyDescent="0.45">
      <c r="F141" s="20" t="str">
        <f>IF('Prediction Log'!F1065=0, "",'Prediction Log'!F1065)</f>
        <v/>
      </c>
      <c r="G141" s="18" t="str">
        <f>IF('Prediction Log'!H1065=0, "",'Prediction Log'!H1065)</f>
        <v/>
      </c>
      <c r="N141" s="5" t="str">
        <f t="shared" si="4"/>
        <v/>
      </c>
    </row>
    <row r="142" spans="6:14" x14ac:dyDescent="0.45">
      <c r="F142" s="20" t="str">
        <f>IF('Prediction Log'!F1066=0, "",'Prediction Log'!F1066)</f>
        <v/>
      </c>
      <c r="G142" s="18" t="str">
        <f>IF('Prediction Log'!H1066=0, "",'Prediction Log'!H1066)</f>
        <v/>
      </c>
      <c r="N142" s="5" t="str">
        <f t="shared" si="4"/>
        <v/>
      </c>
    </row>
    <row r="143" spans="6:14" x14ac:dyDescent="0.45">
      <c r="F143" s="20" t="str">
        <f>IF('Prediction Log'!F1067=0, "",'Prediction Log'!F1067)</f>
        <v/>
      </c>
      <c r="G143" s="18" t="str">
        <f>IF('Prediction Log'!H1067=0, "",'Prediction Log'!H1067)</f>
        <v/>
      </c>
      <c r="N143" s="5" t="str">
        <f t="shared" si="4"/>
        <v/>
      </c>
    </row>
    <row r="144" spans="6:14" x14ac:dyDescent="0.45">
      <c r="F144" s="20" t="str">
        <f>IF('Prediction Log'!F1068=0, "",'Prediction Log'!F1068)</f>
        <v/>
      </c>
      <c r="G144" s="18" t="str">
        <f>IF('Prediction Log'!H1068=0, "",'Prediction Log'!H1068)</f>
        <v/>
      </c>
      <c r="N144" s="5" t="str">
        <f t="shared" si="4"/>
        <v/>
      </c>
    </row>
    <row r="145" spans="6:14" x14ac:dyDescent="0.45">
      <c r="F145" s="20" t="str">
        <f>IF('Prediction Log'!F1069=0, "",'Prediction Log'!F1069)</f>
        <v/>
      </c>
      <c r="G145" s="18" t="str">
        <f>IF('Prediction Log'!H1069=0, "",'Prediction Log'!H1069)</f>
        <v/>
      </c>
      <c r="N145" s="5" t="str">
        <f t="shared" si="4"/>
        <v/>
      </c>
    </row>
    <row r="146" spans="6:14" x14ac:dyDescent="0.45">
      <c r="F146" s="20" t="str">
        <f>IF('Prediction Log'!F1070=0, "",'Prediction Log'!F1070)</f>
        <v/>
      </c>
      <c r="G146" s="18" t="str">
        <f>IF('Prediction Log'!H1070=0, "",'Prediction Log'!H1070)</f>
        <v/>
      </c>
      <c r="N146" s="5" t="str">
        <f t="shared" si="4"/>
        <v/>
      </c>
    </row>
    <row r="147" spans="6:14" x14ac:dyDescent="0.45">
      <c r="F147" s="20" t="str">
        <f>IF('Prediction Log'!F1071=0, "",'Prediction Log'!F1071)</f>
        <v/>
      </c>
      <c r="G147" s="18" t="str">
        <f>IF('Prediction Log'!H1071=0, "",'Prediction Log'!H1071)</f>
        <v/>
      </c>
      <c r="N147" s="5" t="str">
        <f t="shared" si="4"/>
        <v/>
      </c>
    </row>
    <row r="148" spans="6:14" x14ac:dyDescent="0.45">
      <c r="F148" s="20" t="str">
        <f>IF('Prediction Log'!F1072=0, "",'Prediction Log'!F1072)</f>
        <v/>
      </c>
      <c r="G148" s="18" t="str">
        <f>IF('Prediction Log'!H1072=0, "",'Prediction Log'!H1072)</f>
        <v/>
      </c>
      <c r="N148" s="5" t="str">
        <f t="shared" si="4"/>
        <v/>
      </c>
    </row>
    <row r="149" spans="6:14" x14ac:dyDescent="0.45">
      <c r="F149" s="20" t="str">
        <f>IF('Prediction Log'!F1073=0, "",'Prediction Log'!F1073)</f>
        <v/>
      </c>
      <c r="G149" s="18" t="str">
        <f>IF('Prediction Log'!H1073=0, "",'Prediction Log'!H1073)</f>
        <v/>
      </c>
      <c r="N149" s="5" t="str">
        <f t="shared" si="4"/>
        <v/>
      </c>
    </row>
    <row r="150" spans="6:14" x14ac:dyDescent="0.45">
      <c r="F150" s="20" t="str">
        <f>IF('Prediction Log'!F1074=0, "",'Prediction Log'!F1074)</f>
        <v/>
      </c>
      <c r="G150" s="18" t="str">
        <f>IF('Prediction Log'!H1074=0, "",'Prediction Log'!H1074)</f>
        <v/>
      </c>
      <c r="N150" s="5" t="str">
        <f t="shared" si="4"/>
        <v/>
      </c>
    </row>
    <row r="151" spans="6:14" x14ac:dyDescent="0.45">
      <c r="F151" s="20" t="str">
        <f>IF('Prediction Log'!F1075=0, "",'Prediction Log'!F1075)</f>
        <v/>
      </c>
      <c r="G151" s="18" t="str">
        <f>IF('Prediction Log'!H1075=0, "",'Prediction Log'!H1075)</f>
        <v/>
      </c>
      <c r="N151" s="5" t="str">
        <f t="shared" si="4"/>
        <v/>
      </c>
    </row>
    <row r="152" spans="6:14" x14ac:dyDescent="0.45">
      <c r="F152" s="20" t="str">
        <f>IF('Prediction Log'!F1076=0, "",'Prediction Log'!F1076)</f>
        <v/>
      </c>
      <c r="G152" s="18" t="str">
        <f>IF('Prediction Log'!H1076=0, "",'Prediction Log'!H1076)</f>
        <v/>
      </c>
      <c r="N152" s="5" t="str">
        <f t="shared" si="4"/>
        <v/>
      </c>
    </row>
    <row r="153" spans="6:14" x14ac:dyDescent="0.45">
      <c r="F153" s="20" t="str">
        <f>IF('Prediction Log'!F1077=0, "",'Prediction Log'!F1077)</f>
        <v/>
      </c>
      <c r="G153" s="18" t="str">
        <f>IF('Prediction Log'!H1077=0, "",'Prediction Log'!H1077)</f>
        <v/>
      </c>
      <c r="N153" s="5" t="str">
        <f t="shared" si="4"/>
        <v/>
      </c>
    </row>
    <row r="154" spans="6:14" x14ac:dyDescent="0.45">
      <c r="F154" s="20" t="str">
        <f>IF('Prediction Log'!F1078=0, "",'Prediction Log'!F1078)</f>
        <v/>
      </c>
      <c r="G154" s="18" t="str">
        <f>IF('Prediction Log'!H1078=0, "",'Prediction Log'!H1078)</f>
        <v/>
      </c>
      <c r="N154" s="5" t="str">
        <f t="shared" si="4"/>
        <v/>
      </c>
    </row>
    <row r="155" spans="6:14" x14ac:dyDescent="0.45">
      <c r="F155" s="20" t="str">
        <f>IF('Prediction Log'!F1079=0, "",'Prediction Log'!F1079)</f>
        <v/>
      </c>
      <c r="G155" s="18" t="str">
        <f>IF('Prediction Log'!H1079=0, "",'Prediction Log'!H1079)</f>
        <v/>
      </c>
      <c r="N155" s="5" t="str">
        <f t="shared" si="4"/>
        <v/>
      </c>
    </row>
    <row r="156" spans="6:14" x14ac:dyDescent="0.45">
      <c r="F156" s="20" t="str">
        <f>IF('Prediction Log'!F1080=0, "",'Prediction Log'!F1080)</f>
        <v/>
      </c>
      <c r="G156" s="18" t="str">
        <f>IF('Prediction Log'!H1080=0, "",'Prediction Log'!H1080)</f>
        <v/>
      </c>
      <c r="N156" s="5" t="str">
        <f t="shared" si="4"/>
        <v/>
      </c>
    </row>
    <row r="157" spans="6:14" x14ac:dyDescent="0.45">
      <c r="F157" s="20" t="str">
        <f>IF('Prediction Log'!F1081=0, "",'Prediction Log'!F1081)</f>
        <v/>
      </c>
      <c r="G157" s="18" t="str">
        <f>IF('Prediction Log'!H1081=0, "",'Prediction Log'!H1081)</f>
        <v/>
      </c>
      <c r="N157" s="5" t="str">
        <f t="shared" si="4"/>
        <v/>
      </c>
    </row>
    <row r="158" spans="6:14" x14ac:dyDescent="0.45">
      <c r="F158" s="20" t="str">
        <f>IF('Prediction Log'!F1082=0, "",'Prediction Log'!F1082)</f>
        <v/>
      </c>
      <c r="G158" s="18" t="str">
        <f>IF('Prediction Log'!H1082=0, "",'Prediction Log'!H1082)</f>
        <v/>
      </c>
      <c r="N158" s="5" t="str">
        <f t="shared" si="4"/>
        <v/>
      </c>
    </row>
    <row r="159" spans="6:14" x14ac:dyDescent="0.45">
      <c r="F159" s="20" t="str">
        <f>IF('Prediction Log'!F1083=0, "",'Prediction Log'!F1083)</f>
        <v/>
      </c>
      <c r="G159" s="18" t="str">
        <f>IF('Prediction Log'!H1083=0, "",'Prediction Log'!H1083)</f>
        <v/>
      </c>
      <c r="N159" s="5" t="str">
        <f t="shared" si="4"/>
        <v/>
      </c>
    </row>
    <row r="160" spans="6:14" x14ac:dyDescent="0.45">
      <c r="F160" s="20" t="str">
        <f>IF('Prediction Log'!F1084=0, "",'Prediction Log'!F1084)</f>
        <v/>
      </c>
      <c r="G160" s="18" t="str">
        <f>IF('Prediction Log'!H1084=0, "",'Prediction Log'!H1084)</f>
        <v/>
      </c>
      <c r="N160" s="5" t="str">
        <f t="shared" si="4"/>
        <v/>
      </c>
    </row>
    <row r="161" spans="6:14" x14ac:dyDescent="0.45">
      <c r="F161" s="20" t="str">
        <f>IF('Prediction Log'!F1085=0, "",'Prediction Log'!F1085)</f>
        <v/>
      </c>
      <c r="G161" s="18" t="str">
        <f>IF('Prediction Log'!H1085=0, "",'Prediction Log'!H1085)</f>
        <v/>
      </c>
      <c r="N161" s="5" t="str">
        <f t="shared" si="4"/>
        <v/>
      </c>
    </row>
    <row r="162" spans="6:14" x14ac:dyDescent="0.45">
      <c r="F162" s="20" t="str">
        <f>IF('Prediction Log'!F1086=0, "",'Prediction Log'!F1086)</f>
        <v/>
      </c>
      <c r="G162" s="18" t="str">
        <f>IF('Prediction Log'!H1086=0, "",'Prediction Log'!H1086)</f>
        <v/>
      </c>
      <c r="N162" s="5" t="str">
        <f t="shared" si="4"/>
        <v/>
      </c>
    </row>
    <row r="163" spans="6:14" x14ac:dyDescent="0.45">
      <c r="F163" s="20" t="str">
        <f>IF('Prediction Log'!F1087=0, "",'Prediction Log'!F1087)</f>
        <v/>
      </c>
      <c r="G163" s="18" t="str">
        <f>IF('Prediction Log'!H1087=0, "",'Prediction Log'!H1087)</f>
        <v/>
      </c>
      <c r="N163" s="5" t="str">
        <f t="shared" si="4"/>
        <v/>
      </c>
    </row>
    <row r="164" spans="6:14" x14ac:dyDescent="0.45">
      <c r="F164" s="20" t="str">
        <f>IF('Prediction Log'!F1088=0, "",'Prediction Log'!F1088)</f>
        <v/>
      </c>
      <c r="G164" s="18" t="str">
        <f>IF('Prediction Log'!H1088=0, "",'Prediction Log'!H1088)</f>
        <v/>
      </c>
      <c r="N164" s="5" t="str">
        <f t="shared" si="4"/>
        <v/>
      </c>
    </row>
    <row r="165" spans="6:14" x14ac:dyDescent="0.45">
      <c r="F165" s="20" t="str">
        <f>IF('Prediction Log'!F1089=0, "",'Prediction Log'!F1089)</f>
        <v/>
      </c>
      <c r="G165" s="18" t="str">
        <f>IF('Prediction Log'!H1089=0, "",'Prediction Log'!H1089)</f>
        <v/>
      </c>
      <c r="N165" s="5" t="str">
        <f t="shared" si="4"/>
        <v/>
      </c>
    </row>
    <row r="166" spans="6:14" x14ac:dyDescent="0.45">
      <c r="F166" s="20" t="str">
        <f>IF('Prediction Log'!F1090=0, "",'Prediction Log'!F1090)</f>
        <v/>
      </c>
      <c r="G166" s="18" t="str">
        <f>IF('Prediction Log'!H1090=0, "",'Prediction Log'!H1090)</f>
        <v/>
      </c>
      <c r="N166" s="5" t="str">
        <f t="shared" si="4"/>
        <v/>
      </c>
    </row>
    <row r="167" spans="6:14" x14ac:dyDescent="0.45">
      <c r="F167" s="20" t="str">
        <f>IF('Prediction Log'!F1091=0, "",'Prediction Log'!F1091)</f>
        <v/>
      </c>
      <c r="G167" s="18" t="str">
        <f>IF('Prediction Log'!H1091=0, "",'Prediction Log'!H1091)</f>
        <v/>
      </c>
      <c r="N167" s="5" t="str">
        <f t="shared" si="4"/>
        <v/>
      </c>
    </row>
    <row r="168" spans="6:14" x14ac:dyDescent="0.45">
      <c r="F168" s="20" t="str">
        <f>IF('Prediction Log'!F1092=0, "",'Prediction Log'!F1092)</f>
        <v/>
      </c>
      <c r="G168" s="18" t="str">
        <f>IF('Prediction Log'!H1092=0, "",'Prediction Log'!H1092)</f>
        <v/>
      </c>
      <c r="N168" s="5" t="str">
        <f t="shared" si="4"/>
        <v/>
      </c>
    </row>
    <row r="169" spans="6:14" x14ac:dyDescent="0.45">
      <c r="F169" s="20" t="str">
        <f>IF('Prediction Log'!F1093=0, "",'Prediction Log'!F1093)</f>
        <v/>
      </c>
      <c r="G169" s="18" t="str">
        <f>IF('Prediction Log'!H1093=0, "",'Prediction Log'!H1093)</f>
        <v/>
      </c>
      <c r="N169" s="5" t="str">
        <f t="shared" si="4"/>
        <v/>
      </c>
    </row>
    <row r="170" spans="6:14" x14ac:dyDescent="0.45">
      <c r="F170" s="20" t="str">
        <f>IF('Prediction Log'!F1094=0, "",'Prediction Log'!F1094)</f>
        <v/>
      </c>
      <c r="G170" s="18" t="str">
        <f>IF('Prediction Log'!H1094=0, "",'Prediction Log'!H1094)</f>
        <v/>
      </c>
      <c r="N170" s="5" t="str">
        <f t="shared" si="4"/>
        <v/>
      </c>
    </row>
    <row r="171" spans="6:14" x14ac:dyDescent="0.45">
      <c r="F171" s="20" t="str">
        <f>IF('Prediction Log'!F1095=0, "",'Prediction Log'!F1095)</f>
        <v/>
      </c>
      <c r="G171" s="18" t="str">
        <f>IF('Prediction Log'!H1095=0, "",'Prediction Log'!H1095)</f>
        <v/>
      </c>
      <c r="N171" s="5" t="str">
        <f t="shared" si="4"/>
        <v/>
      </c>
    </row>
    <row r="172" spans="6:14" x14ac:dyDescent="0.45">
      <c r="F172" s="20" t="str">
        <f>IF('Prediction Log'!F1096=0, "",'Prediction Log'!F1096)</f>
        <v/>
      </c>
      <c r="G172" s="18" t="str">
        <f>IF('Prediction Log'!H1096=0, "",'Prediction Log'!H1096)</f>
        <v/>
      </c>
      <c r="N172" s="5" t="str">
        <f t="shared" si="4"/>
        <v/>
      </c>
    </row>
    <row r="173" spans="6:14" x14ac:dyDescent="0.45">
      <c r="F173" s="20" t="str">
        <f>IF('Prediction Log'!F1097=0, "",'Prediction Log'!F1097)</f>
        <v/>
      </c>
      <c r="G173" s="18" t="str">
        <f>IF('Prediction Log'!H1097=0, "",'Prediction Log'!H1097)</f>
        <v/>
      </c>
      <c r="N173" s="5" t="str">
        <f t="shared" si="4"/>
        <v/>
      </c>
    </row>
    <row r="174" spans="6:14" x14ac:dyDescent="0.45">
      <c r="F174" s="20" t="str">
        <f>IF('Prediction Log'!F1098=0, "",'Prediction Log'!F1098)</f>
        <v/>
      </c>
      <c r="G174" s="18" t="str">
        <f>IF('Prediction Log'!H1098=0, "",'Prediction Log'!H1098)</f>
        <v/>
      </c>
      <c r="N174" s="5" t="str">
        <f t="shared" si="4"/>
        <v/>
      </c>
    </row>
    <row r="175" spans="6:14" x14ac:dyDescent="0.45">
      <c r="F175" s="20" t="str">
        <f>IF('Prediction Log'!F1099=0, "",'Prediction Log'!F1099)</f>
        <v/>
      </c>
      <c r="G175" s="18" t="str">
        <f>IF('Prediction Log'!H1099=0, "",'Prediction Log'!H1099)</f>
        <v/>
      </c>
      <c r="N175" s="5" t="str">
        <f t="shared" si="4"/>
        <v/>
      </c>
    </row>
    <row r="176" spans="6:14" x14ac:dyDescent="0.45">
      <c r="F176" s="20" t="str">
        <f>IF('Prediction Log'!F1100=0, "",'Prediction Log'!F1100)</f>
        <v/>
      </c>
      <c r="G176" s="18" t="str">
        <f>IF('Prediction Log'!H1100=0, "",'Prediction Log'!H1100)</f>
        <v/>
      </c>
      <c r="N176" s="5" t="str">
        <f t="shared" si="4"/>
        <v/>
      </c>
    </row>
    <row r="177" spans="6:14" x14ac:dyDescent="0.45">
      <c r="F177" s="20" t="str">
        <f>IF('Prediction Log'!F1101=0, "",'Prediction Log'!F1101)</f>
        <v/>
      </c>
      <c r="G177" s="18" t="str">
        <f>IF('Prediction Log'!H1101=0, "",'Prediction Log'!H1101)</f>
        <v/>
      </c>
      <c r="N177" s="5" t="str">
        <f t="shared" si="4"/>
        <v/>
      </c>
    </row>
    <row r="178" spans="6:14" x14ac:dyDescent="0.45">
      <c r="F178" s="20" t="str">
        <f>IF('Prediction Log'!F1102=0, "",'Prediction Log'!F1102)</f>
        <v/>
      </c>
      <c r="G178" s="18" t="str">
        <f>IF('Prediction Log'!H1102=0, "",'Prediction Log'!H1102)</f>
        <v/>
      </c>
      <c r="N178" s="5" t="str">
        <f t="shared" si="4"/>
        <v/>
      </c>
    </row>
    <row r="179" spans="6:14" x14ac:dyDescent="0.45">
      <c r="F179" s="20" t="str">
        <f>IF('Prediction Log'!F1103=0, "",'Prediction Log'!F1103)</f>
        <v/>
      </c>
      <c r="G179" s="18" t="str">
        <f>IF('Prediction Log'!H1103=0, "",'Prediction Log'!H1103)</f>
        <v/>
      </c>
      <c r="N179" s="5" t="str">
        <f t="shared" si="4"/>
        <v/>
      </c>
    </row>
    <row r="180" spans="6:14" x14ac:dyDescent="0.45">
      <c r="F180" s="20" t="str">
        <f>IF('Prediction Log'!F1104=0, "",'Prediction Log'!F1104)</f>
        <v/>
      </c>
      <c r="G180" s="18" t="str">
        <f>IF('Prediction Log'!H1104=0, "",'Prediction Log'!H1104)</f>
        <v/>
      </c>
      <c r="N180" s="5" t="str">
        <f t="shared" si="4"/>
        <v/>
      </c>
    </row>
    <row r="181" spans="6:14" x14ac:dyDescent="0.45">
      <c r="F181" s="20" t="str">
        <f>IF('Prediction Log'!F1105=0, "",'Prediction Log'!F1105)</f>
        <v/>
      </c>
      <c r="G181" s="18" t="str">
        <f>IF('Prediction Log'!H1105=0, "",'Prediction Log'!H1105)</f>
        <v/>
      </c>
      <c r="N181" s="5" t="str">
        <f t="shared" si="4"/>
        <v/>
      </c>
    </row>
    <row r="182" spans="6:14" x14ac:dyDescent="0.45">
      <c r="F182" s="20" t="str">
        <f>IF('Prediction Log'!F1106=0, "",'Prediction Log'!F1106)</f>
        <v/>
      </c>
      <c r="G182" s="18" t="str">
        <f>IF('Prediction Log'!H1106=0, "",'Prediction Log'!H1106)</f>
        <v/>
      </c>
      <c r="N182" s="5" t="str">
        <f t="shared" si="4"/>
        <v/>
      </c>
    </row>
    <row r="183" spans="6:14" x14ac:dyDescent="0.45">
      <c r="F183" s="20" t="str">
        <f>IF('Prediction Log'!F1107=0, "",'Prediction Log'!F1107)</f>
        <v/>
      </c>
      <c r="G183" s="18" t="str">
        <f>IF('Prediction Log'!H1107=0, "",'Prediction Log'!H1107)</f>
        <v/>
      </c>
      <c r="N183" s="5" t="str">
        <f t="shared" si="4"/>
        <v/>
      </c>
    </row>
    <row r="184" spans="6:14" x14ac:dyDescent="0.45">
      <c r="F184" s="20" t="str">
        <f>IF('Prediction Log'!F1108=0, "",'Prediction Log'!F1108)</f>
        <v/>
      </c>
      <c r="G184" s="18" t="str">
        <f>IF('Prediction Log'!H1108=0, "",'Prediction Log'!H1108)</f>
        <v/>
      </c>
      <c r="N184" s="5" t="str">
        <f t="shared" si="4"/>
        <v/>
      </c>
    </row>
    <row r="185" spans="6:14" x14ac:dyDescent="0.45">
      <c r="F185" s="20" t="str">
        <f>IF('Prediction Log'!F1109=0, "",'Prediction Log'!F1109)</f>
        <v/>
      </c>
      <c r="G185" s="18" t="str">
        <f>IF('Prediction Log'!H1109=0, "",'Prediction Log'!H1109)</f>
        <v/>
      </c>
      <c r="N185" s="5" t="str">
        <f t="shared" si="4"/>
        <v/>
      </c>
    </row>
    <row r="186" spans="6:14" x14ac:dyDescent="0.45">
      <c r="F186" s="20" t="str">
        <f>IF('Prediction Log'!F1110=0, "",'Prediction Log'!F1110)</f>
        <v/>
      </c>
      <c r="G186" s="18" t="str">
        <f>IF('Prediction Log'!H1110=0, "",'Prediction Log'!H1110)</f>
        <v/>
      </c>
      <c r="N186" s="5" t="str">
        <f t="shared" si="4"/>
        <v/>
      </c>
    </row>
    <row r="187" spans="6:14" x14ac:dyDescent="0.45">
      <c r="F187" s="20" t="str">
        <f>IF('Prediction Log'!F1111=0, "",'Prediction Log'!F1111)</f>
        <v/>
      </c>
      <c r="G187" s="18" t="str">
        <f>IF('Prediction Log'!H1111=0, "",'Prediction Log'!H1111)</f>
        <v/>
      </c>
      <c r="N187" s="5" t="str">
        <f t="shared" si="4"/>
        <v/>
      </c>
    </row>
    <row r="188" spans="6:14" x14ac:dyDescent="0.45">
      <c r="F188" s="20" t="str">
        <f>IF('Prediction Log'!F1112=0, "",'Prediction Log'!F1112)</f>
        <v/>
      </c>
      <c r="G188" s="18" t="str">
        <f>IF('Prediction Log'!H1112=0, "",'Prediction Log'!H1112)</f>
        <v/>
      </c>
      <c r="N188" s="5" t="str">
        <f t="shared" si="4"/>
        <v/>
      </c>
    </row>
    <row r="189" spans="6:14" x14ac:dyDescent="0.45">
      <c r="F189" s="20" t="str">
        <f>IF('Prediction Log'!F1113=0, "",'Prediction Log'!F1113)</f>
        <v/>
      </c>
      <c r="G189" s="18" t="str">
        <f>IF('Prediction Log'!H1113=0, "",'Prediction Log'!H1113)</f>
        <v/>
      </c>
      <c r="N189" s="5" t="str">
        <f t="shared" si="4"/>
        <v/>
      </c>
    </row>
    <row r="190" spans="6:14" x14ac:dyDescent="0.45">
      <c r="F190" s="20" t="str">
        <f>IF('Prediction Log'!F1114=0, "",'Prediction Log'!F1114)</f>
        <v/>
      </c>
      <c r="G190" s="18" t="str">
        <f>IF('Prediction Log'!H1114=0, "",'Prediction Log'!H1114)</f>
        <v/>
      </c>
      <c r="N190" s="5" t="str">
        <f t="shared" si="4"/>
        <v/>
      </c>
    </row>
    <row r="191" spans="6:14" x14ac:dyDescent="0.45">
      <c r="F191" s="20" t="str">
        <f>IF('Prediction Log'!F1115=0, "",'Prediction Log'!F1115)</f>
        <v/>
      </c>
      <c r="G191" s="18" t="str">
        <f>IF('Prediction Log'!H1115=0, "",'Prediction Log'!H1115)</f>
        <v/>
      </c>
      <c r="N191" s="5" t="str">
        <f t="shared" si="4"/>
        <v/>
      </c>
    </row>
    <row r="192" spans="6:14" x14ac:dyDescent="0.45">
      <c r="F192" s="20" t="str">
        <f>IF('Prediction Log'!F1116=0, "",'Prediction Log'!F1116)</f>
        <v/>
      </c>
      <c r="G192" s="18" t="str">
        <f>IF('Prediction Log'!H1116=0, "",'Prediction Log'!H1116)</f>
        <v/>
      </c>
      <c r="N192" s="5" t="str">
        <f t="shared" si="4"/>
        <v/>
      </c>
    </row>
    <row r="193" spans="6:14" x14ac:dyDescent="0.45">
      <c r="F193" s="20" t="str">
        <f>IF('Prediction Log'!F1117=0, "",'Prediction Log'!F1117)</f>
        <v/>
      </c>
      <c r="G193" s="18" t="str">
        <f>IF('Prediction Log'!H1117=0, "",'Prediction Log'!H1117)</f>
        <v/>
      </c>
      <c r="N193" s="5" t="str">
        <f t="shared" si="4"/>
        <v/>
      </c>
    </row>
    <row r="194" spans="6:14" x14ac:dyDescent="0.45">
      <c r="F194" s="20" t="str">
        <f>IF('Prediction Log'!F1118=0, "",'Prediction Log'!F1118)</f>
        <v/>
      </c>
      <c r="G194" s="18" t="str">
        <f>IF('Prediction Log'!H1118=0, "",'Prediction Log'!H1118)</f>
        <v/>
      </c>
      <c r="N194" s="5" t="str">
        <f t="shared" si="4"/>
        <v/>
      </c>
    </row>
    <row r="195" spans="6:14" x14ac:dyDescent="0.45">
      <c r="F195" s="20" t="str">
        <f>IF('Prediction Log'!F1119=0, "",'Prediction Log'!F1119)</f>
        <v/>
      </c>
      <c r="G195" s="18" t="str">
        <f>IF('Prediction Log'!H1119=0, "",'Prediction Log'!H1119)</f>
        <v/>
      </c>
      <c r="N195" s="5" t="str">
        <f t="shared" ref="N195:N258" si="5">IF(M195="W", L195, IF(M195="L",-I195, ""))</f>
        <v/>
      </c>
    </row>
    <row r="196" spans="6:14" x14ac:dyDescent="0.45">
      <c r="F196" s="20" t="str">
        <f>IF('Prediction Log'!F1120=0, "",'Prediction Log'!F1120)</f>
        <v/>
      </c>
      <c r="G196" s="18" t="str">
        <f>IF('Prediction Log'!H1120=0, "",'Prediction Log'!H1120)</f>
        <v/>
      </c>
      <c r="N196" s="5" t="str">
        <f t="shared" si="5"/>
        <v/>
      </c>
    </row>
    <row r="197" spans="6:14" x14ac:dyDescent="0.45">
      <c r="F197" s="20" t="str">
        <f>IF('Prediction Log'!F1121=0, "",'Prediction Log'!F1121)</f>
        <v/>
      </c>
      <c r="G197" s="18" t="str">
        <f>IF('Prediction Log'!H1121=0, "",'Prediction Log'!H1121)</f>
        <v/>
      </c>
      <c r="N197" s="5" t="str">
        <f t="shared" si="5"/>
        <v/>
      </c>
    </row>
    <row r="198" spans="6:14" x14ac:dyDescent="0.45">
      <c r="F198" s="20" t="str">
        <f>IF('Prediction Log'!F1122=0, "",'Prediction Log'!F1122)</f>
        <v/>
      </c>
      <c r="G198" s="18" t="str">
        <f>IF('Prediction Log'!H1122=0, "",'Prediction Log'!H1122)</f>
        <v/>
      </c>
      <c r="N198" s="5" t="str">
        <f t="shared" si="5"/>
        <v/>
      </c>
    </row>
    <row r="199" spans="6:14" x14ac:dyDescent="0.45">
      <c r="F199" s="20" t="str">
        <f>IF('Prediction Log'!F1123=0, "",'Prediction Log'!F1123)</f>
        <v/>
      </c>
      <c r="G199" s="18" t="str">
        <f>IF('Prediction Log'!H1123=0, "",'Prediction Log'!H1123)</f>
        <v/>
      </c>
      <c r="N199" s="5" t="str">
        <f t="shared" si="5"/>
        <v/>
      </c>
    </row>
    <row r="200" spans="6:14" x14ac:dyDescent="0.45">
      <c r="F200" s="20" t="str">
        <f>IF('Prediction Log'!F1124=0, "",'Prediction Log'!F1124)</f>
        <v/>
      </c>
      <c r="G200" s="18" t="str">
        <f>IF('Prediction Log'!H1124=0, "",'Prediction Log'!H1124)</f>
        <v/>
      </c>
      <c r="N200" s="5" t="str">
        <f t="shared" si="5"/>
        <v/>
      </c>
    </row>
    <row r="201" spans="6:14" x14ac:dyDescent="0.45">
      <c r="F201" s="20" t="str">
        <f>IF('Prediction Log'!F1125=0, "",'Prediction Log'!F1125)</f>
        <v/>
      </c>
      <c r="G201" s="18" t="str">
        <f>IF('Prediction Log'!H1125=0, "",'Prediction Log'!H1125)</f>
        <v/>
      </c>
      <c r="N201" s="5" t="str">
        <f t="shared" si="5"/>
        <v/>
      </c>
    </row>
    <row r="202" spans="6:14" x14ac:dyDescent="0.45">
      <c r="F202" s="20" t="str">
        <f>IF('Prediction Log'!F1126=0, "",'Prediction Log'!F1126)</f>
        <v/>
      </c>
      <c r="G202" s="18" t="str">
        <f>IF('Prediction Log'!H1126=0, "",'Prediction Log'!H1126)</f>
        <v/>
      </c>
      <c r="N202" s="5" t="str">
        <f t="shared" si="5"/>
        <v/>
      </c>
    </row>
    <row r="203" spans="6:14" x14ac:dyDescent="0.45">
      <c r="F203" s="20" t="str">
        <f>IF('Prediction Log'!F1127=0, "",'Prediction Log'!F1127)</f>
        <v/>
      </c>
      <c r="G203" s="18" t="str">
        <f>IF('Prediction Log'!H1127=0, "",'Prediction Log'!H1127)</f>
        <v/>
      </c>
      <c r="N203" s="5" t="str">
        <f t="shared" si="5"/>
        <v/>
      </c>
    </row>
    <row r="204" spans="6:14" x14ac:dyDescent="0.45">
      <c r="F204" s="20" t="str">
        <f>IF('Prediction Log'!F1128=0, "",'Prediction Log'!F1128)</f>
        <v/>
      </c>
      <c r="G204" s="18" t="str">
        <f>IF('Prediction Log'!H1128=0, "",'Prediction Log'!H1128)</f>
        <v/>
      </c>
      <c r="N204" s="5" t="str">
        <f t="shared" si="5"/>
        <v/>
      </c>
    </row>
    <row r="205" spans="6:14" x14ac:dyDescent="0.45">
      <c r="F205" s="20" t="str">
        <f>IF('Prediction Log'!F1129=0, "",'Prediction Log'!F1129)</f>
        <v/>
      </c>
      <c r="G205" s="18" t="str">
        <f>IF('Prediction Log'!H1129=0, "",'Prediction Log'!H1129)</f>
        <v/>
      </c>
      <c r="N205" s="5" t="str">
        <f t="shared" si="5"/>
        <v/>
      </c>
    </row>
    <row r="206" spans="6:14" x14ac:dyDescent="0.45">
      <c r="F206" s="20" t="str">
        <f>IF('Prediction Log'!F1130=0, "",'Prediction Log'!F1130)</f>
        <v/>
      </c>
      <c r="G206" s="18" t="str">
        <f>IF('Prediction Log'!H1130=0, "",'Prediction Log'!H1130)</f>
        <v/>
      </c>
      <c r="N206" s="5" t="str">
        <f t="shared" si="5"/>
        <v/>
      </c>
    </row>
    <row r="207" spans="6:14" x14ac:dyDescent="0.45">
      <c r="F207" s="20" t="str">
        <f>IF('Prediction Log'!F1131=0, "",'Prediction Log'!F1131)</f>
        <v/>
      </c>
      <c r="G207" s="18" t="str">
        <f>IF('Prediction Log'!H1131=0, "",'Prediction Log'!H1131)</f>
        <v/>
      </c>
      <c r="N207" s="5" t="str">
        <f t="shared" si="5"/>
        <v/>
      </c>
    </row>
    <row r="208" spans="6:14" x14ac:dyDescent="0.45">
      <c r="F208" s="20" t="str">
        <f>IF('Prediction Log'!F1132=0, "",'Prediction Log'!F1132)</f>
        <v/>
      </c>
      <c r="G208" s="18" t="str">
        <f>IF('Prediction Log'!H1132=0, "",'Prediction Log'!H1132)</f>
        <v/>
      </c>
      <c r="N208" s="5" t="str">
        <f t="shared" si="5"/>
        <v/>
      </c>
    </row>
    <row r="209" spans="6:14" x14ac:dyDescent="0.45">
      <c r="F209" s="20" t="str">
        <f>IF('Prediction Log'!F1133=0, "",'Prediction Log'!F1133)</f>
        <v/>
      </c>
      <c r="G209" s="18" t="str">
        <f>IF('Prediction Log'!H1133=0, "",'Prediction Log'!H1133)</f>
        <v/>
      </c>
      <c r="N209" s="5" t="str">
        <f t="shared" si="5"/>
        <v/>
      </c>
    </row>
    <row r="210" spans="6:14" x14ac:dyDescent="0.45">
      <c r="F210" s="20" t="str">
        <f>IF('Prediction Log'!F1134=0, "",'Prediction Log'!F1134)</f>
        <v/>
      </c>
      <c r="G210" s="18" t="str">
        <f>IF('Prediction Log'!H1134=0, "",'Prediction Log'!H1134)</f>
        <v/>
      </c>
      <c r="N210" s="5" t="str">
        <f t="shared" si="5"/>
        <v/>
      </c>
    </row>
    <row r="211" spans="6:14" x14ac:dyDescent="0.45">
      <c r="F211" s="20" t="str">
        <f>IF('Prediction Log'!F1135=0, "",'Prediction Log'!F1135)</f>
        <v/>
      </c>
      <c r="G211" s="18" t="str">
        <f>IF('Prediction Log'!H1135=0, "",'Prediction Log'!H1135)</f>
        <v/>
      </c>
      <c r="N211" s="5" t="str">
        <f t="shared" si="5"/>
        <v/>
      </c>
    </row>
    <row r="212" spans="6:14" x14ac:dyDescent="0.45">
      <c r="F212" s="20" t="str">
        <f>IF('Prediction Log'!F1136=0, "",'Prediction Log'!F1136)</f>
        <v/>
      </c>
      <c r="G212" s="18" t="str">
        <f>IF('Prediction Log'!H1136=0, "",'Prediction Log'!H1136)</f>
        <v/>
      </c>
      <c r="N212" s="5" t="str">
        <f t="shared" si="5"/>
        <v/>
      </c>
    </row>
    <row r="213" spans="6:14" x14ac:dyDescent="0.45">
      <c r="F213" s="20" t="str">
        <f>IF('Prediction Log'!F1137=0, "",'Prediction Log'!F1137)</f>
        <v/>
      </c>
      <c r="G213" s="18" t="str">
        <f>IF('Prediction Log'!H1137=0, "",'Prediction Log'!H1137)</f>
        <v/>
      </c>
      <c r="N213" s="5" t="str">
        <f t="shared" si="5"/>
        <v/>
      </c>
    </row>
    <row r="214" spans="6:14" x14ac:dyDescent="0.45">
      <c r="F214" s="20" t="str">
        <f>IF('Prediction Log'!F1138=0, "",'Prediction Log'!F1138)</f>
        <v/>
      </c>
      <c r="G214" s="18" t="str">
        <f>IF('Prediction Log'!H1138=0, "",'Prediction Log'!H1138)</f>
        <v/>
      </c>
      <c r="N214" s="5" t="str">
        <f t="shared" si="5"/>
        <v/>
      </c>
    </row>
    <row r="215" spans="6:14" x14ac:dyDescent="0.45">
      <c r="F215" s="20" t="str">
        <f>IF('Prediction Log'!F1139=0, "",'Prediction Log'!F1139)</f>
        <v/>
      </c>
      <c r="G215" s="18" t="str">
        <f>IF('Prediction Log'!H1139=0, "",'Prediction Log'!H1139)</f>
        <v/>
      </c>
      <c r="N215" s="5" t="str">
        <f t="shared" si="5"/>
        <v/>
      </c>
    </row>
    <row r="216" spans="6:14" x14ac:dyDescent="0.45">
      <c r="F216" s="20" t="str">
        <f>IF('Prediction Log'!F1140=0, "",'Prediction Log'!F1140)</f>
        <v/>
      </c>
      <c r="G216" s="18" t="str">
        <f>IF('Prediction Log'!H1140=0, "",'Prediction Log'!H1140)</f>
        <v/>
      </c>
      <c r="N216" s="5" t="str">
        <f t="shared" si="5"/>
        <v/>
      </c>
    </row>
    <row r="217" spans="6:14" x14ac:dyDescent="0.45">
      <c r="F217" s="20" t="str">
        <f>IF('Prediction Log'!F1141=0, "",'Prediction Log'!F1141)</f>
        <v/>
      </c>
      <c r="G217" s="18" t="str">
        <f>IF('Prediction Log'!H1141=0, "",'Prediction Log'!H1141)</f>
        <v/>
      </c>
      <c r="N217" s="5" t="str">
        <f t="shared" si="5"/>
        <v/>
      </c>
    </row>
    <row r="218" spans="6:14" x14ac:dyDescent="0.45">
      <c r="F218" s="20" t="str">
        <f>IF('Prediction Log'!F1142=0, "",'Prediction Log'!F1142)</f>
        <v/>
      </c>
      <c r="G218" s="18" t="str">
        <f>IF('Prediction Log'!H1142=0, "",'Prediction Log'!H1142)</f>
        <v/>
      </c>
      <c r="N218" s="5" t="str">
        <f t="shared" si="5"/>
        <v/>
      </c>
    </row>
    <row r="219" spans="6:14" x14ac:dyDescent="0.45">
      <c r="F219" s="20" t="str">
        <f>IF('Prediction Log'!F1143=0, "",'Prediction Log'!F1143)</f>
        <v/>
      </c>
      <c r="G219" s="18" t="str">
        <f>IF('Prediction Log'!H1143=0, "",'Prediction Log'!H1143)</f>
        <v/>
      </c>
      <c r="N219" s="5" t="str">
        <f t="shared" si="5"/>
        <v/>
      </c>
    </row>
    <row r="220" spans="6:14" x14ac:dyDescent="0.45">
      <c r="F220" s="20" t="str">
        <f>IF('Prediction Log'!F1144=0, "",'Prediction Log'!F1144)</f>
        <v/>
      </c>
      <c r="G220" s="18" t="str">
        <f>IF('Prediction Log'!H1144=0, "",'Prediction Log'!H1144)</f>
        <v/>
      </c>
      <c r="N220" s="5" t="str">
        <f t="shared" si="5"/>
        <v/>
      </c>
    </row>
    <row r="221" spans="6:14" x14ac:dyDescent="0.45">
      <c r="F221" s="20" t="str">
        <f>IF('Prediction Log'!F1145=0, "",'Prediction Log'!F1145)</f>
        <v/>
      </c>
      <c r="G221" s="18" t="str">
        <f>IF('Prediction Log'!H1145=0, "",'Prediction Log'!H1145)</f>
        <v/>
      </c>
      <c r="N221" s="5" t="str">
        <f t="shared" si="5"/>
        <v/>
      </c>
    </row>
    <row r="222" spans="6:14" x14ac:dyDescent="0.45">
      <c r="F222" s="20" t="str">
        <f>IF('Prediction Log'!F1146=0, "",'Prediction Log'!F1146)</f>
        <v/>
      </c>
      <c r="G222" s="18" t="str">
        <f>IF('Prediction Log'!H1146=0, "",'Prediction Log'!H1146)</f>
        <v/>
      </c>
      <c r="N222" s="5" t="str">
        <f t="shared" si="5"/>
        <v/>
      </c>
    </row>
    <row r="223" spans="6:14" x14ac:dyDescent="0.45">
      <c r="F223" s="20" t="str">
        <f>IF('Prediction Log'!F1147=0, "",'Prediction Log'!F1147)</f>
        <v/>
      </c>
      <c r="G223" s="18" t="str">
        <f>IF('Prediction Log'!H1147=0, "",'Prediction Log'!H1147)</f>
        <v/>
      </c>
      <c r="N223" s="5" t="str">
        <f t="shared" si="5"/>
        <v/>
      </c>
    </row>
    <row r="224" spans="6:14" x14ac:dyDescent="0.45">
      <c r="F224" s="20" t="str">
        <f>IF('Prediction Log'!F1148=0, "",'Prediction Log'!F1148)</f>
        <v/>
      </c>
      <c r="G224" s="18" t="str">
        <f>IF('Prediction Log'!H1148=0, "",'Prediction Log'!H1148)</f>
        <v/>
      </c>
      <c r="N224" s="5" t="str">
        <f t="shared" si="5"/>
        <v/>
      </c>
    </row>
    <row r="225" spans="6:14" x14ac:dyDescent="0.45">
      <c r="F225" s="20" t="str">
        <f>IF('Prediction Log'!F1149=0, "",'Prediction Log'!F1149)</f>
        <v/>
      </c>
      <c r="G225" s="18" t="str">
        <f>IF('Prediction Log'!H1149=0, "",'Prediction Log'!H1149)</f>
        <v/>
      </c>
      <c r="N225" s="5" t="str">
        <f t="shared" si="5"/>
        <v/>
      </c>
    </row>
    <row r="226" spans="6:14" x14ac:dyDescent="0.45">
      <c r="F226" s="20" t="str">
        <f>IF('Prediction Log'!F1150=0, "",'Prediction Log'!F1150)</f>
        <v/>
      </c>
      <c r="G226" s="18" t="str">
        <f>IF('Prediction Log'!H1150=0, "",'Prediction Log'!H1150)</f>
        <v/>
      </c>
      <c r="N226" s="5" t="str">
        <f t="shared" si="5"/>
        <v/>
      </c>
    </row>
    <row r="227" spans="6:14" x14ac:dyDescent="0.45">
      <c r="F227" s="20" t="str">
        <f>IF('Prediction Log'!F1151=0, "",'Prediction Log'!F1151)</f>
        <v/>
      </c>
      <c r="G227" s="18" t="str">
        <f>IF('Prediction Log'!H1151=0, "",'Prediction Log'!H1151)</f>
        <v/>
      </c>
      <c r="N227" s="5" t="str">
        <f t="shared" si="5"/>
        <v/>
      </c>
    </row>
    <row r="228" spans="6:14" x14ac:dyDescent="0.45">
      <c r="F228" s="20" t="str">
        <f>IF('Prediction Log'!F1152=0, "",'Prediction Log'!F1152)</f>
        <v/>
      </c>
      <c r="G228" s="18" t="str">
        <f>IF('Prediction Log'!H1152=0, "",'Prediction Log'!H1152)</f>
        <v/>
      </c>
      <c r="N228" s="5" t="str">
        <f t="shared" si="5"/>
        <v/>
      </c>
    </row>
    <row r="229" spans="6:14" x14ac:dyDescent="0.45">
      <c r="F229" s="20" t="str">
        <f>IF('Prediction Log'!F1153=0, "",'Prediction Log'!F1153)</f>
        <v/>
      </c>
      <c r="G229" s="18" t="str">
        <f>IF('Prediction Log'!H1153=0, "",'Prediction Log'!H1153)</f>
        <v/>
      </c>
      <c r="N229" s="5" t="str">
        <f t="shared" si="5"/>
        <v/>
      </c>
    </row>
    <row r="230" spans="6:14" x14ac:dyDescent="0.45">
      <c r="F230" s="20" t="str">
        <f>IF('Prediction Log'!F1154=0, "",'Prediction Log'!F1154)</f>
        <v/>
      </c>
      <c r="G230" s="18" t="str">
        <f>IF('Prediction Log'!H1154=0, "",'Prediction Log'!H1154)</f>
        <v/>
      </c>
      <c r="N230" s="5" t="str">
        <f t="shared" si="5"/>
        <v/>
      </c>
    </row>
    <row r="231" spans="6:14" x14ac:dyDescent="0.45">
      <c r="F231" s="20" t="str">
        <f>IF('Prediction Log'!F1155=0, "",'Prediction Log'!F1155)</f>
        <v/>
      </c>
      <c r="G231" s="18" t="str">
        <f>IF('Prediction Log'!H1155=0, "",'Prediction Log'!H1155)</f>
        <v/>
      </c>
      <c r="N231" s="5" t="str">
        <f t="shared" si="5"/>
        <v/>
      </c>
    </row>
    <row r="232" spans="6:14" x14ac:dyDescent="0.45">
      <c r="F232" s="20" t="str">
        <f>IF('Prediction Log'!F1156=0, "",'Prediction Log'!F1156)</f>
        <v/>
      </c>
      <c r="G232" s="18" t="str">
        <f>IF('Prediction Log'!H1156=0, "",'Prediction Log'!H1156)</f>
        <v/>
      </c>
      <c r="N232" s="5" t="str">
        <f t="shared" si="5"/>
        <v/>
      </c>
    </row>
    <row r="233" spans="6:14" x14ac:dyDescent="0.45">
      <c r="F233" s="20" t="str">
        <f>IF('Prediction Log'!F1157=0, "",'Prediction Log'!F1157)</f>
        <v/>
      </c>
      <c r="G233" s="18" t="str">
        <f>IF('Prediction Log'!H1157=0, "",'Prediction Log'!H1157)</f>
        <v/>
      </c>
      <c r="N233" s="5" t="str">
        <f t="shared" si="5"/>
        <v/>
      </c>
    </row>
    <row r="234" spans="6:14" x14ac:dyDescent="0.45">
      <c r="F234" s="20" t="str">
        <f>IF('Prediction Log'!F1158=0, "",'Prediction Log'!F1158)</f>
        <v/>
      </c>
      <c r="G234" s="18" t="str">
        <f>IF('Prediction Log'!H1158=0, "",'Prediction Log'!H1158)</f>
        <v/>
      </c>
      <c r="N234" s="5" t="str">
        <f t="shared" si="5"/>
        <v/>
      </c>
    </row>
    <row r="235" spans="6:14" x14ac:dyDescent="0.45">
      <c r="F235" s="20" t="str">
        <f>IF('Prediction Log'!F1159=0, "",'Prediction Log'!F1159)</f>
        <v/>
      </c>
      <c r="G235" s="18" t="str">
        <f>IF('Prediction Log'!H1159=0, "",'Prediction Log'!H1159)</f>
        <v/>
      </c>
      <c r="N235" s="5" t="str">
        <f t="shared" si="5"/>
        <v/>
      </c>
    </row>
    <row r="236" spans="6:14" x14ac:dyDescent="0.45">
      <c r="F236" s="20" t="str">
        <f>IF('Prediction Log'!F1160=0, "",'Prediction Log'!F1160)</f>
        <v/>
      </c>
      <c r="G236" s="18" t="str">
        <f>IF('Prediction Log'!H1160=0, "",'Prediction Log'!H1160)</f>
        <v/>
      </c>
      <c r="N236" s="5" t="str">
        <f t="shared" si="5"/>
        <v/>
      </c>
    </row>
    <row r="237" spans="6:14" x14ac:dyDescent="0.45">
      <c r="F237" s="20" t="str">
        <f>IF('Prediction Log'!F1161=0, "",'Prediction Log'!F1161)</f>
        <v/>
      </c>
      <c r="G237" s="18" t="str">
        <f>IF('Prediction Log'!H1161=0, "",'Prediction Log'!H1161)</f>
        <v/>
      </c>
      <c r="N237" s="5" t="str">
        <f t="shared" si="5"/>
        <v/>
      </c>
    </row>
    <row r="238" spans="6:14" x14ac:dyDescent="0.45">
      <c r="F238" s="20" t="str">
        <f>IF('Prediction Log'!F1162=0, "",'Prediction Log'!F1162)</f>
        <v/>
      </c>
      <c r="G238" s="18" t="str">
        <f>IF('Prediction Log'!H1162=0, "",'Prediction Log'!H1162)</f>
        <v/>
      </c>
      <c r="N238" s="5" t="str">
        <f t="shared" si="5"/>
        <v/>
      </c>
    </row>
    <row r="239" spans="6:14" x14ac:dyDescent="0.45">
      <c r="F239" s="20" t="str">
        <f>IF('Prediction Log'!F1163=0, "",'Prediction Log'!F1163)</f>
        <v/>
      </c>
      <c r="G239" s="18" t="str">
        <f>IF('Prediction Log'!H1163=0, "",'Prediction Log'!H1163)</f>
        <v/>
      </c>
      <c r="N239" s="5" t="str">
        <f t="shared" si="5"/>
        <v/>
      </c>
    </row>
    <row r="240" spans="6:14" x14ac:dyDescent="0.45">
      <c r="F240" s="20" t="str">
        <f>IF('Prediction Log'!F1164=0, "",'Prediction Log'!F1164)</f>
        <v/>
      </c>
      <c r="G240" s="18" t="str">
        <f>IF('Prediction Log'!H1164=0, "",'Prediction Log'!H1164)</f>
        <v/>
      </c>
      <c r="N240" s="5" t="str">
        <f t="shared" si="5"/>
        <v/>
      </c>
    </row>
    <row r="241" spans="6:14" x14ac:dyDescent="0.45">
      <c r="F241" s="20" t="str">
        <f>IF('Prediction Log'!F1165=0, "",'Prediction Log'!F1165)</f>
        <v/>
      </c>
      <c r="G241" s="18" t="str">
        <f>IF('Prediction Log'!H1165=0, "",'Prediction Log'!H1165)</f>
        <v/>
      </c>
      <c r="N241" s="5" t="str">
        <f t="shared" si="5"/>
        <v/>
      </c>
    </row>
    <row r="242" spans="6:14" x14ac:dyDescent="0.45">
      <c r="F242" s="20" t="str">
        <f>IF('Prediction Log'!F1166=0, "",'Prediction Log'!F1166)</f>
        <v/>
      </c>
      <c r="G242" s="18" t="str">
        <f>IF('Prediction Log'!H1166=0, "",'Prediction Log'!H1166)</f>
        <v/>
      </c>
      <c r="N242" s="5" t="str">
        <f t="shared" si="5"/>
        <v/>
      </c>
    </row>
    <row r="243" spans="6:14" x14ac:dyDescent="0.45">
      <c r="F243" s="20" t="str">
        <f>IF('Prediction Log'!F1167=0, "",'Prediction Log'!F1167)</f>
        <v/>
      </c>
      <c r="G243" s="18" t="str">
        <f>IF('Prediction Log'!H1167=0, "",'Prediction Log'!H1167)</f>
        <v/>
      </c>
      <c r="N243" s="5" t="str">
        <f t="shared" si="5"/>
        <v/>
      </c>
    </row>
    <row r="244" spans="6:14" x14ac:dyDescent="0.45">
      <c r="F244" s="20" t="str">
        <f>IF('Prediction Log'!F1168=0, "",'Prediction Log'!F1168)</f>
        <v/>
      </c>
      <c r="G244" s="18" t="str">
        <f>IF('Prediction Log'!H1168=0, "",'Prediction Log'!H1168)</f>
        <v/>
      </c>
      <c r="N244" s="5" t="str">
        <f t="shared" si="5"/>
        <v/>
      </c>
    </row>
    <row r="245" spans="6:14" x14ac:dyDescent="0.45">
      <c r="F245" s="20" t="str">
        <f>IF('Prediction Log'!F1169=0, "",'Prediction Log'!F1169)</f>
        <v/>
      </c>
      <c r="G245" s="18" t="str">
        <f>IF('Prediction Log'!H1169=0, "",'Prediction Log'!H1169)</f>
        <v/>
      </c>
      <c r="N245" s="5" t="str">
        <f t="shared" si="5"/>
        <v/>
      </c>
    </row>
    <row r="246" spans="6:14" x14ac:dyDescent="0.45">
      <c r="F246" s="20" t="str">
        <f>IF('Prediction Log'!F1170=0, "",'Prediction Log'!F1170)</f>
        <v/>
      </c>
      <c r="G246" s="18" t="str">
        <f>IF('Prediction Log'!H1170=0, "",'Prediction Log'!H1170)</f>
        <v/>
      </c>
      <c r="N246" s="5" t="str">
        <f t="shared" si="5"/>
        <v/>
      </c>
    </row>
    <row r="247" spans="6:14" x14ac:dyDescent="0.45">
      <c r="F247" s="20" t="str">
        <f>IF('Prediction Log'!F1171=0, "",'Prediction Log'!F1171)</f>
        <v/>
      </c>
      <c r="G247" s="18" t="str">
        <f>IF('Prediction Log'!H1171=0, "",'Prediction Log'!H1171)</f>
        <v/>
      </c>
      <c r="N247" s="5" t="str">
        <f t="shared" si="5"/>
        <v/>
      </c>
    </row>
    <row r="248" spans="6:14" x14ac:dyDescent="0.45">
      <c r="F248" s="20" t="str">
        <f>IF('Prediction Log'!F1172=0, "",'Prediction Log'!F1172)</f>
        <v/>
      </c>
      <c r="G248" s="18" t="str">
        <f>IF('Prediction Log'!H1172=0, "",'Prediction Log'!H1172)</f>
        <v/>
      </c>
      <c r="N248" s="5" t="str">
        <f t="shared" si="5"/>
        <v/>
      </c>
    </row>
    <row r="249" spans="6:14" x14ac:dyDescent="0.45">
      <c r="F249" s="20" t="str">
        <f>IF('Prediction Log'!F1173=0, "",'Prediction Log'!F1173)</f>
        <v/>
      </c>
      <c r="G249" s="18" t="str">
        <f>IF('Prediction Log'!H1173=0, "",'Prediction Log'!H1173)</f>
        <v/>
      </c>
      <c r="N249" s="5" t="str">
        <f t="shared" si="5"/>
        <v/>
      </c>
    </row>
    <row r="250" spans="6:14" x14ac:dyDescent="0.45">
      <c r="F250" s="20" t="str">
        <f>IF('Prediction Log'!F1174=0, "",'Prediction Log'!F1174)</f>
        <v/>
      </c>
      <c r="G250" s="18" t="str">
        <f>IF('Prediction Log'!H1174=0, "",'Prediction Log'!H1174)</f>
        <v/>
      </c>
      <c r="N250" s="5" t="str">
        <f t="shared" si="5"/>
        <v/>
      </c>
    </row>
    <row r="251" spans="6:14" x14ac:dyDescent="0.45">
      <c r="F251" s="20" t="str">
        <f>IF('Prediction Log'!F1175=0, "",'Prediction Log'!F1175)</f>
        <v/>
      </c>
      <c r="G251" s="18" t="str">
        <f>IF('Prediction Log'!H1175=0, "",'Prediction Log'!H1175)</f>
        <v/>
      </c>
      <c r="N251" s="5" t="str">
        <f t="shared" si="5"/>
        <v/>
      </c>
    </row>
    <row r="252" spans="6:14" x14ac:dyDescent="0.45">
      <c r="F252" s="20" t="str">
        <f>IF('Prediction Log'!F1176=0, "",'Prediction Log'!F1176)</f>
        <v/>
      </c>
      <c r="G252" s="18" t="str">
        <f>IF('Prediction Log'!H1176=0, "",'Prediction Log'!H1176)</f>
        <v/>
      </c>
      <c r="N252" s="5" t="str">
        <f t="shared" si="5"/>
        <v/>
      </c>
    </row>
    <row r="253" spans="6:14" x14ac:dyDescent="0.45">
      <c r="F253" s="20" t="str">
        <f>IF('Prediction Log'!F1177=0, "",'Prediction Log'!F1177)</f>
        <v/>
      </c>
      <c r="G253" s="18" t="str">
        <f>IF('Prediction Log'!H1177=0, "",'Prediction Log'!H1177)</f>
        <v/>
      </c>
      <c r="N253" s="5" t="str">
        <f t="shared" si="5"/>
        <v/>
      </c>
    </row>
    <row r="254" spans="6:14" x14ac:dyDescent="0.45">
      <c r="F254" s="20" t="str">
        <f>IF('Prediction Log'!F1178=0, "",'Prediction Log'!F1178)</f>
        <v/>
      </c>
      <c r="G254" s="18" t="str">
        <f>IF('Prediction Log'!H1178=0, "",'Prediction Log'!H1178)</f>
        <v/>
      </c>
      <c r="N254" s="5" t="str">
        <f t="shared" si="5"/>
        <v/>
      </c>
    </row>
    <row r="255" spans="6:14" x14ac:dyDescent="0.45">
      <c r="F255" s="20" t="str">
        <f>IF('Prediction Log'!F1179=0, "",'Prediction Log'!F1179)</f>
        <v/>
      </c>
      <c r="G255" s="18" t="str">
        <f>IF('Prediction Log'!H1179=0, "",'Prediction Log'!H1179)</f>
        <v/>
      </c>
      <c r="N255" s="5" t="str">
        <f t="shared" si="5"/>
        <v/>
      </c>
    </row>
    <row r="256" spans="6:14" x14ac:dyDescent="0.45">
      <c r="F256" s="20" t="str">
        <f>IF('Prediction Log'!F1180=0, "",'Prediction Log'!F1180)</f>
        <v/>
      </c>
      <c r="G256" s="18" t="str">
        <f>IF('Prediction Log'!H1180=0, "",'Prediction Log'!H1180)</f>
        <v/>
      </c>
      <c r="N256" s="5" t="str">
        <f t="shared" si="5"/>
        <v/>
      </c>
    </row>
    <row r="257" spans="6:14" x14ac:dyDescent="0.45">
      <c r="F257" s="20" t="str">
        <f>IF('Prediction Log'!F1181=0, "",'Prediction Log'!F1181)</f>
        <v/>
      </c>
      <c r="G257" s="18" t="str">
        <f>IF('Prediction Log'!H1181=0, "",'Prediction Log'!H1181)</f>
        <v/>
      </c>
      <c r="N257" s="5" t="str">
        <f t="shared" si="5"/>
        <v/>
      </c>
    </row>
    <row r="258" spans="6:14" x14ac:dyDescent="0.45">
      <c r="F258" s="20" t="str">
        <f>IF('Prediction Log'!F1182=0, "",'Prediction Log'!F1182)</f>
        <v/>
      </c>
      <c r="G258" s="18" t="str">
        <f>IF('Prediction Log'!H1182=0, "",'Prediction Log'!H1182)</f>
        <v/>
      </c>
      <c r="N258" s="5" t="str">
        <f t="shared" si="5"/>
        <v/>
      </c>
    </row>
    <row r="259" spans="6:14" x14ac:dyDescent="0.45">
      <c r="F259" s="20" t="str">
        <f>IF('Prediction Log'!F1183=0, "",'Prediction Log'!F1183)</f>
        <v/>
      </c>
      <c r="G259" s="18" t="str">
        <f>IF('Prediction Log'!H1183=0, "",'Prediction Log'!H1183)</f>
        <v/>
      </c>
      <c r="N259" s="5" t="str">
        <f t="shared" ref="N259:N322" si="6">IF(M259="W", L259, IF(M259="L",-I259, ""))</f>
        <v/>
      </c>
    </row>
    <row r="260" spans="6:14" x14ac:dyDescent="0.45">
      <c r="F260" s="20" t="str">
        <f>IF('Prediction Log'!F1184=0, "",'Prediction Log'!F1184)</f>
        <v/>
      </c>
      <c r="G260" s="18" t="str">
        <f>IF('Prediction Log'!H1184=0, "",'Prediction Log'!H1184)</f>
        <v/>
      </c>
      <c r="N260" s="5" t="str">
        <f t="shared" si="6"/>
        <v/>
      </c>
    </row>
    <row r="261" spans="6:14" x14ac:dyDescent="0.45">
      <c r="F261" s="20" t="str">
        <f>IF('Prediction Log'!F1185=0, "",'Prediction Log'!F1185)</f>
        <v/>
      </c>
      <c r="G261" s="18" t="str">
        <f>IF('Prediction Log'!H1185=0, "",'Prediction Log'!H1185)</f>
        <v/>
      </c>
      <c r="N261" s="5" t="str">
        <f t="shared" si="6"/>
        <v/>
      </c>
    </row>
    <row r="262" spans="6:14" x14ac:dyDescent="0.45">
      <c r="F262" s="20" t="str">
        <f>IF('Prediction Log'!F1186=0, "",'Prediction Log'!F1186)</f>
        <v/>
      </c>
      <c r="G262" s="18" t="str">
        <f>IF('Prediction Log'!H1186=0, "",'Prediction Log'!H1186)</f>
        <v/>
      </c>
      <c r="N262" s="5" t="str">
        <f t="shared" si="6"/>
        <v/>
      </c>
    </row>
    <row r="263" spans="6:14" x14ac:dyDescent="0.45">
      <c r="F263" s="20" t="str">
        <f>IF('Prediction Log'!F1187=0, "",'Prediction Log'!F1187)</f>
        <v/>
      </c>
      <c r="G263" s="18" t="str">
        <f>IF('Prediction Log'!H1187=0, "",'Prediction Log'!H1187)</f>
        <v/>
      </c>
      <c r="N263" s="5" t="str">
        <f t="shared" si="6"/>
        <v/>
      </c>
    </row>
    <row r="264" spans="6:14" x14ac:dyDescent="0.45">
      <c r="F264" s="20" t="str">
        <f>IF('Prediction Log'!F1188=0, "",'Prediction Log'!F1188)</f>
        <v/>
      </c>
      <c r="G264" s="18" t="str">
        <f>IF('Prediction Log'!H1188=0, "",'Prediction Log'!H1188)</f>
        <v/>
      </c>
      <c r="N264" s="5" t="str">
        <f t="shared" si="6"/>
        <v/>
      </c>
    </row>
    <row r="265" spans="6:14" x14ac:dyDescent="0.45">
      <c r="F265" s="20" t="str">
        <f>IF('Prediction Log'!F1189=0, "",'Prediction Log'!F1189)</f>
        <v/>
      </c>
      <c r="G265" s="18" t="str">
        <f>IF('Prediction Log'!H1189=0, "",'Prediction Log'!H1189)</f>
        <v/>
      </c>
      <c r="N265" s="5" t="str">
        <f t="shared" si="6"/>
        <v/>
      </c>
    </row>
    <row r="266" spans="6:14" x14ac:dyDescent="0.45">
      <c r="F266" s="20" t="str">
        <f>IF('Prediction Log'!F1190=0, "",'Prediction Log'!F1190)</f>
        <v/>
      </c>
      <c r="G266" s="18" t="str">
        <f>IF('Prediction Log'!H1190=0, "",'Prediction Log'!H1190)</f>
        <v/>
      </c>
      <c r="N266" s="5" t="str">
        <f t="shared" si="6"/>
        <v/>
      </c>
    </row>
    <row r="267" spans="6:14" x14ac:dyDescent="0.45">
      <c r="F267" s="20" t="str">
        <f>IF('Prediction Log'!F1191=0, "",'Prediction Log'!F1191)</f>
        <v/>
      </c>
      <c r="G267" s="18" t="str">
        <f>IF('Prediction Log'!H1191=0, "",'Prediction Log'!H1191)</f>
        <v/>
      </c>
      <c r="N267" s="5" t="str">
        <f t="shared" si="6"/>
        <v/>
      </c>
    </row>
    <row r="268" spans="6:14" x14ac:dyDescent="0.45">
      <c r="F268" s="20" t="str">
        <f>IF('Prediction Log'!F1192=0, "",'Prediction Log'!F1192)</f>
        <v/>
      </c>
      <c r="G268" s="18" t="str">
        <f>IF('Prediction Log'!H1192=0, "",'Prediction Log'!H1192)</f>
        <v/>
      </c>
      <c r="N268" s="5" t="str">
        <f t="shared" si="6"/>
        <v/>
      </c>
    </row>
    <row r="269" spans="6:14" x14ac:dyDescent="0.45">
      <c r="F269" s="20" t="str">
        <f>IF('Prediction Log'!F1193=0, "",'Prediction Log'!F1193)</f>
        <v/>
      </c>
      <c r="G269" s="18" t="str">
        <f>IF('Prediction Log'!H1193=0, "",'Prediction Log'!H1193)</f>
        <v/>
      </c>
      <c r="N269" s="5" t="str">
        <f t="shared" si="6"/>
        <v/>
      </c>
    </row>
    <row r="270" spans="6:14" x14ac:dyDescent="0.45">
      <c r="F270" s="20" t="str">
        <f>IF('Prediction Log'!F1194=0, "",'Prediction Log'!F1194)</f>
        <v/>
      </c>
      <c r="G270" s="18" t="str">
        <f>IF('Prediction Log'!H1194=0, "",'Prediction Log'!H1194)</f>
        <v/>
      </c>
      <c r="N270" s="5" t="str">
        <f t="shared" si="6"/>
        <v/>
      </c>
    </row>
    <row r="271" spans="6:14" x14ac:dyDescent="0.45">
      <c r="F271" s="20" t="str">
        <f>IF('Prediction Log'!F1195=0, "",'Prediction Log'!F1195)</f>
        <v/>
      </c>
      <c r="G271" s="18" t="str">
        <f>IF('Prediction Log'!H1195=0, "",'Prediction Log'!H1195)</f>
        <v/>
      </c>
      <c r="N271" s="5" t="str">
        <f t="shared" si="6"/>
        <v/>
      </c>
    </row>
    <row r="272" spans="6:14" x14ac:dyDescent="0.45">
      <c r="F272" s="20" t="str">
        <f>IF('Prediction Log'!F1196=0, "",'Prediction Log'!F1196)</f>
        <v/>
      </c>
      <c r="G272" s="18" t="str">
        <f>IF('Prediction Log'!H1196=0, "",'Prediction Log'!H1196)</f>
        <v/>
      </c>
      <c r="N272" s="5" t="str">
        <f t="shared" si="6"/>
        <v/>
      </c>
    </row>
    <row r="273" spans="6:14" x14ac:dyDescent="0.45">
      <c r="F273" s="20" t="str">
        <f>IF('Prediction Log'!F1197=0, "",'Prediction Log'!F1197)</f>
        <v/>
      </c>
      <c r="G273" s="18" t="str">
        <f>IF('Prediction Log'!H1197=0, "",'Prediction Log'!H1197)</f>
        <v/>
      </c>
      <c r="N273" s="5" t="str">
        <f t="shared" si="6"/>
        <v/>
      </c>
    </row>
    <row r="274" spans="6:14" x14ac:dyDescent="0.45">
      <c r="F274" s="20" t="str">
        <f>IF('Prediction Log'!F1198=0, "",'Prediction Log'!F1198)</f>
        <v/>
      </c>
      <c r="G274" s="18" t="str">
        <f>IF('Prediction Log'!H1198=0, "",'Prediction Log'!H1198)</f>
        <v/>
      </c>
      <c r="N274" s="5" t="str">
        <f t="shared" si="6"/>
        <v/>
      </c>
    </row>
    <row r="275" spans="6:14" x14ac:dyDescent="0.45">
      <c r="F275" s="20" t="str">
        <f>IF('Prediction Log'!F1199=0, "",'Prediction Log'!F1199)</f>
        <v/>
      </c>
      <c r="G275" s="18" t="str">
        <f>IF('Prediction Log'!H1199=0, "",'Prediction Log'!H1199)</f>
        <v/>
      </c>
      <c r="N275" s="5" t="str">
        <f t="shared" si="6"/>
        <v/>
      </c>
    </row>
    <row r="276" spans="6:14" x14ac:dyDescent="0.45">
      <c r="F276" s="20" t="str">
        <f>IF('Prediction Log'!F1200=0, "",'Prediction Log'!F1200)</f>
        <v/>
      </c>
      <c r="G276" s="18" t="str">
        <f>IF('Prediction Log'!H1200=0, "",'Prediction Log'!H1200)</f>
        <v/>
      </c>
      <c r="N276" s="5" t="str">
        <f t="shared" si="6"/>
        <v/>
      </c>
    </row>
    <row r="277" spans="6:14" x14ac:dyDescent="0.45">
      <c r="F277" s="20" t="str">
        <f>IF('Prediction Log'!F1201=0, "",'Prediction Log'!F1201)</f>
        <v/>
      </c>
      <c r="G277" s="18" t="str">
        <f>IF('Prediction Log'!H1201=0, "",'Prediction Log'!H1201)</f>
        <v/>
      </c>
      <c r="N277" s="5" t="str">
        <f t="shared" si="6"/>
        <v/>
      </c>
    </row>
    <row r="278" spans="6:14" x14ac:dyDescent="0.45">
      <c r="F278" s="20" t="str">
        <f>IF('Prediction Log'!F1202=0, "",'Prediction Log'!F1202)</f>
        <v/>
      </c>
      <c r="G278" s="18" t="str">
        <f>IF('Prediction Log'!H1202=0, "",'Prediction Log'!H1202)</f>
        <v/>
      </c>
      <c r="N278" s="5" t="str">
        <f t="shared" si="6"/>
        <v/>
      </c>
    </row>
    <row r="279" spans="6:14" x14ac:dyDescent="0.45">
      <c r="F279" s="20" t="str">
        <f>IF('Prediction Log'!F1203=0, "",'Prediction Log'!F1203)</f>
        <v/>
      </c>
      <c r="G279" s="18" t="str">
        <f>IF('Prediction Log'!H1203=0, "",'Prediction Log'!H1203)</f>
        <v/>
      </c>
      <c r="N279" s="5" t="str">
        <f t="shared" si="6"/>
        <v/>
      </c>
    </row>
    <row r="280" spans="6:14" x14ac:dyDescent="0.45">
      <c r="F280" s="20" t="str">
        <f>IF('Prediction Log'!F1204=0, "",'Prediction Log'!F1204)</f>
        <v/>
      </c>
      <c r="G280" s="18" t="str">
        <f>IF('Prediction Log'!H1204=0, "",'Prediction Log'!H1204)</f>
        <v/>
      </c>
      <c r="N280" s="5" t="str">
        <f t="shared" si="6"/>
        <v/>
      </c>
    </row>
    <row r="281" spans="6:14" x14ac:dyDescent="0.45">
      <c r="F281" s="20" t="str">
        <f>IF('Prediction Log'!F1205=0, "",'Prediction Log'!F1205)</f>
        <v/>
      </c>
      <c r="G281" s="18" t="str">
        <f>IF('Prediction Log'!H1205=0, "",'Prediction Log'!H1205)</f>
        <v/>
      </c>
      <c r="N281" s="5" t="str">
        <f t="shared" si="6"/>
        <v/>
      </c>
    </row>
    <row r="282" spans="6:14" x14ac:dyDescent="0.45">
      <c r="F282" s="20" t="str">
        <f>IF('Prediction Log'!F1206=0, "",'Prediction Log'!F1206)</f>
        <v/>
      </c>
      <c r="G282" s="18" t="str">
        <f>IF('Prediction Log'!H1206=0, "",'Prediction Log'!H1206)</f>
        <v/>
      </c>
      <c r="N282" s="5" t="str">
        <f t="shared" si="6"/>
        <v/>
      </c>
    </row>
    <row r="283" spans="6:14" x14ac:dyDescent="0.45">
      <c r="F283" s="20" t="str">
        <f>IF('Prediction Log'!F1207=0, "",'Prediction Log'!F1207)</f>
        <v/>
      </c>
      <c r="G283" s="18" t="str">
        <f>IF('Prediction Log'!H1207=0, "",'Prediction Log'!H1207)</f>
        <v/>
      </c>
      <c r="N283" s="5" t="str">
        <f t="shared" si="6"/>
        <v/>
      </c>
    </row>
    <row r="284" spans="6:14" x14ac:dyDescent="0.45">
      <c r="F284" s="20" t="str">
        <f>IF('Prediction Log'!F1208=0, "",'Prediction Log'!F1208)</f>
        <v/>
      </c>
      <c r="G284" s="18" t="str">
        <f>IF('Prediction Log'!H1208=0, "",'Prediction Log'!H1208)</f>
        <v/>
      </c>
      <c r="N284" s="5" t="str">
        <f t="shared" si="6"/>
        <v/>
      </c>
    </row>
    <row r="285" spans="6:14" x14ac:dyDescent="0.45">
      <c r="F285" s="20" t="str">
        <f>IF('Prediction Log'!F1209=0, "",'Prediction Log'!F1209)</f>
        <v/>
      </c>
      <c r="G285" s="18" t="str">
        <f>IF('Prediction Log'!H1209=0, "",'Prediction Log'!H1209)</f>
        <v/>
      </c>
      <c r="N285" s="5" t="str">
        <f t="shared" si="6"/>
        <v/>
      </c>
    </row>
    <row r="286" spans="6:14" x14ac:dyDescent="0.45">
      <c r="F286" s="20" t="str">
        <f>IF('Prediction Log'!F1210=0, "",'Prediction Log'!F1210)</f>
        <v/>
      </c>
      <c r="G286" s="18" t="str">
        <f>IF('Prediction Log'!H1210=0, "",'Prediction Log'!H1210)</f>
        <v/>
      </c>
      <c r="N286" s="5" t="str">
        <f t="shared" si="6"/>
        <v/>
      </c>
    </row>
    <row r="287" spans="6:14" x14ac:dyDescent="0.45">
      <c r="F287" s="20" t="str">
        <f>IF('Prediction Log'!F1211=0, "",'Prediction Log'!F1211)</f>
        <v/>
      </c>
      <c r="G287" s="18" t="str">
        <f>IF('Prediction Log'!H1211=0, "",'Prediction Log'!H1211)</f>
        <v/>
      </c>
      <c r="N287" s="5" t="str">
        <f t="shared" si="6"/>
        <v/>
      </c>
    </row>
    <row r="288" spans="6:14" x14ac:dyDescent="0.45">
      <c r="F288" s="20" t="str">
        <f>IF('Prediction Log'!F1212=0, "",'Prediction Log'!F1212)</f>
        <v/>
      </c>
      <c r="G288" s="18" t="str">
        <f>IF('Prediction Log'!H1212=0, "",'Prediction Log'!H1212)</f>
        <v/>
      </c>
      <c r="N288" s="5" t="str">
        <f t="shared" si="6"/>
        <v/>
      </c>
    </row>
    <row r="289" spans="6:14" x14ac:dyDescent="0.45">
      <c r="F289" s="20" t="str">
        <f>IF('Prediction Log'!F1213=0, "",'Prediction Log'!F1213)</f>
        <v/>
      </c>
      <c r="G289" s="18" t="str">
        <f>IF('Prediction Log'!H1213=0, "",'Prediction Log'!H1213)</f>
        <v/>
      </c>
      <c r="N289" s="5" t="str">
        <f t="shared" si="6"/>
        <v/>
      </c>
    </row>
    <row r="290" spans="6:14" x14ac:dyDescent="0.45">
      <c r="F290" s="20" t="str">
        <f>IF('Prediction Log'!F1214=0, "",'Prediction Log'!F1214)</f>
        <v/>
      </c>
      <c r="G290" s="18" t="str">
        <f>IF('Prediction Log'!H1214=0, "",'Prediction Log'!H1214)</f>
        <v/>
      </c>
      <c r="N290" s="5" t="str">
        <f t="shared" si="6"/>
        <v/>
      </c>
    </row>
    <row r="291" spans="6:14" x14ac:dyDescent="0.45">
      <c r="F291" s="20" t="str">
        <f>IF('Prediction Log'!F1215=0, "",'Prediction Log'!F1215)</f>
        <v/>
      </c>
      <c r="G291" s="18" t="str">
        <f>IF('Prediction Log'!H1215=0, "",'Prediction Log'!H1215)</f>
        <v/>
      </c>
      <c r="N291" s="5" t="str">
        <f t="shared" si="6"/>
        <v/>
      </c>
    </row>
    <row r="292" spans="6:14" x14ac:dyDescent="0.45">
      <c r="F292" s="20" t="str">
        <f>IF('Prediction Log'!F1216=0, "",'Prediction Log'!F1216)</f>
        <v/>
      </c>
      <c r="G292" s="18" t="str">
        <f>IF('Prediction Log'!H1216=0, "",'Prediction Log'!H1216)</f>
        <v/>
      </c>
      <c r="N292" s="5" t="str">
        <f t="shared" si="6"/>
        <v/>
      </c>
    </row>
    <row r="293" spans="6:14" x14ac:dyDescent="0.45">
      <c r="F293" s="20" t="str">
        <f>IF('Prediction Log'!F1217=0, "",'Prediction Log'!F1217)</f>
        <v/>
      </c>
      <c r="G293" s="18" t="str">
        <f>IF('Prediction Log'!H1217=0, "",'Prediction Log'!H1217)</f>
        <v/>
      </c>
      <c r="N293" s="5" t="str">
        <f t="shared" si="6"/>
        <v/>
      </c>
    </row>
    <row r="294" spans="6:14" x14ac:dyDescent="0.45">
      <c r="F294" s="20" t="str">
        <f>IF('Prediction Log'!F1218=0, "",'Prediction Log'!F1218)</f>
        <v/>
      </c>
      <c r="G294" s="18" t="str">
        <f>IF('Prediction Log'!H1218=0, "",'Prediction Log'!H1218)</f>
        <v/>
      </c>
      <c r="N294" s="5" t="str">
        <f t="shared" si="6"/>
        <v/>
      </c>
    </row>
    <row r="295" spans="6:14" x14ac:dyDescent="0.45">
      <c r="F295" s="20" t="str">
        <f>IF('Prediction Log'!F1219=0, "",'Prediction Log'!F1219)</f>
        <v/>
      </c>
      <c r="G295" s="18" t="str">
        <f>IF('Prediction Log'!H1219=0, "",'Prediction Log'!H1219)</f>
        <v/>
      </c>
      <c r="N295" s="5" t="str">
        <f t="shared" si="6"/>
        <v/>
      </c>
    </row>
    <row r="296" spans="6:14" x14ac:dyDescent="0.45">
      <c r="F296" s="20" t="str">
        <f>IF('Prediction Log'!F1220=0, "",'Prediction Log'!F1220)</f>
        <v/>
      </c>
      <c r="G296" s="18" t="str">
        <f>IF('Prediction Log'!H1220=0, "",'Prediction Log'!H1220)</f>
        <v/>
      </c>
      <c r="N296" s="5" t="str">
        <f t="shared" si="6"/>
        <v/>
      </c>
    </row>
    <row r="297" spans="6:14" x14ac:dyDescent="0.45">
      <c r="F297" s="20" t="str">
        <f>IF('Prediction Log'!F1221=0, "",'Prediction Log'!F1221)</f>
        <v/>
      </c>
      <c r="G297" s="18" t="str">
        <f>IF('Prediction Log'!H1221=0, "",'Prediction Log'!H1221)</f>
        <v/>
      </c>
      <c r="N297" s="5" t="str">
        <f t="shared" si="6"/>
        <v/>
      </c>
    </row>
    <row r="298" spans="6:14" x14ac:dyDescent="0.45">
      <c r="F298" s="20" t="str">
        <f>IF('Prediction Log'!F1222=0, "",'Prediction Log'!F1222)</f>
        <v/>
      </c>
      <c r="G298" s="18" t="str">
        <f>IF('Prediction Log'!H1222=0, "",'Prediction Log'!H1222)</f>
        <v/>
      </c>
      <c r="N298" s="5" t="str">
        <f t="shared" si="6"/>
        <v/>
      </c>
    </row>
    <row r="299" spans="6:14" x14ac:dyDescent="0.45">
      <c r="F299" s="20" t="str">
        <f>IF('Prediction Log'!F1223=0, "",'Prediction Log'!F1223)</f>
        <v/>
      </c>
      <c r="G299" s="18" t="str">
        <f>IF('Prediction Log'!H1223=0, "",'Prediction Log'!H1223)</f>
        <v/>
      </c>
      <c r="N299" s="5" t="str">
        <f t="shared" si="6"/>
        <v/>
      </c>
    </row>
    <row r="300" spans="6:14" x14ac:dyDescent="0.45">
      <c r="F300" s="20" t="str">
        <f>IF('Prediction Log'!F1224=0, "",'Prediction Log'!F1224)</f>
        <v/>
      </c>
      <c r="G300" s="18" t="str">
        <f>IF('Prediction Log'!H1224=0, "",'Prediction Log'!H1224)</f>
        <v/>
      </c>
      <c r="N300" s="5" t="str">
        <f t="shared" si="6"/>
        <v/>
      </c>
    </row>
    <row r="301" spans="6:14" x14ac:dyDescent="0.45">
      <c r="F301" s="20" t="str">
        <f>IF('Prediction Log'!F1225=0, "",'Prediction Log'!F1225)</f>
        <v/>
      </c>
      <c r="G301" s="18" t="str">
        <f>IF('Prediction Log'!H1225=0, "",'Prediction Log'!H1225)</f>
        <v/>
      </c>
      <c r="N301" s="5" t="str">
        <f t="shared" si="6"/>
        <v/>
      </c>
    </row>
    <row r="302" spans="6:14" x14ac:dyDescent="0.45">
      <c r="F302" s="20" t="str">
        <f>IF('Prediction Log'!F1226=0, "",'Prediction Log'!F1226)</f>
        <v/>
      </c>
      <c r="G302" s="18" t="str">
        <f>IF('Prediction Log'!H1226=0, "",'Prediction Log'!H1226)</f>
        <v/>
      </c>
      <c r="N302" s="5" t="str">
        <f t="shared" si="6"/>
        <v/>
      </c>
    </row>
    <row r="303" spans="6:14" x14ac:dyDescent="0.45">
      <c r="F303" s="20" t="str">
        <f>IF('Prediction Log'!F1227=0, "",'Prediction Log'!F1227)</f>
        <v/>
      </c>
      <c r="G303" s="18" t="str">
        <f>IF('Prediction Log'!H1227=0, "",'Prediction Log'!H1227)</f>
        <v/>
      </c>
      <c r="N303" s="5" t="str">
        <f t="shared" si="6"/>
        <v/>
      </c>
    </row>
    <row r="304" spans="6:14" x14ac:dyDescent="0.45">
      <c r="F304" s="20" t="str">
        <f>IF('Prediction Log'!F1228=0, "",'Prediction Log'!F1228)</f>
        <v/>
      </c>
      <c r="G304" s="18" t="str">
        <f>IF('Prediction Log'!H1228=0, "",'Prediction Log'!H1228)</f>
        <v/>
      </c>
      <c r="N304" s="5" t="str">
        <f t="shared" si="6"/>
        <v/>
      </c>
    </row>
    <row r="305" spans="6:14" x14ac:dyDescent="0.45">
      <c r="F305" s="20" t="str">
        <f>IF('Prediction Log'!F1229=0, "",'Prediction Log'!F1229)</f>
        <v/>
      </c>
      <c r="G305" s="18" t="str">
        <f>IF('Prediction Log'!H1229=0, "",'Prediction Log'!H1229)</f>
        <v/>
      </c>
      <c r="N305" s="5" t="str">
        <f t="shared" si="6"/>
        <v/>
      </c>
    </row>
    <row r="306" spans="6:14" x14ac:dyDescent="0.45">
      <c r="F306" s="20" t="str">
        <f>IF('Prediction Log'!F1230=0, "",'Prediction Log'!F1230)</f>
        <v/>
      </c>
      <c r="G306" s="18" t="str">
        <f>IF('Prediction Log'!H1230=0, "",'Prediction Log'!H1230)</f>
        <v/>
      </c>
      <c r="N306" s="5" t="str">
        <f t="shared" si="6"/>
        <v/>
      </c>
    </row>
    <row r="307" spans="6:14" x14ac:dyDescent="0.45">
      <c r="F307" s="20" t="str">
        <f>IF('Prediction Log'!F1231=0, "",'Prediction Log'!F1231)</f>
        <v/>
      </c>
      <c r="G307" s="18" t="str">
        <f>IF('Prediction Log'!H1231=0, "",'Prediction Log'!H1231)</f>
        <v/>
      </c>
      <c r="N307" s="5" t="str">
        <f t="shared" si="6"/>
        <v/>
      </c>
    </row>
    <row r="308" spans="6:14" x14ac:dyDescent="0.45">
      <c r="F308" s="20" t="str">
        <f>IF('Prediction Log'!F1232=0, "",'Prediction Log'!F1232)</f>
        <v/>
      </c>
      <c r="G308" s="18" t="str">
        <f>IF('Prediction Log'!H1232=0, "",'Prediction Log'!H1232)</f>
        <v/>
      </c>
      <c r="N308" s="5" t="str">
        <f t="shared" si="6"/>
        <v/>
      </c>
    </row>
    <row r="309" spans="6:14" x14ac:dyDescent="0.45">
      <c r="F309" s="20" t="str">
        <f>IF('Prediction Log'!F1233=0, "",'Prediction Log'!F1233)</f>
        <v/>
      </c>
      <c r="G309" s="18" t="str">
        <f>IF('Prediction Log'!H1233=0, "",'Prediction Log'!H1233)</f>
        <v/>
      </c>
      <c r="N309" s="5" t="str">
        <f t="shared" si="6"/>
        <v/>
      </c>
    </row>
    <row r="310" spans="6:14" x14ac:dyDescent="0.45">
      <c r="F310" s="20" t="str">
        <f>IF('Prediction Log'!F1234=0, "",'Prediction Log'!F1234)</f>
        <v/>
      </c>
      <c r="G310" s="18" t="str">
        <f>IF('Prediction Log'!H1234=0, "",'Prediction Log'!H1234)</f>
        <v/>
      </c>
      <c r="N310" s="5" t="str">
        <f t="shared" si="6"/>
        <v/>
      </c>
    </row>
    <row r="311" spans="6:14" x14ac:dyDescent="0.45">
      <c r="F311" s="20" t="str">
        <f>IF('Prediction Log'!F1235=0, "",'Prediction Log'!F1235)</f>
        <v/>
      </c>
      <c r="G311" s="18" t="str">
        <f>IF('Prediction Log'!H1235=0, "",'Prediction Log'!H1235)</f>
        <v/>
      </c>
      <c r="N311" s="5" t="str">
        <f t="shared" si="6"/>
        <v/>
      </c>
    </row>
    <row r="312" spans="6:14" x14ac:dyDescent="0.45">
      <c r="F312" s="20" t="str">
        <f>IF('Prediction Log'!F1236=0, "",'Prediction Log'!F1236)</f>
        <v/>
      </c>
      <c r="G312" s="18" t="str">
        <f>IF('Prediction Log'!H1236=0, "",'Prediction Log'!H1236)</f>
        <v/>
      </c>
      <c r="N312" s="5" t="str">
        <f t="shared" si="6"/>
        <v/>
      </c>
    </row>
    <row r="313" spans="6:14" x14ac:dyDescent="0.45">
      <c r="F313" s="20" t="str">
        <f>IF('Prediction Log'!F1237=0, "",'Prediction Log'!F1237)</f>
        <v/>
      </c>
      <c r="G313" s="18" t="str">
        <f>IF('Prediction Log'!H1237=0, "",'Prediction Log'!H1237)</f>
        <v/>
      </c>
      <c r="N313" s="5" t="str">
        <f t="shared" si="6"/>
        <v/>
      </c>
    </row>
    <row r="314" spans="6:14" x14ac:dyDescent="0.45">
      <c r="F314" s="20" t="str">
        <f>IF('Prediction Log'!F1238=0, "",'Prediction Log'!F1238)</f>
        <v/>
      </c>
      <c r="G314" s="18" t="str">
        <f>IF('Prediction Log'!H1238=0, "",'Prediction Log'!H1238)</f>
        <v/>
      </c>
      <c r="N314" s="5" t="str">
        <f t="shared" si="6"/>
        <v/>
      </c>
    </row>
    <row r="315" spans="6:14" x14ac:dyDescent="0.45">
      <c r="F315" s="20" t="str">
        <f>IF('Prediction Log'!F1239=0, "",'Prediction Log'!F1239)</f>
        <v/>
      </c>
      <c r="G315" s="18" t="str">
        <f>IF('Prediction Log'!H1239=0, "",'Prediction Log'!H1239)</f>
        <v/>
      </c>
      <c r="N315" s="5" t="str">
        <f t="shared" si="6"/>
        <v/>
      </c>
    </row>
    <row r="316" spans="6:14" x14ac:dyDescent="0.45">
      <c r="F316" s="20" t="str">
        <f>IF('Prediction Log'!F1240=0, "",'Prediction Log'!F1240)</f>
        <v/>
      </c>
      <c r="G316" s="18" t="str">
        <f>IF('Prediction Log'!H1240=0, "",'Prediction Log'!H1240)</f>
        <v/>
      </c>
      <c r="N316" s="5" t="str">
        <f t="shared" si="6"/>
        <v/>
      </c>
    </row>
    <row r="317" spans="6:14" x14ac:dyDescent="0.45">
      <c r="F317" s="20" t="str">
        <f>IF('Prediction Log'!F1241=0, "",'Prediction Log'!F1241)</f>
        <v/>
      </c>
      <c r="G317" s="18" t="str">
        <f>IF('Prediction Log'!H1241=0, "",'Prediction Log'!H1241)</f>
        <v/>
      </c>
      <c r="N317" s="5" t="str">
        <f t="shared" si="6"/>
        <v/>
      </c>
    </row>
    <row r="318" spans="6:14" x14ac:dyDescent="0.45">
      <c r="F318" s="20" t="str">
        <f>IF('Prediction Log'!F1242=0, "",'Prediction Log'!F1242)</f>
        <v/>
      </c>
      <c r="G318" s="18" t="str">
        <f>IF('Prediction Log'!H1242=0, "",'Prediction Log'!H1242)</f>
        <v/>
      </c>
      <c r="N318" s="5" t="str">
        <f t="shared" si="6"/>
        <v/>
      </c>
    </row>
    <row r="319" spans="6:14" x14ac:dyDescent="0.45">
      <c r="F319" s="20" t="str">
        <f>IF('Prediction Log'!F1243=0, "",'Prediction Log'!F1243)</f>
        <v/>
      </c>
      <c r="G319" s="18" t="str">
        <f>IF('Prediction Log'!H1243=0, "",'Prediction Log'!H1243)</f>
        <v/>
      </c>
      <c r="N319" s="5" t="str">
        <f t="shared" si="6"/>
        <v/>
      </c>
    </row>
    <row r="320" spans="6:14" x14ac:dyDescent="0.45">
      <c r="F320" s="20" t="str">
        <f>IF('Prediction Log'!F1244=0, "",'Prediction Log'!F1244)</f>
        <v/>
      </c>
      <c r="G320" s="18" t="str">
        <f>IF('Prediction Log'!H1244=0, "",'Prediction Log'!H1244)</f>
        <v/>
      </c>
      <c r="N320" s="5" t="str">
        <f t="shared" si="6"/>
        <v/>
      </c>
    </row>
    <row r="321" spans="6:14" x14ac:dyDescent="0.45">
      <c r="F321" s="20" t="str">
        <f>IF('Prediction Log'!F1245=0, "",'Prediction Log'!F1245)</f>
        <v/>
      </c>
      <c r="G321" s="18" t="str">
        <f>IF('Prediction Log'!H1245=0, "",'Prediction Log'!H1245)</f>
        <v/>
      </c>
      <c r="N321" s="5" t="str">
        <f t="shared" si="6"/>
        <v/>
      </c>
    </row>
    <row r="322" spans="6:14" x14ac:dyDescent="0.45">
      <c r="F322" s="20" t="str">
        <f>IF('Prediction Log'!F1246=0, "",'Prediction Log'!F1246)</f>
        <v/>
      </c>
      <c r="G322" s="18" t="str">
        <f>IF('Prediction Log'!H1246=0, "",'Prediction Log'!H1246)</f>
        <v/>
      </c>
      <c r="N322" s="5" t="str">
        <f t="shared" si="6"/>
        <v/>
      </c>
    </row>
    <row r="323" spans="6:14" x14ac:dyDescent="0.45">
      <c r="F323" s="20" t="str">
        <f>IF('Prediction Log'!F1247=0, "",'Prediction Log'!F1247)</f>
        <v/>
      </c>
      <c r="G323" s="18" t="str">
        <f>IF('Prediction Log'!H1247=0, "",'Prediction Log'!H1247)</f>
        <v/>
      </c>
      <c r="N323" s="5" t="str">
        <f t="shared" ref="N323:N386" si="7">IF(M323="W", L323, IF(M323="L",-I323, ""))</f>
        <v/>
      </c>
    </row>
    <row r="324" spans="6:14" x14ac:dyDescent="0.45">
      <c r="F324" s="20" t="str">
        <f>IF('Prediction Log'!F1248=0, "",'Prediction Log'!F1248)</f>
        <v/>
      </c>
      <c r="G324" s="18" t="str">
        <f>IF('Prediction Log'!H1248=0, "",'Prediction Log'!H1248)</f>
        <v/>
      </c>
      <c r="N324" s="5" t="str">
        <f t="shared" si="7"/>
        <v/>
      </c>
    </row>
    <row r="325" spans="6:14" x14ac:dyDescent="0.45">
      <c r="F325" s="20" t="str">
        <f>IF('Prediction Log'!F1249=0, "",'Prediction Log'!F1249)</f>
        <v/>
      </c>
      <c r="G325" s="18" t="str">
        <f>IF('Prediction Log'!H1249=0, "",'Prediction Log'!H1249)</f>
        <v/>
      </c>
      <c r="N325" s="5" t="str">
        <f t="shared" si="7"/>
        <v/>
      </c>
    </row>
    <row r="326" spans="6:14" x14ac:dyDescent="0.45">
      <c r="F326" s="20" t="str">
        <f>IF('Prediction Log'!F1250=0, "",'Prediction Log'!F1250)</f>
        <v/>
      </c>
      <c r="G326" s="18" t="str">
        <f>IF('Prediction Log'!H1250=0, "",'Prediction Log'!H1250)</f>
        <v/>
      </c>
      <c r="N326" s="5" t="str">
        <f t="shared" si="7"/>
        <v/>
      </c>
    </row>
    <row r="327" spans="6:14" x14ac:dyDescent="0.45">
      <c r="F327" s="20" t="str">
        <f>IF('Prediction Log'!F1251=0, "",'Prediction Log'!F1251)</f>
        <v/>
      </c>
      <c r="G327" s="18" t="str">
        <f>IF('Prediction Log'!H1251=0, "",'Prediction Log'!H1251)</f>
        <v/>
      </c>
      <c r="N327" s="5" t="str">
        <f t="shared" si="7"/>
        <v/>
      </c>
    </row>
    <row r="328" spans="6:14" x14ac:dyDescent="0.45">
      <c r="F328" s="20" t="str">
        <f>IF('Prediction Log'!F1252=0, "",'Prediction Log'!F1252)</f>
        <v/>
      </c>
      <c r="G328" s="18" t="str">
        <f>IF('Prediction Log'!H1252=0, "",'Prediction Log'!H1252)</f>
        <v/>
      </c>
      <c r="N328" s="5" t="str">
        <f t="shared" si="7"/>
        <v/>
      </c>
    </row>
    <row r="329" spans="6:14" x14ac:dyDescent="0.45">
      <c r="F329" s="20" t="str">
        <f>IF('Prediction Log'!F1253=0, "",'Prediction Log'!F1253)</f>
        <v/>
      </c>
      <c r="G329" s="18" t="str">
        <f>IF('Prediction Log'!H1253=0, "",'Prediction Log'!H1253)</f>
        <v/>
      </c>
      <c r="N329" s="5" t="str">
        <f t="shared" si="7"/>
        <v/>
      </c>
    </row>
    <row r="330" spans="6:14" x14ac:dyDescent="0.45">
      <c r="F330" s="20" t="str">
        <f>IF('Prediction Log'!F1254=0, "",'Prediction Log'!F1254)</f>
        <v/>
      </c>
      <c r="G330" s="18" t="str">
        <f>IF('Prediction Log'!H1254=0, "",'Prediction Log'!H1254)</f>
        <v/>
      </c>
      <c r="N330" s="5" t="str">
        <f t="shared" si="7"/>
        <v/>
      </c>
    </row>
    <row r="331" spans="6:14" x14ac:dyDescent="0.45">
      <c r="F331" s="20" t="str">
        <f>IF('Prediction Log'!F1255=0, "",'Prediction Log'!F1255)</f>
        <v/>
      </c>
      <c r="G331" s="18" t="str">
        <f>IF('Prediction Log'!H1255=0, "",'Prediction Log'!H1255)</f>
        <v/>
      </c>
      <c r="N331" s="5" t="str">
        <f t="shared" si="7"/>
        <v/>
      </c>
    </row>
    <row r="332" spans="6:14" x14ac:dyDescent="0.45">
      <c r="F332" s="20" t="str">
        <f>IF('Prediction Log'!F1256=0, "",'Prediction Log'!F1256)</f>
        <v/>
      </c>
      <c r="G332" s="18" t="str">
        <f>IF('Prediction Log'!H1256=0, "",'Prediction Log'!H1256)</f>
        <v/>
      </c>
      <c r="N332" s="5" t="str">
        <f t="shared" si="7"/>
        <v/>
      </c>
    </row>
    <row r="333" spans="6:14" x14ac:dyDescent="0.45">
      <c r="F333" s="20" t="str">
        <f>IF('Prediction Log'!F1257=0, "",'Prediction Log'!F1257)</f>
        <v/>
      </c>
      <c r="G333" s="18" t="str">
        <f>IF('Prediction Log'!H1257=0, "",'Prediction Log'!H1257)</f>
        <v/>
      </c>
      <c r="N333" s="5" t="str">
        <f t="shared" si="7"/>
        <v/>
      </c>
    </row>
    <row r="334" spans="6:14" x14ac:dyDescent="0.45">
      <c r="F334" s="20" t="str">
        <f>IF('Prediction Log'!F1258=0, "",'Prediction Log'!F1258)</f>
        <v/>
      </c>
      <c r="G334" s="18" t="str">
        <f>IF('Prediction Log'!H1258=0, "",'Prediction Log'!H1258)</f>
        <v/>
      </c>
      <c r="N334" s="5" t="str">
        <f t="shared" si="7"/>
        <v/>
      </c>
    </row>
    <row r="335" spans="6:14" x14ac:dyDescent="0.45">
      <c r="F335" s="20" t="str">
        <f>IF('Prediction Log'!F1259=0, "",'Prediction Log'!F1259)</f>
        <v/>
      </c>
      <c r="G335" s="18" t="str">
        <f>IF('Prediction Log'!H1259=0, "",'Prediction Log'!H1259)</f>
        <v/>
      </c>
      <c r="N335" s="5" t="str">
        <f t="shared" si="7"/>
        <v/>
      </c>
    </row>
    <row r="336" spans="6:14" x14ac:dyDescent="0.45">
      <c r="F336" s="20" t="str">
        <f>IF('Prediction Log'!F1260=0, "",'Prediction Log'!F1260)</f>
        <v/>
      </c>
      <c r="G336" s="18" t="str">
        <f>IF('Prediction Log'!H1260=0, "",'Prediction Log'!H1260)</f>
        <v/>
      </c>
      <c r="N336" s="5" t="str">
        <f t="shared" si="7"/>
        <v/>
      </c>
    </row>
    <row r="337" spans="6:14" x14ac:dyDescent="0.45">
      <c r="F337" s="20" t="str">
        <f>IF('Prediction Log'!F1261=0, "",'Prediction Log'!F1261)</f>
        <v/>
      </c>
      <c r="G337" s="18" t="str">
        <f>IF('Prediction Log'!H1261=0, "",'Prediction Log'!H1261)</f>
        <v/>
      </c>
      <c r="N337" s="5" t="str">
        <f t="shared" si="7"/>
        <v/>
      </c>
    </row>
    <row r="338" spans="6:14" x14ac:dyDescent="0.45">
      <c r="F338" s="20" t="str">
        <f>IF('Prediction Log'!F1262=0, "",'Prediction Log'!F1262)</f>
        <v/>
      </c>
      <c r="G338" s="18" t="str">
        <f>IF('Prediction Log'!H1262=0, "",'Prediction Log'!H1262)</f>
        <v/>
      </c>
      <c r="N338" s="5" t="str">
        <f t="shared" si="7"/>
        <v/>
      </c>
    </row>
    <row r="339" spans="6:14" x14ac:dyDescent="0.45">
      <c r="F339" s="20" t="str">
        <f>IF('Prediction Log'!F1263=0, "",'Prediction Log'!F1263)</f>
        <v/>
      </c>
      <c r="G339" s="18" t="str">
        <f>IF('Prediction Log'!H1263=0, "",'Prediction Log'!H1263)</f>
        <v/>
      </c>
      <c r="N339" s="5" t="str">
        <f t="shared" si="7"/>
        <v/>
      </c>
    </row>
    <row r="340" spans="6:14" x14ac:dyDescent="0.45">
      <c r="F340" s="20" t="str">
        <f>IF('Prediction Log'!F1264=0, "",'Prediction Log'!F1264)</f>
        <v/>
      </c>
      <c r="G340" s="18" t="str">
        <f>IF('Prediction Log'!H1264=0, "",'Prediction Log'!H1264)</f>
        <v/>
      </c>
      <c r="N340" s="5" t="str">
        <f t="shared" si="7"/>
        <v/>
      </c>
    </row>
    <row r="341" spans="6:14" x14ac:dyDescent="0.45">
      <c r="F341" s="20" t="str">
        <f>IF('Prediction Log'!F1265=0, "",'Prediction Log'!F1265)</f>
        <v/>
      </c>
      <c r="G341" s="18" t="str">
        <f>IF('Prediction Log'!H1265=0, "",'Prediction Log'!H1265)</f>
        <v/>
      </c>
      <c r="N341" s="5" t="str">
        <f t="shared" si="7"/>
        <v/>
      </c>
    </row>
    <row r="342" spans="6:14" x14ac:dyDescent="0.45">
      <c r="F342" s="20" t="str">
        <f>IF('Prediction Log'!F1266=0, "",'Prediction Log'!F1266)</f>
        <v/>
      </c>
      <c r="G342" s="18" t="str">
        <f>IF('Prediction Log'!H1266=0, "",'Prediction Log'!H1266)</f>
        <v/>
      </c>
      <c r="N342" s="5" t="str">
        <f t="shared" si="7"/>
        <v/>
      </c>
    </row>
    <row r="343" spans="6:14" x14ac:dyDescent="0.45">
      <c r="F343" s="20" t="str">
        <f>IF('Prediction Log'!F1267=0, "",'Prediction Log'!F1267)</f>
        <v/>
      </c>
      <c r="G343" s="18" t="str">
        <f>IF('Prediction Log'!H1267=0, "",'Prediction Log'!H1267)</f>
        <v/>
      </c>
      <c r="N343" s="5" t="str">
        <f t="shared" si="7"/>
        <v/>
      </c>
    </row>
    <row r="344" spans="6:14" x14ac:dyDescent="0.45">
      <c r="F344" s="20" t="str">
        <f>IF('Prediction Log'!F1268=0, "",'Prediction Log'!F1268)</f>
        <v/>
      </c>
      <c r="G344" s="18" t="str">
        <f>IF('Prediction Log'!H1268=0, "",'Prediction Log'!H1268)</f>
        <v/>
      </c>
      <c r="N344" s="5" t="str">
        <f t="shared" si="7"/>
        <v/>
      </c>
    </row>
    <row r="345" spans="6:14" x14ac:dyDescent="0.45">
      <c r="F345" s="20" t="str">
        <f>IF('Prediction Log'!F1269=0, "",'Prediction Log'!F1269)</f>
        <v/>
      </c>
      <c r="G345" s="18" t="str">
        <f>IF('Prediction Log'!H1269=0, "",'Prediction Log'!H1269)</f>
        <v/>
      </c>
      <c r="N345" s="5" t="str">
        <f t="shared" si="7"/>
        <v/>
      </c>
    </row>
    <row r="346" spans="6:14" x14ac:dyDescent="0.45">
      <c r="F346" s="20" t="str">
        <f>IF('Prediction Log'!F1270=0, "",'Prediction Log'!F1270)</f>
        <v/>
      </c>
      <c r="G346" s="18" t="str">
        <f>IF('Prediction Log'!H1270=0, "",'Prediction Log'!H1270)</f>
        <v/>
      </c>
      <c r="N346" s="5" t="str">
        <f t="shared" si="7"/>
        <v/>
      </c>
    </row>
    <row r="347" spans="6:14" x14ac:dyDescent="0.45">
      <c r="F347" s="20" t="str">
        <f>IF('Prediction Log'!F1271=0, "",'Prediction Log'!F1271)</f>
        <v/>
      </c>
      <c r="G347" s="18" t="str">
        <f>IF('Prediction Log'!H1271=0, "",'Prediction Log'!H1271)</f>
        <v/>
      </c>
      <c r="N347" s="5" t="str">
        <f t="shared" si="7"/>
        <v/>
      </c>
    </row>
    <row r="348" spans="6:14" x14ac:dyDescent="0.45">
      <c r="F348" s="20" t="str">
        <f>IF('Prediction Log'!F1272=0, "",'Prediction Log'!F1272)</f>
        <v/>
      </c>
      <c r="G348" s="18" t="str">
        <f>IF('Prediction Log'!H1272=0, "",'Prediction Log'!H1272)</f>
        <v/>
      </c>
      <c r="N348" s="5" t="str">
        <f t="shared" si="7"/>
        <v/>
      </c>
    </row>
    <row r="349" spans="6:14" x14ac:dyDescent="0.45">
      <c r="F349" s="20" t="str">
        <f>IF('Prediction Log'!F1273=0, "",'Prediction Log'!F1273)</f>
        <v/>
      </c>
      <c r="G349" s="18" t="str">
        <f>IF('Prediction Log'!H1273=0, "",'Prediction Log'!H1273)</f>
        <v/>
      </c>
      <c r="N349" s="5" t="str">
        <f t="shared" si="7"/>
        <v/>
      </c>
    </row>
    <row r="350" spans="6:14" x14ac:dyDescent="0.45">
      <c r="F350" s="20" t="str">
        <f>IF('Prediction Log'!F1274=0, "",'Prediction Log'!F1274)</f>
        <v/>
      </c>
      <c r="G350" s="18" t="str">
        <f>IF('Prediction Log'!H1274=0, "",'Prediction Log'!H1274)</f>
        <v/>
      </c>
      <c r="N350" s="5" t="str">
        <f t="shared" si="7"/>
        <v/>
      </c>
    </row>
    <row r="351" spans="6:14" x14ac:dyDescent="0.45">
      <c r="F351" s="20" t="str">
        <f>IF('Prediction Log'!F1275=0, "",'Prediction Log'!F1275)</f>
        <v/>
      </c>
      <c r="G351" s="18" t="str">
        <f>IF('Prediction Log'!H1275=0, "",'Prediction Log'!H1275)</f>
        <v/>
      </c>
      <c r="N351" s="5" t="str">
        <f t="shared" si="7"/>
        <v/>
      </c>
    </row>
    <row r="352" spans="6:14" x14ac:dyDescent="0.45">
      <c r="F352" s="20" t="str">
        <f>IF('Prediction Log'!F1276=0, "",'Prediction Log'!F1276)</f>
        <v/>
      </c>
      <c r="G352" s="18" t="str">
        <f>IF('Prediction Log'!H1276=0, "",'Prediction Log'!H1276)</f>
        <v/>
      </c>
      <c r="N352" s="5" t="str">
        <f t="shared" si="7"/>
        <v/>
      </c>
    </row>
    <row r="353" spans="6:14" x14ac:dyDescent="0.45">
      <c r="F353" s="20" t="str">
        <f>IF('Prediction Log'!F1277=0, "",'Prediction Log'!F1277)</f>
        <v/>
      </c>
      <c r="G353" s="18" t="str">
        <f>IF('Prediction Log'!H1277=0, "",'Prediction Log'!H1277)</f>
        <v/>
      </c>
      <c r="N353" s="5" t="str">
        <f t="shared" si="7"/>
        <v/>
      </c>
    </row>
    <row r="354" spans="6:14" x14ac:dyDescent="0.45">
      <c r="F354" s="20" t="str">
        <f>IF('Prediction Log'!F1278=0, "",'Prediction Log'!F1278)</f>
        <v/>
      </c>
      <c r="G354" s="18" t="str">
        <f>IF('Prediction Log'!H1278=0, "",'Prediction Log'!H1278)</f>
        <v/>
      </c>
      <c r="N354" s="5" t="str">
        <f t="shared" si="7"/>
        <v/>
      </c>
    </row>
    <row r="355" spans="6:14" x14ac:dyDescent="0.45">
      <c r="F355" s="20" t="str">
        <f>IF('Prediction Log'!F1279=0, "",'Prediction Log'!F1279)</f>
        <v/>
      </c>
      <c r="G355" s="18" t="str">
        <f>IF('Prediction Log'!H1279=0, "",'Prediction Log'!H1279)</f>
        <v/>
      </c>
      <c r="N355" s="5" t="str">
        <f t="shared" si="7"/>
        <v/>
      </c>
    </row>
    <row r="356" spans="6:14" x14ac:dyDescent="0.45">
      <c r="F356" s="20" t="str">
        <f>IF('Prediction Log'!F1280=0, "",'Prediction Log'!F1280)</f>
        <v/>
      </c>
      <c r="G356" s="18" t="str">
        <f>IF('Prediction Log'!H1280=0, "",'Prediction Log'!H1280)</f>
        <v/>
      </c>
      <c r="N356" s="5" t="str">
        <f t="shared" si="7"/>
        <v/>
      </c>
    </row>
    <row r="357" spans="6:14" x14ac:dyDescent="0.45">
      <c r="F357" s="20" t="str">
        <f>IF('Prediction Log'!F1281=0, "",'Prediction Log'!F1281)</f>
        <v/>
      </c>
      <c r="G357" s="18" t="str">
        <f>IF('Prediction Log'!H1281=0, "",'Prediction Log'!H1281)</f>
        <v/>
      </c>
      <c r="N357" s="5" t="str">
        <f t="shared" si="7"/>
        <v/>
      </c>
    </row>
    <row r="358" spans="6:14" x14ac:dyDescent="0.45">
      <c r="F358" s="20" t="str">
        <f>IF('Prediction Log'!F1282=0, "",'Prediction Log'!F1282)</f>
        <v/>
      </c>
      <c r="G358" s="18" t="str">
        <f>IF('Prediction Log'!H1282=0, "",'Prediction Log'!H1282)</f>
        <v/>
      </c>
      <c r="N358" s="5" t="str">
        <f t="shared" si="7"/>
        <v/>
      </c>
    </row>
    <row r="359" spans="6:14" x14ac:dyDescent="0.45">
      <c r="F359" s="20" t="str">
        <f>IF('Prediction Log'!F1283=0, "",'Prediction Log'!F1283)</f>
        <v/>
      </c>
      <c r="G359" s="18" t="str">
        <f>IF('Prediction Log'!H1283=0, "",'Prediction Log'!H1283)</f>
        <v/>
      </c>
      <c r="N359" s="5" t="str">
        <f t="shared" si="7"/>
        <v/>
      </c>
    </row>
    <row r="360" spans="6:14" x14ac:dyDescent="0.45">
      <c r="F360" s="20" t="str">
        <f>IF('Prediction Log'!F1284=0, "",'Prediction Log'!F1284)</f>
        <v/>
      </c>
      <c r="G360" s="18" t="str">
        <f>IF('Prediction Log'!H1284=0, "",'Prediction Log'!H1284)</f>
        <v/>
      </c>
      <c r="N360" s="5" t="str">
        <f t="shared" si="7"/>
        <v/>
      </c>
    </row>
    <row r="361" spans="6:14" x14ac:dyDescent="0.45">
      <c r="F361" s="20" t="str">
        <f>IF('Prediction Log'!F1285=0, "",'Prediction Log'!F1285)</f>
        <v/>
      </c>
      <c r="G361" s="18" t="str">
        <f>IF('Prediction Log'!H1285=0, "",'Prediction Log'!H1285)</f>
        <v/>
      </c>
      <c r="N361" s="5" t="str">
        <f t="shared" si="7"/>
        <v/>
      </c>
    </row>
    <row r="362" spans="6:14" x14ac:dyDescent="0.45">
      <c r="F362" s="20" t="str">
        <f>IF('Prediction Log'!F1286=0, "",'Prediction Log'!F1286)</f>
        <v/>
      </c>
      <c r="G362" s="18" t="str">
        <f>IF('Prediction Log'!H1286=0, "",'Prediction Log'!H1286)</f>
        <v/>
      </c>
      <c r="N362" s="5" t="str">
        <f t="shared" si="7"/>
        <v/>
      </c>
    </row>
    <row r="363" spans="6:14" x14ac:dyDescent="0.45">
      <c r="F363" s="20" t="str">
        <f>IF('Prediction Log'!F1287=0, "",'Prediction Log'!F1287)</f>
        <v/>
      </c>
      <c r="G363" s="18" t="str">
        <f>IF('Prediction Log'!H1287=0, "",'Prediction Log'!H1287)</f>
        <v/>
      </c>
      <c r="N363" s="5" t="str">
        <f t="shared" si="7"/>
        <v/>
      </c>
    </row>
    <row r="364" spans="6:14" x14ac:dyDescent="0.45">
      <c r="F364" s="20" t="str">
        <f>IF('Prediction Log'!F1288=0, "",'Prediction Log'!F1288)</f>
        <v/>
      </c>
      <c r="G364" s="18" t="str">
        <f>IF('Prediction Log'!H1288=0, "",'Prediction Log'!H1288)</f>
        <v/>
      </c>
      <c r="N364" s="5" t="str">
        <f t="shared" si="7"/>
        <v/>
      </c>
    </row>
    <row r="365" spans="6:14" x14ac:dyDescent="0.45">
      <c r="F365" s="20" t="str">
        <f>IF('Prediction Log'!F1289=0, "",'Prediction Log'!F1289)</f>
        <v/>
      </c>
      <c r="G365" s="18" t="str">
        <f>IF('Prediction Log'!H1289=0, "",'Prediction Log'!H1289)</f>
        <v/>
      </c>
      <c r="N365" s="5" t="str">
        <f t="shared" si="7"/>
        <v/>
      </c>
    </row>
    <row r="366" spans="6:14" x14ac:dyDescent="0.45">
      <c r="F366" s="20" t="str">
        <f>IF('Prediction Log'!F1290=0, "",'Prediction Log'!F1290)</f>
        <v/>
      </c>
      <c r="G366" s="18" t="str">
        <f>IF('Prediction Log'!H1290=0, "",'Prediction Log'!H1290)</f>
        <v/>
      </c>
      <c r="N366" s="5" t="str">
        <f t="shared" si="7"/>
        <v/>
      </c>
    </row>
    <row r="367" spans="6:14" x14ac:dyDescent="0.45">
      <c r="F367" s="20" t="str">
        <f>IF('Prediction Log'!F1291=0, "",'Prediction Log'!F1291)</f>
        <v/>
      </c>
      <c r="G367" s="18" t="str">
        <f>IF('Prediction Log'!H1291=0, "",'Prediction Log'!H1291)</f>
        <v/>
      </c>
      <c r="N367" s="5" t="str">
        <f t="shared" si="7"/>
        <v/>
      </c>
    </row>
    <row r="368" spans="6:14" x14ac:dyDescent="0.45">
      <c r="F368" s="20" t="str">
        <f>IF('Prediction Log'!F1292=0, "",'Prediction Log'!F1292)</f>
        <v/>
      </c>
      <c r="G368" s="18" t="str">
        <f>IF('Prediction Log'!H1292=0, "",'Prediction Log'!H1292)</f>
        <v/>
      </c>
      <c r="N368" s="5" t="str">
        <f t="shared" si="7"/>
        <v/>
      </c>
    </row>
    <row r="369" spans="6:14" x14ac:dyDescent="0.45">
      <c r="F369" s="20" t="str">
        <f>IF('Prediction Log'!F1293=0, "",'Prediction Log'!F1293)</f>
        <v/>
      </c>
      <c r="G369" s="18" t="str">
        <f>IF('Prediction Log'!H1293=0, "",'Prediction Log'!H1293)</f>
        <v/>
      </c>
      <c r="N369" s="5" t="str">
        <f t="shared" si="7"/>
        <v/>
      </c>
    </row>
    <row r="370" spans="6:14" x14ac:dyDescent="0.45">
      <c r="F370" s="20" t="str">
        <f>IF('Prediction Log'!F1294=0, "",'Prediction Log'!F1294)</f>
        <v/>
      </c>
      <c r="G370" s="18" t="str">
        <f>IF('Prediction Log'!H1294=0, "",'Prediction Log'!H1294)</f>
        <v/>
      </c>
      <c r="N370" s="5" t="str">
        <f t="shared" si="7"/>
        <v/>
      </c>
    </row>
    <row r="371" spans="6:14" x14ac:dyDescent="0.45">
      <c r="F371" s="20" t="str">
        <f>IF('Prediction Log'!F1295=0, "",'Prediction Log'!F1295)</f>
        <v/>
      </c>
      <c r="G371" s="18" t="str">
        <f>IF('Prediction Log'!H1295=0, "",'Prediction Log'!H1295)</f>
        <v/>
      </c>
      <c r="N371" s="5" t="str">
        <f t="shared" si="7"/>
        <v/>
      </c>
    </row>
    <row r="372" spans="6:14" x14ac:dyDescent="0.45">
      <c r="F372" s="20" t="str">
        <f>IF('Prediction Log'!F1296=0, "",'Prediction Log'!F1296)</f>
        <v/>
      </c>
      <c r="G372" s="18" t="str">
        <f>IF('Prediction Log'!H1296=0, "",'Prediction Log'!H1296)</f>
        <v/>
      </c>
      <c r="N372" s="5" t="str">
        <f t="shared" si="7"/>
        <v/>
      </c>
    </row>
    <row r="373" spans="6:14" x14ac:dyDescent="0.45">
      <c r="F373" s="20" t="str">
        <f>IF('Prediction Log'!F1297=0, "",'Prediction Log'!F1297)</f>
        <v/>
      </c>
      <c r="G373" s="18" t="str">
        <f>IF('Prediction Log'!H1297=0, "",'Prediction Log'!H1297)</f>
        <v/>
      </c>
      <c r="N373" s="5" t="str">
        <f t="shared" si="7"/>
        <v/>
      </c>
    </row>
    <row r="374" spans="6:14" x14ac:dyDescent="0.45">
      <c r="F374" s="20" t="str">
        <f>IF('Prediction Log'!F1298=0, "",'Prediction Log'!F1298)</f>
        <v/>
      </c>
      <c r="G374" s="18" t="str">
        <f>IF('Prediction Log'!H1298=0, "",'Prediction Log'!H1298)</f>
        <v/>
      </c>
      <c r="N374" s="5" t="str">
        <f t="shared" si="7"/>
        <v/>
      </c>
    </row>
    <row r="375" spans="6:14" x14ac:dyDescent="0.45">
      <c r="F375" s="20" t="str">
        <f>IF('Prediction Log'!F1299=0, "",'Prediction Log'!F1299)</f>
        <v/>
      </c>
      <c r="G375" s="18" t="str">
        <f>IF('Prediction Log'!H1299=0, "",'Prediction Log'!H1299)</f>
        <v/>
      </c>
      <c r="N375" s="5" t="str">
        <f t="shared" si="7"/>
        <v/>
      </c>
    </row>
    <row r="376" spans="6:14" x14ac:dyDescent="0.45">
      <c r="F376" s="20" t="str">
        <f>IF('Prediction Log'!F1300=0, "",'Prediction Log'!F1300)</f>
        <v/>
      </c>
      <c r="G376" s="18" t="str">
        <f>IF('Prediction Log'!H1300=0, "",'Prediction Log'!H1300)</f>
        <v/>
      </c>
      <c r="N376" s="5" t="str">
        <f t="shared" si="7"/>
        <v/>
      </c>
    </row>
    <row r="377" spans="6:14" x14ac:dyDescent="0.45">
      <c r="F377" s="20" t="str">
        <f>IF('Prediction Log'!F1301=0, "",'Prediction Log'!F1301)</f>
        <v/>
      </c>
      <c r="G377" s="18" t="str">
        <f>IF('Prediction Log'!H1301=0, "",'Prediction Log'!H1301)</f>
        <v/>
      </c>
      <c r="N377" s="5" t="str">
        <f t="shared" si="7"/>
        <v/>
      </c>
    </row>
    <row r="378" spans="6:14" x14ac:dyDescent="0.45">
      <c r="F378" s="20" t="str">
        <f>IF('Prediction Log'!F1302=0, "",'Prediction Log'!F1302)</f>
        <v/>
      </c>
      <c r="G378" s="18" t="str">
        <f>IF('Prediction Log'!H1302=0, "",'Prediction Log'!H1302)</f>
        <v/>
      </c>
      <c r="N378" s="5" t="str">
        <f t="shared" si="7"/>
        <v/>
      </c>
    </row>
    <row r="379" spans="6:14" x14ac:dyDescent="0.45">
      <c r="F379" s="20" t="str">
        <f>IF('Prediction Log'!F1303=0, "",'Prediction Log'!F1303)</f>
        <v/>
      </c>
      <c r="G379" s="18" t="str">
        <f>IF('Prediction Log'!H1303=0, "",'Prediction Log'!H1303)</f>
        <v/>
      </c>
      <c r="N379" s="5" t="str">
        <f t="shared" si="7"/>
        <v/>
      </c>
    </row>
    <row r="380" spans="6:14" x14ac:dyDescent="0.45">
      <c r="F380" s="20" t="str">
        <f>IF('Prediction Log'!F1304=0, "",'Prediction Log'!F1304)</f>
        <v/>
      </c>
      <c r="G380" s="18" t="str">
        <f>IF('Prediction Log'!H1304=0, "",'Prediction Log'!H1304)</f>
        <v/>
      </c>
      <c r="N380" s="5" t="str">
        <f t="shared" si="7"/>
        <v/>
      </c>
    </row>
    <row r="381" spans="6:14" x14ac:dyDescent="0.45">
      <c r="F381" s="20" t="str">
        <f>IF('Prediction Log'!F1305=0, "",'Prediction Log'!F1305)</f>
        <v/>
      </c>
      <c r="G381" s="18" t="str">
        <f>IF('Prediction Log'!H1305=0, "",'Prediction Log'!H1305)</f>
        <v/>
      </c>
      <c r="N381" s="5" t="str">
        <f t="shared" si="7"/>
        <v/>
      </c>
    </row>
    <row r="382" spans="6:14" x14ac:dyDescent="0.45">
      <c r="F382" s="20" t="str">
        <f>IF('Prediction Log'!F1306=0, "",'Prediction Log'!F1306)</f>
        <v/>
      </c>
      <c r="G382" s="18" t="str">
        <f>IF('Prediction Log'!H1306=0, "",'Prediction Log'!H1306)</f>
        <v/>
      </c>
      <c r="N382" s="5" t="str">
        <f t="shared" si="7"/>
        <v/>
      </c>
    </row>
    <row r="383" spans="6:14" x14ac:dyDescent="0.45">
      <c r="F383" s="20" t="str">
        <f>IF('Prediction Log'!F1307=0, "",'Prediction Log'!F1307)</f>
        <v/>
      </c>
      <c r="G383" s="18" t="str">
        <f>IF('Prediction Log'!H1307=0, "",'Prediction Log'!H1307)</f>
        <v/>
      </c>
      <c r="N383" s="5" t="str">
        <f t="shared" si="7"/>
        <v/>
      </c>
    </row>
    <row r="384" spans="6:14" x14ac:dyDescent="0.45">
      <c r="F384" s="20" t="str">
        <f>IF('Prediction Log'!F1308=0, "",'Prediction Log'!F1308)</f>
        <v/>
      </c>
      <c r="G384" s="18" t="str">
        <f>IF('Prediction Log'!H1308=0, "",'Prediction Log'!H1308)</f>
        <v/>
      </c>
      <c r="N384" s="5" t="str">
        <f t="shared" si="7"/>
        <v/>
      </c>
    </row>
    <row r="385" spans="6:14" x14ac:dyDescent="0.45">
      <c r="F385" s="20" t="str">
        <f>IF('Prediction Log'!F1309=0, "",'Prediction Log'!F1309)</f>
        <v/>
      </c>
      <c r="G385" s="18" t="str">
        <f>IF('Prediction Log'!H1309=0, "",'Prediction Log'!H1309)</f>
        <v/>
      </c>
      <c r="N385" s="5" t="str">
        <f t="shared" si="7"/>
        <v/>
      </c>
    </row>
    <row r="386" spans="6:14" x14ac:dyDescent="0.45">
      <c r="F386" s="20" t="str">
        <f>IF('Prediction Log'!F1310=0, "",'Prediction Log'!F1310)</f>
        <v/>
      </c>
      <c r="G386" s="18" t="str">
        <f>IF('Prediction Log'!H1310=0, "",'Prediction Log'!H1310)</f>
        <v/>
      </c>
      <c r="N386" s="5" t="str">
        <f t="shared" si="7"/>
        <v/>
      </c>
    </row>
    <row r="387" spans="6:14" x14ac:dyDescent="0.45">
      <c r="F387" s="20" t="str">
        <f>IF('Prediction Log'!F1311=0, "",'Prediction Log'!F1311)</f>
        <v/>
      </c>
      <c r="G387" s="18" t="str">
        <f>IF('Prediction Log'!H1311=0, "",'Prediction Log'!H1311)</f>
        <v/>
      </c>
      <c r="N387" s="5" t="str">
        <f t="shared" ref="N387:N450" si="8">IF(M387="W", L387, IF(M387="L",-I387, ""))</f>
        <v/>
      </c>
    </row>
    <row r="388" spans="6:14" x14ac:dyDescent="0.45">
      <c r="F388" s="20" t="str">
        <f>IF('Prediction Log'!F1312=0, "",'Prediction Log'!F1312)</f>
        <v/>
      </c>
      <c r="G388" s="18" t="str">
        <f>IF('Prediction Log'!H1312=0, "",'Prediction Log'!H1312)</f>
        <v/>
      </c>
      <c r="N388" s="5" t="str">
        <f t="shared" si="8"/>
        <v/>
      </c>
    </row>
    <row r="389" spans="6:14" x14ac:dyDescent="0.45">
      <c r="F389" s="20" t="str">
        <f>IF('Prediction Log'!F1313=0, "",'Prediction Log'!F1313)</f>
        <v/>
      </c>
      <c r="G389" s="18" t="str">
        <f>IF('Prediction Log'!H1313=0, "",'Prediction Log'!H1313)</f>
        <v/>
      </c>
      <c r="N389" s="5" t="str">
        <f t="shared" si="8"/>
        <v/>
      </c>
    </row>
    <row r="390" spans="6:14" x14ac:dyDescent="0.45">
      <c r="F390" s="20" t="str">
        <f>IF('Prediction Log'!F1314=0, "",'Prediction Log'!F1314)</f>
        <v/>
      </c>
      <c r="G390" s="18" t="str">
        <f>IF('Prediction Log'!H1314=0, "",'Prediction Log'!H1314)</f>
        <v/>
      </c>
      <c r="N390" s="5" t="str">
        <f t="shared" si="8"/>
        <v/>
      </c>
    </row>
    <row r="391" spans="6:14" x14ac:dyDescent="0.45">
      <c r="F391" s="20" t="str">
        <f>IF('Prediction Log'!F1315=0, "",'Prediction Log'!F1315)</f>
        <v/>
      </c>
      <c r="G391" s="18" t="str">
        <f>IF('Prediction Log'!H1315=0, "",'Prediction Log'!H1315)</f>
        <v/>
      </c>
      <c r="N391" s="5" t="str">
        <f t="shared" si="8"/>
        <v/>
      </c>
    </row>
    <row r="392" spans="6:14" x14ac:dyDescent="0.45">
      <c r="F392" s="20" t="str">
        <f>IF('Prediction Log'!F1316=0, "",'Prediction Log'!F1316)</f>
        <v/>
      </c>
      <c r="G392" s="18" t="str">
        <f>IF('Prediction Log'!H1316=0, "",'Prediction Log'!H1316)</f>
        <v/>
      </c>
      <c r="N392" s="5" t="str">
        <f t="shared" si="8"/>
        <v/>
      </c>
    </row>
    <row r="393" spans="6:14" x14ac:dyDescent="0.45">
      <c r="F393" s="20" t="str">
        <f>IF('Prediction Log'!F1317=0, "",'Prediction Log'!F1317)</f>
        <v/>
      </c>
      <c r="G393" s="18" t="str">
        <f>IF('Prediction Log'!H1317=0, "",'Prediction Log'!H1317)</f>
        <v/>
      </c>
      <c r="N393" s="5" t="str">
        <f t="shared" si="8"/>
        <v/>
      </c>
    </row>
    <row r="394" spans="6:14" x14ac:dyDescent="0.45">
      <c r="F394" s="20" t="str">
        <f>IF('Prediction Log'!F1318=0, "",'Prediction Log'!F1318)</f>
        <v/>
      </c>
      <c r="G394" s="18" t="str">
        <f>IF('Prediction Log'!H1318=0, "",'Prediction Log'!H1318)</f>
        <v/>
      </c>
      <c r="N394" s="5" t="str">
        <f t="shared" si="8"/>
        <v/>
      </c>
    </row>
    <row r="395" spans="6:14" x14ac:dyDescent="0.45">
      <c r="F395" s="20" t="str">
        <f>IF('Prediction Log'!F1319=0, "",'Prediction Log'!F1319)</f>
        <v/>
      </c>
      <c r="G395" s="18" t="str">
        <f>IF('Prediction Log'!H1319=0, "",'Prediction Log'!H1319)</f>
        <v/>
      </c>
      <c r="N395" s="5" t="str">
        <f t="shared" si="8"/>
        <v/>
      </c>
    </row>
    <row r="396" spans="6:14" x14ac:dyDescent="0.45">
      <c r="F396" s="20" t="str">
        <f>IF('Prediction Log'!F1320=0, "",'Prediction Log'!F1320)</f>
        <v/>
      </c>
      <c r="G396" s="18" t="str">
        <f>IF('Prediction Log'!H1320=0, "",'Prediction Log'!H1320)</f>
        <v/>
      </c>
      <c r="N396" s="5" t="str">
        <f t="shared" si="8"/>
        <v/>
      </c>
    </row>
    <row r="397" spans="6:14" x14ac:dyDescent="0.45">
      <c r="F397" s="20" t="str">
        <f>IF('Prediction Log'!F1321=0, "",'Prediction Log'!F1321)</f>
        <v/>
      </c>
      <c r="G397" s="18" t="str">
        <f>IF('Prediction Log'!H1321=0, "",'Prediction Log'!H1321)</f>
        <v/>
      </c>
      <c r="N397" s="5" t="str">
        <f t="shared" si="8"/>
        <v/>
      </c>
    </row>
    <row r="398" spans="6:14" x14ac:dyDescent="0.45">
      <c r="F398" s="20" t="str">
        <f>IF('Prediction Log'!F1322=0, "",'Prediction Log'!F1322)</f>
        <v/>
      </c>
      <c r="G398" s="18" t="str">
        <f>IF('Prediction Log'!H1322=0, "",'Prediction Log'!H1322)</f>
        <v/>
      </c>
      <c r="N398" s="5" t="str">
        <f t="shared" si="8"/>
        <v/>
      </c>
    </row>
    <row r="399" spans="6:14" x14ac:dyDescent="0.45">
      <c r="F399" s="20" t="str">
        <f>IF('Prediction Log'!F1323=0, "",'Prediction Log'!F1323)</f>
        <v/>
      </c>
      <c r="G399" s="18" t="str">
        <f>IF('Prediction Log'!H1323=0, "",'Prediction Log'!H1323)</f>
        <v/>
      </c>
      <c r="N399" s="5" t="str">
        <f t="shared" si="8"/>
        <v/>
      </c>
    </row>
    <row r="400" spans="6:14" x14ac:dyDescent="0.45">
      <c r="F400" s="20" t="str">
        <f>IF('Prediction Log'!F1324=0, "",'Prediction Log'!F1324)</f>
        <v/>
      </c>
      <c r="G400" s="18" t="str">
        <f>IF('Prediction Log'!H1324=0, "",'Prediction Log'!H1324)</f>
        <v/>
      </c>
      <c r="N400" s="5" t="str">
        <f t="shared" si="8"/>
        <v/>
      </c>
    </row>
    <row r="401" spans="6:14" x14ac:dyDescent="0.45">
      <c r="F401" s="20" t="str">
        <f>IF('Prediction Log'!F1325=0, "",'Prediction Log'!F1325)</f>
        <v/>
      </c>
      <c r="G401" s="18" t="str">
        <f>IF('Prediction Log'!H1325=0, "",'Prediction Log'!H1325)</f>
        <v/>
      </c>
      <c r="N401" s="5" t="str">
        <f t="shared" si="8"/>
        <v/>
      </c>
    </row>
    <row r="402" spans="6:14" x14ac:dyDescent="0.45">
      <c r="F402" s="20" t="str">
        <f>IF('Prediction Log'!F1326=0, "",'Prediction Log'!F1326)</f>
        <v/>
      </c>
      <c r="G402" s="18" t="str">
        <f>IF('Prediction Log'!H1326=0, "",'Prediction Log'!H1326)</f>
        <v/>
      </c>
      <c r="N402" s="5" t="str">
        <f t="shared" si="8"/>
        <v/>
      </c>
    </row>
    <row r="403" spans="6:14" x14ac:dyDescent="0.45">
      <c r="F403" s="20" t="str">
        <f>IF('Prediction Log'!F1327=0, "",'Prediction Log'!F1327)</f>
        <v/>
      </c>
      <c r="G403" s="18" t="str">
        <f>IF('Prediction Log'!H1327=0, "",'Prediction Log'!H1327)</f>
        <v/>
      </c>
      <c r="N403" s="5" t="str">
        <f t="shared" si="8"/>
        <v/>
      </c>
    </row>
    <row r="404" spans="6:14" x14ac:dyDescent="0.45">
      <c r="F404" s="20" t="str">
        <f>IF('Prediction Log'!F1328=0, "",'Prediction Log'!F1328)</f>
        <v/>
      </c>
      <c r="G404" s="18" t="str">
        <f>IF('Prediction Log'!H1328=0, "",'Prediction Log'!H1328)</f>
        <v/>
      </c>
      <c r="N404" s="5" t="str">
        <f t="shared" si="8"/>
        <v/>
      </c>
    </row>
    <row r="405" spans="6:14" x14ac:dyDescent="0.45">
      <c r="F405" s="20" t="str">
        <f>IF('Prediction Log'!F1329=0, "",'Prediction Log'!F1329)</f>
        <v/>
      </c>
      <c r="G405" s="18" t="str">
        <f>IF('Prediction Log'!H1329=0, "",'Prediction Log'!H1329)</f>
        <v/>
      </c>
      <c r="N405" s="5" t="str">
        <f t="shared" si="8"/>
        <v/>
      </c>
    </row>
    <row r="406" spans="6:14" x14ac:dyDescent="0.45">
      <c r="F406" s="20" t="str">
        <f>IF('Prediction Log'!F1330=0, "",'Prediction Log'!F1330)</f>
        <v/>
      </c>
      <c r="G406" s="18" t="str">
        <f>IF('Prediction Log'!H1330=0, "",'Prediction Log'!H1330)</f>
        <v/>
      </c>
      <c r="N406" s="5" t="str">
        <f t="shared" si="8"/>
        <v/>
      </c>
    </row>
    <row r="407" spans="6:14" x14ac:dyDescent="0.45">
      <c r="F407" s="20" t="str">
        <f>IF('Prediction Log'!F1331=0, "",'Prediction Log'!F1331)</f>
        <v/>
      </c>
      <c r="G407" s="18" t="str">
        <f>IF('Prediction Log'!H1331=0, "",'Prediction Log'!H1331)</f>
        <v/>
      </c>
      <c r="N407" s="5" t="str">
        <f t="shared" si="8"/>
        <v/>
      </c>
    </row>
    <row r="408" spans="6:14" x14ac:dyDescent="0.45">
      <c r="F408" s="20" t="str">
        <f>IF('Prediction Log'!F1332=0, "",'Prediction Log'!F1332)</f>
        <v/>
      </c>
      <c r="G408" s="18" t="str">
        <f>IF('Prediction Log'!H1332=0, "",'Prediction Log'!H1332)</f>
        <v/>
      </c>
      <c r="N408" s="5" t="str">
        <f t="shared" si="8"/>
        <v/>
      </c>
    </row>
    <row r="409" spans="6:14" x14ac:dyDescent="0.45">
      <c r="F409" s="20" t="str">
        <f>IF('Prediction Log'!F1333=0, "",'Prediction Log'!F1333)</f>
        <v/>
      </c>
      <c r="G409" s="18" t="str">
        <f>IF('Prediction Log'!H1333=0, "",'Prediction Log'!H1333)</f>
        <v/>
      </c>
      <c r="N409" s="5" t="str">
        <f t="shared" si="8"/>
        <v/>
      </c>
    </row>
    <row r="410" spans="6:14" x14ac:dyDescent="0.45">
      <c r="F410" s="20" t="str">
        <f>IF('Prediction Log'!F1334=0, "",'Prediction Log'!F1334)</f>
        <v/>
      </c>
      <c r="G410" s="18" t="str">
        <f>IF('Prediction Log'!H1334=0, "",'Prediction Log'!H1334)</f>
        <v/>
      </c>
      <c r="N410" s="5" t="str">
        <f t="shared" si="8"/>
        <v/>
      </c>
    </row>
    <row r="411" spans="6:14" x14ac:dyDescent="0.45">
      <c r="F411" s="20" t="str">
        <f>IF('Prediction Log'!F1335=0, "",'Prediction Log'!F1335)</f>
        <v/>
      </c>
      <c r="G411" s="18" t="str">
        <f>IF('Prediction Log'!H1335=0, "",'Prediction Log'!H1335)</f>
        <v/>
      </c>
      <c r="N411" s="5" t="str">
        <f t="shared" si="8"/>
        <v/>
      </c>
    </row>
    <row r="412" spans="6:14" x14ac:dyDescent="0.45">
      <c r="F412" s="20" t="str">
        <f>IF('Prediction Log'!F1336=0, "",'Prediction Log'!F1336)</f>
        <v/>
      </c>
      <c r="G412" s="18" t="str">
        <f>IF('Prediction Log'!H1336=0, "",'Prediction Log'!H1336)</f>
        <v/>
      </c>
      <c r="N412" s="5" t="str">
        <f t="shared" si="8"/>
        <v/>
      </c>
    </row>
    <row r="413" spans="6:14" x14ac:dyDescent="0.45">
      <c r="F413" s="20" t="str">
        <f>IF('Prediction Log'!F1337=0, "",'Prediction Log'!F1337)</f>
        <v/>
      </c>
      <c r="G413" s="18" t="str">
        <f>IF('Prediction Log'!H1337=0, "",'Prediction Log'!H1337)</f>
        <v/>
      </c>
      <c r="N413" s="5" t="str">
        <f t="shared" si="8"/>
        <v/>
      </c>
    </row>
    <row r="414" spans="6:14" x14ac:dyDescent="0.45">
      <c r="F414" s="20" t="str">
        <f>IF('Prediction Log'!F1338=0, "",'Prediction Log'!F1338)</f>
        <v/>
      </c>
      <c r="G414" s="18" t="str">
        <f>IF('Prediction Log'!H1338=0, "",'Prediction Log'!H1338)</f>
        <v/>
      </c>
      <c r="N414" s="5" t="str">
        <f t="shared" si="8"/>
        <v/>
      </c>
    </row>
    <row r="415" spans="6:14" x14ac:dyDescent="0.45">
      <c r="F415" s="20" t="str">
        <f>IF('Prediction Log'!F1339=0, "",'Prediction Log'!F1339)</f>
        <v/>
      </c>
      <c r="G415" s="18" t="str">
        <f>IF('Prediction Log'!H1339=0, "",'Prediction Log'!H1339)</f>
        <v/>
      </c>
      <c r="N415" s="5" t="str">
        <f t="shared" si="8"/>
        <v/>
      </c>
    </row>
    <row r="416" spans="6:14" x14ac:dyDescent="0.45">
      <c r="F416" s="20" t="str">
        <f>IF('Prediction Log'!F1340=0, "",'Prediction Log'!F1340)</f>
        <v/>
      </c>
      <c r="G416" s="18" t="str">
        <f>IF('Prediction Log'!H1340=0, "",'Prediction Log'!H1340)</f>
        <v/>
      </c>
      <c r="N416" s="5" t="str">
        <f t="shared" si="8"/>
        <v/>
      </c>
    </row>
    <row r="417" spans="6:14" x14ac:dyDescent="0.45">
      <c r="F417" s="20" t="str">
        <f>IF('Prediction Log'!F1341=0, "",'Prediction Log'!F1341)</f>
        <v/>
      </c>
      <c r="G417" s="18" t="str">
        <f>IF('Prediction Log'!H1341=0, "",'Prediction Log'!H1341)</f>
        <v/>
      </c>
      <c r="N417" s="5" t="str">
        <f t="shared" si="8"/>
        <v/>
      </c>
    </row>
    <row r="418" spans="6:14" x14ac:dyDescent="0.45">
      <c r="F418" s="20" t="str">
        <f>IF('Prediction Log'!F1342=0, "",'Prediction Log'!F1342)</f>
        <v/>
      </c>
      <c r="G418" s="18" t="str">
        <f>IF('Prediction Log'!H1342=0, "",'Prediction Log'!H1342)</f>
        <v/>
      </c>
      <c r="N418" s="5" t="str">
        <f t="shared" si="8"/>
        <v/>
      </c>
    </row>
    <row r="419" spans="6:14" x14ac:dyDescent="0.45">
      <c r="F419" s="20" t="str">
        <f>IF('Prediction Log'!F1343=0, "",'Prediction Log'!F1343)</f>
        <v/>
      </c>
      <c r="G419" s="18" t="str">
        <f>IF('Prediction Log'!H1343=0, "",'Prediction Log'!H1343)</f>
        <v/>
      </c>
      <c r="N419" s="5" t="str">
        <f t="shared" si="8"/>
        <v/>
      </c>
    </row>
    <row r="420" spans="6:14" x14ac:dyDescent="0.45">
      <c r="F420" s="20" t="str">
        <f>IF('Prediction Log'!F1344=0, "",'Prediction Log'!F1344)</f>
        <v/>
      </c>
      <c r="G420" s="18" t="str">
        <f>IF('Prediction Log'!H1344=0, "",'Prediction Log'!H1344)</f>
        <v/>
      </c>
      <c r="N420" s="5" t="str">
        <f t="shared" si="8"/>
        <v/>
      </c>
    </row>
    <row r="421" spans="6:14" x14ac:dyDescent="0.45">
      <c r="F421" s="20" t="str">
        <f>IF('Prediction Log'!F1345=0, "",'Prediction Log'!F1345)</f>
        <v/>
      </c>
      <c r="G421" s="18" t="str">
        <f>IF('Prediction Log'!H1345=0, "",'Prediction Log'!H1345)</f>
        <v/>
      </c>
      <c r="N421" s="5" t="str">
        <f t="shared" si="8"/>
        <v/>
      </c>
    </row>
    <row r="422" spans="6:14" x14ac:dyDescent="0.45">
      <c r="F422" s="20" t="str">
        <f>IF('Prediction Log'!F1346=0, "",'Prediction Log'!F1346)</f>
        <v/>
      </c>
      <c r="G422" s="18" t="str">
        <f>IF('Prediction Log'!H1346=0, "",'Prediction Log'!H1346)</f>
        <v/>
      </c>
      <c r="N422" s="5" t="str">
        <f t="shared" si="8"/>
        <v/>
      </c>
    </row>
    <row r="423" spans="6:14" x14ac:dyDescent="0.45">
      <c r="F423" s="20" t="str">
        <f>IF('Prediction Log'!F1347=0, "",'Prediction Log'!F1347)</f>
        <v/>
      </c>
      <c r="G423" s="18" t="str">
        <f>IF('Prediction Log'!H1347=0, "",'Prediction Log'!H1347)</f>
        <v/>
      </c>
      <c r="N423" s="5" t="str">
        <f t="shared" si="8"/>
        <v/>
      </c>
    </row>
    <row r="424" spans="6:14" x14ac:dyDescent="0.45">
      <c r="F424" s="20" t="str">
        <f>IF('Prediction Log'!F1348=0, "",'Prediction Log'!F1348)</f>
        <v/>
      </c>
      <c r="G424" s="18" t="str">
        <f>IF('Prediction Log'!H1348=0, "",'Prediction Log'!H1348)</f>
        <v/>
      </c>
      <c r="N424" s="5" t="str">
        <f t="shared" si="8"/>
        <v/>
      </c>
    </row>
    <row r="425" spans="6:14" x14ac:dyDescent="0.45">
      <c r="F425" s="20" t="str">
        <f>IF('Prediction Log'!F1349=0, "",'Prediction Log'!F1349)</f>
        <v/>
      </c>
      <c r="G425" s="18" t="str">
        <f>IF('Prediction Log'!H1349=0, "",'Prediction Log'!H1349)</f>
        <v/>
      </c>
      <c r="N425" s="5" t="str">
        <f t="shared" si="8"/>
        <v/>
      </c>
    </row>
    <row r="426" spans="6:14" x14ac:dyDescent="0.45">
      <c r="F426" s="20" t="str">
        <f>IF('Prediction Log'!F1350=0, "",'Prediction Log'!F1350)</f>
        <v/>
      </c>
      <c r="G426" s="18" t="str">
        <f>IF('Prediction Log'!H1350=0, "",'Prediction Log'!H1350)</f>
        <v/>
      </c>
      <c r="N426" s="5" t="str">
        <f t="shared" si="8"/>
        <v/>
      </c>
    </row>
    <row r="427" spans="6:14" x14ac:dyDescent="0.45">
      <c r="F427" s="20" t="str">
        <f>IF('Prediction Log'!F1351=0, "",'Prediction Log'!F1351)</f>
        <v/>
      </c>
      <c r="G427" s="18" t="str">
        <f>IF('Prediction Log'!H1351=0, "",'Prediction Log'!H1351)</f>
        <v/>
      </c>
      <c r="N427" s="5" t="str">
        <f t="shared" si="8"/>
        <v/>
      </c>
    </row>
    <row r="428" spans="6:14" x14ac:dyDescent="0.45">
      <c r="F428" s="20" t="str">
        <f>IF('Prediction Log'!F1352=0, "",'Prediction Log'!F1352)</f>
        <v/>
      </c>
      <c r="G428" s="18" t="str">
        <f>IF('Prediction Log'!H1352=0, "",'Prediction Log'!H1352)</f>
        <v/>
      </c>
      <c r="N428" s="5" t="str">
        <f t="shared" si="8"/>
        <v/>
      </c>
    </row>
    <row r="429" spans="6:14" x14ac:dyDescent="0.45">
      <c r="F429" s="20" t="str">
        <f>IF('Prediction Log'!F1353=0, "",'Prediction Log'!F1353)</f>
        <v/>
      </c>
      <c r="G429" s="18" t="str">
        <f>IF('Prediction Log'!H1353=0, "",'Prediction Log'!H1353)</f>
        <v/>
      </c>
      <c r="N429" s="5" t="str">
        <f t="shared" si="8"/>
        <v/>
      </c>
    </row>
    <row r="430" spans="6:14" x14ac:dyDescent="0.45">
      <c r="F430" s="20" t="str">
        <f>IF('Prediction Log'!F1354=0, "",'Prediction Log'!F1354)</f>
        <v/>
      </c>
      <c r="G430" s="18" t="str">
        <f>IF('Prediction Log'!H1354=0, "",'Prediction Log'!H1354)</f>
        <v/>
      </c>
      <c r="N430" s="5" t="str">
        <f t="shared" si="8"/>
        <v/>
      </c>
    </row>
    <row r="431" spans="6:14" x14ac:dyDescent="0.45">
      <c r="F431" s="20" t="str">
        <f>IF('Prediction Log'!F1355=0, "",'Prediction Log'!F1355)</f>
        <v/>
      </c>
      <c r="G431" s="18" t="str">
        <f>IF('Prediction Log'!H1355=0, "",'Prediction Log'!H1355)</f>
        <v/>
      </c>
      <c r="N431" s="5" t="str">
        <f t="shared" si="8"/>
        <v/>
      </c>
    </row>
    <row r="432" spans="6:14" x14ac:dyDescent="0.45">
      <c r="F432" s="20" t="str">
        <f>IF('Prediction Log'!F1356=0, "",'Prediction Log'!F1356)</f>
        <v/>
      </c>
      <c r="G432" s="18" t="str">
        <f>IF('Prediction Log'!H1356=0, "",'Prediction Log'!H1356)</f>
        <v/>
      </c>
      <c r="N432" s="5" t="str">
        <f t="shared" si="8"/>
        <v/>
      </c>
    </row>
    <row r="433" spans="6:14" x14ac:dyDescent="0.45">
      <c r="F433" s="20" t="str">
        <f>IF('Prediction Log'!F1357=0, "",'Prediction Log'!F1357)</f>
        <v/>
      </c>
      <c r="G433" s="18" t="str">
        <f>IF('Prediction Log'!H1357=0, "",'Prediction Log'!H1357)</f>
        <v/>
      </c>
      <c r="N433" s="5" t="str">
        <f t="shared" si="8"/>
        <v/>
      </c>
    </row>
    <row r="434" spans="6:14" x14ac:dyDescent="0.45">
      <c r="F434" s="20" t="str">
        <f>IF('Prediction Log'!F1358=0, "",'Prediction Log'!F1358)</f>
        <v/>
      </c>
      <c r="G434" s="18" t="str">
        <f>IF('Prediction Log'!H1358=0, "",'Prediction Log'!H1358)</f>
        <v/>
      </c>
      <c r="N434" s="5" t="str">
        <f t="shared" si="8"/>
        <v/>
      </c>
    </row>
    <row r="435" spans="6:14" x14ac:dyDescent="0.45">
      <c r="F435" s="20" t="str">
        <f>IF('Prediction Log'!F1359=0, "",'Prediction Log'!F1359)</f>
        <v/>
      </c>
      <c r="G435" s="18" t="str">
        <f>IF('Prediction Log'!H1359=0, "",'Prediction Log'!H1359)</f>
        <v/>
      </c>
      <c r="N435" s="5" t="str">
        <f t="shared" si="8"/>
        <v/>
      </c>
    </row>
    <row r="436" spans="6:14" x14ac:dyDescent="0.45">
      <c r="F436" s="20" t="str">
        <f>IF('Prediction Log'!F1360=0, "",'Prediction Log'!F1360)</f>
        <v/>
      </c>
      <c r="G436" s="18" t="str">
        <f>IF('Prediction Log'!H1360=0, "",'Prediction Log'!H1360)</f>
        <v/>
      </c>
      <c r="N436" s="5" t="str">
        <f t="shared" si="8"/>
        <v/>
      </c>
    </row>
    <row r="437" spans="6:14" x14ac:dyDescent="0.45">
      <c r="F437" s="20" t="str">
        <f>IF('Prediction Log'!F1361=0, "",'Prediction Log'!F1361)</f>
        <v/>
      </c>
      <c r="G437" s="18" t="str">
        <f>IF('Prediction Log'!H1361=0, "",'Prediction Log'!H1361)</f>
        <v/>
      </c>
      <c r="N437" s="5" t="str">
        <f t="shared" si="8"/>
        <v/>
      </c>
    </row>
    <row r="438" spans="6:14" x14ac:dyDescent="0.45">
      <c r="F438" s="20" t="str">
        <f>IF('Prediction Log'!F1362=0, "",'Prediction Log'!F1362)</f>
        <v/>
      </c>
      <c r="G438" s="18" t="str">
        <f>IF('Prediction Log'!H1362=0, "",'Prediction Log'!H1362)</f>
        <v/>
      </c>
      <c r="N438" s="5" t="str">
        <f t="shared" si="8"/>
        <v/>
      </c>
    </row>
    <row r="439" spans="6:14" x14ac:dyDescent="0.45">
      <c r="F439" s="20" t="str">
        <f>IF('Prediction Log'!F1363=0, "",'Prediction Log'!F1363)</f>
        <v/>
      </c>
      <c r="G439" s="18" t="str">
        <f>IF('Prediction Log'!H1363=0, "",'Prediction Log'!H1363)</f>
        <v/>
      </c>
      <c r="N439" s="5" t="str">
        <f t="shared" si="8"/>
        <v/>
      </c>
    </row>
    <row r="440" spans="6:14" x14ac:dyDescent="0.45">
      <c r="F440" s="20" t="str">
        <f>IF('Prediction Log'!F1364=0, "",'Prediction Log'!F1364)</f>
        <v/>
      </c>
      <c r="G440" s="18" t="str">
        <f>IF('Prediction Log'!H1364=0, "",'Prediction Log'!H1364)</f>
        <v/>
      </c>
      <c r="N440" s="5" t="str">
        <f t="shared" si="8"/>
        <v/>
      </c>
    </row>
    <row r="441" spans="6:14" x14ac:dyDescent="0.45">
      <c r="F441" s="20" t="str">
        <f>IF('Prediction Log'!F1365=0, "",'Prediction Log'!F1365)</f>
        <v/>
      </c>
      <c r="G441" s="18" t="str">
        <f>IF('Prediction Log'!H1365=0, "",'Prediction Log'!H1365)</f>
        <v/>
      </c>
      <c r="N441" s="5" t="str">
        <f t="shared" si="8"/>
        <v/>
      </c>
    </row>
    <row r="442" spans="6:14" x14ac:dyDescent="0.45">
      <c r="F442" s="20" t="str">
        <f>IF('Prediction Log'!F1366=0, "",'Prediction Log'!F1366)</f>
        <v/>
      </c>
      <c r="G442" s="18" t="str">
        <f>IF('Prediction Log'!H1366=0, "",'Prediction Log'!H1366)</f>
        <v/>
      </c>
      <c r="N442" s="5" t="str">
        <f t="shared" si="8"/>
        <v/>
      </c>
    </row>
    <row r="443" spans="6:14" x14ac:dyDescent="0.45">
      <c r="F443" s="20" t="str">
        <f>IF('Prediction Log'!F1367=0, "",'Prediction Log'!F1367)</f>
        <v/>
      </c>
      <c r="G443" s="18" t="str">
        <f>IF('Prediction Log'!H1367=0, "",'Prediction Log'!H1367)</f>
        <v/>
      </c>
      <c r="N443" s="5" t="str">
        <f t="shared" si="8"/>
        <v/>
      </c>
    </row>
    <row r="444" spans="6:14" x14ac:dyDescent="0.45">
      <c r="F444" s="20" t="str">
        <f>IF('Prediction Log'!F1368=0, "",'Prediction Log'!F1368)</f>
        <v/>
      </c>
      <c r="G444" s="18" t="str">
        <f>IF('Prediction Log'!H1368=0, "",'Prediction Log'!H1368)</f>
        <v/>
      </c>
      <c r="N444" s="5" t="str">
        <f t="shared" si="8"/>
        <v/>
      </c>
    </row>
    <row r="445" spans="6:14" x14ac:dyDescent="0.45">
      <c r="F445" s="20" t="str">
        <f>IF('Prediction Log'!F1369=0, "",'Prediction Log'!F1369)</f>
        <v/>
      </c>
      <c r="G445" s="18" t="str">
        <f>IF('Prediction Log'!H1369=0, "",'Prediction Log'!H1369)</f>
        <v/>
      </c>
      <c r="N445" s="5" t="str">
        <f t="shared" si="8"/>
        <v/>
      </c>
    </row>
    <row r="446" spans="6:14" x14ac:dyDescent="0.45">
      <c r="F446" s="20" t="str">
        <f>IF('Prediction Log'!F1370=0, "",'Prediction Log'!F1370)</f>
        <v/>
      </c>
      <c r="G446" s="18" t="str">
        <f>IF('Prediction Log'!H1370=0, "",'Prediction Log'!H1370)</f>
        <v/>
      </c>
      <c r="N446" s="5" t="str">
        <f t="shared" si="8"/>
        <v/>
      </c>
    </row>
    <row r="447" spans="6:14" x14ac:dyDescent="0.45">
      <c r="F447" s="20" t="str">
        <f>IF('Prediction Log'!F1371=0, "",'Prediction Log'!F1371)</f>
        <v/>
      </c>
      <c r="G447" s="18" t="str">
        <f>IF('Prediction Log'!H1371=0, "",'Prediction Log'!H1371)</f>
        <v/>
      </c>
      <c r="N447" s="5" t="str">
        <f t="shared" si="8"/>
        <v/>
      </c>
    </row>
    <row r="448" spans="6:14" x14ac:dyDescent="0.45">
      <c r="F448" s="20" t="str">
        <f>IF('Prediction Log'!F1372=0, "",'Prediction Log'!F1372)</f>
        <v/>
      </c>
      <c r="G448" s="18" t="str">
        <f>IF('Prediction Log'!H1372=0, "",'Prediction Log'!H1372)</f>
        <v/>
      </c>
      <c r="N448" s="5" t="str">
        <f t="shared" si="8"/>
        <v/>
      </c>
    </row>
    <row r="449" spans="6:14" x14ac:dyDescent="0.45">
      <c r="F449" s="20" t="str">
        <f>IF('Prediction Log'!F1373=0, "",'Prediction Log'!F1373)</f>
        <v/>
      </c>
      <c r="G449" s="18" t="str">
        <f>IF('Prediction Log'!H1373=0, "",'Prediction Log'!H1373)</f>
        <v/>
      </c>
      <c r="N449" s="5" t="str">
        <f t="shared" si="8"/>
        <v/>
      </c>
    </row>
    <row r="450" spans="6:14" x14ac:dyDescent="0.45">
      <c r="F450" s="20" t="str">
        <f>IF('Prediction Log'!F1374=0, "",'Prediction Log'!F1374)</f>
        <v/>
      </c>
      <c r="G450" s="18" t="str">
        <f>IF('Prediction Log'!H1374=0, "",'Prediction Log'!H1374)</f>
        <v/>
      </c>
      <c r="N450" s="5" t="str">
        <f t="shared" si="8"/>
        <v/>
      </c>
    </row>
    <row r="451" spans="6:14" x14ac:dyDescent="0.45">
      <c r="F451" s="20" t="str">
        <f>IF('Prediction Log'!F1375=0, "",'Prediction Log'!F1375)</f>
        <v/>
      </c>
      <c r="G451" s="18" t="str">
        <f>IF('Prediction Log'!H1375=0, "",'Prediction Log'!H1375)</f>
        <v/>
      </c>
      <c r="N451" s="5" t="str">
        <f t="shared" ref="N451:N514" si="9">IF(M451="W", L451, IF(M451="L",-I451, ""))</f>
        <v/>
      </c>
    </row>
    <row r="452" spans="6:14" x14ac:dyDescent="0.45">
      <c r="F452" s="20" t="str">
        <f>IF('Prediction Log'!F1376=0, "",'Prediction Log'!F1376)</f>
        <v/>
      </c>
      <c r="G452" s="18" t="str">
        <f>IF('Prediction Log'!H1376=0, "",'Prediction Log'!H1376)</f>
        <v/>
      </c>
      <c r="N452" s="5" t="str">
        <f t="shared" si="9"/>
        <v/>
      </c>
    </row>
    <row r="453" spans="6:14" x14ac:dyDescent="0.45">
      <c r="F453" s="20" t="str">
        <f>IF('Prediction Log'!F1377=0, "",'Prediction Log'!F1377)</f>
        <v/>
      </c>
      <c r="G453" s="18" t="str">
        <f>IF('Prediction Log'!H1377=0, "",'Prediction Log'!H1377)</f>
        <v/>
      </c>
      <c r="N453" s="5" t="str">
        <f t="shared" si="9"/>
        <v/>
      </c>
    </row>
    <row r="454" spans="6:14" x14ac:dyDescent="0.45">
      <c r="F454" s="20" t="str">
        <f>IF('Prediction Log'!F1378=0, "",'Prediction Log'!F1378)</f>
        <v/>
      </c>
      <c r="G454" s="18" t="str">
        <f>IF('Prediction Log'!H1378=0, "",'Prediction Log'!H1378)</f>
        <v/>
      </c>
      <c r="N454" s="5" t="str">
        <f t="shared" si="9"/>
        <v/>
      </c>
    </row>
    <row r="455" spans="6:14" x14ac:dyDescent="0.45">
      <c r="F455" s="20" t="str">
        <f>IF('Prediction Log'!F1379=0, "",'Prediction Log'!F1379)</f>
        <v/>
      </c>
      <c r="G455" s="18" t="str">
        <f>IF('Prediction Log'!H1379=0, "",'Prediction Log'!H1379)</f>
        <v/>
      </c>
      <c r="N455" s="5" t="str">
        <f t="shared" si="9"/>
        <v/>
      </c>
    </row>
    <row r="456" spans="6:14" x14ac:dyDescent="0.45">
      <c r="F456" s="20" t="str">
        <f>IF('Prediction Log'!F1380=0, "",'Prediction Log'!F1380)</f>
        <v/>
      </c>
      <c r="G456" s="18" t="str">
        <f>IF('Prediction Log'!H1380=0, "",'Prediction Log'!H1380)</f>
        <v/>
      </c>
      <c r="N456" s="5" t="str">
        <f t="shared" si="9"/>
        <v/>
      </c>
    </row>
    <row r="457" spans="6:14" x14ac:dyDescent="0.45">
      <c r="F457" s="20" t="str">
        <f>IF('Prediction Log'!F1381=0, "",'Prediction Log'!F1381)</f>
        <v/>
      </c>
      <c r="G457" s="18" t="str">
        <f>IF('Prediction Log'!H1381=0, "",'Prediction Log'!H1381)</f>
        <v/>
      </c>
      <c r="N457" s="5" t="str">
        <f t="shared" si="9"/>
        <v/>
      </c>
    </row>
    <row r="458" spans="6:14" x14ac:dyDescent="0.45">
      <c r="F458" s="20" t="str">
        <f>IF('Prediction Log'!F1382=0, "",'Prediction Log'!F1382)</f>
        <v/>
      </c>
      <c r="G458" s="18" t="str">
        <f>IF('Prediction Log'!H1382=0, "",'Prediction Log'!H1382)</f>
        <v/>
      </c>
      <c r="N458" s="5" t="str">
        <f t="shared" si="9"/>
        <v/>
      </c>
    </row>
    <row r="459" spans="6:14" x14ac:dyDescent="0.45">
      <c r="F459" s="20" t="str">
        <f>IF('Prediction Log'!F1383=0, "",'Prediction Log'!F1383)</f>
        <v/>
      </c>
      <c r="G459" s="18" t="str">
        <f>IF('Prediction Log'!H1383=0, "",'Prediction Log'!H1383)</f>
        <v/>
      </c>
      <c r="N459" s="5" t="str">
        <f t="shared" si="9"/>
        <v/>
      </c>
    </row>
    <row r="460" spans="6:14" x14ac:dyDescent="0.45">
      <c r="F460" s="20" t="str">
        <f>IF('Prediction Log'!F1384=0, "",'Prediction Log'!F1384)</f>
        <v/>
      </c>
      <c r="G460" s="18" t="str">
        <f>IF('Prediction Log'!H1384=0, "",'Prediction Log'!H1384)</f>
        <v/>
      </c>
      <c r="N460" s="5" t="str">
        <f t="shared" si="9"/>
        <v/>
      </c>
    </row>
    <row r="461" spans="6:14" x14ac:dyDescent="0.45">
      <c r="F461" s="20" t="str">
        <f>IF('Prediction Log'!F1385=0, "",'Prediction Log'!F1385)</f>
        <v/>
      </c>
      <c r="G461" s="18" t="str">
        <f>IF('Prediction Log'!H1385=0, "",'Prediction Log'!H1385)</f>
        <v/>
      </c>
      <c r="N461" s="5" t="str">
        <f t="shared" si="9"/>
        <v/>
      </c>
    </row>
    <row r="462" spans="6:14" x14ac:dyDescent="0.45">
      <c r="F462" s="20" t="str">
        <f>IF('Prediction Log'!F1386=0, "",'Prediction Log'!F1386)</f>
        <v/>
      </c>
      <c r="G462" s="18" t="str">
        <f>IF('Prediction Log'!H1386=0, "",'Prediction Log'!H1386)</f>
        <v/>
      </c>
      <c r="N462" s="5" t="str">
        <f t="shared" si="9"/>
        <v/>
      </c>
    </row>
    <row r="463" spans="6:14" x14ac:dyDescent="0.45">
      <c r="F463" s="20" t="str">
        <f>IF('Prediction Log'!F1387=0, "",'Prediction Log'!F1387)</f>
        <v/>
      </c>
      <c r="G463" s="18" t="str">
        <f>IF('Prediction Log'!H1387=0, "",'Prediction Log'!H1387)</f>
        <v/>
      </c>
      <c r="N463" s="5" t="str">
        <f t="shared" si="9"/>
        <v/>
      </c>
    </row>
    <row r="464" spans="6:14" x14ac:dyDescent="0.45">
      <c r="F464" s="20" t="str">
        <f>IF('Prediction Log'!F1388=0, "",'Prediction Log'!F1388)</f>
        <v/>
      </c>
      <c r="G464" s="18" t="str">
        <f>IF('Prediction Log'!H1388=0, "",'Prediction Log'!H1388)</f>
        <v/>
      </c>
      <c r="N464" s="5" t="str">
        <f t="shared" si="9"/>
        <v/>
      </c>
    </row>
    <row r="465" spans="6:14" x14ac:dyDescent="0.45">
      <c r="F465" s="20" t="str">
        <f>IF('Prediction Log'!F1389=0, "",'Prediction Log'!F1389)</f>
        <v/>
      </c>
      <c r="G465" s="18" t="str">
        <f>IF('Prediction Log'!H1389=0, "",'Prediction Log'!H1389)</f>
        <v/>
      </c>
      <c r="N465" s="5" t="str">
        <f t="shared" si="9"/>
        <v/>
      </c>
    </row>
    <row r="466" spans="6:14" x14ac:dyDescent="0.45">
      <c r="F466" s="20" t="str">
        <f>IF('Prediction Log'!F1390=0, "",'Prediction Log'!F1390)</f>
        <v/>
      </c>
      <c r="G466" s="18" t="str">
        <f>IF('Prediction Log'!H1390=0, "",'Prediction Log'!H1390)</f>
        <v/>
      </c>
      <c r="N466" s="5" t="str">
        <f t="shared" si="9"/>
        <v/>
      </c>
    </row>
    <row r="467" spans="6:14" x14ac:dyDescent="0.45">
      <c r="F467" s="20" t="str">
        <f>IF('Prediction Log'!F1391=0, "",'Prediction Log'!F1391)</f>
        <v/>
      </c>
      <c r="G467" s="18" t="str">
        <f>IF('Prediction Log'!H1391=0, "",'Prediction Log'!H1391)</f>
        <v/>
      </c>
      <c r="N467" s="5" t="str">
        <f t="shared" si="9"/>
        <v/>
      </c>
    </row>
    <row r="468" spans="6:14" x14ac:dyDescent="0.45">
      <c r="F468" s="20" t="str">
        <f>IF('Prediction Log'!F1392=0, "",'Prediction Log'!F1392)</f>
        <v/>
      </c>
      <c r="G468" s="18" t="str">
        <f>IF('Prediction Log'!H1392=0, "",'Prediction Log'!H1392)</f>
        <v/>
      </c>
      <c r="N468" s="5" t="str">
        <f t="shared" si="9"/>
        <v/>
      </c>
    </row>
    <row r="469" spans="6:14" x14ac:dyDescent="0.45">
      <c r="F469" s="20" t="str">
        <f>IF('Prediction Log'!F1393=0, "",'Prediction Log'!F1393)</f>
        <v/>
      </c>
      <c r="G469" s="18" t="str">
        <f>IF('Prediction Log'!H1393=0, "",'Prediction Log'!H1393)</f>
        <v/>
      </c>
      <c r="N469" s="5" t="str">
        <f t="shared" si="9"/>
        <v/>
      </c>
    </row>
    <row r="470" spans="6:14" x14ac:dyDescent="0.45">
      <c r="F470" s="20" t="str">
        <f>IF('Prediction Log'!F1394=0, "",'Prediction Log'!F1394)</f>
        <v/>
      </c>
      <c r="G470" s="18" t="str">
        <f>IF('Prediction Log'!H1394=0, "",'Prediction Log'!H1394)</f>
        <v/>
      </c>
      <c r="N470" s="5" t="str">
        <f t="shared" si="9"/>
        <v/>
      </c>
    </row>
    <row r="471" spans="6:14" x14ac:dyDescent="0.45">
      <c r="F471" s="20" t="str">
        <f>IF('Prediction Log'!F1395=0, "",'Prediction Log'!F1395)</f>
        <v/>
      </c>
      <c r="G471" s="18" t="str">
        <f>IF('Prediction Log'!H1395=0, "",'Prediction Log'!H1395)</f>
        <v/>
      </c>
      <c r="N471" s="5" t="str">
        <f t="shared" si="9"/>
        <v/>
      </c>
    </row>
    <row r="472" spans="6:14" x14ac:dyDescent="0.45">
      <c r="F472" s="20" t="str">
        <f>IF('Prediction Log'!F1396=0, "",'Prediction Log'!F1396)</f>
        <v/>
      </c>
      <c r="G472" s="18" t="str">
        <f>IF('Prediction Log'!H1396=0, "",'Prediction Log'!H1396)</f>
        <v/>
      </c>
      <c r="N472" s="5" t="str">
        <f t="shared" si="9"/>
        <v/>
      </c>
    </row>
    <row r="473" spans="6:14" x14ac:dyDescent="0.45">
      <c r="F473" s="20" t="str">
        <f>IF('Prediction Log'!F1397=0, "",'Prediction Log'!F1397)</f>
        <v/>
      </c>
      <c r="G473" s="18" t="str">
        <f>IF('Prediction Log'!H1397=0, "",'Prediction Log'!H1397)</f>
        <v/>
      </c>
      <c r="N473" s="5" t="str">
        <f t="shared" si="9"/>
        <v/>
      </c>
    </row>
    <row r="474" spans="6:14" x14ac:dyDescent="0.45">
      <c r="F474" s="20" t="str">
        <f>IF('Prediction Log'!F1398=0, "",'Prediction Log'!F1398)</f>
        <v/>
      </c>
      <c r="G474" s="18" t="str">
        <f>IF('Prediction Log'!H1398=0, "",'Prediction Log'!H1398)</f>
        <v/>
      </c>
      <c r="N474" s="5" t="str">
        <f t="shared" si="9"/>
        <v/>
      </c>
    </row>
    <row r="475" spans="6:14" x14ac:dyDescent="0.45">
      <c r="F475" s="20" t="str">
        <f>IF('Prediction Log'!F1399=0, "",'Prediction Log'!F1399)</f>
        <v/>
      </c>
      <c r="G475" s="18" t="str">
        <f>IF('Prediction Log'!H1399=0, "",'Prediction Log'!H1399)</f>
        <v/>
      </c>
      <c r="N475" s="5" t="str">
        <f t="shared" si="9"/>
        <v/>
      </c>
    </row>
    <row r="476" spans="6:14" x14ac:dyDescent="0.45">
      <c r="F476" s="20" t="str">
        <f>IF('Prediction Log'!F1400=0, "",'Prediction Log'!F1400)</f>
        <v/>
      </c>
      <c r="G476" s="18" t="str">
        <f>IF('Prediction Log'!H1400=0, "",'Prediction Log'!H1400)</f>
        <v/>
      </c>
      <c r="N476" s="5" t="str">
        <f t="shared" si="9"/>
        <v/>
      </c>
    </row>
    <row r="477" spans="6:14" x14ac:dyDescent="0.45">
      <c r="F477" s="20" t="str">
        <f>IF('Prediction Log'!F1401=0, "",'Prediction Log'!F1401)</f>
        <v/>
      </c>
      <c r="G477" s="18" t="str">
        <f>IF('Prediction Log'!H1401=0, "",'Prediction Log'!H1401)</f>
        <v/>
      </c>
      <c r="N477" s="5" t="str">
        <f t="shared" si="9"/>
        <v/>
      </c>
    </row>
    <row r="478" spans="6:14" x14ac:dyDescent="0.45">
      <c r="F478" s="20" t="str">
        <f>IF('Prediction Log'!F1402=0, "",'Prediction Log'!F1402)</f>
        <v/>
      </c>
      <c r="G478" s="18" t="str">
        <f>IF('Prediction Log'!H1402=0, "",'Prediction Log'!H1402)</f>
        <v/>
      </c>
      <c r="N478" s="5" t="str">
        <f t="shared" si="9"/>
        <v/>
      </c>
    </row>
    <row r="479" spans="6:14" x14ac:dyDescent="0.45">
      <c r="F479" s="20" t="str">
        <f>IF('Prediction Log'!F1403=0, "",'Prediction Log'!F1403)</f>
        <v/>
      </c>
      <c r="G479" s="18" t="str">
        <f>IF('Prediction Log'!H1403=0, "",'Prediction Log'!H1403)</f>
        <v/>
      </c>
      <c r="N479" s="5" t="str">
        <f t="shared" si="9"/>
        <v/>
      </c>
    </row>
    <row r="480" spans="6:14" x14ac:dyDescent="0.45">
      <c r="F480" s="20" t="str">
        <f>IF('Prediction Log'!F1404=0, "",'Prediction Log'!F1404)</f>
        <v/>
      </c>
      <c r="G480" s="18" t="str">
        <f>IF('Prediction Log'!H1404=0, "",'Prediction Log'!H1404)</f>
        <v/>
      </c>
      <c r="N480" s="5" t="str">
        <f t="shared" si="9"/>
        <v/>
      </c>
    </row>
    <row r="481" spans="6:14" x14ac:dyDescent="0.45">
      <c r="F481" s="20" t="str">
        <f>IF('Prediction Log'!F1405=0, "",'Prediction Log'!F1405)</f>
        <v/>
      </c>
      <c r="G481" s="18" t="str">
        <f>IF('Prediction Log'!H1405=0, "",'Prediction Log'!H1405)</f>
        <v/>
      </c>
      <c r="N481" s="5" t="str">
        <f t="shared" si="9"/>
        <v/>
      </c>
    </row>
    <row r="482" spans="6:14" x14ac:dyDescent="0.45">
      <c r="F482" s="20" t="str">
        <f>IF('Prediction Log'!F1406=0, "",'Prediction Log'!F1406)</f>
        <v/>
      </c>
      <c r="G482" s="18" t="str">
        <f>IF('Prediction Log'!H1406=0, "",'Prediction Log'!H1406)</f>
        <v/>
      </c>
      <c r="N482" s="5" t="str">
        <f t="shared" si="9"/>
        <v/>
      </c>
    </row>
    <row r="483" spans="6:14" x14ac:dyDescent="0.45">
      <c r="F483" s="20" t="str">
        <f>IF('Prediction Log'!F1407=0, "",'Prediction Log'!F1407)</f>
        <v/>
      </c>
      <c r="G483" s="18" t="str">
        <f>IF('Prediction Log'!H1407=0, "",'Prediction Log'!H1407)</f>
        <v/>
      </c>
      <c r="N483" s="5" t="str">
        <f t="shared" si="9"/>
        <v/>
      </c>
    </row>
    <row r="484" spans="6:14" x14ac:dyDescent="0.45">
      <c r="F484" s="20" t="str">
        <f>IF('Prediction Log'!F1408=0, "",'Prediction Log'!F1408)</f>
        <v/>
      </c>
      <c r="G484" s="18" t="str">
        <f>IF('Prediction Log'!H1408=0, "",'Prediction Log'!H1408)</f>
        <v/>
      </c>
      <c r="N484" s="5" t="str">
        <f t="shared" si="9"/>
        <v/>
      </c>
    </row>
    <row r="485" spans="6:14" x14ac:dyDescent="0.45">
      <c r="F485" s="20" t="str">
        <f>IF('Prediction Log'!F1409=0, "",'Prediction Log'!F1409)</f>
        <v/>
      </c>
      <c r="G485" s="18" t="str">
        <f>IF('Prediction Log'!H1409=0, "",'Prediction Log'!H1409)</f>
        <v/>
      </c>
      <c r="N485" s="5" t="str">
        <f t="shared" si="9"/>
        <v/>
      </c>
    </row>
    <row r="486" spans="6:14" x14ac:dyDescent="0.45">
      <c r="F486" s="20" t="str">
        <f>IF('Prediction Log'!F1410=0, "",'Prediction Log'!F1410)</f>
        <v/>
      </c>
      <c r="G486" s="18" t="str">
        <f>IF('Prediction Log'!H1410=0, "",'Prediction Log'!H1410)</f>
        <v/>
      </c>
      <c r="N486" s="5" t="str">
        <f t="shared" si="9"/>
        <v/>
      </c>
    </row>
    <row r="487" spans="6:14" x14ac:dyDescent="0.45">
      <c r="F487" s="20" t="str">
        <f>IF('Prediction Log'!F1411=0, "",'Prediction Log'!F1411)</f>
        <v/>
      </c>
      <c r="G487" s="18" t="str">
        <f>IF('Prediction Log'!H1411=0, "",'Prediction Log'!H1411)</f>
        <v/>
      </c>
      <c r="N487" s="5" t="str">
        <f t="shared" si="9"/>
        <v/>
      </c>
    </row>
    <row r="488" spans="6:14" x14ac:dyDescent="0.45">
      <c r="F488" s="20" t="str">
        <f>IF('Prediction Log'!F1412=0, "",'Prediction Log'!F1412)</f>
        <v/>
      </c>
      <c r="G488" s="18" t="str">
        <f>IF('Prediction Log'!H1412=0, "",'Prediction Log'!H1412)</f>
        <v/>
      </c>
      <c r="N488" s="5" t="str">
        <f t="shared" si="9"/>
        <v/>
      </c>
    </row>
    <row r="489" spans="6:14" x14ac:dyDescent="0.45">
      <c r="F489" s="20" t="str">
        <f>IF('Prediction Log'!F1413=0, "",'Prediction Log'!F1413)</f>
        <v/>
      </c>
      <c r="G489" s="18" t="str">
        <f>IF('Prediction Log'!H1413=0, "",'Prediction Log'!H1413)</f>
        <v/>
      </c>
      <c r="N489" s="5" t="str">
        <f t="shared" si="9"/>
        <v/>
      </c>
    </row>
    <row r="490" spans="6:14" x14ac:dyDescent="0.45">
      <c r="F490" s="20" t="str">
        <f>IF('Prediction Log'!F1414=0, "",'Prediction Log'!F1414)</f>
        <v/>
      </c>
      <c r="G490" s="18" t="str">
        <f>IF('Prediction Log'!H1414=0, "",'Prediction Log'!H1414)</f>
        <v/>
      </c>
      <c r="N490" s="5" t="str">
        <f t="shared" si="9"/>
        <v/>
      </c>
    </row>
    <row r="491" spans="6:14" x14ac:dyDescent="0.45">
      <c r="F491" s="20" t="str">
        <f>IF('Prediction Log'!F1415=0, "",'Prediction Log'!F1415)</f>
        <v/>
      </c>
      <c r="G491" s="18" t="str">
        <f>IF('Prediction Log'!H1415=0, "",'Prediction Log'!H1415)</f>
        <v/>
      </c>
      <c r="N491" s="5" t="str">
        <f t="shared" si="9"/>
        <v/>
      </c>
    </row>
    <row r="492" spans="6:14" x14ac:dyDescent="0.45">
      <c r="F492" s="20" t="str">
        <f>IF('Prediction Log'!F1416=0, "",'Prediction Log'!F1416)</f>
        <v/>
      </c>
      <c r="G492" s="18" t="str">
        <f>IF('Prediction Log'!H1416=0, "",'Prediction Log'!H1416)</f>
        <v/>
      </c>
      <c r="N492" s="5" t="str">
        <f t="shared" si="9"/>
        <v/>
      </c>
    </row>
    <row r="493" spans="6:14" x14ac:dyDescent="0.45">
      <c r="F493" s="20" t="str">
        <f>IF('Prediction Log'!F1417=0, "",'Prediction Log'!F1417)</f>
        <v/>
      </c>
      <c r="G493" s="18" t="str">
        <f>IF('Prediction Log'!H1417=0, "",'Prediction Log'!H1417)</f>
        <v/>
      </c>
      <c r="N493" s="5" t="str">
        <f t="shared" si="9"/>
        <v/>
      </c>
    </row>
    <row r="494" spans="6:14" x14ac:dyDescent="0.45">
      <c r="F494" s="20" t="str">
        <f>IF('Prediction Log'!F1418=0, "",'Prediction Log'!F1418)</f>
        <v/>
      </c>
      <c r="G494" s="18" t="str">
        <f>IF('Prediction Log'!H1418=0, "",'Prediction Log'!H1418)</f>
        <v/>
      </c>
      <c r="N494" s="5" t="str">
        <f t="shared" si="9"/>
        <v/>
      </c>
    </row>
    <row r="495" spans="6:14" x14ac:dyDescent="0.45">
      <c r="F495" s="20" t="str">
        <f>IF('Prediction Log'!F1419=0, "",'Prediction Log'!F1419)</f>
        <v/>
      </c>
      <c r="G495" s="18" t="str">
        <f>IF('Prediction Log'!H1419=0, "",'Prediction Log'!H1419)</f>
        <v/>
      </c>
      <c r="N495" s="5" t="str">
        <f t="shared" si="9"/>
        <v/>
      </c>
    </row>
    <row r="496" spans="6:14" x14ac:dyDescent="0.45">
      <c r="F496" s="20" t="str">
        <f>IF('Prediction Log'!F1420=0, "",'Prediction Log'!F1420)</f>
        <v/>
      </c>
      <c r="G496" s="18" t="str">
        <f>IF('Prediction Log'!H1420=0, "",'Prediction Log'!H1420)</f>
        <v/>
      </c>
      <c r="N496" s="5" t="str">
        <f t="shared" si="9"/>
        <v/>
      </c>
    </row>
    <row r="497" spans="6:14" x14ac:dyDescent="0.45">
      <c r="F497" s="20" t="str">
        <f>IF('Prediction Log'!F1421=0, "",'Prediction Log'!F1421)</f>
        <v/>
      </c>
      <c r="G497" s="18" t="str">
        <f>IF('Prediction Log'!H1421=0, "",'Prediction Log'!H1421)</f>
        <v/>
      </c>
      <c r="N497" s="5" t="str">
        <f t="shared" si="9"/>
        <v/>
      </c>
    </row>
    <row r="498" spans="6:14" x14ac:dyDescent="0.45">
      <c r="F498" s="20" t="str">
        <f>IF('Prediction Log'!F1422=0, "",'Prediction Log'!F1422)</f>
        <v/>
      </c>
      <c r="G498" s="18" t="str">
        <f>IF('Prediction Log'!H1422=0, "",'Prediction Log'!H1422)</f>
        <v/>
      </c>
      <c r="N498" s="5" t="str">
        <f t="shared" si="9"/>
        <v/>
      </c>
    </row>
    <row r="499" spans="6:14" x14ac:dyDescent="0.45">
      <c r="F499" s="20" t="str">
        <f>IF('Prediction Log'!F1423=0, "",'Prediction Log'!F1423)</f>
        <v/>
      </c>
      <c r="G499" s="18" t="str">
        <f>IF('Prediction Log'!H1423=0, "",'Prediction Log'!H1423)</f>
        <v/>
      </c>
      <c r="N499" s="5" t="str">
        <f t="shared" si="9"/>
        <v/>
      </c>
    </row>
    <row r="500" spans="6:14" x14ac:dyDescent="0.45">
      <c r="F500" s="20" t="str">
        <f>IF('Prediction Log'!F1424=0, "",'Prediction Log'!F1424)</f>
        <v/>
      </c>
      <c r="G500" s="18" t="str">
        <f>IF('Prediction Log'!H1424=0, "",'Prediction Log'!H1424)</f>
        <v/>
      </c>
      <c r="N500" s="5" t="str">
        <f t="shared" si="9"/>
        <v/>
      </c>
    </row>
    <row r="501" spans="6:14" x14ac:dyDescent="0.45">
      <c r="F501" s="20" t="str">
        <f>IF('Prediction Log'!F1425=0, "",'Prediction Log'!F1425)</f>
        <v/>
      </c>
      <c r="G501" s="18" t="str">
        <f>IF('Prediction Log'!H1425=0, "",'Prediction Log'!H1425)</f>
        <v/>
      </c>
      <c r="N501" s="5" t="str">
        <f t="shared" si="9"/>
        <v/>
      </c>
    </row>
    <row r="502" spans="6:14" x14ac:dyDescent="0.45">
      <c r="F502" s="20" t="str">
        <f>IF('Prediction Log'!F1426=0, "",'Prediction Log'!F1426)</f>
        <v/>
      </c>
      <c r="G502" s="18" t="str">
        <f>IF('Prediction Log'!H1426=0, "",'Prediction Log'!H1426)</f>
        <v/>
      </c>
      <c r="N502" s="5" t="str">
        <f t="shared" si="9"/>
        <v/>
      </c>
    </row>
    <row r="503" spans="6:14" x14ac:dyDescent="0.45">
      <c r="F503" s="20" t="str">
        <f>IF('Prediction Log'!F1427=0, "",'Prediction Log'!F1427)</f>
        <v/>
      </c>
      <c r="G503" s="18" t="str">
        <f>IF('Prediction Log'!H1427=0, "",'Prediction Log'!H1427)</f>
        <v/>
      </c>
      <c r="N503" s="5" t="str">
        <f t="shared" si="9"/>
        <v/>
      </c>
    </row>
    <row r="504" spans="6:14" x14ac:dyDescent="0.45">
      <c r="F504" s="20" t="str">
        <f>IF('Prediction Log'!F1428=0, "",'Prediction Log'!F1428)</f>
        <v/>
      </c>
      <c r="G504" s="18" t="str">
        <f>IF('Prediction Log'!H1428=0, "",'Prediction Log'!H1428)</f>
        <v/>
      </c>
      <c r="N504" s="5" t="str">
        <f t="shared" si="9"/>
        <v/>
      </c>
    </row>
    <row r="505" spans="6:14" x14ac:dyDescent="0.45">
      <c r="F505" s="20" t="str">
        <f>IF('Prediction Log'!F1429=0, "",'Prediction Log'!F1429)</f>
        <v/>
      </c>
      <c r="G505" s="18" t="str">
        <f>IF('Prediction Log'!H1429=0, "",'Prediction Log'!H1429)</f>
        <v/>
      </c>
      <c r="N505" s="5" t="str">
        <f t="shared" si="9"/>
        <v/>
      </c>
    </row>
    <row r="506" spans="6:14" x14ac:dyDescent="0.45">
      <c r="F506" s="20" t="str">
        <f>IF('Prediction Log'!F1430=0, "",'Prediction Log'!F1430)</f>
        <v/>
      </c>
      <c r="G506" s="18" t="str">
        <f>IF('Prediction Log'!H1430=0, "",'Prediction Log'!H1430)</f>
        <v/>
      </c>
      <c r="N506" s="5" t="str">
        <f t="shared" si="9"/>
        <v/>
      </c>
    </row>
    <row r="507" spans="6:14" x14ac:dyDescent="0.45">
      <c r="F507" s="20" t="str">
        <f>IF('Prediction Log'!F1431=0, "",'Prediction Log'!F1431)</f>
        <v/>
      </c>
      <c r="G507" s="18" t="str">
        <f>IF('Prediction Log'!H1431=0, "",'Prediction Log'!H1431)</f>
        <v/>
      </c>
      <c r="N507" s="5" t="str">
        <f t="shared" si="9"/>
        <v/>
      </c>
    </row>
    <row r="508" spans="6:14" x14ac:dyDescent="0.45">
      <c r="F508" s="20" t="str">
        <f>IF('Prediction Log'!F1432=0, "",'Prediction Log'!F1432)</f>
        <v/>
      </c>
      <c r="G508" s="18" t="str">
        <f>IF('Prediction Log'!H1432=0, "",'Prediction Log'!H1432)</f>
        <v/>
      </c>
      <c r="N508" s="5" t="str">
        <f t="shared" si="9"/>
        <v/>
      </c>
    </row>
    <row r="509" spans="6:14" x14ac:dyDescent="0.45">
      <c r="F509" s="20" t="str">
        <f>IF('Prediction Log'!F1433=0, "",'Prediction Log'!F1433)</f>
        <v/>
      </c>
      <c r="G509" s="18" t="str">
        <f>IF('Prediction Log'!H1433=0, "",'Prediction Log'!H1433)</f>
        <v/>
      </c>
      <c r="N509" s="5" t="str">
        <f t="shared" si="9"/>
        <v/>
      </c>
    </row>
    <row r="510" spans="6:14" x14ac:dyDescent="0.45">
      <c r="F510" s="20" t="str">
        <f>IF('Prediction Log'!F1434=0, "",'Prediction Log'!F1434)</f>
        <v/>
      </c>
      <c r="G510" s="18" t="str">
        <f>IF('Prediction Log'!H1434=0, "",'Prediction Log'!H1434)</f>
        <v/>
      </c>
      <c r="N510" s="5" t="str">
        <f t="shared" si="9"/>
        <v/>
      </c>
    </row>
    <row r="511" spans="6:14" x14ac:dyDescent="0.45">
      <c r="F511" s="20" t="str">
        <f>IF('Prediction Log'!F1435=0, "",'Prediction Log'!F1435)</f>
        <v/>
      </c>
      <c r="G511" s="18" t="str">
        <f>IF('Prediction Log'!H1435=0, "",'Prediction Log'!H1435)</f>
        <v/>
      </c>
      <c r="N511" s="5" t="str">
        <f t="shared" si="9"/>
        <v/>
      </c>
    </row>
    <row r="512" spans="6:14" x14ac:dyDescent="0.45">
      <c r="F512" s="20" t="str">
        <f>IF('Prediction Log'!F1436=0, "",'Prediction Log'!F1436)</f>
        <v/>
      </c>
      <c r="G512" s="18" t="str">
        <f>IF('Prediction Log'!H1436=0, "",'Prediction Log'!H1436)</f>
        <v/>
      </c>
      <c r="N512" s="5" t="str">
        <f t="shared" si="9"/>
        <v/>
      </c>
    </row>
    <row r="513" spans="6:14" x14ac:dyDescent="0.45">
      <c r="F513" s="20" t="str">
        <f>IF('Prediction Log'!F1437=0, "",'Prediction Log'!F1437)</f>
        <v/>
      </c>
      <c r="G513" s="18" t="str">
        <f>IF('Prediction Log'!H1437=0, "",'Prediction Log'!H1437)</f>
        <v/>
      </c>
      <c r="N513" s="5" t="str">
        <f t="shared" si="9"/>
        <v/>
      </c>
    </row>
    <row r="514" spans="6:14" x14ac:dyDescent="0.45">
      <c r="F514" s="20" t="str">
        <f>IF('Prediction Log'!F1438=0, "",'Prediction Log'!F1438)</f>
        <v/>
      </c>
      <c r="G514" s="18" t="str">
        <f>IF('Prediction Log'!H1438=0, "",'Prediction Log'!H1438)</f>
        <v/>
      </c>
      <c r="N514" s="5" t="str">
        <f t="shared" si="9"/>
        <v/>
      </c>
    </row>
    <row r="515" spans="6:14" x14ac:dyDescent="0.45">
      <c r="F515" s="20" t="str">
        <f>IF('Prediction Log'!F1439=0, "",'Prediction Log'!F1439)</f>
        <v/>
      </c>
      <c r="G515" s="18" t="str">
        <f>IF('Prediction Log'!H1439=0, "",'Prediction Log'!H1439)</f>
        <v/>
      </c>
      <c r="N515" s="5" t="str">
        <f t="shared" ref="N515:N578" si="10">IF(M515="W", L515, IF(M515="L",-I515, ""))</f>
        <v/>
      </c>
    </row>
    <row r="516" spans="6:14" x14ac:dyDescent="0.45">
      <c r="F516" s="20" t="str">
        <f>IF('Prediction Log'!F1440=0, "",'Prediction Log'!F1440)</f>
        <v/>
      </c>
      <c r="G516" s="18" t="str">
        <f>IF('Prediction Log'!H1440=0, "",'Prediction Log'!H1440)</f>
        <v/>
      </c>
      <c r="N516" s="5" t="str">
        <f t="shared" si="10"/>
        <v/>
      </c>
    </row>
    <row r="517" spans="6:14" x14ac:dyDescent="0.45">
      <c r="F517" s="20" t="str">
        <f>IF('Prediction Log'!F1441=0, "",'Prediction Log'!F1441)</f>
        <v/>
      </c>
      <c r="G517" s="18" t="str">
        <f>IF('Prediction Log'!H1441=0, "",'Prediction Log'!H1441)</f>
        <v/>
      </c>
      <c r="N517" s="5" t="str">
        <f t="shared" si="10"/>
        <v/>
      </c>
    </row>
    <row r="518" spans="6:14" x14ac:dyDescent="0.45">
      <c r="F518" s="20" t="str">
        <f>IF('Prediction Log'!F1442=0, "",'Prediction Log'!F1442)</f>
        <v/>
      </c>
      <c r="G518" s="18" t="str">
        <f>IF('Prediction Log'!H1442=0, "",'Prediction Log'!H1442)</f>
        <v/>
      </c>
      <c r="N518" s="5" t="str">
        <f t="shared" si="10"/>
        <v/>
      </c>
    </row>
    <row r="519" spans="6:14" x14ac:dyDescent="0.45">
      <c r="F519" s="20" t="str">
        <f>IF('Prediction Log'!F1443=0, "",'Prediction Log'!F1443)</f>
        <v/>
      </c>
      <c r="G519" s="18" t="str">
        <f>IF('Prediction Log'!H1443=0, "",'Prediction Log'!H1443)</f>
        <v/>
      </c>
      <c r="N519" s="5" t="str">
        <f t="shared" si="10"/>
        <v/>
      </c>
    </row>
    <row r="520" spans="6:14" x14ac:dyDescent="0.45">
      <c r="F520" s="20" t="str">
        <f>IF('Prediction Log'!F1444=0, "",'Prediction Log'!F1444)</f>
        <v/>
      </c>
      <c r="G520" s="18" t="str">
        <f>IF('Prediction Log'!H1444=0, "",'Prediction Log'!H1444)</f>
        <v/>
      </c>
      <c r="N520" s="5" t="str">
        <f t="shared" si="10"/>
        <v/>
      </c>
    </row>
    <row r="521" spans="6:14" x14ac:dyDescent="0.45">
      <c r="F521" s="20" t="str">
        <f>IF('Prediction Log'!F1445=0, "",'Prediction Log'!F1445)</f>
        <v/>
      </c>
      <c r="G521" s="18" t="str">
        <f>IF('Prediction Log'!H1445=0, "",'Prediction Log'!H1445)</f>
        <v/>
      </c>
      <c r="N521" s="5" t="str">
        <f t="shared" si="10"/>
        <v/>
      </c>
    </row>
    <row r="522" spans="6:14" x14ac:dyDescent="0.45">
      <c r="F522" s="20" t="str">
        <f>IF('Prediction Log'!F1446=0, "",'Prediction Log'!F1446)</f>
        <v/>
      </c>
      <c r="G522" s="18" t="str">
        <f>IF('Prediction Log'!H1446=0, "",'Prediction Log'!H1446)</f>
        <v/>
      </c>
      <c r="N522" s="5" t="str">
        <f t="shared" si="10"/>
        <v/>
      </c>
    </row>
    <row r="523" spans="6:14" x14ac:dyDescent="0.45">
      <c r="F523" s="20" t="str">
        <f>IF('Prediction Log'!F1447=0, "",'Prediction Log'!F1447)</f>
        <v/>
      </c>
      <c r="G523" s="18" t="str">
        <f>IF('Prediction Log'!H1447=0, "",'Prediction Log'!H1447)</f>
        <v/>
      </c>
      <c r="N523" s="5" t="str">
        <f t="shared" si="10"/>
        <v/>
      </c>
    </row>
    <row r="524" spans="6:14" x14ac:dyDescent="0.45">
      <c r="F524" s="20" t="str">
        <f>IF('Prediction Log'!F1448=0, "",'Prediction Log'!F1448)</f>
        <v/>
      </c>
      <c r="G524" s="18" t="str">
        <f>IF('Prediction Log'!H1448=0, "",'Prediction Log'!H1448)</f>
        <v/>
      </c>
      <c r="N524" s="5" t="str">
        <f t="shared" si="10"/>
        <v/>
      </c>
    </row>
    <row r="525" spans="6:14" x14ac:dyDescent="0.45">
      <c r="F525" s="20" t="str">
        <f>IF('Prediction Log'!F1449=0, "",'Prediction Log'!F1449)</f>
        <v/>
      </c>
      <c r="G525" s="18" t="str">
        <f>IF('Prediction Log'!H1449=0, "",'Prediction Log'!H1449)</f>
        <v/>
      </c>
      <c r="N525" s="5" t="str">
        <f t="shared" si="10"/>
        <v/>
      </c>
    </row>
    <row r="526" spans="6:14" x14ac:dyDescent="0.45">
      <c r="F526" s="20" t="str">
        <f>IF('Prediction Log'!F1450=0, "",'Prediction Log'!F1450)</f>
        <v/>
      </c>
      <c r="G526" s="18" t="str">
        <f>IF('Prediction Log'!H1450=0, "",'Prediction Log'!H1450)</f>
        <v/>
      </c>
      <c r="N526" s="5" t="str">
        <f t="shared" si="10"/>
        <v/>
      </c>
    </row>
    <row r="527" spans="6:14" x14ac:dyDescent="0.45">
      <c r="F527" s="20" t="str">
        <f>IF('Prediction Log'!F1451=0, "",'Prediction Log'!F1451)</f>
        <v/>
      </c>
      <c r="G527" s="18" t="str">
        <f>IF('Prediction Log'!H1451=0, "",'Prediction Log'!H1451)</f>
        <v/>
      </c>
      <c r="N527" s="5" t="str">
        <f t="shared" si="10"/>
        <v/>
      </c>
    </row>
    <row r="528" spans="6:14" x14ac:dyDescent="0.45">
      <c r="F528" s="20" t="str">
        <f>IF('Prediction Log'!F1452=0, "",'Prediction Log'!F1452)</f>
        <v/>
      </c>
      <c r="G528" s="18" t="str">
        <f>IF('Prediction Log'!H1452=0, "",'Prediction Log'!H1452)</f>
        <v/>
      </c>
      <c r="N528" s="5" t="str">
        <f t="shared" si="10"/>
        <v/>
      </c>
    </row>
    <row r="529" spans="6:14" x14ac:dyDescent="0.45">
      <c r="F529" s="20" t="str">
        <f>IF('Prediction Log'!F1453=0, "",'Prediction Log'!F1453)</f>
        <v/>
      </c>
      <c r="G529" s="18" t="str">
        <f>IF('Prediction Log'!H1453=0, "",'Prediction Log'!H1453)</f>
        <v/>
      </c>
      <c r="N529" s="5" t="str">
        <f t="shared" si="10"/>
        <v/>
      </c>
    </row>
    <row r="530" spans="6:14" x14ac:dyDescent="0.45">
      <c r="F530" s="20" t="str">
        <f>IF('Prediction Log'!F1454=0, "",'Prediction Log'!F1454)</f>
        <v/>
      </c>
      <c r="G530" s="18" t="str">
        <f>IF('Prediction Log'!H1454=0, "",'Prediction Log'!H1454)</f>
        <v/>
      </c>
      <c r="N530" s="5" t="str">
        <f t="shared" si="10"/>
        <v/>
      </c>
    </row>
    <row r="531" spans="6:14" x14ac:dyDescent="0.45">
      <c r="F531" s="20" t="str">
        <f>IF('Prediction Log'!F1455=0, "",'Prediction Log'!F1455)</f>
        <v/>
      </c>
      <c r="G531" s="18" t="str">
        <f>IF('Prediction Log'!H1455=0, "",'Prediction Log'!H1455)</f>
        <v/>
      </c>
      <c r="N531" s="5" t="str">
        <f t="shared" si="10"/>
        <v/>
      </c>
    </row>
    <row r="532" spans="6:14" x14ac:dyDescent="0.45">
      <c r="F532" s="20" t="str">
        <f>IF('Prediction Log'!F1456=0, "",'Prediction Log'!F1456)</f>
        <v/>
      </c>
      <c r="G532" s="18" t="str">
        <f>IF('Prediction Log'!H1456=0, "",'Prediction Log'!H1456)</f>
        <v/>
      </c>
      <c r="N532" s="5" t="str">
        <f t="shared" si="10"/>
        <v/>
      </c>
    </row>
    <row r="533" spans="6:14" x14ac:dyDescent="0.45">
      <c r="F533" s="20" t="str">
        <f>IF('Prediction Log'!F1457=0, "",'Prediction Log'!F1457)</f>
        <v/>
      </c>
      <c r="G533" s="18" t="str">
        <f>IF('Prediction Log'!H1457=0, "",'Prediction Log'!H1457)</f>
        <v/>
      </c>
      <c r="N533" s="5" t="str">
        <f t="shared" si="10"/>
        <v/>
      </c>
    </row>
    <row r="534" spans="6:14" x14ac:dyDescent="0.45">
      <c r="F534" s="20" t="str">
        <f>IF('Prediction Log'!F1458=0, "",'Prediction Log'!F1458)</f>
        <v/>
      </c>
      <c r="G534" s="18" t="str">
        <f>IF('Prediction Log'!H1458=0, "",'Prediction Log'!H1458)</f>
        <v/>
      </c>
      <c r="N534" s="5" t="str">
        <f t="shared" si="10"/>
        <v/>
      </c>
    </row>
    <row r="535" spans="6:14" x14ac:dyDescent="0.45">
      <c r="F535" s="20" t="str">
        <f>IF('Prediction Log'!F1459=0, "",'Prediction Log'!F1459)</f>
        <v/>
      </c>
      <c r="G535" s="18" t="str">
        <f>IF('Prediction Log'!H1459=0, "",'Prediction Log'!H1459)</f>
        <v/>
      </c>
      <c r="N535" s="5" t="str">
        <f t="shared" si="10"/>
        <v/>
      </c>
    </row>
    <row r="536" spans="6:14" x14ac:dyDescent="0.45">
      <c r="F536" s="20" t="str">
        <f>IF('Prediction Log'!F1460=0, "",'Prediction Log'!F1460)</f>
        <v/>
      </c>
      <c r="G536" s="18" t="str">
        <f>IF('Prediction Log'!H1460=0, "",'Prediction Log'!H1460)</f>
        <v/>
      </c>
      <c r="N536" s="5" t="str">
        <f t="shared" si="10"/>
        <v/>
      </c>
    </row>
    <row r="537" spans="6:14" x14ac:dyDescent="0.45">
      <c r="F537" s="20" t="str">
        <f>IF('Prediction Log'!F1461=0, "",'Prediction Log'!F1461)</f>
        <v/>
      </c>
      <c r="G537" s="18" t="str">
        <f>IF('Prediction Log'!H1461=0, "",'Prediction Log'!H1461)</f>
        <v/>
      </c>
      <c r="N537" s="5" t="str">
        <f t="shared" si="10"/>
        <v/>
      </c>
    </row>
    <row r="538" spans="6:14" x14ac:dyDescent="0.45">
      <c r="F538" s="20" t="str">
        <f>IF('Prediction Log'!F1462=0, "",'Prediction Log'!F1462)</f>
        <v/>
      </c>
      <c r="G538" s="18" t="str">
        <f>IF('Prediction Log'!H1462=0, "",'Prediction Log'!H1462)</f>
        <v/>
      </c>
      <c r="N538" s="5" t="str">
        <f t="shared" si="10"/>
        <v/>
      </c>
    </row>
    <row r="539" spans="6:14" x14ac:dyDescent="0.45">
      <c r="F539" s="20" t="str">
        <f>IF('Prediction Log'!F1463=0, "",'Prediction Log'!F1463)</f>
        <v/>
      </c>
      <c r="G539" s="18" t="str">
        <f>IF('Prediction Log'!H1463=0, "",'Prediction Log'!H1463)</f>
        <v/>
      </c>
      <c r="N539" s="5" t="str">
        <f t="shared" si="10"/>
        <v/>
      </c>
    </row>
    <row r="540" spans="6:14" x14ac:dyDescent="0.45">
      <c r="F540" s="20" t="str">
        <f>IF('Prediction Log'!F1464=0, "",'Prediction Log'!F1464)</f>
        <v/>
      </c>
      <c r="G540" s="18" t="str">
        <f>IF('Prediction Log'!H1464=0, "",'Prediction Log'!H1464)</f>
        <v/>
      </c>
      <c r="N540" s="5" t="str">
        <f t="shared" si="10"/>
        <v/>
      </c>
    </row>
    <row r="541" spans="6:14" x14ac:dyDescent="0.45">
      <c r="F541" s="20" t="str">
        <f>IF('Prediction Log'!F1465=0, "",'Prediction Log'!F1465)</f>
        <v/>
      </c>
      <c r="G541" s="18" t="str">
        <f>IF('Prediction Log'!H1465=0, "",'Prediction Log'!H1465)</f>
        <v/>
      </c>
      <c r="N541" s="5" t="str">
        <f t="shared" si="10"/>
        <v/>
      </c>
    </row>
    <row r="542" spans="6:14" x14ac:dyDescent="0.45">
      <c r="F542" s="20" t="str">
        <f>IF('Prediction Log'!F1466=0, "",'Prediction Log'!F1466)</f>
        <v/>
      </c>
      <c r="G542" s="18" t="str">
        <f>IF('Prediction Log'!H1466=0, "",'Prediction Log'!H1466)</f>
        <v/>
      </c>
      <c r="N542" s="5" t="str">
        <f t="shared" si="10"/>
        <v/>
      </c>
    </row>
    <row r="543" spans="6:14" x14ac:dyDescent="0.45">
      <c r="F543" s="20" t="str">
        <f>IF('Prediction Log'!F1467=0, "",'Prediction Log'!F1467)</f>
        <v/>
      </c>
      <c r="G543" s="18" t="str">
        <f>IF('Prediction Log'!H1467=0, "",'Prediction Log'!H1467)</f>
        <v/>
      </c>
      <c r="N543" s="5" t="str">
        <f t="shared" si="10"/>
        <v/>
      </c>
    </row>
    <row r="544" spans="6:14" x14ac:dyDescent="0.45">
      <c r="F544" s="20" t="str">
        <f>IF('Prediction Log'!F1468=0, "",'Prediction Log'!F1468)</f>
        <v/>
      </c>
      <c r="G544" s="18" t="str">
        <f>IF('Prediction Log'!H1468=0, "",'Prediction Log'!H1468)</f>
        <v/>
      </c>
      <c r="N544" s="5" t="str">
        <f t="shared" si="10"/>
        <v/>
      </c>
    </row>
    <row r="545" spans="6:14" x14ac:dyDescent="0.45">
      <c r="F545" s="20" t="str">
        <f>IF('Prediction Log'!F1469=0, "",'Prediction Log'!F1469)</f>
        <v/>
      </c>
      <c r="G545" s="18" t="str">
        <f>IF('Prediction Log'!H1469=0, "",'Prediction Log'!H1469)</f>
        <v/>
      </c>
      <c r="N545" s="5" t="str">
        <f t="shared" si="10"/>
        <v/>
      </c>
    </row>
    <row r="546" spans="6:14" x14ac:dyDescent="0.45">
      <c r="F546" s="20" t="str">
        <f>IF('Prediction Log'!F1470=0, "",'Prediction Log'!F1470)</f>
        <v/>
      </c>
      <c r="G546" s="18" t="str">
        <f>IF('Prediction Log'!H1470=0, "",'Prediction Log'!H1470)</f>
        <v/>
      </c>
      <c r="N546" s="5" t="str">
        <f t="shared" si="10"/>
        <v/>
      </c>
    </row>
    <row r="547" spans="6:14" x14ac:dyDescent="0.45">
      <c r="F547" s="20" t="str">
        <f>IF('Prediction Log'!F1471=0, "",'Prediction Log'!F1471)</f>
        <v/>
      </c>
      <c r="G547" s="18" t="str">
        <f>IF('Prediction Log'!H1471=0, "",'Prediction Log'!H1471)</f>
        <v/>
      </c>
      <c r="N547" s="5" t="str">
        <f t="shared" si="10"/>
        <v/>
      </c>
    </row>
    <row r="548" spans="6:14" x14ac:dyDescent="0.45">
      <c r="F548" s="20" t="str">
        <f>IF('Prediction Log'!F1472=0, "",'Prediction Log'!F1472)</f>
        <v/>
      </c>
      <c r="G548" s="18" t="str">
        <f>IF('Prediction Log'!H1472=0, "",'Prediction Log'!H1472)</f>
        <v/>
      </c>
      <c r="N548" s="5" t="str">
        <f t="shared" si="10"/>
        <v/>
      </c>
    </row>
    <row r="549" spans="6:14" x14ac:dyDescent="0.45">
      <c r="F549" s="20" t="str">
        <f>IF('Prediction Log'!F1473=0, "",'Prediction Log'!F1473)</f>
        <v/>
      </c>
      <c r="G549" s="18" t="str">
        <f>IF('Prediction Log'!H1473=0, "",'Prediction Log'!H1473)</f>
        <v/>
      </c>
      <c r="N549" s="5" t="str">
        <f t="shared" si="10"/>
        <v/>
      </c>
    </row>
    <row r="550" spans="6:14" x14ac:dyDescent="0.45">
      <c r="F550" s="20" t="str">
        <f>IF('Prediction Log'!F1474=0, "",'Prediction Log'!F1474)</f>
        <v/>
      </c>
      <c r="G550" s="18" t="str">
        <f>IF('Prediction Log'!H1474=0, "",'Prediction Log'!H1474)</f>
        <v/>
      </c>
      <c r="N550" s="5" t="str">
        <f t="shared" si="10"/>
        <v/>
      </c>
    </row>
    <row r="551" spans="6:14" x14ac:dyDescent="0.45">
      <c r="F551" s="20" t="str">
        <f>IF('Prediction Log'!F1475=0, "",'Prediction Log'!F1475)</f>
        <v/>
      </c>
      <c r="G551" s="18" t="str">
        <f>IF('Prediction Log'!H1475=0, "",'Prediction Log'!H1475)</f>
        <v/>
      </c>
      <c r="N551" s="5" t="str">
        <f t="shared" si="10"/>
        <v/>
      </c>
    </row>
    <row r="552" spans="6:14" x14ac:dyDescent="0.45">
      <c r="F552" s="20" t="str">
        <f>IF('Prediction Log'!F1476=0, "",'Prediction Log'!F1476)</f>
        <v/>
      </c>
      <c r="G552" s="18" t="str">
        <f>IF('Prediction Log'!H1476=0, "",'Prediction Log'!H1476)</f>
        <v/>
      </c>
      <c r="N552" s="5" t="str">
        <f t="shared" si="10"/>
        <v/>
      </c>
    </row>
    <row r="553" spans="6:14" x14ac:dyDescent="0.45">
      <c r="F553" s="20" t="str">
        <f>IF('Prediction Log'!F1477=0, "",'Prediction Log'!F1477)</f>
        <v/>
      </c>
      <c r="G553" s="18" t="str">
        <f>IF('Prediction Log'!H1477=0, "",'Prediction Log'!H1477)</f>
        <v/>
      </c>
      <c r="N553" s="5" t="str">
        <f t="shared" si="10"/>
        <v/>
      </c>
    </row>
    <row r="554" spans="6:14" x14ac:dyDescent="0.45">
      <c r="F554" s="20" t="str">
        <f>IF('Prediction Log'!F1478=0, "",'Prediction Log'!F1478)</f>
        <v/>
      </c>
      <c r="G554" s="18" t="str">
        <f>IF('Prediction Log'!H1478=0, "",'Prediction Log'!H1478)</f>
        <v/>
      </c>
      <c r="N554" s="5" t="str">
        <f t="shared" si="10"/>
        <v/>
      </c>
    </row>
    <row r="555" spans="6:14" x14ac:dyDescent="0.45">
      <c r="F555" s="20" t="str">
        <f>IF('Prediction Log'!F1479=0, "",'Prediction Log'!F1479)</f>
        <v/>
      </c>
      <c r="G555" s="18" t="str">
        <f>IF('Prediction Log'!H1479=0, "",'Prediction Log'!H1479)</f>
        <v/>
      </c>
      <c r="N555" s="5" t="str">
        <f t="shared" si="10"/>
        <v/>
      </c>
    </row>
    <row r="556" spans="6:14" x14ac:dyDescent="0.45">
      <c r="F556" s="20" t="str">
        <f>IF('Prediction Log'!F1480=0, "",'Prediction Log'!F1480)</f>
        <v/>
      </c>
      <c r="G556" s="18" t="str">
        <f>IF('Prediction Log'!H1480=0, "",'Prediction Log'!H1480)</f>
        <v/>
      </c>
      <c r="N556" s="5" t="str">
        <f t="shared" si="10"/>
        <v/>
      </c>
    </row>
    <row r="557" spans="6:14" x14ac:dyDescent="0.45">
      <c r="F557" s="20" t="str">
        <f>IF('Prediction Log'!F1481=0, "",'Prediction Log'!F1481)</f>
        <v/>
      </c>
      <c r="G557" s="18" t="str">
        <f>IF('Prediction Log'!H1481=0, "",'Prediction Log'!H1481)</f>
        <v/>
      </c>
      <c r="N557" s="5" t="str">
        <f t="shared" si="10"/>
        <v/>
      </c>
    </row>
    <row r="558" spans="6:14" x14ac:dyDescent="0.45">
      <c r="F558" s="20" t="str">
        <f>IF('Prediction Log'!F1482=0, "",'Prediction Log'!F1482)</f>
        <v/>
      </c>
      <c r="G558" s="18" t="str">
        <f>IF('Prediction Log'!H1482=0, "",'Prediction Log'!H1482)</f>
        <v/>
      </c>
      <c r="N558" s="5" t="str">
        <f t="shared" si="10"/>
        <v/>
      </c>
    </row>
    <row r="559" spans="6:14" x14ac:dyDescent="0.45">
      <c r="F559" s="20" t="str">
        <f>IF('Prediction Log'!F1483=0, "",'Prediction Log'!F1483)</f>
        <v/>
      </c>
      <c r="G559" s="18" t="str">
        <f>IF('Prediction Log'!H1483=0, "",'Prediction Log'!H1483)</f>
        <v/>
      </c>
      <c r="N559" s="5" t="str">
        <f t="shared" si="10"/>
        <v/>
      </c>
    </row>
    <row r="560" spans="6:14" x14ac:dyDescent="0.45">
      <c r="F560" s="20" t="str">
        <f>IF('Prediction Log'!F1484=0, "",'Prediction Log'!F1484)</f>
        <v/>
      </c>
      <c r="G560" s="18" t="str">
        <f>IF('Prediction Log'!H1484=0, "",'Prediction Log'!H1484)</f>
        <v/>
      </c>
      <c r="N560" s="5" t="str">
        <f t="shared" si="10"/>
        <v/>
      </c>
    </row>
    <row r="561" spans="6:14" x14ac:dyDescent="0.45">
      <c r="F561" s="20" t="str">
        <f>IF('Prediction Log'!F1485=0, "",'Prediction Log'!F1485)</f>
        <v/>
      </c>
      <c r="G561" s="18" t="str">
        <f>IF('Prediction Log'!H1485=0, "",'Prediction Log'!H1485)</f>
        <v/>
      </c>
      <c r="N561" s="5" t="str">
        <f t="shared" si="10"/>
        <v/>
      </c>
    </row>
    <row r="562" spans="6:14" x14ac:dyDescent="0.45">
      <c r="F562" s="20" t="str">
        <f>IF('Prediction Log'!F1486=0, "",'Prediction Log'!F1486)</f>
        <v/>
      </c>
      <c r="G562" s="18" t="str">
        <f>IF('Prediction Log'!H1486=0, "",'Prediction Log'!H1486)</f>
        <v/>
      </c>
      <c r="N562" s="5" t="str">
        <f t="shared" si="10"/>
        <v/>
      </c>
    </row>
    <row r="563" spans="6:14" x14ac:dyDescent="0.45">
      <c r="F563" s="20" t="str">
        <f>IF('Prediction Log'!F1487=0, "",'Prediction Log'!F1487)</f>
        <v/>
      </c>
      <c r="G563" s="18" t="str">
        <f>IF('Prediction Log'!H1487=0, "",'Prediction Log'!H1487)</f>
        <v/>
      </c>
      <c r="N563" s="5" t="str">
        <f t="shared" si="10"/>
        <v/>
      </c>
    </row>
    <row r="564" spans="6:14" x14ac:dyDescent="0.45">
      <c r="F564" s="20" t="str">
        <f>IF('Prediction Log'!F1488=0, "",'Prediction Log'!F1488)</f>
        <v/>
      </c>
      <c r="G564" s="18" t="str">
        <f>IF('Prediction Log'!H1488=0, "",'Prediction Log'!H1488)</f>
        <v/>
      </c>
      <c r="N564" s="5" t="str">
        <f t="shared" si="10"/>
        <v/>
      </c>
    </row>
    <row r="565" spans="6:14" x14ac:dyDescent="0.45">
      <c r="F565" s="20" t="str">
        <f>IF('Prediction Log'!F1489=0, "",'Prediction Log'!F1489)</f>
        <v/>
      </c>
      <c r="G565" s="18" t="str">
        <f>IF('Prediction Log'!H1489=0, "",'Prediction Log'!H1489)</f>
        <v/>
      </c>
      <c r="N565" s="5" t="str">
        <f t="shared" si="10"/>
        <v/>
      </c>
    </row>
    <row r="566" spans="6:14" x14ac:dyDescent="0.45">
      <c r="F566" s="20" t="str">
        <f>IF('Prediction Log'!F1490=0, "",'Prediction Log'!F1490)</f>
        <v/>
      </c>
      <c r="G566" s="18" t="str">
        <f>IF('Prediction Log'!H1490=0, "",'Prediction Log'!H1490)</f>
        <v/>
      </c>
      <c r="N566" s="5" t="str">
        <f t="shared" si="10"/>
        <v/>
      </c>
    </row>
    <row r="567" spans="6:14" x14ac:dyDescent="0.45">
      <c r="F567" s="20" t="str">
        <f>IF('Prediction Log'!F1491=0, "",'Prediction Log'!F1491)</f>
        <v/>
      </c>
      <c r="G567" s="18" t="str">
        <f>IF('Prediction Log'!H1491=0, "",'Prediction Log'!H1491)</f>
        <v/>
      </c>
      <c r="N567" s="5" t="str">
        <f t="shared" si="10"/>
        <v/>
      </c>
    </row>
    <row r="568" spans="6:14" x14ac:dyDescent="0.45">
      <c r="F568" s="20" t="str">
        <f>IF('Prediction Log'!F1492=0, "",'Prediction Log'!F1492)</f>
        <v/>
      </c>
      <c r="G568" s="18" t="str">
        <f>IF('Prediction Log'!H1492=0, "",'Prediction Log'!H1492)</f>
        <v/>
      </c>
      <c r="N568" s="5" t="str">
        <f t="shared" si="10"/>
        <v/>
      </c>
    </row>
    <row r="569" spans="6:14" x14ac:dyDescent="0.45">
      <c r="F569" s="20" t="str">
        <f>IF('Prediction Log'!F1493=0, "",'Prediction Log'!F1493)</f>
        <v/>
      </c>
      <c r="G569" s="18" t="str">
        <f>IF('Prediction Log'!H1493=0, "",'Prediction Log'!H1493)</f>
        <v/>
      </c>
      <c r="N569" s="5" t="str">
        <f t="shared" si="10"/>
        <v/>
      </c>
    </row>
    <row r="570" spans="6:14" x14ac:dyDescent="0.45">
      <c r="F570" s="20" t="str">
        <f>IF('Prediction Log'!F1494=0, "",'Prediction Log'!F1494)</f>
        <v/>
      </c>
      <c r="G570" s="18" t="str">
        <f>IF('Prediction Log'!H1494=0, "",'Prediction Log'!H1494)</f>
        <v/>
      </c>
      <c r="N570" s="5" t="str">
        <f t="shared" si="10"/>
        <v/>
      </c>
    </row>
    <row r="571" spans="6:14" x14ac:dyDescent="0.45">
      <c r="F571" s="20" t="str">
        <f>IF('Prediction Log'!F1495=0, "",'Prediction Log'!F1495)</f>
        <v/>
      </c>
      <c r="G571" s="18" t="str">
        <f>IF('Prediction Log'!H1495=0, "",'Prediction Log'!H1495)</f>
        <v/>
      </c>
      <c r="N571" s="5" t="str">
        <f t="shared" si="10"/>
        <v/>
      </c>
    </row>
    <row r="572" spans="6:14" x14ac:dyDescent="0.45">
      <c r="F572" s="20" t="str">
        <f>IF('Prediction Log'!F1496=0, "",'Prediction Log'!F1496)</f>
        <v/>
      </c>
      <c r="G572" s="18" t="str">
        <f>IF('Prediction Log'!H1496=0, "",'Prediction Log'!H1496)</f>
        <v/>
      </c>
      <c r="N572" s="5" t="str">
        <f t="shared" si="10"/>
        <v/>
      </c>
    </row>
    <row r="573" spans="6:14" x14ac:dyDescent="0.45">
      <c r="F573" s="20" t="str">
        <f>IF('Prediction Log'!F1497=0, "",'Prediction Log'!F1497)</f>
        <v/>
      </c>
      <c r="G573" s="18" t="str">
        <f>IF('Prediction Log'!H1497=0, "",'Prediction Log'!H1497)</f>
        <v/>
      </c>
      <c r="N573" s="5" t="str">
        <f t="shared" si="10"/>
        <v/>
      </c>
    </row>
    <row r="574" spans="6:14" x14ac:dyDescent="0.45">
      <c r="F574" s="20" t="str">
        <f>IF('Prediction Log'!F1498=0, "",'Prediction Log'!F1498)</f>
        <v/>
      </c>
      <c r="G574" s="18" t="str">
        <f>IF('Prediction Log'!H1498=0, "",'Prediction Log'!H1498)</f>
        <v/>
      </c>
      <c r="N574" s="5" t="str">
        <f t="shared" si="10"/>
        <v/>
      </c>
    </row>
    <row r="575" spans="6:14" x14ac:dyDescent="0.45">
      <c r="F575" s="20" t="str">
        <f>IF('Prediction Log'!F1499=0, "",'Prediction Log'!F1499)</f>
        <v/>
      </c>
      <c r="G575" s="18" t="str">
        <f>IF('Prediction Log'!H1499=0, "",'Prediction Log'!H1499)</f>
        <v/>
      </c>
      <c r="N575" s="5" t="str">
        <f t="shared" si="10"/>
        <v/>
      </c>
    </row>
    <row r="576" spans="6:14" x14ac:dyDescent="0.45">
      <c r="F576" s="20" t="str">
        <f>IF('Prediction Log'!F1500=0, "",'Prediction Log'!F1500)</f>
        <v/>
      </c>
      <c r="G576" s="18" t="str">
        <f>IF('Prediction Log'!H1500=0, "",'Prediction Log'!H1500)</f>
        <v/>
      </c>
      <c r="N576" s="5" t="str">
        <f t="shared" si="10"/>
        <v/>
      </c>
    </row>
    <row r="577" spans="6:14" x14ac:dyDescent="0.45">
      <c r="F577" s="20" t="str">
        <f>IF('Prediction Log'!F1501=0, "",'Prediction Log'!F1501)</f>
        <v/>
      </c>
      <c r="G577" s="18" t="str">
        <f>IF('Prediction Log'!H1501=0, "",'Prediction Log'!H1501)</f>
        <v/>
      </c>
      <c r="N577" s="5" t="str">
        <f t="shared" si="10"/>
        <v/>
      </c>
    </row>
    <row r="578" spans="6:14" x14ac:dyDescent="0.45">
      <c r="F578" s="20" t="str">
        <f>IF('Prediction Log'!F1502=0, "",'Prediction Log'!F1502)</f>
        <v/>
      </c>
      <c r="G578" s="18" t="str">
        <f>IF('Prediction Log'!H1502=0, "",'Prediction Log'!H1502)</f>
        <v/>
      </c>
      <c r="N578" s="5" t="str">
        <f t="shared" si="10"/>
        <v/>
      </c>
    </row>
    <row r="579" spans="6:14" x14ac:dyDescent="0.45">
      <c r="F579" s="20" t="str">
        <f>IF('Prediction Log'!F1503=0, "",'Prediction Log'!F1503)</f>
        <v/>
      </c>
      <c r="G579" s="18" t="str">
        <f>IF('Prediction Log'!H1503=0, "",'Prediction Log'!H1503)</f>
        <v/>
      </c>
      <c r="N579" s="5" t="str">
        <f t="shared" ref="N579:N642" si="11">IF(M579="W", L579, IF(M579="L",-I579, ""))</f>
        <v/>
      </c>
    </row>
    <row r="580" spans="6:14" x14ac:dyDescent="0.45">
      <c r="F580" s="20" t="str">
        <f>IF('Prediction Log'!F1504=0, "",'Prediction Log'!F1504)</f>
        <v/>
      </c>
      <c r="G580" s="18" t="str">
        <f>IF('Prediction Log'!H1504=0, "",'Prediction Log'!H1504)</f>
        <v/>
      </c>
      <c r="N580" s="5" t="str">
        <f t="shared" si="11"/>
        <v/>
      </c>
    </row>
    <row r="581" spans="6:14" x14ac:dyDescent="0.45">
      <c r="F581" s="20" t="str">
        <f>IF('Prediction Log'!F1505=0, "",'Prediction Log'!F1505)</f>
        <v/>
      </c>
      <c r="G581" s="18" t="str">
        <f>IF('Prediction Log'!H1505=0, "",'Prediction Log'!H1505)</f>
        <v/>
      </c>
      <c r="N581" s="5" t="str">
        <f t="shared" si="11"/>
        <v/>
      </c>
    </row>
    <row r="582" spans="6:14" x14ac:dyDescent="0.45">
      <c r="F582" s="20" t="str">
        <f>IF('Prediction Log'!F1506=0, "",'Prediction Log'!F1506)</f>
        <v/>
      </c>
      <c r="G582" s="18" t="str">
        <f>IF('Prediction Log'!H1506=0, "",'Prediction Log'!H1506)</f>
        <v/>
      </c>
      <c r="N582" s="5" t="str">
        <f t="shared" si="11"/>
        <v/>
      </c>
    </row>
    <row r="583" spans="6:14" x14ac:dyDescent="0.45">
      <c r="F583" s="20" t="str">
        <f>IF('Prediction Log'!F1507=0, "",'Prediction Log'!F1507)</f>
        <v/>
      </c>
      <c r="G583" s="18" t="str">
        <f>IF('Prediction Log'!H1507=0, "",'Prediction Log'!H1507)</f>
        <v/>
      </c>
      <c r="N583" s="5" t="str">
        <f t="shared" si="11"/>
        <v/>
      </c>
    </row>
    <row r="584" spans="6:14" x14ac:dyDescent="0.45">
      <c r="F584" s="20" t="str">
        <f>IF('Prediction Log'!F1508=0, "",'Prediction Log'!F1508)</f>
        <v/>
      </c>
      <c r="G584" s="18" t="str">
        <f>IF('Prediction Log'!H1508=0, "",'Prediction Log'!H1508)</f>
        <v/>
      </c>
      <c r="N584" s="5" t="str">
        <f t="shared" si="11"/>
        <v/>
      </c>
    </row>
    <row r="585" spans="6:14" x14ac:dyDescent="0.45">
      <c r="F585" s="20" t="str">
        <f>IF('Prediction Log'!F1509=0, "",'Prediction Log'!F1509)</f>
        <v/>
      </c>
      <c r="G585" s="18" t="str">
        <f>IF('Prediction Log'!H1509=0, "",'Prediction Log'!H1509)</f>
        <v/>
      </c>
      <c r="N585" s="5" t="str">
        <f t="shared" si="11"/>
        <v/>
      </c>
    </row>
    <row r="586" spans="6:14" x14ac:dyDescent="0.45">
      <c r="F586" s="20" t="str">
        <f>IF('Prediction Log'!F1510=0, "",'Prediction Log'!F1510)</f>
        <v/>
      </c>
      <c r="G586" s="18" t="str">
        <f>IF('Prediction Log'!H1510=0, "",'Prediction Log'!H1510)</f>
        <v/>
      </c>
      <c r="N586" s="5" t="str">
        <f t="shared" si="11"/>
        <v/>
      </c>
    </row>
    <row r="587" spans="6:14" x14ac:dyDescent="0.45">
      <c r="F587" s="20" t="str">
        <f>IF('Prediction Log'!F1511=0, "",'Prediction Log'!F1511)</f>
        <v/>
      </c>
      <c r="G587" s="18" t="str">
        <f>IF('Prediction Log'!H1511=0, "",'Prediction Log'!H1511)</f>
        <v/>
      </c>
      <c r="N587" s="5" t="str">
        <f t="shared" si="11"/>
        <v/>
      </c>
    </row>
    <row r="588" spans="6:14" x14ac:dyDescent="0.45">
      <c r="F588" s="20" t="str">
        <f>IF('Prediction Log'!F1512=0, "",'Prediction Log'!F1512)</f>
        <v/>
      </c>
      <c r="G588" s="18" t="str">
        <f>IF('Prediction Log'!H1512=0, "",'Prediction Log'!H1512)</f>
        <v/>
      </c>
      <c r="N588" s="5" t="str">
        <f t="shared" si="11"/>
        <v/>
      </c>
    </row>
    <row r="589" spans="6:14" x14ac:dyDescent="0.45">
      <c r="F589" s="20" t="str">
        <f>IF('Prediction Log'!F1513=0, "",'Prediction Log'!F1513)</f>
        <v/>
      </c>
      <c r="G589" s="18" t="str">
        <f>IF('Prediction Log'!H1513=0, "",'Prediction Log'!H1513)</f>
        <v/>
      </c>
      <c r="N589" s="5" t="str">
        <f t="shared" si="11"/>
        <v/>
      </c>
    </row>
    <row r="590" spans="6:14" x14ac:dyDescent="0.45">
      <c r="F590" s="20" t="str">
        <f>IF('Prediction Log'!F1514=0, "",'Prediction Log'!F1514)</f>
        <v/>
      </c>
      <c r="G590" s="18" t="str">
        <f>IF('Prediction Log'!H1514=0, "",'Prediction Log'!H1514)</f>
        <v/>
      </c>
      <c r="N590" s="5" t="str">
        <f t="shared" si="11"/>
        <v/>
      </c>
    </row>
    <row r="591" spans="6:14" x14ac:dyDescent="0.45">
      <c r="F591" s="20" t="str">
        <f>IF('Prediction Log'!F1515=0, "",'Prediction Log'!F1515)</f>
        <v/>
      </c>
      <c r="G591" s="18" t="str">
        <f>IF('Prediction Log'!H1515=0, "",'Prediction Log'!H1515)</f>
        <v/>
      </c>
      <c r="N591" s="5" t="str">
        <f t="shared" si="11"/>
        <v/>
      </c>
    </row>
    <row r="592" spans="6:14" x14ac:dyDescent="0.45">
      <c r="F592" s="20" t="str">
        <f>IF('Prediction Log'!F1516=0, "",'Prediction Log'!F1516)</f>
        <v/>
      </c>
      <c r="G592" s="18" t="str">
        <f>IF('Prediction Log'!H1516=0, "",'Prediction Log'!H1516)</f>
        <v/>
      </c>
      <c r="N592" s="5" t="str">
        <f t="shared" si="11"/>
        <v/>
      </c>
    </row>
    <row r="593" spans="6:14" x14ac:dyDescent="0.45">
      <c r="F593" s="20" t="str">
        <f>IF('Prediction Log'!F1517=0, "",'Prediction Log'!F1517)</f>
        <v/>
      </c>
      <c r="G593" s="18" t="str">
        <f>IF('Prediction Log'!H1517=0, "",'Prediction Log'!H1517)</f>
        <v/>
      </c>
      <c r="N593" s="5" t="str">
        <f t="shared" si="11"/>
        <v/>
      </c>
    </row>
    <row r="594" spans="6:14" x14ac:dyDescent="0.45">
      <c r="F594" s="20" t="str">
        <f>IF('Prediction Log'!F1518=0, "",'Prediction Log'!F1518)</f>
        <v/>
      </c>
      <c r="G594" s="18" t="str">
        <f>IF('Prediction Log'!H1518=0, "",'Prediction Log'!H1518)</f>
        <v/>
      </c>
      <c r="N594" s="5" t="str">
        <f t="shared" si="11"/>
        <v/>
      </c>
    </row>
    <row r="595" spans="6:14" x14ac:dyDescent="0.45">
      <c r="F595" s="20" t="str">
        <f>IF('Prediction Log'!F1519=0, "",'Prediction Log'!F1519)</f>
        <v/>
      </c>
      <c r="G595" s="18" t="str">
        <f>IF('Prediction Log'!H1519=0, "",'Prediction Log'!H1519)</f>
        <v/>
      </c>
      <c r="N595" s="5" t="str">
        <f t="shared" si="11"/>
        <v/>
      </c>
    </row>
    <row r="596" spans="6:14" x14ac:dyDescent="0.45">
      <c r="F596" s="20" t="str">
        <f>IF('Prediction Log'!F1520=0, "",'Prediction Log'!F1520)</f>
        <v/>
      </c>
      <c r="G596" s="18" t="str">
        <f>IF('Prediction Log'!H1520=0, "",'Prediction Log'!H1520)</f>
        <v/>
      </c>
      <c r="N596" s="5" t="str">
        <f t="shared" si="11"/>
        <v/>
      </c>
    </row>
    <row r="597" spans="6:14" x14ac:dyDescent="0.45">
      <c r="F597" s="20" t="str">
        <f>IF('Prediction Log'!F1521=0, "",'Prediction Log'!F1521)</f>
        <v/>
      </c>
      <c r="G597" s="18" t="str">
        <f>IF('Prediction Log'!H1521=0, "",'Prediction Log'!H1521)</f>
        <v/>
      </c>
      <c r="N597" s="5" t="str">
        <f t="shared" si="11"/>
        <v/>
      </c>
    </row>
    <row r="598" spans="6:14" x14ac:dyDescent="0.45">
      <c r="F598" s="20" t="str">
        <f>IF('Prediction Log'!F1522=0, "",'Prediction Log'!F1522)</f>
        <v/>
      </c>
      <c r="G598" s="18" t="str">
        <f>IF('Prediction Log'!H1522=0, "",'Prediction Log'!H1522)</f>
        <v/>
      </c>
      <c r="N598" s="5" t="str">
        <f t="shared" si="11"/>
        <v/>
      </c>
    </row>
    <row r="599" spans="6:14" x14ac:dyDescent="0.45">
      <c r="F599" s="20" t="str">
        <f>IF('Prediction Log'!F1523=0, "",'Prediction Log'!F1523)</f>
        <v/>
      </c>
      <c r="G599" s="18" t="str">
        <f>IF('Prediction Log'!H1523=0, "",'Prediction Log'!H1523)</f>
        <v/>
      </c>
      <c r="N599" s="5" t="str">
        <f t="shared" si="11"/>
        <v/>
      </c>
    </row>
    <row r="600" spans="6:14" x14ac:dyDescent="0.45">
      <c r="F600" s="20" t="str">
        <f>IF('Prediction Log'!F1524=0, "",'Prediction Log'!F1524)</f>
        <v/>
      </c>
      <c r="G600" s="18" t="str">
        <f>IF('Prediction Log'!H1524=0, "",'Prediction Log'!H1524)</f>
        <v/>
      </c>
      <c r="N600" s="5" t="str">
        <f t="shared" si="11"/>
        <v/>
      </c>
    </row>
    <row r="601" spans="6:14" x14ac:dyDescent="0.45">
      <c r="F601" s="20" t="str">
        <f>IF('Prediction Log'!F1525=0, "",'Prediction Log'!F1525)</f>
        <v/>
      </c>
      <c r="G601" s="18" t="str">
        <f>IF('Prediction Log'!H1525=0, "",'Prediction Log'!H1525)</f>
        <v/>
      </c>
      <c r="N601" s="5" t="str">
        <f t="shared" si="11"/>
        <v/>
      </c>
    </row>
    <row r="602" spans="6:14" x14ac:dyDescent="0.45">
      <c r="F602" s="20" t="str">
        <f>IF('Prediction Log'!F1526=0, "",'Prediction Log'!F1526)</f>
        <v/>
      </c>
      <c r="G602" s="18" t="str">
        <f>IF('Prediction Log'!H1526=0, "",'Prediction Log'!H1526)</f>
        <v/>
      </c>
      <c r="N602" s="5" t="str">
        <f t="shared" si="11"/>
        <v/>
      </c>
    </row>
    <row r="603" spans="6:14" x14ac:dyDescent="0.45">
      <c r="F603" s="20" t="str">
        <f>IF('Prediction Log'!F1527=0, "",'Prediction Log'!F1527)</f>
        <v/>
      </c>
      <c r="G603" s="18" t="str">
        <f>IF('Prediction Log'!H1527=0, "",'Prediction Log'!H1527)</f>
        <v/>
      </c>
      <c r="N603" s="5" t="str">
        <f t="shared" si="11"/>
        <v/>
      </c>
    </row>
    <row r="604" spans="6:14" x14ac:dyDescent="0.45">
      <c r="F604" s="20" t="str">
        <f>IF('Prediction Log'!F1528=0, "",'Prediction Log'!F1528)</f>
        <v/>
      </c>
      <c r="G604" s="18" t="str">
        <f>IF('Prediction Log'!H1528=0, "",'Prediction Log'!H1528)</f>
        <v/>
      </c>
      <c r="N604" s="5" t="str">
        <f t="shared" si="11"/>
        <v/>
      </c>
    </row>
    <row r="605" spans="6:14" x14ac:dyDescent="0.45">
      <c r="F605" s="20" t="str">
        <f>IF('Prediction Log'!F1529=0, "",'Prediction Log'!F1529)</f>
        <v/>
      </c>
      <c r="G605" s="18" t="str">
        <f>IF('Prediction Log'!H1529=0, "",'Prediction Log'!H1529)</f>
        <v/>
      </c>
      <c r="N605" s="5" t="str">
        <f t="shared" si="11"/>
        <v/>
      </c>
    </row>
    <row r="606" spans="6:14" x14ac:dyDescent="0.45">
      <c r="F606" s="20" t="str">
        <f>IF('Prediction Log'!F1530=0, "",'Prediction Log'!F1530)</f>
        <v/>
      </c>
      <c r="G606" s="18" t="str">
        <f>IF('Prediction Log'!H1530=0, "",'Prediction Log'!H1530)</f>
        <v/>
      </c>
      <c r="N606" s="5" t="str">
        <f t="shared" si="11"/>
        <v/>
      </c>
    </row>
    <row r="607" spans="6:14" x14ac:dyDescent="0.45">
      <c r="F607" s="20" t="str">
        <f>IF('Prediction Log'!F1531=0, "",'Prediction Log'!F1531)</f>
        <v/>
      </c>
      <c r="G607" s="18" t="str">
        <f>IF('Prediction Log'!H1531=0, "",'Prediction Log'!H1531)</f>
        <v/>
      </c>
      <c r="N607" s="5" t="str">
        <f t="shared" si="11"/>
        <v/>
      </c>
    </row>
    <row r="608" spans="6:14" x14ac:dyDescent="0.45">
      <c r="F608" s="20" t="str">
        <f>IF('Prediction Log'!F1532=0, "",'Prediction Log'!F1532)</f>
        <v/>
      </c>
      <c r="G608" s="18" t="str">
        <f>IF('Prediction Log'!H1532=0, "",'Prediction Log'!H1532)</f>
        <v/>
      </c>
      <c r="N608" s="5" t="str">
        <f t="shared" si="11"/>
        <v/>
      </c>
    </row>
    <row r="609" spans="6:14" x14ac:dyDescent="0.45">
      <c r="F609" s="20" t="str">
        <f>IF('Prediction Log'!F1533=0, "",'Prediction Log'!F1533)</f>
        <v/>
      </c>
      <c r="G609" s="18" t="str">
        <f>IF('Prediction Log'!H1533=0, "",'Prediction Log'!H1533)</f>
        <v/>
      </c>
      <c r="N609" s="5" t="str">
        <f t="shared" si="11"/>
        <v/>
      </c>
    </row>
    <row r="610" spans="6:14" x14ac:dyDescent="0.45">
      <c r="F610" s="20" t="str">
        <f>IF('Prediction Log'!F1534=0, "",'Prediction Log'!F1534)</f>
        <v/>
      </c>
      <c r="G610" s="18" t="str">
        <f>IF('Prediction Log'!H1534=0, "",'Prediction Log'!H1534)</f>
        <v/>
      </c>
      <c r="N610" s="5" t="str">
        <f t="shared" si="11"/>
        <v/>
      </c>
    </row>
    <row r="611" spans="6:14" x14ac:dyDescent="0.45">
      <c r="F611" s="20" t="str">
        <f>IF('Prediction Log'!F1535=0, "",'Prediction Log'!F1535)</f>
        <v/>
      </c>
      <c r="G611" s="18" t="str">
        <f>IF('Prediction Log'!H1535=0, "",'Prediction Log'!H1535)</f>
        <v/>
      </c>
      <c r="N611" s="5" t="str">
        <f t="shared" si="11"/>
        <v/>
      </c>
    </row>
    <row r="612" spans="6:14" x14ac:dyDescent="0.45">
      <c r="F612" s="20" t="str">
        <f>IF('Prediction Log'!F1536=0, "",'Prediction Log'!F1536)</f>
        <v/>
      </c>
      <c r="G612" s="18" t="str">
        <f>IF('Prediction Log'!H1536=0, "",'Prediction Log'!H1536)</f>
        <v/>
      </c>
      <c r="N612" s="5" t="str">
        <f t="shared" si="11"/>
        <v/>
      </c>
    </row>
    <row r="613" spans="6:14" x14ac:dyDescent="0.45">
      <c r="F613" s="20" t="str">
        <f>IF('Prediction Log'!F1537=0, "",'Prediction Log'!F1537)</f>
        <v/>
      </c>
      <c r="G613" s="18" t="str">
        <f>IF('Prediction Log'!H1537=0, "",'Prediction Log'!H1537)</f>
        <v/>
      </c>
      <c r="N613" s="5" t="str">
        <f t="shared" si="11"/>
        <v/>
      </c>
    </row>
    <row r="614" spans="6:14" x14ac:dyDescent="0.45">
      <c r="F614" s="20" t="str">
        <f>IF('Prediction Log'!F1538=0, "",'Prediction Log'!F1538)</f>
        <v/>
      </c>
      <c r="G614" s="18" t="str">
        <f>IF('Prediction Log'!H1538=0, "",'Prediction Log'!H1538)</f>
        <v/>
      </c>
      <c r="N614" s="5" t="str">
        <f t="shared" si="11"/>
        <v/>
      </c>
    </row>
    <row r="615" spans="6:14" x14ac:dyDescent="0.45">
      <c r="F615" s="20" t="str">
        <f>IF('Prediction Log'!F1539=0, "",'Prediction Log'!F1539)</f>
        <v/>
      </c>
      <c r="G615" s="18" t="str">
        <f>IF('Prediction Log'!H1539=0, "",'Prediction Log'!H1539)</f>
        <v/>
      </c>
      <c r="N615" s="5" t="str">
        <f t="shared" si="11"/>
        <v/>
      </c>
    </row>
    <row r="616" spans="6:14" x14ac:dyDescent="0.45">
      <c r="F616" s="20" t="str">
        <f>IF('Prediction Log'!F1540=0, "",'Prediction Log'!F1540)</f>
        <v/>
      </c>
      <c r="G616" s="18" t="str">
        <f>IF('Prediction Log'!H1540=0, "",'Prediction Log'!H1540)</f>
        <v/>
      </c>
      <c r="N616" s="5" t="str">
        <f t="shared" si="11"/>
        <v/>
      </c>
    </row>
    <row r="617" spans="6:14" x14ac:dyDescent="0.45">
      <c r="F617" s="20" t="str">
        <f>IF('Prediction Log'!F1541=0, "",'Prediction Log'!F1541)</f>
        <v/>
      </c>
      <c r="G617" s="18" t="str">
        <f>IF('Prediction Log'!H1541=0, "",'Prediction Log'!H1541)</f>
        <v/>
      </c>
      <c r="N617" s="5" t="str">
        <f t="shared" si="11"/>
        <v/>
      </c>
    </row>
    <row r="618" spans="6:14" x14ac:dyDescent="0.45">
      <c r="F618" s="20" t="str">
        <f>IF('Prediction Log'!F1542=0, "",'Prediction Log'!F1542)</f>
        <v/>
      </c>
      <c r="G618" s="18" t="str">
        <f>IF('Prediction Log'!H1542=0, "",'Prediction Log'!H1542)</f>
        <v/>
      </c>
      <c r="N618" s="5" t="str">
        <f t="shared" si="11"/>
        <v/>
      </c>
    </row>
    <row r="619" spans="6:14" x14ac:dyDescent="0.45">
      <c r="F619" s="20" t="str">
        <f>IF('Prediction Log'!F1543=0, "",'Prediction Log'!F1543)</f>
        <v/>
      </c>
      <c r="G619" s="18" t="str">
        <f>IF('Prediction Log'!H1543=0, "",'Prediction Log'!H1543)</f>
        <v/>
      </c>
      <c r="N619" s="5" t="str">
        <f t="shared" si="11"/>
        <v/>
      </c>
    </row>
    <row r="620" spans="6:14" x14ac:dyDescent="0.45">
      <c r="F620" s="20" t="str">
        <f>IF('Prediction Log'!F1544=0, "",'Prediction Log'!F1544)</f>
        <v/>
      </c>
      <c r="G620" s="18" t="str">
        <f>IF('Prediction Log'!H1544=0, "",'Prediction Log'!H1544)</f>
        <v/>
      </c>
      <c r="N620" s="5" t="str">
        <f t="shared" si="11"/>
        <v/>
      </c>
    </row>
    <row r="621" spans="6:14" x14ac:dyDescent="0.45">
      <c r="F621" s="20" t="str">
        <f>IF('Prediction Log'!F1545=0, "",'Prediction Log'!F1545)</f>
        <v/>
      </c>
      <c r="G621" s="18" t="str">
        <f>IF('Prediction Log'!H1545=0, "",'Prediction Log'!H1545)</f>
        <v/>
      </c>
      <c r="N621" s="5" t="str">
        <f t="shared" si="11"/>
        <v/>
      </c>
    </row>
    <row r="622" spans="6:14" x14ac:dyDescent="0.45">
      <c r="F622" s="20" t="str">
        <f>IF('Prediction Log'!F1546=0, "",'Prediction Log'!F1546)</f>
        <v/>
      </c>
      <c r="G622" s="18" t="str">
        <f>IF('Prediction Log'!H1546=0, "",'Prediction Log'!H1546)</f>
        <v/>
      </c>
      <c r="N622" s="5" t="str">
        <f t="shared" si="11"/>
        <v/>
      </c>
    </row>
    <row r="623" spans="6:14" x14ac:dyDescent="0.45">
      <c r="F623" s="20" t="str">
        <f>IF('Prediction Log'!F1547=0, "",'Prediction Log'!F1547)</f>
        <v/>
      </c>
      <c r="G623" s="18" t="str">
        <f>IF('Prediction Log'!H1547=0, "",'Prediction Log'!H1547)</f>
        <v/>
      </c>
      <c r="N623" s="5" t="str">
        <f t="shared" si="11"/>
        <v/>
      </c>
    </row>
    <row r="624" spans="6:14" x14ac:dyDescent="0.45">
      <c r="F624" s="20" t="str">
        <f>IF('Prediction Log'!F1548=0, "",'Prediction Log'!F1548)</f>
        <v/>
      </c>
      <c r="G624" s="18" t="str">
        <f>IF('Prediction Log'!H1548=0, "",'Prediction Log'!H1548)</f>
        <v/>
      </c>
      <c r="N624" s="5" t="str">
        <f t="shared" si="11"/>
        <v/>
      </c>
    </row>
    <row r="625" spans="6:14" x14ac:dyDescent="0.45">
      <c r="F625" s="20" t="str">
        <f>IF('Prediction Log'!F1549=0, "",'Prediction Log'!F1549)</f>
        <v/>
      </c>
      <c r="G625" s="18" t="str">
        <f>IF('Prediction Log'!H1549=0, "",'Prediction Log'!H1549)</f>
        <v/>
      </c>
      <c r="N625" s="5" t="str">
        <f t="shared" si="11"/>
        <v/>
      </c>
    </row>
    <row r="626" spans="6:14" x14ac:dyDescent="0.45">
      <c r="F626" s="20" t="str">
        <f>IF('Prediction Log'!F1550=0, "",'Prediction Log'!F1550)</f>
        <v/>
      </c>
      <c r="G626" s="18" t="str">
        <f>IF('Prediction Log'!H1550=0, "",'Prediction Log'!H1550)</f>
        <v/>
      </c>
      <c r="N626" s="5" t="str">
        <f t="shared" si="11"/>
        <v/>
      </c>
    </row>
    <row r="627" spans="6:14" x14ac:dyDescent="0.45">
      <c r="F627" s="20" t="str">
        <f>IF('Prediction Log'!F1551=0, "",'Prediction Log'!F1551)</f>
        <v/>
      </c>
      <c r="G627" s="18" t="str">
        <f>IF('Prediction Log'!H1551=0, "",'Prediction Log'!H1551)</f>
        <v/>
      </c>
      <c r="N627" s="5" t="str">
        <f t="shared" si="11"/>
        <v/>
      </c>
    </row>
    <row r="628" spans="6:14" x14ac:dyDescent="0.45">
      <c r="F628" s="20" t="str">
        <f>IF('Prediction Log'!F1552=0, "",'Prediction Log'!F1552)</f>
        <v/>
      </c>
      <c r="G628" s="18" t="str">
        <f>IF('Prediction Log'!H1552=0, "",'Prediction Log'!H1552)</f>
        <v/>
      </c>
      <c r="N628" s="5" t="str">
        <f t="shared" si="11"/>
        <v/>
      </c>
    </row>
    <row r="629" spans="6:14" x14ac:dyDescent="0.45">
      <c r="F629" s="20" t="str">
        <f>IF('Prediction Log'!F1553=0, "",'Prediction Log'!F1553)</f>
        <v/>
      </c>
      <c r="G629" s="18" t="str">
        <f>IF('Prediction Log'!H1553=0, "",'Prediction Log'!H1553)</f>
        <v/>
      </c>
      <c r="N629" s="5" t="str">
        <f t="shared" si="11"/>
        <v/>
      </c>
    </row>
    <row r="630" spans="6:14" x14ac:dyDescent="0.45">
      <c r="F630" s="20" t="str">
        <f>IF('Prediction Log'!F1554=0, "",'Prediction Log'!F1554)</f>
        <v/>
      </c>
      <c r="G630" s="18" t="str">
        <f>IF('Prediction Log'!H1554=0, "",'Prediction Log'!H1554)</f>
        <v/>
      </c>
      <c r="N630" s="5" t="str">
        <f t="shared" si="11"/>
        <v/>
      </c>
    </row>
    <row r="631" spans="6:14" x14ac:dyDescent="0.45">
      <c r="F631" s="20" t="str">
        <f>IF('Prediction Log'!F1555=0, "",'Prediction Log'!F1555)</f>
        <v/>
      </c>
      <c r="G631" s="18" t="str">
        <f>IF('Prediction Log'!H1555=0, "",'Prediction Log'!H1555)</f>
        <v/>
      </c>
      <c r="N631" s="5" t="str">
        <f t="shared" si="11"/>
        <v/>
      </c>
    </row>
    <row r="632" spans="6:14" x14ac:dyDescent="0.45">
      <c r="F632" s="20" t="str">
        <f>IF('Prediction Log'!F1556=0, "",'Prediction Log'!F1556)</f>
        <v/>
      </c>
      <c r="G632" s="18" t="str">
        <f>IF('Prediction Log'!H1556=0, "",'Prediction Log'!H1556)</f>
        <v/>
      </c>
      <c r="N632" s="5" t="str">
        <f t="shared" si="11"/>
        <v/>
      </c>
    </row>
    <row r="633" spans="6:14" x14ac:dyDescent="0.45">
      <c r="F633" s="20" t="str">
        <f>IF('Prediction Log'!F1557=0, "",'Prediction Log'!F1557)</f>
        <v/>
      </c>
      <c r="G633" s="18" t="str">
        <f>IF('Prediction Log'!H1557=0, "",'Prediction Log'!H1557)</f>
        <v/>
      </c>
      <c r="N633" s="5" t="str">
        <f t="shared" si="11"/>
        <v/>
      </c>
    </row>
    <row r="634" spans="6:14" x14ac:dyDescent="0.45">
      <c r="F634" s="20" t="str">
        <f>IF('Prediction Log'!F1558=0, "",'Prediction Log'!F1558)</f>
        <v/>
      </c>
      <c r="G634" s="18" t="str">
        <f>IF('Prediction Log'!H1558=0, "",'Prediction Log'!H1558)</f>
        <v/>
      </c>
      <c r="N634" s="5" t="str">
        <f t="shared" si="11"/>
        <v/>
      </c>
    </row>
    <row r="635" spans="6:14" x14ac:dyDescent="0.45">
      <c r="F635" s="20" t="str">
        <f>IF('Prediction Log'!F1559=0, "",'Prediction Log'!F1559)</f>
        <v/>
      </c>
      <c r="G635" s="18" t="str">
        <f>IF('Prediction Log'!H1559=0, "",'Prediction Log'!H1559)</f>
        <v/>
      </c>
      <c r="N635" s="5" t="str">
        <f t="shared" si="11"/>
        <v/>
      </c>
    </row>
    <row r="636" spans="6:14" x14ac:dyDescent="0.45">
      <c r="F636" s="20" t="str">
        <f>IF('Prediction Log'!F1560=0, "",'Prediction Log'!F1560)</f>
        <v/>
      </c>
      <c r="G636" s="18" t="str">
        <f>IF('Prediction Log'!H1560=0, "",'Prediction Log'!H1560)</f>
        <v/>
      </c>
      <c r="N636" s="5" t="str">
        <f t="shared" si="11"/>
        <v/>
      </c>
    </row>
    <row r="637" spans="6:14" x14ac:dyDescent="0.45">
      <c r="F637" s="20" t="str">
        <f>IF('Prediction Log'!F1561=0, "",'Prediction Log'!F1561)</f>
        <v/>
      </c>
      <c r="G637" s="18" t="str">
        <f>IF('Prediction Log'!H1561=0, "",'Prediction Log'!H1561)</f>
        <v/>
      </c>
      <c r="N637" s="5" t="str">
        <f t="shared" si="11"/>
        <v/>
      </c>
    </row>
    <row r="638" spans="6:14" x14ac:dyDescent="0.45">
      <c r="F638" s="20" t="str">
        <f>IF('Prediction Log'!F1562=0, "",'Prediction Log'!F1562)</f>
        <v/>
      </c>
      <c r="G638" s="18" t="str">
        <f>IF('Prediction Log'!H1562=0, "",'Prediction Log'!H1562)</f>
        <v/>
      </c>
      <c r="N638" s="5" t="str">
        <f t="shared" si="11"/>
        <v/>
      </c>
    </row>
    <row r="639" spans="6:14" x14ac:dyDescent="0.45">
      <c r="F639" s="20" t="str">
        <f>IF('Prediction Log'!F1563=0, "",'Prediction Log'!F1563)</f>
        <v/>
      </c>
      <c r="G639" s="18" t="str">
        <f>IF('Prediction Log'!H1563=0, "",'Prediction Log'!H1563)</f>
        <v/>
      </c>
      <c r="N639" s="5" t="str">
        <f t="shared" si="11"/>
        <v/>
      </c>
    </row>
    <row r="640" spans="6:14" x14ac:dyDescent="0.45">
      <c r="F640" s="20" t="str">
        <f>IF('Prediction Log'!F1564=0, "",'Prediction Log'!F1564)</f>
        <v/>
      </c>
      <c r="G640" s="18" t="str">
        <f>IF('Prediction Log'!H1564=0, "",'Prediction Log'!H1564)</f>
        <v/>
      </c>
      <c r="N640" s="5" t="str">
        <f t="shared" si="11"/>
        <v/>
      </c>
    </row>
    <row r="641" spans="6:14" x14ac:dyDescent="0.45">
      <c r="F641" s="20" t="str">
        <f>IF('Prediction Log'!F1565=0, "",'Prediction Log'!F1565)</f>
        <v/>
      </c>
      <c r="G641" s="18" t="str">
        <f>IF('Prediction Log'!H1565=0, "",'Prediction Log'!H1565)</f>
        <v/>
      </c>
      <c r="N641" s="5" t="str">
        <f t="shared" si="11"/>
        <v/>
      </c>
    </row>
    <row r="642" spans="6:14" x14ac:dyDescent="0.45">
      <c r="F642" s="20" t="str">
        <f>IF('Prediction Log'!F1566=0, "",'Prediction Log'!F1566)</f>
        <v/>
      </c>
      <c r="G642" s="18" t="str">
        <f>IF('Prediction Log'!H1566=0, "",'Prediction Log'!H1566)</f>
        <v/>
      </c>
      <c r="N642" s="5" t="str">
        <f t="shared" si="11"/>
        <v/>
      </c>
    </row>
    <row r="643" spans="6:14" x14ac:dyDescent="0.45">
      <c r="F643" s="20" t="str">
        <f>IF('Prediction Log'!F1567=0, "",'Prediction Log'!F1567)</f>
        <v/>
      </c>
      <c r="G643" s="18" t="str">
        <f>IF('Prediction Log'!H1567=0, "",'Prediction Log'!H1567)</f>
        <v/>
      </c>
      <c r="N643" s="5" t="str">
        <f t="shared" ref="N643:N706" si="12">IF(M643="W", L643, IF(M643="L",-I643, ""))</f>
        <v/>
      </c>
    </row>
    <row r="644" spans="6:14" x14ac:dyDescent="0.45">
      <c r="F644" s="20" t="str">
        <f>IF('Prediction Log'!F1568=0, "",'Prediction Log'!F1568)</f>
        <v/>
      </c>
      <c r="G644" s="18" t="str">
        <f>IF('Prediction Log'!H1568=0, "",'Prediction Log'!H1568)</f>
        <v/>
      </c>
      <c r="N644" s="5" t="str">
        <f t="shared" si="12"/>
        <v/>
      </c>
    </row>
    <row r="645" spans="6:14" x14ac:dyDescent="0.45">
      <c r="F645" s="20" t="str">
        <f>IF('Prediction Log'!F1569=0, "",'Prediction Log'!F1569)</f>
        <v/>
      </c>
      <c r="G645" s="18" t="str">
        <f>IF('Prediction Log'!H1569=0, "",'Prediction Log'!H1569)</f>
        <v/>
      </c>
      <c r="N645" s="5" t="str">
        <f t="shared" si="12"/>
        <v/>
      </c>
    </row>
    <row r="646" spans="6:14" x14ac:dyDescent="0.45">
      <c r="F646" s="20" t="str">
        <f>IF('Prediction Log'!F1570=0, "",'Prediction Log'!F1570)</f>
        <v/>
      </c>
      <c r="G646" s="18" t="str">
        <f>IF('Prediction Log'!H1570=0, "",'Prediction Log'!H1570)</f>
        <v/>
      </c>
      <c r="N646" s="5" t="str">
        <f t="shared" si="12"/>
        <v/>
      </c>
    </row>
    <row r="647" spans="6:14" x14ac:dyDescent="0.45">
      <c r="F647" s="20" t="str">
        <f>IF('Prediction Log'!F1571=0, "",'Prediction Log'!F1571)</f>
        <v/>
      </c>
      <c r="G647" s="18" t="str">
        <f>IF('Prediction Log'!H1571=0, "",'Prediction Log'!H1571)</f>
        <v/>
      </c>
      <c r="N647" s="5" t="str">
        <f t="shared" si="12"/>
        <v/>
      </c>
    </row>
    <row r="648" spans="6:14" x14ac:dyDescent="0.45">
      <c r="F648" s="20" t="str">
        <f>IF('Prediction Log'!F1572=0, "",'Prediction Log'!F1572)</f>
        <v/>
      </c>
      <c r="G648" s="18" t="str">
        <f>IF('Prediction Log'!H1572=0, "",'Prediction Log'!H1572)</f>
        <v/>
      </c>
      <c r="N648" s="5" t="str">
        <f t="shared" si="12"/>
        <v/>
      </c>
    </row>
    <row r="649" spans="6:14" x14ac:dyDescent="0.45">
      <c r="F649" s="20" t="str">
        <f>IF('Prediction Log'!F1573=0, "",'Prediction Log'!F1573)</f>
        <v/>
      </c>
      <c r="G649" s="18" t="str">
        <f>IF('Prediction Log'!H1573=0, "",'Prediction Log'!H1573)</f>
        <v/>
      </c>
      <c r="N649" s="5" t="str">
        <f t="shared" si="12"/>
        <v/>
      </c>
    </row>
    <row r="650" spans="6:14" x14ac:dyDescent="0.45">
      <c r="F650" s="20" t="str">
        <f>IF('Prediction Log'!F1574=0, "",'Prediction Log'!F1574)</f>
        <v/>
      </c>
      <c r="G650" s="18" t="str">
        <f>IF('Prediction Log'!H1574=0, "",'Prediction Log'!H1574)</f>
        <v/>
      </c>
      <c r="N650" s="5" t="str">
        <f t="shared" si="12"/>
        <v/>
      </c>
    </row>
    <row r="651" spans="6:14" x14ac:dyDescent="0.45">
      <c r="F651" s="20" t="str">
        <f>IF('Prediction Log'!F1575=0, "",'Prediction Log'!F1575)</f>
        <v/>
      </c>
      <c r="G651" s="18" t="str">
        <f>IF('Prediction Log'!H1575=0, "",'Prediction Log'!H1575)</f>
        <v/>
      </c>
      <c r="N651" s="5" t="str">
        <f t="shared" si="12"/>
        <v/>
      </c>
    </row>
    <row r="652" spans="6:14" x14ac:dyDescent="0.45">
      <c r="F652" s="20" t="str">
        <f>IF('Prediction Log'!F1576=0, "",'Prediction Log'!F1576)</f>
        <v/>
      </c>
      <c r="G652" s="18" t="str">
        <f>IF('Prediction Log'!H1576=0, "",'Prediction Log'!H1576)</f>
        <v/>
      </c>
      <c r="N652" s="5" t="str">
        <f t="shared" si="12"/>
        <v/>
      </c>
    </row>
    <row r="653" spans="6:14" x14ac:dyDescent="0.45">
      <c r="F653" s="20" t="str">
        <f>IF('Prediction Log'!F1577=0, "",'Prediction Log'!F1577)</f>
        <v/>
      </c>
      <c r="G653" s="18" t="str">
        <f>IF('Prediction Log'!H1577=0, "",'Prediction Log'!H1577)</f>
        <v/>
      </c>
      <c r="N653" s="5" t="str">
        <f t="shared" si="12"/>
        <v/>
      </c>
    </row>
    <row r="654" spans="6:14" x14ac:dyDescent="0.45">
      <c r="F654" s="20" t="str">
        <f>IF('Prediction Log'!F1578=0, "",'Prediction Log'!F1578)</f>
        <v/>
      </c>
      <c r="G654" s="18" t="str">
        <f>IF('Prediction Log'!H1578=0, "",'Prediction Log'!H1578)</f>
        <v/>
      </c>
      <c r="N654" s="5" t="str">
        <f t="shared" si="12"/>
        <v/>
      </c>
    </row>
    <row r="655" spans="6:14" x14ac:dyDescent="0.45">
      <c r="F655" s="20" t="str">
        <f>IF('Prediction Log'!F1579=0, "",'Prediction Log'!F1579)</f>
        <v/>
      </c>
      <c r="G655" s="18" t="str">
        <f>IF('Prediction Log'!H1579=0, "",'Prediction Log'!H1579)</f>
        <v/>
      </c>
      <c r="N655" s="5" t="str">
        <f t="shared" si="12"/>
        <v/>
      </c>
    </row>
    <row r="656" spans="6:14" x14ac:dyDescent="0.45">
      <c r="F656" s="20" t="str">
        <f>IF('Prediction Log'!F1580=0, "",'Prediction Log'!F1580)</f>
        <v/>
      </c>
      <c r="G656" s="18" t="str">
        <f>IF('Prediction Log'!H1580=0, "",'Prediction Log'!H1580)</f>
        <v/>
      </c>
      <c r="N656" s="5" t="str">
        <f t="shared" si="12"/>
        <v/>
      </c>
    </row>
    <row r="657" spans="6:14" x14ac:dyDescent="0.45">
      <c r="F657" s="20" t="str">
        <f>IF('Prediction Log'!F1581=0, "",'Prediction Log'!F1581)</f>
        <v/>
      </c>
      <c r="G657" s="18" t="str">
        <f>IF('Prediction Log'!H1581=0, "",'Prediction Log'!H1581)</f>
        <v/>
      </c>
      <c r="N657" s="5" t="str">
        <f t="shared" si="12"/>
        <v/>
      </c>
    </row>
    <row r="658" spans="6:14" x14ac:dyDescent="0.45">
      <c r="F658" s="20" t="str">
        <f>IF('Prediction Log'!F1582=0, "",'Prediction Log'!F1582)</f>
        <v/>
      </c>
      <c r="G658" s="18" t="str">
        <f>IF('Prediction Log'!H1582=0, "",'Prediction Log'!H1582)</f>
        <v/>
      </c>
      <c r="N658" s="5" t="str">
        <f t="shared" si="12"/>
        <v/>
      </c>
    </row>
    <row r="659" spans="6:14" x14ac:dyDescent="0.45">
      <c r="F659" s="20" t="str">
        <f>IF('Prediction Log'!F1583=0, "",'Prediction Log'!F1583)</f>
        <v/>
      </c>
      <c r="G659" s="18" t="str">
        <f>IF('Prediction Log'!H1583=0, "",'Prediction Log'!H1583)</f>
        <v/>
      </c>
      <c r="N659" s="5" t="str">
        <f t="shared" si="12"/>
        <v/>
      </c>
    </row>
    <row r="660" spans="6:14" x14ac:dyDescent="0.45">
      <c r="F660" s="20" t="str">
        <f>IF('Prediction Log'!F1584=0, "",'Prediction Log'!F1584)</f>
        <v/>
      </c>
      <c r="G660" s="18" t="str">
        <f>IF('Prediction Log'!H1584=0, "",'Prediction Log'!H1584)</f>
        <v/>
      </c>
      <c r="N660" s="5" t="str">
        <f t="shared" si="12"/>
        <v/>
      </c>
    </row>
    <row r="661" spans="6:14" x14ac:dyDescent="0.45">
      <c r="F661" s="20" t="str">
        <f>IF('Prediction Log'!F1585=0, "",'Prediction Log'!F1585)</f>
        <v/>
      </c>
      <c r="G661" s="18" t="str">
        <f>IF('Prediction Log'!H1585=0, "",'Prediction Log'!H1585)</f>
        <v/>
      </c>
      <c r="N661" s="5" t="str">
        <f t="shared" si="12"/>
        <v/>
      </c>
    </row>
    <row r="662" spans="6:14" x14ac:dyDescent="0.45">
      <c r="F662" s="20" t="str">
        <f>IF('Prediction Log'!F1586=0, "",'Prediction Log'!F1586)</f>
        <v/>
      </c>
      <c r="G662" s="18" t="str">
        <f>IF('Prediction Log'!H1586=0, "",'Prediction Log'!H1586)</f>
        <v/>
      </c>
      <c r="N662" s="5" t="str">
        <f t="shared" si="12"/>
        <v/>
      </c>
    </row>
    <row r="663" spans="6:14" x14ac:dyDescent="0.45">
      <c r="F663" s="20" t="str">
        <f>IF('Prediction Log'!F1587=0, "",'Prediction Log'!F1587)</f>
        <v/>
      </c>
      <c r="G663" s="18" t="str">
        <f>IF('Prediction Log'!H1587=0, "",'Prediction Log'!H1587)</f>
        <v/>
      </c>
      <c r="N663" s="5" t="str">
        <f t="shared" si="12"/>
        <v/>
      </c>
    </row>
    <row r="664" spans="6:14" x14ac:dyDescent="0.45">
      <c r="F664" s="20" t="str">
        <f>IF('Prediction Log'!F1588=0, "",'Prediction Log'!F1588)</f>
        <v/>
      </c>
      <c r="G664" s="18" t="str">
        <f>IF('Prediction Log'!H1588=0, "",'Prediction Log'!H1588)</f>
        <v/>
      </c>
      <c r="N664" s="5" t="str">
        <f t="shared" si="12"/>
        <v/>
      </c>
    </row>
    <row r="665" spans="6:14" x14ac:dyDescent="0.45">
      <c r="F665" s="20" t="str">
        <f>IF('Prediction Log'!F1589=0, "",'Prediction Log'!F1589)</f>
        <v/>
      </c>
      <c r="G665" s="18" t="str">
        <f>IF('Prediction Log'!H1589=0, "",'Prediction Log'!H1589)</f>
        <v/>
      </c>
      <c r="N665" s="5" t="str">
        <f t="shared" si="12"/>
        <v/>
      </c>
    </row>
    <row r="666" spans="6:14" x14ac:dyDescent="0.45">
      <c r="F666" s="20" t="str">
        <f>IF('Prediction Log'!F1590=0, "",'Prediction Log'!F1590)</f>
        <v/>
      </c>
      <c r="G666" s="18" t="str">
        <f>IF('Prediction Log'!H1590=0, "",'Prediction Log'!H1590)</f>
        <v/>
      </c>
      <c r="N666" s="5" t="str">
        <f t="shared" si="12"/>
        <v/>
      </c>
    </row>
    <row r="667" spans="6:14" x14ac:dyDescent="0.45">
      <c r="F667" s="20" t="str">
        <f>IF('Prediction Log'!F1591=0, "",'Prediction Log'!F1591)</f>
        <v/>
      </c>
      <c r="G667" s="18" t="str">
        <f>IF('Prediction Log'!H1591=0, "",'Prediction Log'!H1591)</f>
        <v/>
      </c>
      <c r="N667" s="5" t="str">
        <f t="shared" si="12"/>
        <v/>
      </c>
    </row>
    <row r="668" spans="6:14" x14ac:dyDescent="0.45">
      <c r="F668" s="20" t="str">
        <f>IF('Prediction Log'!F1592=0, "",'Prediction Log'!F1592)</f>
        <v/>
      </c>
      <c r="G668" s="18" t="str">
        <f>IF('Prediction Log'!H1592=0, "",'Prediction Log'!H1592)</f>
        <v/>
      </c>
      <c r="N668" s="5" t="str">
        <f t="shared" si="12"/>
        <v/>
      </c>
    </row>
    <row r="669" spans="6:14" x14ac:dyDescent="0.45">
      <c r="F669" s="20" t="str">
        <f>IF('Prediction Log'!F1593=0, "",'Prediction Log'!F1593)</f>
        <v/>
      </c>
      <c r="G669" s="18" t="str">
        <f>IF('Prediction Log'!H1593=0, "",'Prediction Log'!H1593)</f>
        <v/>
      </c>
      <c r="N669" s="5" t="str">
        <f t="shared" si="12"/>
        <v/>
      </c>
    </row>
    <row r="670" spans="6:14" x14ac:dyDescent="0.45">
      <c r="F670" s="20" t="str">
        <f>IF('Prediction Log'!F1594=0, "",'Prediction Log'!F1594)</f>
        <v/>
      </c>
      <c r="G670" s="18" t="str">
        <f>IF('Prediction Log'!H1594=0, "",'Prediction Log'!H1594)</f>
        <v/>
      </c>
      <c r="N670" s="5" t="str">
        <f t="shared" si="12"/>
        <v/>
      </c>
    </row>
    <row r="671" spans="6:14" x14ac:dyDescent="0.45">
      <c r="F671" s="20" t="str">
        <f>IF('Prediction Log'!F1595=0, "",'Prediction Log'!F1595)</f>
        <v/>
      </c>
      <c r="G671" s="18" t="str">
        <f>IF('Prediction Log'!H1595=0, "",'Prediction Log'!H1595)</f>
        <v/>
      </c>
      <c r="N671" s="5" t="str">
        <f t="shared" si="12"/>
        <v/>
      </c>
    </row>
    <row r="672" spans="6:14" x14ac:dyDescent="0.45">
      <c r="F672" s="20" t="str">
        <f>IF('Prediction Log'!F1596=0, "",'Prediction Log'!F1596)</f>
        <v/>
      </c>
      <c r="G672" s="18" t="str">
        <f>IF('Prediction Log'!H1596=0, "",'Prediction Log'!H1596)</f>
        <v/>
      </c>
      <c r="N672" s="5" t="str">
        <f t="shared" si="12"/>
        <v/>
      </c>
    </row>
    <row r="673" spans="6:14" x14ac:dyDescent="0.45">
      <c r="F673" s="20" t="str">
        <f>IF('Prediction Log'!F1597=0, "",'Prediction Log'!F1597)</f>
        <v/>
      </c>
      <c r="G673" s="18" t="str">
        <f>IF('Prediction Log'!H1597=0, "",'Prediction Log'!H1597)</f>
        <v/>
      </c>
      <c r="N673" s="5" t="str">
        <f t="shared" si="12"/>
        <v/>
      </c>
    </row>
    <row r="674" spans="6:14" x14ac:dyDescent="0.45">
      <c r="F674" s="20" t="str">
        <f>IF('Prediction Log'!F1598=0, "",'Prediction Log'!F1598)</f>
        <v/>
      </c>
      <c r="G674" s="18" t="str">
        <f>IF('Prediction Log'!H1598=0, "",'Prediction Log'!H1598)</f>
        <v/>
      </c>
      <c r="N674" s="5" t="str">
        <f t="shared" si="12"/>
        <v/>
      </c>
    </row>
    <row r="675" spans="6:14" x14ac:dyDescent="0.45">
      <c r="F675" s="20" t="str">
        <f>IF('Prediction Log'!F1599=0, "",'Prediction Log'!F1599)</f>
        <v/>
      </c>
      <c r="G675" s="18" t="str">
        <f>IF('Prediction Log'!H1599=0, "",'Prediction Log'!H1599)</f>
        <v/>
      </c>
      <c r="N675" s="5" t="str">
        <f t="shared" si="12"/>
        <v/>
      </c>
    </row>
    <row r="676" spans="6:14" x14ac:dyDescent="0.45">
      <c r="F676" s="20" t="str">
        <f>IF('Prediction Log'!F1600=0, "",'Prediction Log'!F1600)</f>
        <v/>
      </c>
      <c r="G676" s="18" t="str">
        <f>IF('Prediction Log'!H1600=0, "",'Prediction Log'!H1600)</f>
        <v/>
      </c>
      <c r="N676" s="5" t="str">
        <f t="shared" si="12"/>
        <v/>
      </c>
    </row>
    <row r="677" spans="6:14" x14ac:dyDescent="0.45">
      <c r="F677" s="20" t="str">
        <f>IF('Prediction Log'!F1601=0, "",'Prediction Log'!F1601)</f>
        <v/>
      </c>
      <c r="G677" s="18" t="str">
        <f>IF('Prediction Log'!H1601=0, "",'Prediction Log'!H1601)</f>
        <v/>
      </c>
      <c r="N677" s="5" t="str">
        <f t="shared" si="12"/>
        <v/>
      </c>
    </row>
    <row r="678" spans="6:14" x14ac:dyDescent="0.45">
      <c r="F678" s="20" t="str">
        <f>IF('Prediction Log'!F1602=0, "",'Prediction Log'!F1602)</f>
        <v/>
      </c>
      <c r="G678" s="18" t="str">
        <f>IF('Prediction Log'!H1602=0, "",'Prediction Log'!H1602)</f>
        <v/>
      </c>
      <c r="N678" s="5" t="str">
        <f t="shared" si="12"/>
        <v/>
      </c>
    </row>
    <row r="679" spans="6:14" x14ac:dyDescent="0.45">
      <c r="F679" s="20" t="str">
        <f>IF('Prediction Log'!F1603=0, "",'Prediction Log'!F1603)</f>
        <v/>
      </c>
      <c r="G679" s="18" t="str">
        <f>IF('Prediction Log'!H1603=0, "",'Prediction Log'!H1603)</f>
        <v/>
      </c>
      <c r="N679" s="5" t="str">
        <f t="shared" si="12"/>
        <v/>
      </c>
    </row>
    <row r="680" spans="6:14" x14ac:dyDescent="0.45">
      <c r="F680" s="20" t="str">
        <f>IF('Prediction Log'!F1604=0, "",'Prediction Log'!F1604)</f>
        <v/>
      </c>
      <c r="G680" s="18" t="str">
        <f>IF('Prediction Log'!H1604=0, "",'Prediction Log'!H1604)</f>
        <v/>
      </c>
      <c r="N680" s="5" t="str">
        <f t="shared" si="12"/>
        <v/>
      </c>
    </row>
    <row r="681" spans="6:14" x14ac:dyDescent="0.45">
      <c r="F681" s="20" t="str">
        <f>IF('Prediction Log'!F1605=0, "",'Prediction Log'!F1605)</f>
        <v/>
      </c>
      <c r="G681" s="18" t="str">
        <f>IF('Prediction Log'!H1605=0, "",'Prediction Log'!H1605)</f>
        <v/>
      </c>
      <c r="N681" s="5" t="str">
        <f t="shared" si="12"/>
        <v/>
      </c>
    </row>
    <row r="682" spans="6:14" x14ac:dyDescent="0.45">
      <c r="F682" s="20" t="str">
        <f>IF('Prediction Log'!F1606=0, "",'Prediction Log'!F1606)</f>
        <v/>
      </c>
      <c r="G682" s="18" t="str">
        <f>IF('Prediction Log'!H1606=0, "",'Prediction Log'!H1606)</f>
        <v/>
      </c>
      <c r="N682" s="5" t="str">
        <f t="shared" si="12"/>
        <v/>
      </c>
    </row>
    <row r="683" spans="6:14" x14ac:dyDescent="0.45">
      <c r="F683" s="20" t="str">
        <f>IF('Prediction Log'!F1607=0, "",'Prediction Log'!F1607)</f>
        <v/>
      </c>
      <c r="G683" s="18" t="str">
        <f>IF('Prediction Log'!H1607=0, "",'Prediction Log'!H1607)</f>
        <v/>
      </c>
      <c r="N683" s="5" t="str">
        <f t="shared" si="12"/>
        <v/>
      </c>
    </row>
    <row r="684" spans="6:14" x14ac:dyDescent="0.45">
      <c r="F684" s="20" t="str">
        <f>IF('Prediction Log'!F1608=0, "",'Prediction Log'!F1608)</f>
        <v/>
      </c>
      <c r="G684" s="18" t="str">
        <f>IF('Prediction Log'!H1608=0, "",'Prediction Log'!H1608)</f>
        <v/>
      </c>
      <c r="N684" s="5" t="str">
        <f t="shared" si="12"/>
        <v/>
      </c>
    </row>
    <row r="685" spans="6:14" x14ac:dyDescent="0.45">
      <c r="F685" s="20" t="str">
        <f>IF('Prediction Log'!F1609=0, "",'Prediction Log'!F1609)</f>
        <v/>
      </c>
      <c r="G685" s="18" t="str">
        <f>IF('Prediction Log'!H1609=0, "",'Prediction Log'!H1609)</f>
        <v/>
      </c>
      <c r="N685" s="5" t="str">
        <f t="shared" si="12"/>
        <v/>
      </c>
    </row>
    <row r="686" spans="6:14" x14ac:dyDescent="0.45">
      <c r="F686" s="20" t="str">
        <f>IF('Prediction Log'!F1610=0, "",'Prediction Log'!F1610)</f>
        <v/>
      </c>
      <c r="G686" s="18" t="str">
        <f>IF('Prediction Log'!H1610=0, "",'Prediction Log'!H1610)</f>
        <v/>
      </c>
      <c r="N686" s="5" t="str">
        <f t="shared" si="12"/>
        <v/>
      </c>
    </row>
    <row r="687" spans="6:14" x14ac:dyDescent="0.45">
      <c r="F687" s="20" t="str">
        <f>IF('Prediction Log'!F1611=0, "",'Prediction Log'!F1611)</f>
        <v/>
      </c>
      <c r="G687" s="18" t="str">
        <f>IF('Prediction Log'!H1611=0, "",'Prediction Log'!H1611)</f>
        <v/>
      </c>
      <c r="N687" s="5" t="str">
        <f t="shared" si="12"/>
        <v/>
      </c>
    </row>
    <row r="688" spans="6:14" x14ac:dyDescent="0.45">
      <c r="F688" s="20" t="str">
        <f>IF('Prediction Log'!F1612=0, "",'Prediction Log'!F1612)</f>
        <v/>
      </c>
      <c r="G688" s="18" t="str">
        <f>IF('Prediction Log'!H1612=0, "",'Prediction Log'!H1612)</f>
        <v/>
      </c>
      <c r="N688" s="5" t="str">
        <f t="shared" si="12"/>
        <v/>
      </c>
    </row>
    <row r="689" spans="6:14" x14ac:dyDescent="0.45">
      <c r="F689" s="20" t="str">
        <f>IF('Prediction Log'!F1613=0, "",'Prediction Log'!F1613)</f>
        <v/>
      </c>
      <c r="G689" s="18" t="str">
        <f>IF('Prediction Log'!H1613=0, "",'Prediction Log'!H1613)</f>
        <v/>
      </c>
      <c r="N689" s="5" t="str">
        <f t="shared" si="12"/>
        <v/>
      </c>
    </row>
    <row r="690" spans="6:14" x14ac:dyDescent="0.45">
      <c r="F690" s="20" t="str">
        <f>IF('Prediction Log'!F1614=0, "",'Prediction Log'!F1614)</f>
        <v/>
      </c>
      <c r="G690" s="18" t="str">
        <f>IF('Prediction Log'!H1614=0, "",'Prediction Log'!H1614)</f>
        <v/>
      </c>
      <c r="N690" s="5" t="str">
        <f t="shared" si="12"/>
        <v/>
      </c>
    </row>
    <row r="691" spans="6:14" x14ac:dyDescent="0.45">
      <c r="F691" s="20" t="str">
        <f>IF('Prediction Log'!F1615=0, "",'Prediction Log'!F1615)</f>
        <v/>
      </c>
      <c r="G691" s="18" t="str">
        <f>IF('Prediction Log'!H1615=0, "",'Prediction Log'!H1615)</f>
        <v/>
      </c>
      <c r="N691" s="5" t="str">
        <f t="shared" si="12"/>
        <v/>
      </c>
    </row>
    <row r="692" spans="6:14" x14ac:dyDescent="0.45">
      <c r="F692" s="20" t="str">
        <f>IF('Prediction Log'!F1616=0, "",'Prediction Log'!F1616)</f>
        <v/>
      </c>
      <c r="G692" s="18" t="str">
        <f>IF('Prediction Log'!H1616=0, "",'Prediction Log'!H1616)</f>
        <v/>
      </c>
      <c r="N692" s="5" t="str">
        <f t="shared" si="12"/>
        <v/>
      </c>
    </row>
    <row r="693" spans="6:14" x14ac:dyDescent="0.45">
      <c r="F693" s="20" t="str">
        <f>IF('Prediction Log'!F1617=0, "",'Prediction Log'!F1617)</f>
        <v/>
      </c>
      <c r="G693" s="18" t="str">
        <f>IF('Prediction Log'!H1617=0, "",'Prediction Log'!H1617)</f>
        <v/>
      </c>
      <c r="N693" s="5" t="str">
        <f t="shared" si="12"/>
        <v/>
      </c>
    </row>
    <row r="694" spans="6:14" x14ac:dyDescent="0.45">
      <c r="F694" s="20" t="str">
        <f>IF('Prediction Log'!F1618=0, "",'Prediction Log'!F1618)</f>
        <v/>
      </c>
      <c r="G694" s="18" t="str">
        <f>IF('Prediction Log'!H1618=0, "",'Prediction Log'!H1618)</f>
        <v/>
      </c>
      <c r="N694" s="5" t="str">
        <f t="shared" si="12"/>
        <v/>
      </c>
    </row>
    <row r="695" spans="6:14" x14ac:dyDescent="0.45">
      <c r="F695" s="20" t="str">
        <f>IF('Prediction Log'!F1619=0, "",'Prediction Log'!F1619)</f>
        <v/>
      </c>
      <c r="G695" s="18" t="str">
        <f>IF('Prediction Log'!H1619=0, "",'Prediction Log'!H1619)</f>
        <v/>
      </c>
      <c r="N695" s="5" t="str">
        <f t="shared" si="12"/>
        <v/>
      </c>
    </row>
    <row r="696" spans="6:14" x14ac:dyDescent="0.45">
      <c r="F696" s="20" t="str">
        <f>IF('Prediction Log'!F1620=0, "",'Prediction Log'!F1620)</f>
        <v/>
      </c>
      <c r="G696" s="18" t="str">
        <f>IF('Prediction Log'!H1620=0, "",'Prediction Log'!H1620)</f>
        <v/>
      </c>
      <c r="N696" s="5" t="str">
        <f t="shared" si="12"/>
        <v/>
      </c>
    </row>
    <row r="697" spans="6:14" x14ac:dyDescent="0.45">
      <c r="F697" s="20" t="str">
        <f>IF('Prediction Log'!F1621=0, "",'Prediction Log'!F1621)</f>
        <v/>
      </c>
      <c r="G697" s="18" t="str">
        <f>IF('Prediction Log'!H1621=0, "",'Prediction Log'!H1621)</f>
        <v/>
      </c>
      <c r="N697" s="5" t="str">
        <f t="shared" si="12"/>
        <v/>
      </c>
    </row>
    <row r="698" spans="6:14" x14ac:dyDescent="0.45">
      <c r="F698" s="20" t="str">
        <f>IF('Prediction Log'!F1622=0, "",'Prediction Log'!F1622)</f>
        <v/>
      </c>
      <c r="G698" s="18" t="str">
        <f>IF('Prediction Log'!H1622=0, "",'Prediction Log'!H1622)</f>
        <v/>
      </c>
      <c r="N698" s="5" t="str">
        <f t="shared" si="12"/>
        <v/>
      </c>
    </row>
    <row r="699" spans="6:14" x14ac:dyDescent="0.45">
      <c r="F699" s="20" t="str">
        <f>IF('Prediction Log'!F1623=0, "",'Prediction Log'!F1623)</f>
        <v/>
      </c>
      <c r="G699" s="18" t="str">
        <f>IF('Prediction Log'!H1623=0, "",'Prediction Log'!H1623)</f>
        <v/>
      </c>
      <c r="N699" s="5" t="str">
        <f t="shared" si="12"/>
        <v/>
      </c>
    </row>
    <row r="700" spans="6:14" x14ac:dyDescent="0.45">
      <c r="F700" s="20" t="str">
        <f>IF('Prediction Log'!F1624=0, "",'Prediction Log'!F1624)</f>
        <v/>
      </c>
      <c r="G700" s="18" t="str">
        <f>IF('Prediction Log'!H1624=0, "",'Prediction Log'!H1624)</f>
        <v/>
      </c>
      <c r="N700" s="5" t="str">
        <f t="shared" si="12"/>
        <v/>
      </c>
    </row>
    <row r="701" spans="6:14" x14ac:dyDescent="0.45">
      <c r="F701" s="20" t="str">
        <f>IF('Prediction Log'!F1625=0, "",'Prediction Log'!F1625)</f>
        <v/>
      </c>
      <c r="G701" s="18" t="str">
        <f>IF('Prediction Log'!H1625=0, "",'Prediction Log'!H1625)</f>
        <v/>
      </c>
      <c r="N701" s="5" t="str">
        <f t="shared" si="12"/>
        <v/>
      </c>
    </row>
    <row r="702" spans="6:14" x14ac:dyDescent="0.45">
      <c r="F702" s="20" t="str">
        <f>IF('Prediction Log'!F1626=0, "",'Prediction Log'!F1626)</f>
        <v/>
      </c>
      <c r="G702" s="18" t="str">
        <f>IF('Prediction Log'!H1626=0, "",'Prediction Log'!H1626)</f>
        <v/>
      </c>
      <c r="N702" s="5" t="str">
        <f t="shared" si="12"/>
        <v/>
      </c>
    </row>
    <row r="703" spans="6:14" x14ac:dyDescent="0.45">
      <c r="F703" s="20" t="str">
        <f>IF('Prediction Log'!F1627=0, "",'Prediction Log'!F1627)</f>
        <v/>
      </c>
      <c r="G703" s="18" t="str">
        <f>IF('Prediction Log'!H1627=0, "",'Prediction Log'!H1627)</f>
        <v/>
      </c>
      <c r="N703" s="5" t="str">
        <f t="shared" si="12"/>
        <v/>
      </c>
    </row>
    <row r="704" spans="6:14" x14ac:dyDescent="0.45">
      <c r="F704" s="20" t="str">
        <f>IF('Prediction Log'!F1628=0, "",'Prediction Log'!F1628)</f>
        <v/>
      </c>
      <c r="G704" s="18" t="str">
        <f>IF('Prediction Log'!H1628=0, "",'Prediction Log'!H1628)</f>
        <v/>
      </c>
      <c r="N704" s="5" t="str">
        <f t="shared" si="12"/>
        <v/>
      </c>
    </row>
    <row r="705" spans="6:14" x14ac:dyDescent="0.45">
      <c r="F705" s="20" t="str">
        <f>IF('Prediction Log'!F1629=0, "",'Prediction Log'!F1629)</f>
        <v/>
      </c>
      <c r="G705" s="18" t="str">
        <f>IF('Prediction Log'!H1629=0, "",'Prediction Log'!H1629)</f>
        <v/>
      </c>
      <c r="N705" s="5" t="str">
        <f t="shared" si="12"/>
        <v/>
      </c>
    </row>
    <row r="706" spans="6:14" x14ac:dyDescent="0.45">
      <c r="F706" s="20" t="str">
        <f>IF('Prediction Log'!F1630=0, "",'Prediction Log'!F1630)</f>
        <v/>
      </c>
      <c r="G706" s="18" t="str">
        <f>IF('Prediction Log'!H1630=0, "",'Prediction Log'!H1630)</f>
        <v/>
      </c>
      <c r="N706" s="5" t="str">
        <f t="shared" si="12"/>
        <v/>
      </c>
    </row>
    <row r="707" spans="6:14" x14ac:dyDescent="0.45">
      <c r="F707" s="20" t="str">
        <f>IF('Prediction Log'!F1631=0, "",'Prediction Log'!F1631)</f>
        <v/>
      </c>
      <c r="G707" s="18" t="str">
        <f>IF('Prediction Log'!H1631=0, "",'Prediction Log'!H1631)</f>
        <v/>
      </c>
      <c r="N707" s="5" t="str">
        <f t="shared" ref="N707:N770" si="13">IF(M707="W", L707, IF(M707="L",-I707, ""))</f>
        <v/>
      </c>
    </row>
    <row r="708" spans="6:14" x14ac:dyDescent="0.45">
      <c r="F708" s="20" t="str">
        <f>IF('Prediction Log'!F1632=0, "",'Prediction Log'!F1632)</f>
        <v/>
      </c>
      <c r="G708" s="18" t="str">
        <f>IF('Prediction Log'!H1632=0, "",'Prediction Log'!H1632)</f>
        <v/>
      </c>
      <c r="N708" s="5" t="str">
        <f t="shared" si="13"/>
        <v/>
      </c>
    </row>
    <row r="709" spans="6:14" x14ac:dyDescent="0.45">
      <c r="F709" s="20" t="str">
        <f>IF('Prediction Log'!F1633=0, "",'Prediction Log'!F1633)</f>
        <v/>
      </c>
      <c r="G709" s="18" t="str">
        <f>IF('Prediction Log'!H1633=0, "",'Prediction Log'!H1633)</f>
        <v/>
      </c>
      <c r="N709" s="5" t="str">
        <f t="shared" si="13"/>
        <v/>
      </c>
    </row>
    <row r="710" spans="6:14" x14ac:dyDescent="0.45">
      <c r="F710" s="20" t="str">
        <f>IF('Prediction Log'!F1634=0, "",'Prediction Log'!F1634)</f>
        <v/>
      </c>
      <c r="G710" s="18" t="str">
        <f>IF('Prediction Log'!H1634=0, "",'Prediction Log'!H1634)</f>
        <v/>
      </c>
      <c r="N710" s="5" t="str">
        <f t="shared" si="13"/>
        <v/>
      </c>
    </row>
    <row r="711" spans="6:14" x14ac:dyDescent="0.45">
      <c r="F711" s="20" t="str">
        <f>IF('Prediction Log'!F1635=0, "",'Prediction Log'!F1635)</f>
        <v/>
      </c>
      <c r="G711" s="18" t="str">
        <f>IF('Prediction Log'!H1635=0, "",'Prediction Log'!H1635)</f>
        <v/>
      </c>
      <c r="N711" s="5" t="str">
        <f t="shared" si="13"/>
        <v/>
      </c>
    </row>
    <row r="712" spans="6:14" x14ac:dyDescent="0.45">
      <c r="F712" s="20" t="str">
        <f>IF('Prediction Log'!F1636=0, "",'Prediction Log'!F1636)</f>
        <v/>
      </c>
      <c r="G712" s="18" t="str">
        <f>IF('Prediction Log'!H1636=0, "",'Prediction Log'!H1636)</f>
        <v/>
      </c>
      <c r="N712" s="5" t="str">
        <f t="shared" si="13"/>
        <v/>
      </c>
    </row>
    <row r="713" spans="6:14" x14ac:dyDescent="0.45">
      <c r="F713" s="20" t="str">
        <f>IF('Prediction Log'!F1637=0, "",'Prediction Log'!F1637)</f>
        <v/>
      </c>
      <c r="G713" s="18" t="str">
        <f>IF('Prediction Log'!H1637=0, "",'Prediction Log'!H1637)</f>
        <v/>
      </c>
      <c r="N713" s="5" t="str">
        <f t="shared" si="13"/>
        <v/>
      </c>
    </row>
    <row r="714" spans="6:14" x14ac:dyDescent="0.45">
      <c r="F714" s="20" t="str">
        <f>IF('Prediction Log'!F1638=0, "",'Prediction Log'!F1638)</f>
        <v/>
      </c>
      <c r="G714" s="18" t="str">
        <f>IF('Prediction Log'!H1638=0, "",'Prediction Log'!H1638)</f>
        <v/>
      </c>
      <c r="N714" s="5" t="str">
        <f t="shared" si="13"/>
        <v/>
      </c>
    </row>
    <row r="715" spans="6:14" x14ac:dyDescent="0.45">
      <c r="F715" s="20" t="str">
        <f>IF('Prediction Log'!F1639=0, "",'Prediction Log'!F1639)</f>
        <v/>
      </c>
      <c r="G715" s="18" t="str">
        <f>IF('Prediction Log'!H1639=0, "",'Prediction Log'!H1639)</f>
        <v/>
      </c>
      <c r="N715" s="5" t="str">
        <f t="shared" si="13"/>
        <v/>
      </c>
    </row>
    <row r="716" spans="6:14" x14ac:dyDescent="0.45">
      <c r="F716" s="20" t="str">
        <f>IF('Prediction Log'!F1640=0, "",'Prediction Log'!F1640)</f>
        <v/>
      </c>
      <c r="G716" s="18" t="str">
        <f>IF('Prediction Log'!H1640=0, "",'Prediction Log'!H1640)</f>
        <v/>
      </c>
      <c r="N716" s="5" t="str">
        <f t="shared" si="13"/>
        <v/>
      </c>
    </row>
    <row r="717" spans="6:14" x14ac:dyDescent="0.45">
      <c r="F717" s="20" t="str">
        <f>IF('Prediction Log'!F1641=0, "",'Prediction Log'!F1641)</f>
        <v/>
      </c>
      <c r="G717" s="18" t="str">
        <f>IF('Prediction Log'!H1641=0, "",'Prediction Log'!H1641)</f>
        <v/>
      </c>
      <c r="N717" s="5" t="str">
        <f t="shared" si="13"/>
        <v/>
      </c>
    </row>
    <row r="718" spans="6:14" x14ac:dyDescent="0.45">
      <c r="F718" s="20" t="str">
        <f>IF('Prediction Log'!F1642=0, "",'Prediction Log'!F1642)</f>
        <v/>
      </c>
      <c r="G718" s="18" t="str">
        <f>IF('Prediction Log'!H1642=0, "",'Prediction Log'!H1642)</f>
        <v/>
      </c>
      <c r="N718" s="5" t="str">
        <f t="shared" si="13"/>
        <v/>
      </c>
    </row>
    <row r="719" spans="6:14" x14ac:dyDescent="0.45">
      <c r="F719" s="20" t="str">
        <f>IF('Prediction Log'!F1643=0, "",'Prediction Log'!F1643)</f>
        <v/>
      </c>
      <c r="G719" s="18" t="str">
        <f>IF('Prediction Log'!H1643=0, "",'Prediction Log'!H1643)</f>
        <v/>
      </c>
      <c r="N719" s="5" t="str">
        <f t="shared" si="13"/>
        <v/>
      </c>
    </row>
    <row r="720" spans="6:14" x14ac:dyDescent="0.45">
      <c r="F720" s="20" t="str">
        <f>IF('Prediction Log'!F1644=0, "",'Prediction Log'!F1644)</f>
        <v/>
      </c>
      <c r="G720" s="18" t="str">
        <f>IF('Prediction Log'!H1644=0, "",'Prediction Log'!H1644)</f>
        <v/>
      </c>
      <c r="N720" s="5" t="str">
        <f t="shared" si="13"/>
        <v/>
      </c>
    </row>
    <row r="721" spans="6:14" x14ac:dyDescent="0.45">
      <c r="F721" s="20" t="str">
        <f>IF('Prediction Log'!F1645=0, "",'Prediction Log'!F1645)</f>
        <v/>
      </c>
      <c r="G721" s="18" t="str">
        <f>IF('Prediction Log'!H1645=0, "",'Prediction Log'!H1645)</f>
        <v/>
      </c>
      <c r="N721" s="5" t="str">
        <f t="shared" si="13"/>
        <v/>
      </c>
    </row>
    <row r="722" spans="6:14" x14ac:dyDescent="0.45">
      <c r="F722" s="20" t="str">
        <f>IF('Prediction Log'!F1646=0, "",'Prediction Log'!F1646)</f>
        <v/>
      </c>
      <c r="G722" s="18" t="str">
        <f>IF('Prediction Log'!H1646=0, "",'Prediction Log'!H1646)</f>
        <v/>
      </c>
      <c r="N722" s="5" t="str">
        <f t="shared" si="13"/>
        <v/>
      </c>
    </row>
    <row r="723" spans="6:14" x14ac:dyDescent="0.45">
      <c r="F723" s="20" t="str">
        <f>IF('Prediction Log'!F1647=0, "",'Prediction Log'!F1647)</f>
        <v/>
      </c>
      <c r="G723" s="18" t="str">
        <f>IF('Prediction Log'!H1647=0, "",'Prediction Log'!H1647)</f>
        <v/>
      </c>
      <c r="N723" s="5" t="str">
        <f t="shared" si="13"/>
        <v/>
      </c>
    </row>
    <row r="724" spans="6:14" x14ac:dyDescent="0.45">
      <c r="F724" s="20" t="str">
        <f>IF('Prediction Log'!F1648=0, "",'Prediction Log'!F1648)</f>
        <v/>
      </c>
      <c r="G724" s="18" t="str">
        <f>IF('Prediction Log'!H1648=0, "",'Prediction Log'!H1648)</f>
        <v/>
      </c>
      <c r="N724" s="5" t="str">
        <f t="shared" si="13"/>
        <v/>
      </c>
    </row>
    <row r="725" spans="6:14" x14ac:dyDescent="0.45">
      <c r="F725" s="20" t="str">
        <f>IF('Prediction Log'!F1649=0, "",'Prediction Log'!F1649)</f>
        <v/>
      </c>
      <c r="G725" s="18" t="str">
        <f>IF('Prediction Log'!H1649=0, "",'Prediction Log'!H1649)</f>
        <v/>
      </c>
      <c r="N725" s="5" t="str">
        <f t="shared" si="13"/>
        <v/>
      </c>
    </row>
    <row r="726" spans="6:14" x14ac:dyDescent="0.45">
      <c r="F726" s="20" t="str">
        <f>IF('Prediction Log'!F1650=0, "",'Prediction Log'!F1650)</f>
        <v/>
      </c>
      <c r="G726" s="18" t="str">
        <f>IF('Prediction Log'!H1650=0, "",'Prediction Log'!H1650)</f>
        <v/>
      </c>
      <c r="N726" s="5" t="str">
        <f t="shared" si="13"/>
        <v/>
      </c>
    </row>
    <row r="727" spans="6:14" x14ac:dyDescent="0.45">
      <c r="F727" s="20" t="str">
        <f>IF('Prediction Log'!F1651=0, "",'Prediction Log'!F1651)</f>
        <v/>
      </c>
      <c r="G727" s="18" t="str">
        <f>IF('Prediction Log'!H1651=0, "",'Prediction Log'!H1651)</f>
        <v/>
      </c>
      <c r="N727" s="5" t="str">
        <f t="shared" si="13"/>
        <v/>
      </c>
    </row>
    <row r="728" spans="6:14" x14ac:dyDescent="0.45">
      <c r="F728" s="20" t="str">
        <f>IF('Prediction Log'!F1652=0, "",'Prediction Log'!F1652)</f>
        <v/>
      </c>
      <c r="G728" s="18" t="str">
        <f>IF('Prediction Log'!H1652=0, "",'Prediction Log'!H1652)</f>
        <v/>
      </c>
      <c r="N728" s="5" t="str">
        <f t="shared" si="13"/>
        <v/>
      </c>
    </row>
    <row r="729" spans="6:14" x14ac:dyDescent="0.45">
      <c r="F729" s="20" t="str">
        <f>IF('Prediction Log'!F1653=0, "",'Prediction Log'!F1653)</f>
        <v/>
      </c>
      <c r="G729" s="18" t="str">
        <f>IF('Prediction Log'!H1653=0, "",'Prediction Log'!H1653)</f>
        <v/>
      </c>
      <c r="N729" s="5" t="str">
        <f t="shared" si="13"/>
        <v/>
      </c>
    </row>
    <row r="730" spans="6:14" x14ac:dyDescent="0.45">
      <c r="F730" s="20" t="str">
        <f>IF('Prediction Log'!F1654=0, "",'Prediction Log'!F1654)</f>
        <v/>
      </c>
      <c r="G730" s="18" t="str">
        <f>IF('Prediction Log'!H1654=0, "",'Prediction Log'!H1654)</f>
        <v/>
      </c>
      <c r="N730" s="5" t="str">
        <f t="shared" si="13"/>
        <v/>
      </c>
    </row>
    <row r="731" spans="6:14" x14ac:dyDescent="0.45">
      <c r="F731" s="20" t="str">
        <f>IF('Prediction Log'!F1655=0, "",'Prediction Log'!F1655)</f>
        <v/>
      </c>
      <c r="G731" s="18" t="str">
        <f>IF('Prediction Log'!H1655=0, "",'Prediction Log'!H1655)</f>
        <v/>
      </c>
      <c r="N731" s="5" t="str">
        <f t="shared" si="13"/>
        <v/>
      </c>
    </row>
    <row r="732" spans="6:14" x14ac:dyDescent="0.45">
      <c r="F732" s="20" t="str">
        <f>IF('Prediction Log'!F1656=0, "",'Prediction Log'!F1656)</f>
        <v/>
      </c>
      <c r="G732" s="18" t="str">
        <f>IF('Prediction Log'!H1656=0, "",'Prediction Log'!H1656)</f>
        <v/>
      </c>
      <c r="N732" s="5" t="str">
        <f t="shared" si="13"/>
        <v/>
      </c>
    </row>
    <row r="733" spans="6:14" x14ac:dyDescent="0.45">
      <c r="F733" s="20" t="str">
        <f>IF('Prediction Log'!F1657=0, "",'Prediction Log'!F1657)</f>
        <v/>
      </c>
      <c r="G733" s="18" t="str">
        <f>IF('Prediction Log'!H1657=0, "",'Prediction Log'!H1657)</f>
        <v/>
      </c>
      <c r="N733" s="5" t="str">
        <f t="shared" si="13"/>
        <v/>
      </c>
    </row>
    <row r="734" spans="6:14" x14ac:dyDescent="0.45">
      <c r="F734" s="20" t="str">
        <f>IF('Prediction Log'!F1658=0, "",'Prediction Log'!F1658)</f>
        <v/>
      </c>
      <c r="G734" s="18" t="str">
        <f>IF('Prediction Log'!H1658=0, "",'Prediction Log'!H1658)</f>
        <v/>
      </c>
      <c r="N734" s="5" t="str">
        <f t="shared" si="13"/>
        <v/>
      </c>
    </row>
    <row r="735" spans="6:14" x14ac:dyDescent="0.45">
      <c r="F735" s="20" t="str">
        <f>IF('Prediction Log'!F1659=0, "",'Prediction Log'!F1659)</f>
        <v/>
      </c>
      <c r="G735" s="18" t="str">
        <f>IF('Prediction Log'!H1659=0, "",'Prediction Log'!H1659)</f>
        <v/>
      </c>
      <c r="N735" s="5" t="str">
        <f t="shared" si="13"/>
        <v/>
      </c>
    </row>
    <row r="736" spans="6:14" x14ac:dyDescent="0.45">
      <c r="F736" s="20" t="str">
        <f>IF('Prediction Log'!F1660=0, "",'Prediction Log'!F1660)</f>
        <v/>
      </c>
      <c r="G736" s="18" t="str">
        <f>IF('Prediction Log'!H1660=0, "",'Prediction Log'!H1660)</f>
        <v/>
      </c>
      <c r="N736" s="5" t="str">
        <f t="shared" si="13"/>
        <v/>
      </c>
    </row>
    <row r="737" spans="6:14" x14ac:dyDescent="0.45">
      <c r="F737" s="20" t="str">
        <f>IF('Prediction Log'!F1661=0, "",'Prediction Log'!F1661)</f>
        <v/>
      </c>
      <c r="G737" s="18" t="str">
        <f>IF('Prediction Log'!H1661=0, "",'Prediction Log'!H1661)</f>
        <v/>
      </c>
      <c r="N737" s="5" t="str">
        <f t="shared" si="13"/>
        <v/>
      </c>
    </row>
    <row r="738" spans="6:14" x14ac:dyDescent="0.45">
      <c r="F738" s="20" t="str">
        <f>IF('Prediction Log'!F1662=0, "",'Prediction Log'!F1662)</f>
        <v/>
      </c>
      <c r="G738" s="18" t="str">
        <f>IF('Prediction Log'!H1662=0, "",'Prediction Log'!H1662)</f>
        <v/>
      </c>
      <c r="N738" s="5" t="str">
        <f t="shared" si="13"/>
        <v/>
      </c>
    </row>
    <row r="739" spans="6:14" x14ac:dyDescent="0.45">
      <c r="F739" s="20" t="str">
        <f>IF('Prediction Log'!F1663=0, "",'Prediction Log'!F1663)</f>
        <v/>
      </c>
      <c r="G739" s="18" t="str">
        <f>IF('Prediction Log'!H1663=0, "",'Prediction Log'!H1663)</f>
        <v/>
      </c>
      <c r="N739" s="5" t="str">
        <f t="shared" si="13"/>
        <v/>
      </c>
    </row>
    <row r="740" spans="6:14" x14ac:dyDescent="0.45">
      <c r="F740" s="20" t="str">
        <f>IF('Prediction Log'!F1664=0, "",'Prediction Log'!F1664)</f>
        <v/>
      </c>
      <c r="G740" s="18" t="str">
        <f>IF('Prediction Log'!H1664=0, "",'Prediction Log'!H1664)</f>
        <v/>
      </c>
      <c r="N740" s="5" t="str">
        <f t="shared" si="13"/>
        <v/>
      </c>
    </row>
    <row r="741" spans="6:14" x14ac:dyDescent="0.45">
      <c r="F741" s="20" t="str">
        <f>IF('Prediction Log'!F1665=0, "",'Prediction Log'!F1665)</f>
        <v/>
      </c>
      <c r="G741" s="18" t="str">
        <f>IF('Prediction Log'!H1665=0, "",'Prediction Log'!H1665)</f>
        <v/>
      </c>
      <c r="N741" s="5" t="str">
        <f t="shared" si="13"/>
        <v/>
      </c>
    </row>
    <row r="742" spans="6:14" x14ac:dyDescent="0.45">
      <c r="F742" s="20" t="str">
        <f>IF('Prediction Log'!F1666=0, "",'Prediction Log'!F1666)</f>
        <v/>
      </c>
      <c r="G742" s="18" t="str">
        <f>IF('Prediction Log'!H1666=0, "",'Prediction Log'!H1666)</f>
        <v/>
      </c>
      <c r="N742" s="5" t="str">
        <f t="shared" si="13"/>
        <v/>
      </c>
    </row>
    <row r="743" spans="6:14" x14ac:dyDescent="0.45">
      <c r="F743" s="20" t="str">
        <f>IF('Prediction Log'!F1667=0, "",'Prediction Log'!F1667)</f>
        <v/>
      </c>
      <c r="G743" s="18" t="str">
        <f>IF('Prediction Log'!H1667=0, "",'Prediction Log'!H1667)</f>
        <v/>
      </c>
      <c r="N743" s="5" t="str">
        <f t="shared" si="13"/>
        <v/>
      </c>
    </row>
    <row r="744" spans="6:14" x14ac:dyDescent="0.45">
      <c r="F744" s="20" t="str">
        <f>IF('Prediction Log'!F1668=0, "",'Prediction Log'!F1668)</f>
        <v/>
      </c>
      <c r="G744" s="18" t="str">
        <f>IF('Prediction Log'!H1668=0, "",'Prediction Log'!H1668)</f>
        <v/>
      </c>
      <c r="N744" s="5" t="str">
        <f t="shared" si="13"/>
        <v/>
      </c>
    </row>
    <row r="745" spans="6:14" x14ac:dyDescent="0.45">
      <c r="F745" s="20" t="str">
        <f>IF('Prediction Log'!F1669=0, "",'Prediction Log'!F1669)</f>
        <v/>
      </c>
      <c r="G745" s="18" t="str">
        <f>IF('Prediction Log'!H1669=0, "",'Prediction Log'!H1669)</f>
        <v/>
      </c>
      <c r="N745" s="5" t="str">
        <f t="shared" si="13"/>
        <v/>
      </c>
    </row>
    <row r="746" spans="6:14" x14ac:dyDescent="0.45">
      <c r="F746" s="20" t="str">
        <f>IF('Prediction Log'!F1670=0, "",'Prediction Log'!F1670)</f>
        <v/>
      </c>
      <c r="G746" s="18" t="str">
        <f>IF('Prediction Log'!H1670=0, "",'Prediction Log'!H1670)</f>
        <v/>
      </c>
      <c r="N746" s="5" t="str">
        <f t="shared" si="13"/>
        <v/>
      </c>
    </row>
    <row r="747" spans="6:14" x14ac:dyDescent="0.45">
      <c r="F747" s="20" t="str">
        <f>IF('Prediction Log'!F1671=0, "",'Prediction Log'!F1671)</f>
        <v/>
      </c>
      <c r="G747" s="18" t="str">
        <f>IF('Prediction Log'!H1671=0, "",'Prediction Log'!H1671)</f>
        <v/>
      </c>
      <c r="N747" s="5" t="str">
        <f t="shared" si="13"/>
        <v/>
      </c>
    </row>
    <row r="748" spans="6:14" x14ac:dyDescent="0.45">
      <c r="F748" s="20" t="str">
        <f>IF('Prediction Log'!F1672=0, "",'Prediction Log'!F1672)</f>
        <v/>
      </c>
      <c r="G748" s="18" t="str">
        <f>IF('Prediction Log'!H1672=0, "",'Prediction Log'!H1672)</f>
        <v/>
      </c>
      <c r="N748" s="5" t="str">
        <f t="shared" si="13"/>
        <v/>
      </c>
    </row>
    <row r="749" spans="6:14" x14ac:dyDescent="0.45">
      <c r="F749" s="20" t="str">
        <f>IF('Prediction Log'!F1673=0, "",'Prediction Log'!F1673)</f>
        <v/>
      </c>
      <c r="G749" s="18" t="str">
        <f>IF('Prediction Log'!H1673=0, "",'Prediction Log'!H1673)</f>
        <v/>
      </c>
      <c r="N749" s="5" t="str">
        <f t="shared" si="13"/>
        <v/>
      </c>
    </row>
    <row r="750" spans="6:14" x14ac:dyDescent="0.45">
      <c r="F750" s="20" t="str">
        <f>IF('Prediction Log'!F1674=0, "",'Prediction Log'!F1674)</f>
        <v/>
      </c>
      <c r="G750" s="18" t="str">
        <f>IF('Prediction Log'!H1674=0, "",'Prediction Log'!H1674)</f>
        <v/>
      </c>
      <c r="N750" s="5" t="str">
        <f t="shared" si="13"/>
        <v/>
      </c>
    </row>
    <row r="751" spans="6:14" x14ac:dyDescent="0.45">
      <c r="F751" s="20" t="str">
        <f>IF('Prediction Log'!F1675=0, "",'Prediction Log'!F1675)</f>
        <v/>
      </c>
      <c r="G751" s="18" t="str">
        <f>IF('Prediction Log'!H1675=0, "",'Prediction Log'!H1675)</f>
        <v/>
      </c>
      <c r="N751" s="5" t="str">
        <f t="shared" si="13"/>
        <v/>
      </c>
    </row>
    <row r="752" spans="6:14" x14ac:dyDescent="0.45">
      <c r="F752" s="20" t="str">
        <f>IF('Prediction Log'!F1676=0, "",'Prediction Log'!F1676)</f>
        <v/>
      </c>
      <c r="G752" s="18" t="str">
        <f>IF('Prediction Log'!H1676=0, "",'Prediction Log'!H1676)</f>
        <v/>
      </c>
      <c r="N752" s="5" t="str">
        <f t="shared" si="13"/>
        <v/>
      </c>
    </row>
    <row r="753" spans="6:14" x14ac:dyDescent="0.45">
      <c r="F753" s="20" t="str">
        <f>IF('Prediction Log'!F1677=0, "",'Prediction Log'!F1677)</f>
        <v/>
      </c>
      <c r="G753" s="18" t="str">
        <f>IF('Prediction Log'!H1677=0, "",'Prediction Log'!H1677)</f>
        <v/>
      </c>
      <c r="N753" s="5" t="str">
        <f t="shared" si="13"/>
        <v/>
      </c>
    </row>
    <row r="754" spans="6:14" x14ac:dyDescent="0.45">
      <c r="F754" s="20" t="str">
        <f>IF('Prediction Log'!F1678=0, "",'Prediction Log'!F1678)</f>
        <v/>
      </c>
      <c r="G754" s="18" t="str">
        <f>IF('Prediction Log'!H1678=0, "",'Prediction Log'!H1678)</f>
        <v/>
      </c>
      <c r="N754" s="5" t="str">
        <f t="shared" si="13"/>
        <v/>
      </c>
    </row>
    <row r="755" spans="6:14" x14ac:dyDescent="0.45">
      <c r="F755" s="20" t="str">
        <f>IF('Prediction Log'!F1679=0, "",'Prediction Log'!F1679)</f>
        <v/>
      </c>
      <c r="G755" s="18" t="str">
        <f>IF('Prediction Log'!H1679=0, "",'Prediction Log'!H1679)</f>
        <v/>
      </c>
      <c r="N755" s="5" t="str">
        <f t="shared" si="13"/>
        <v/>
      </c>
    </row>
    <row r="756" spans="6:14" x14ac:dyDescent="0.45">
      <c r="F756" s="20" t="str">
        <f>IF('Prediction Log'!F1680=0, "",'Prediction Log'!F1680)</f>
        <v/>
      </c>
      <c r="G756" s="18" t="str">
        <f>IF('Prediction Log'!H1680=0, "",'Prediction Log'!H1680)</f>
        <v/>
      </c>
      <c r="N756" s="5" t="str">
        <f t="shared" si="13"/>
        <v/>
      </c>
    </row>
    <row r="757" spans="6:14" x14ac:dyDescent="0.45">
      <c r="F757" s="20" t="str">
        <f>IF('Prediction Log'!F1681=0, "",'Prediction Log'!F1681)</f>
        <v/>
      </c>
      <c r="G757" s="18" t="str">
        <f>IF('Prediction Log'!H1681=0, "",'Prediction Log'!H1681)</f>
        <v/>
      </c>
      <c r="N757" s="5" t="str">
        <f t="shared" si="13"/>
        <v/>
      </c>
    </row>
    <row r="758" spans="6:14" x14ac:dyDescent="0.45">
      <c r="F758" s="20" t="str">
        <f>IF('Prediction Log'!F1682=0, "",'Prediction Log'!F1682)</f>
        <v/>
      </c>
      <c r="G758" s="18" t="str">
        <f>IF('Prediction Log'!H1682=0, "",'Prediction Log'!H1682)</f>
        <v/>
      </c>
      <c r="N758" s="5" t="str">
        <f t="shared" si="13"/>
        <v/>
      </c>
    </row>
    <row r="759" spans="6:14" x14ac:dyDescent="0.45">
      <c r="F759" s="20" t="str">
        <f>IF('Prediction Log'!F1683=0, "",'Prediction Log'!F1683)</f>
        <v/>
      </c>
      <c r="G759" s="18" t="str">
        <f>IF('Prediction Log'!H1683=0, "",'Prediction Log'!H1683)</f>
        <v/>
      </c>
      <c r="N759" s="5" t="str">
        <f t="shared" si="13"/>
        <v/>
      </c>
    </row>
    <row r="760" spans="6:14" x14ac:dyDescent="0.45">
      <c r="F760" s="20" t="str">
        <f>IF('Prediction Log'!F1684=0, "",'Prediction Log'!F1684)</f>
        <v/>
      </c>
      <c r="G760" s="18" t="str">
        <f>IF('Prediction Log'!H1684=0, "",'Prediction Log'!H1684)</f>
        <v/>
      </c>
      <c r="N760" s="5" t="str">
        <f t="shared" si="13"/>
        <v/>
      </c>
    </row>
    <row r="761" spans="6:14" x14ac:dyDescent="0.45">
      <c r="F761" s="20" t="str">
        <f>IF('Prediction Log'!F1685=0, "",'Prediction Log'!F1685)</f>
        <v/>
      </c>
      <c r="G761" s="18" t="str">
        <f>IF('Prediction Log'!H1685=0, "",'Prediction Log'!H1685)</f>
        <v/>
      </c>
      <c r="N761" s="5" t="str">
        <f t="shared" si="13"/>
        <v/>
      </c>
    </row>
    <row r="762" spans="6:14" x14ac:dyDescent="0.45">
      <c r="F762" s="20" t="str">
        <f>IF('Prediction Log'!F1686=0, "",'Prediction Log'!F1686)</f>
        <v/>
      </c>
      <c r="G762" s="18" t="str">
        <f>IF('Prediction Log'!H1686=0, "",'Prediction Log'!H1686)</f>
        <v/>
      </c>
      <c r="N762" s="5" t="str">
        <f t="shared" si="13"/>
        <v/>
      </c>
    </row>
    <row r="763" spans="6:14" x14ac:dyDescent="0.45">
      <c r="F763" s="20" t="str">
        <f>IF('Prediction Log'!F1687=0, "",'Prediction Log'!F1687)</f>
        <v/>
      </c>
      <c r="G763" s="18" t="str">
        <f>IF('Prediction Log'!H1687=0, "",'Prediction Log'!H1687)</f>
        <v/>
      </c>
      <c r="N763" s="5" t="str">
        <f t="shared" si="13"/>
        <v/>
      </c>
    </row>
    <row r="764" spans="6:14" x14ac:dyDescent="0.45">
      <c r="F764" s="20" t="str">
        <f>IF('Prediction Log'!F1688=0, "",'Prediction Log'!F1688)</f>
        <v/>
      </c>
      <c r="G764" s="18" t="str">
        <f>IF('Prediction Log'!H1688=0, "",'Prediction Log'!H1688)</f>
        <v/>
      </c>
      <c r="N764" s="5" t="str">
        <f t="shared" si="13"/>
        <v/>
      </c>
    </row>
    <row r="765" spans="6:14" x14ac:dyDescent="0.45">
      <c r="F765" s="20" t="str">
        <f>IF('Prediction Log'!F1689=0, "",'Prediction Log'!F1689)</f>
        <v/>
      </c>
      <c r="G765" s="18" t="str">
        <f>IF('Prediction Log'!H1689=0, "",'Prediction Log'!H1689)</f>
        <v/>
      </c>
      <c r="N765" s="5" t="str">
        <f t="shared" si="13"/>
        <v/>
      </c>
    </row>
    <row r="766" spans="6:14" x14ac:dyDescent="0.45">
      <c r="F766" s="20" t="str">
        <f>IF('Prediction Log'!F1690=0, "",'Prediction Log'!F1690)</f>
        <v/>
      </c>
      <c r="G766" s="18" t="str">
        <f>IF('Prediction Log'!H1690=0, "",'Prediction Log'!H1690)</f>
        <v/>
      </c>
      <c r="N766" s="5" t="str">
        <f t="shared" si="13"/>
        <v/>
      </c>
    </row>
    <row r="767" spans="6:14" x14ac:dyDescent="0.45">
      <c r="F767" s="20" t="str">
        <f>IF('Prediction Log'!F1691=0, "",'Prediction Log'!F1691)</f>
        <v/>
      </c>
      <c r="G767" s="18" t="str">
        <f>IF('Prediction Log'!H1691=0, "",'Prediction Log'!H1691)</f>
        <v/>
      </c>
      <c r="N767" s="5" t="str">
        <f t="shared" si="13"/>
        <v/>
      </c>
    </row>
    <row r="768" spans="6:14" x14ac:dyDescent="0.45">
      <c r="F768" s="20" t="str">
        <f>IF('Prediction Log'!F1692=0, "",'Prediction Log'!F1692)</f>
        <v/>
      </c>
      <c r="G768" s="18" t="str">
        <f>IF('Prediction Log'!H1692=0, "",'Prediction Log'!H1692)</f>
        <v/>
      </c>
      <c r="N768" s="5" t="str">
        <f t="shared" si="13"/>
        <v/>
      </c>
    </row>
    <row r="769" spans="6:14" x14ac:dyDescent="0.45">
      <c r="F769" s="20" t="str">
        <f>IF('Prediction Log'!F1693=0, "",'Prediction Log'!F1693)</f>
        <v/>
      </c>
      <c r="G769" s="18" t="str">
        <f>IF('Prediction Log'!H1693=0, "",'Prediction Log'!H1693)</f>
        <v/>
      </c>
      <c r="N769" s="5" t="str">
        <f t="shared" si="13"/>
        <v/>
      </c>
    </row>
    <row r="770" spans="6:14" x14ac:dyDescent="0.45">
      <c r="F770" s="20" t="str">
        <f>IF('Prediction Log'!F1694=0, "",'Prediction Log'!F1694)</f>
        <v/>
      </c>
      <c r="G770" s="18" t="str">
        <f>IF('Prediction Log'!H1694=0, "",'Prediction Log'!H1694)</f>
        <v/>
      </c>
      <c r="N770" s="5" t="str">
        <f t="shared" si="13"/>
        <v/>
      </c>
    </row>
    <row r="771" spans="6:14" x14ac:dyDescent="0.45">
      <c r="F771" s="20" t="str">
        <f>IF('Prediction Log'!F1695=0, "",'Prediction Log'!F1695)</f>
        <v/>
      </c>
      <c r="G771" s="18" t="str">
        <f>IF('Prediction Log'!H1695=0, "",'Prediction Log'!H1695)</f>
        <v/>
      </c>
      <c r="N771" s="5" t="str">
        <f t="shared" ref="N771:N834" si="14">IF(M771="W", L771, IF(M771="L",-I771, ""))</f>
        <v/>
      </c>
    </row>
    <row r="772" spans="6:14" x14ac:dyDescent="0.45">
      <c r="F772" s="20" t="str">
        <f>IF('Prediction Log'!F1696=0, "",'Prediction Log'!F1696)</f>
        <v/>
      </c>
      <c r="G772" s="18" t="str">
        <f>IF('Prediction Log'!H1696=0, "",'Prediction Log'!H1696)</f>
        <v/>
      </c>
      <c r="N772" s="5" t="str">
        <f t="shared" si="14"/>
        <v/>
      </c>
    </row>
    <row r="773" spans="6:14" x14ac:dyDescent="0.45">
      <c r="F773" s="20" t="str">
        <f>IF('Prediction Log'!F1697=0, "",'Prediction Log'!F1697)</f>
        <v/>
      </c>
      <c r="G773" s="18" t="str">
        <f>IF('Prediction Log'!H1697=0, "",'Prediction Log'!H1697)</f>
        <v/>
      </c>
      <c r="N773" s="5" t="str">
        <f t="shared" si="14"/>
        <v/>
      </c>
    </row>
    <row r="774" spans="6:14" x14ac:dyDescent="0.45">
      <c r="F774" s="20" t="str">
        <f>IF('Prediction Log'!F1698=0, "",'Prediction Log'!F1698)</f>
        <v/>
      </c>
      <c r="G774" s="18" t="str">
        <f>IF('Prediction Log'!H1698=0, "",'Prediction Log'!H1698)</f>
        <v/>
      </c>
      <c r="N774" s="5" t="str">
        <f t="shared" si="14"/>
        <v/>
      </c>
    </row>
    <row r="775" spans="6:14" x14ac:dyDescent="0.45">
      <c r="F775" s="20" t="str">
        <f>IF('Prediction Log'!F1699=0, "",'Prediction Log'!F1699)</f>
        <v/>
      </c>
      <c r="G775" s="18" t="str">
        <f>IF('Prediction Log'!H1699=0, "",'Prediction Log'!H1699)</f>
        <v/>
      </c>
      <c r="N775" s="5" t="str">
        <f t="shared" si="14"/>
        <v/>
      </c>
    </row>
    <row r="776" spans="6:14" x14ac:dyDescent="0.45">
      <c r="F776" s="20" t="str">
        <f>IF('Prediction Log'!F1700=0, "",'Prediction Log'!F1700)</f>
        <v/>
      </c>
      <c r="G776" s="18" t="str">
        <f>IF('Prediction Log'!H1700=0, "",'Prediction Log'!H1700)</f>
        <v/>
      </c>
      <c r="N776" s="5" t="str">
        <f t="shared" si="14"/>
        <v/>
      </c>
    </row>
    <row r="777" spans="6:14" x14ac:dyDescent="0.45">
      <c r="F777" s="20" t="str">
        <f>IF('Prediction Log'!F1701=0, "",'Prediction Log'!F1701)</f>
        <v/>
      </c>
      <c r="G777" s="18" t="str">
        <f>IF('Prediction Log'!H1701=0, "",'Prediction Log'!H1701)</f>
        <v/>
      </c>
      <c r="N777" s="5" t="str">
        <f t="shared" si="14"/>
        <v/>
      </c>
    </row>
    <row r="778" spans="6:14" x14ac:dyDescent="0.45">
      <c r="F778" s="20" t="str">
        <f>IF('Prediction Log'!F1702=0, "",'Prediction Log'!F1702)</f>
        <v/>
      </c>
      <c r="G778" s="18" t="str">
        <f>IF('Prediction Log'!H1702=0, "",'Prediction Log'!H1702)</f>
        <v/>
      </c>
      <c r="N778" s="5" t="str">
        <f t="shared" si="14"/>
        <v/>
      </c>
    </row>
    <row r="779" spans="6:14" x14ac:dyDescent="0.45">
      <c r="F779" s="20" t="str">
        <f>IF('Prediction Log'!F1703=0, "",'Prediction Log'!F1703)</f>
        <v/>
      </c>
      <c r="G779" s="18" t="str">
        <f>IF('Prediction Log'!H1703=0, "",'Prediction Log'!H1703)</f>
        <v/>
      </c>
      <c r="N779" s="5" t="str">
        <f t="shared" si="14"/>
        <v/>
      </c>
    </row>
    <row r="780" spans="6:14" x14ac:dyDescent="0.45">
      <c r="F780" s="20" t="str">
        <f>IF('Prediction Log'!F1704=0, "",'Prediction Log'!F1704)</f>
        <v/>
      </c>
      <c r="G780" s="18" t="str">
        <f>IF('Prediction Log'!H1704=0, "",'Prediction Log'!H1704)</f>
        <v/>
      </c>
      <c r="N780" s="5" t="str">
        <f t="shared" si="14"/>
        <v/>
      </c>
    </row>
    <row r="781" spans="6:14" x14ac:dyDescent="0.45">
      <c r="F781" s="20" t="str">
        <f>IF('Prediction Log'!F1705=0, "",'Prediction Log'!F1705)</f>
        <v/>
      </c>
      <c r="G781" s="18" t="str">
        <f>IF('Prediction Log'!H1705=0, "",'Prediction Log'!H1705)</f>
        <v/>
      </c>
      <c r="N781" s="5" t="str">
        <f t="shared" si="14"/>
        <v/>
      </c>
    </row>
    <row r="782" spans="6:14" x14ac:dyDescent="0.45">
      <c r="F782" s="20" t="str">
        <f>IF('Prediction Log'!F1706=0, "",'Prediction Log'!F1706)</f>
        <v/>
      </c>
      <c r="G782" s="18" t="str">
        <f>IF('Prediction Log'!H1706=0, "",'Prediction Log'!H1706)</f>
        <v/>
      </c>
      <c r="N782" s="5" t="str">
        <f t="shared" si="14"/>
        <v/>
      </c>
    </row>
    <row r="783" spans="6:14" x14ac:dyDescent="0.45">
      <c r="F783" s="20" t="str">
        <f>IF('Prediction Log'!F1707=0, "",'Prediction Log'!F1707)</f>
        <v/>
      </c>
      <c r="G783" s="18" t="str">
        <f>IF('Prediction Log'!H1707=0, "",'Prediction Log'!H1707)</f>
        <v/>
      </c>
      <c r="N783" s="5" t="str">
        <f t="shared" si="14"/>
        <v/>
      </c>
    </row>
    <row r="784" spans="6:14" x14ac:dyDescent="0.45">
      <c r="F784" s="20" t="str">
        <f>IF('Prediction Log'!F1708=0, "",'Prediction Log'!F1708)</f>
        <v/>
      </c>
      <c r="G784" s="18" t="str">
        <f>IF('Prediction Log'!H1708=0, "",'Prediction Log'!H1708)</f>
        <v/>
      </c>
      <c r="N784" s="5" t="str">
        <f t="shared" si="14"/>
        <v/>
      </c>
    </row>
    <row r="785" spans="6:14" x14ac:dyDescent="0.45">
      <c r="F785" s="20" t="str">
        <f>IF('Prediction Log'!F1709=0, "",'Prediction Log'!F1709)</f>
        <v/>
      </c>
      <c r="G785" s="18" t="str">
        <f>IF('Prediction Log'!H1709=0, "",'Prediction Log'!H1709)</f>
        <v/>
      </c>
      <c r="N785" s="5" t="str">
        <f t="shared" si="14"/>
        <v/>
      </c>
    </row>
    <row r="786" spans="6:14" x14ac:dyDescent="0.45">
      <c r="F786" s="20" t="str">
        <f>IF('Prediction Log'!F1710=0, "",'Prediction Log'!F1710)</f>
        <v/>
      </c>
      <c r="G786" s="18" t="str">
        <f>IF('Prediction Log'!H1710=0, "",'Prediction Log'!H1710)</f>
        <v/>
      </c>
      <c r="N786" s="5" t="str">
        <f t="shared" si="14"/>
        <v/>
      </c>
    </row>
    <row r="787" spans="6:14" x14ac:dyDescent="0.45">
      <c r="F787" s="20" t="str">
        <f>IF('Prediction Log'!F1711=0, "",'Prediction Log'!F1711)</f>
        <v/>
      </c>
      <c r="G787" s="18" t="str">
        <f>IF('Prediction Log'!H1711=0, "",'Prediction Log'!H1711)</f>
        <v/>
      </c>
      <c r="N787" s="5" t="str">
        <f t="shared" si="14"/>
        <v/>
      </c>
    </row>
    <row r="788" spans="6:14" x14ac:dyDescent="0.45">
      <c r="F788" s="20" t="str">
        <f>IF('Prediction Log'!F1712=0, "",'Prediction Log'!F1712)</f>
        <v/>
      </c>
      <c r="G788" s="18" t="str">
        <f>IF('Prediction Log'!H1712=0, "",'Prediction Log'!H1712)</f>
        <v/>
      </c>
      <c r="N788" s="5" t="str">
        <f t="shared" si="14"/>
        <v/>
      </c>
    </row>
    <row r="789" spans="6:14" x14ac:dyDescent="0.45">
      <c r="F789" s="20" t="str">
        <f>IF('Prediction Log'!F1713=0, "",'Prediction Log'!F1713)</f>
        <v/>
      </c>
      <c r="G789" s="18" t="str">
        <f>IF('Prediction Log'!H1713=0, "",'Prediction Log'!H1713)</f>
        <v/>
      </c>
      <c r="N789" s="5" t="str">
        <f t="shared" si="14"/>
        <v/>
      </c>
    </row>
    <row r="790" spans="6:14" x14ac:dyDescent="0.45">
      <c r="F790" s="20" t="str">
        <f>IF('Prediction Log'!F1714=0, "",'Prediction Log'!F1714)</f>
        <v/>
      </c>
      <c r="G790" s="18" t="str">
        <f>IF('Prediction Log'!H1714=0, "",'Prediction Log'!H1714)</f>
        <v/>
      </c>
      <c r="N790" s="5" t="str">
        <f t="shared" si="14"/>
        <v/>
      </c>
    </row>
    <row r="791" spans="6:14" x14ac:dyDescent="0.45">
      <c r="F791" s="20" t="str">
        <f>IF('Prediction Log'!F1715=0, "",'Prediction Log'!F1715)</f>
        <v/>
      </c>
      <c r="G791" s="18" t="str">
        <f>IF('Prediction Log'!H1715=0, "",'Prediction Log'!H1715)</f>
        <v/>
      </c>
      <c r="N791" s="5" t="str">
        <f t="shared" si="14"/>
        <v/>
      </c>
    </row>
    <row r="792" spans="6:14" x14ac:dyDescent="0.45">
      <c r="F792" s="20" t="str">
        <f>IF('Prediction Log'!F1716=0, "",'Prediction Log'!F1716)</f>
        <v/>
      </c>
      <c r="G792" s="18" t="str">
        <f>IF('Prediction Log'!H1716=0, "",'Prediction Log'!H1716)</f>
        <v/>
      </c>
      <c r="N792" s="5" t="str">
        <f t="shared" si="14"/>
        <v/>
      </c>
    </row>
    <row r="793" spans="6:14" x14ac:dyDescent="0.45">
      <c r="F793" s="20" t="str">
        <f>IF('Prediction Log'!F1717=0, "",'Prediction Log'!F1717)</f>
        <v/>
      </c>
      <c r="G793" s="18" t="str">
        <f>IF('Prediction Log'!H1717=0, "",'Prediction Log'!H1717)</f>
        <v/>
      </c>
      <c r="N793" s="5" t="str">
        <f t="shared" si="14"/>
        <v/>
      </c>
    </row>
    <row r="794" spans="6:14" x14ac:dyDescent="0.45">
      <c r="F794" s="20" t="str">
        <f>IF('Prediction Log'!F1718=0, "",'Prediction Log'!F1718)</f>
        <v/>
      </c>
      <c r="G794" s="18" t="str">
        <f>IF('Prediction Log'!H1718=0, "",'Prediction Log'!H1718)</f>
        <v/>
      </c>
      <c r="N794" s="5" t="str">
        <f t="shared" si="14"/>
        <v/>
      </c>
    </row>
    <row r="795" spans="6:14" x14ac:dyDescent="0.45">
      <c r="F795" s="20" t="str">
        <f>IF('Prediction Log'!F1719=0, "",'Prediction Log'!F1719)</f>
        <v/>
      </c>
      <c r="G795" s="18" t="str">
        <f>IF('Prediction Log'!H1719=0, "",'Prediction Log'!H1719)</f>
        <v/>
      </c>
      <c r="N795" s="5" t="str">
        <f t="shared" si="14"/>
        <v/>
      </c>
    </row>
    <row r="796" spans="6:14" x14ac:dyDescent="0.45">
      <c r="F796" s="20" t="str">
        <f>IF('Prediction Log'!F1720=0, "",'Prediction Log'!F1720)</f>
        <v/>
      </c>
      <c r="G796" s="18" t="str">
        <f>IF('Prediction Log'!H1720=0, "",'Prediction Log'!H1720)</f>
        <v/>
      </c>
      <c r="N796" s="5" t="str">
        <f t="shared" si="14"/>
        <v/>
      </c>
    </row>
    <row r="797" spans="6:14" x14ac:dyDescent="0.45">
      <c r="F797" s="20" t="str">
        <f>IF('Prediction Log'!F1721=0, "",'Prediction Log'!F1721)</f>
        <v/>
      </c>
      <c r="G797" s="18" t="str">
        <f>IF('Prediction Log'!H1721=0, "",'Prediction Log'!H1721)</f>
        <v/>
      </c>
      <c r="N797" s="5" t="str">
        <f t="shared" si="14"/>
        <v/>
      </c>
    </row>
    <row r="798" spans="6:14" x14ac:dyDescent="0.45">
      <c r="F798" s="20" t="str">
        <f>IF('Prediction Log'!F1722=0, "",'Prediction Log'!F1722)</f>
        <v/>
      </c>
      <c r="G798" s="18" t="str">
        <f>IF('Prediction Log'!H1722=0, "",'Prediction Log'!H1722)</f>
        <v/>
      </c>
      <c r="N798" s="5" t="str">
        <f t="shared" si="14"/>
        <v/>
      </c>
    </row>
    <row r="799" spans="6:14" x14ac:dyDescent="0.45">
      <c r="F799" s="20" t="str">
        <f>IF('Prediction Log'!F1723=0, "",'Prediction Log'!F1723)</f>
        <v/>
      </c>
      <c r="G799" s="18" t="str">
        <f>IF('Prediction Log'!H1723=0, "",'Prediction Log'!H1723)</f>
        <v/>
      </c>
      <c r="N799" s="5" t="str">
        <f t="shared" si="14"/>
        <v/>
      </c>
    </row>
    <row r="800" spans="6:14" x14ac:dyDescent="0.45">
      <c r="F800" s="20" t="str">
        <f>IF('Prediction Log'!F1724=0, "",'Prediction Log'!F1724)</f>
        <v/>
      </c>
      <c r="G800" s="18" t="str">
        <f>IF('Prediction Log'!H1724=0, "",'Prediction Log'!H1724)</f>
        <v/>
      </c>
      <c r="N800" s="5" t="str">
        <f t="shared" si="14"/>
        <v/>
      </c>
    </row>
    <row r="801" spans="6:14" x14ac:dyDescent="0.45">
      <c r="F801" s="20" t="str">
        <f>IF('Prediction Log'!F1725=0, "",'Prediction Log'!F1725)</f>
        <v/>
      </c>
      <c r="G801" s="18" t="str">
        <f>IF('Prediction Log'!H1725=0, "",'Prediction Log'!H1725)</f>
        <v/>
      </c>
      <c r="N801" s="5" t="str">
        <f t="shared" si="14"/>
        <v/>
      </c>
    </row>
    <row r="802" spans="6:14" x14ac:dyDescent="0.45">
      <c r="F802" s="20" t="str">
        <f>IF('Prediction Log'!F1726=0, "",'Prediction Log'!F1726)</f>
        <v/>
      </c>
      <c r="G802" s="18" t="str">
        <f>IF('Prediction Log'!H1726=0, "",'Prediction Log'!H1726)</f>
        <v/>
      </c>
      <c r="N802" s="5" t="str">
        <f t="shared" si="14"/>
        <v/>
      </c>
    </row>
    <row r="803" spans="6:14" x14ac:dyDescent="0.45">
      <c r="F803" s="20" t="str">
        <f>IF('Prediction Log'!F1727=0, "",'Prediction Log'!F1727)</f>
        <v/>
      </c>
      <c r="G803" s="18" t="str">
        <f>IF('Prediction Log'!H1727=0, "",'Prediction Log'!H1727)</f>
        <v/>
      </c>
      <c r="N803" s="5" t="str">
        <f t="shared" si="14"/>
        <v/>
      </c>
    </row>
    <row r="804" spans="6:14" x14ac:dyDescent="0.45">
      <c r="F804" s="20" t="str">
        <f>IF('Prediction Log'!F1728=0, "",'Prediction Log'!F1728)</f>
        <v/>
      </c>
      <c r="G804" s="18" t="str">
        <f>IF('Prediction Log'!H1728=0, "",'Prediction Log'!H1728)</f>
        <v/>
      </c>
      <c r="N804" s="5" t="str">
        <f t="shared" si="14"/>
        <v/>
      </c>
    </row>
    <row r="805" spans="6:14" x14ac:dyDescent="0.45">
      <c r="F805" s="20" t="str">
        <f>IF('Prediction Log'!F1729=0, "",'Prediction Log'!F1729)</f>
        <v/>
      </c>
      <c r="G805" s="18" t="str">
        <f>IF('Prediction Log'!H1729=0, "",'Prediction Log'!H1729)</f>
        <v/>
      </c>
      <c r="N805" s="5" t="str">
        <f t="shared" si="14"/>
        <v/>
      </c>
    </row>
    <row r="806" spans="6:14" x14ac:dyDescent="0.45">
      <c r="F806" s="20" t="str">
        <f>IF('Prediction Log'!F1730=0, "",'Prediction Log'!F1730)</f>
        <v/>
      </c>
      <c r="G806" s="18" t="str">
        <f>IF('Prediction Log'!H1730=0, "",'Prediction Log'!H1730)</f>
        <v/>
      </c>
      <c r="N806" s="5" t="str">
        <f t="shared" si="14"/>
        <v/>
      </c>
    </row>
    <row r="807" spans="6:14" x14ac:dyDescent="0.45">
      <c r="F807" s="20" t="str">
        <f>IF('Prediction Log'!F1731=0, "",'Prediction Log'!F1731)</f>
        <v/>
      </c>
      <c r="G807" s="18" t="str">
        <f>IF('Prediction Log'!H1731=0, "",'Prediction Log'!H1731)</f>
        <v/>
      </c>
      <c r="N807" s="5" t="str">
        <f t="shared" si="14"/>
        <v/>
      </c>
    </row>
    <row r="808" spans="6:14" x14ac:dyDescent="0.45">
      <c r="F808" s="20" t="str">
        <f>IF('Prediction Log'!F1732=0, "",'Prediction Log'!F1732)</f>
        <v/>
      </c>
      <c r="G808" s="18" t="str">
        <f>IF('Prediction Log'!H1732=0, "",'Prediction Log'!H1732)</f>
        <v/>
      </c>
      <c r="N808" s="5" t="str">
        <f t="shared" si="14"/>
        <v/>
      </c>
    </row>
    <row r="809" spans="6:14" x14ac:dyDescent="0.45">
      <c r="F809" s="20" t="str">
        <f>IF('Prediction Log'!F1733=0, "",'Prediction Log'!F1733)</f>
        <v/>
      </c>
      <c r="G809" s="18" t="str">
        <f>IF('Prediction Log'!H1733=0, "",'Prediction Log'!H1733)</f>
        <v/>
      </c>
      <c r="N809" s="5" t="str">
        <f t="shared" si="14"/>
        <v/>
      </c>
    </row>
    <row r="810" spans="6:14" x14ac:dyDescent="0.45">
      <c r="F810" s="20" t="str">
        <f>IF('Prediction Log'!F1734=0, "",'Prediction Log'!F1734)</f>
        <v/>
      </c>
      <c r="G810" s="18" t="str">
        <f>IF('Prediction Log'!H1734=0, "",'Prediction Log'!H1734)</f>
        <v/>
      </c>
      <c r="N810" s="5" t="str">
        <f t="shared" si="14"/>
        <v/>
      </c>
    </row>
    <row r="811" spans="6:14" x14ac:dyDescent="0.45">
      <c r="F811" s="20" t="str">
        <f>IF('Prediction Log'!F1735=0, "",'Prediction Log'!F1735)</f>
        <v/>
      </c>
      <c r="G811" s="18" t="str">
        <f>IF('Prediction Log'!H1735=0, "",'Prediction Log'!H1735)</f>
        <v/>
      </c>
      <c r="N811" s="5" t="str">
        <f t="shared" si="14"/>
        <v/>
      </c>
    </row>
    <row r="812" spans="6:14" x14ac:dyDescent="0.45">
      <c r="F812" s="20" t="str">
        <f>IF('Prediction Log'!F1736=0, "",'Prediction Log'!F1736)</f>
        <v/>
      </c>
      <c r="G812" s="18" t="str">
        <f>IF('Prediction Log'!H1736=0, "",'Prediction Log'!H1736)</f>
        <v/>
      </c>
      <c r="N812" s="5" t="str">
        <f t="shared" si="14"/>
        <v/>
      </c>
    </row>
    <row r="813" spans="6:14" x14ac:dyDescent="0.45">
      <c r="F813" s="20" t="str">
        <f>IF('Prediction Log'!F1737=0, "",'Prediction Log'!F1737)</f>
        <v/>
      </c>
      <c r="G813" s="18" t="str">
        <f>IF('Prediction Log'!H1737=0, "",'Prediction Log'!H1737)</f>
        <v/>
      </c>
      <c r="N813" s="5" t="str">
        <f t="shared" si="14"/>
        <v/>
      </c>
    </row>
    <row r="814" spans="6:14" x14ac:dyDescent="0.45">
      <c r="F814" s="20" t="str">
        <f>IF('Prediction Log'!F1738=0, "",'Prediction Log'!F1738)</f>
        <v/>
      </c>
      <c r="G814" s="18" t="str">
        <f>IF('Prediction Log'!H1738=0, "",'Prediction Log'!H1738)</f>
        <v/>
      </c>
      <c r="N814" s="5" t="str">
        <f t="shared" si="14"/>
        <v/>
      </c>
    </row>
    <row r="815" spans="6:14" x14ac:dyDescent="0.45">
      <c r="F815" s="20" t="str">
        <f>IF('Prediction Log'!F1739=0, "",'Prediction Log'!F1739)</f>
        <v/>
      </c>
      <c r="G815" s="18" t="str">
        <f>IF('Prediction Log'!H1739=0, "",'Prediction Log'!H1739)</f>
        <v/>
      </c>
      <c r="N815" s="5" t="str">
        <f t="shared" si="14"/>
        <v/>
      </c>
    </row>
    <row r="816" spans="6:14" x14ac:dyDescent="0.45">
      <c r="F816" s="20" t="str">
        <f>IF('Prediction Log'!F1740=0, "",'Prediction Log'!F1740)</f>
        <v/>
      </c>
      <c r="G816" s="18" t="str">
        <f>IF('Prediction Log'!H1740=0, "",'Prediction Log'!H1740)</f>
        <v/>
      </c>
      <c r="N816" s="5" t="str">
        <f t="shared" si="14"/>
        <v/>
      </c>
    </row>
    <row r="817" spans="6:14" x14ac:dyDescent="0.45">
      <c r="F817" s="20" t="str">
        <f>IF('Prediction Log'!F1741=0, "",'Prediction Log'!F1741)</f>
        <v/>
      </c>
      <c r="G817" s="18" t="str">
        <f>IF('Prediction Log'!H1741=0, "",'Prediction Log'!H1741)</f>
        <v/>
      </c>
      <c r="N817" s="5" t="str">
        <f t="shared" si="14"/>
        <v/>
      </c>
    </row>
    <row r="818" spans="6:14" x14ac:dyDescent="0.45">
      <c r="F818" s="20" t="str">
        <f>IF('Prediction Log'!F1742=0, "",'Prediction Log'!F1742)</f>
        <v/>
      </c>
      <c r="G818" s="18" t="str">
        <f>IF('Prediction Log'!H1742=0, "",'Prediction Log'!H1742)</f>
        <v/>
      </c>
      <c r="N818" s="5" t="str">
        <f t="shared" si="14"/>
        <v/>
      </c>
    </row>
    <row r="819" spans="6:14" x14ac:dyDescent="0.45">
      <c r="F819" s="20" t="str">
        <f>IF('Prediction Log'!F1743=0, "",'Prediction Log'!F1743)</f>
        <v/>
      </c>
      <c r="G819" s="18" t="str">
        <f>IF('Prediction Log'!H1743=0, "",'Prediction Log'!H1743)</f>
        <v/>
      </c>
      <c r="N819" s="5" t="str">
        <f t="shared" si="14"/>
        <v/>
      </c>
    </row>
    <row r="820" spans="6:14" x14ac:dyDescent="0.45">
      <c r="F820" s="20" t="str">
        <f>IF('Prediction Log'!F1744=0, "",'Prediction Log'!F1744)</f>
        <v/>
      </c>
      <c r="G820" s="18" t="str">
        <f>IF('Prediction Log'!H1744=0, "",'Prediction Log'!H1744)</f>
        <v/>
      </c>
      <c r="N820" s="5" t="str">
        <f t="shared" si="14"/>
        <v/>
      </c>
    </row>
    <row r="821" spans="6:14" x14ac:dyDescent="0.45">
      <c r="F821" s="20" t="str">
        <f>IF('Prediction Log'!F1745=0, "",'Prediction Log'!F1745)</f>
        <v/>
      </c>
      <c r="G821" s="18" t="str">
        <f>IF('Prediction Log'!H1745=0, "",'Prediction Log'!H1745)</f>
        <v/>
      </c>
      <c r="N821" s="5" t="str">
        <f t="shared" si="14"/>
        <v/>
      </c>
    </row>
    <row r="822" spans="6:14" x14ac:dyDescent="0.45">
      <c r="F822" s="20" t="str">
        <f>IF('Prediction Log'!F1746=0, "",'Prediction Log'!F1746)</f>
        <v/>
      </c>
      <c r="G822" s="18" t="str">
        <f>IF('Prediction Log'!H1746=0, "",'Prediction Log'!H1746)</f>
        <v/>
      </c>
      <c r="N822" s="5" t="str">
        <f t="shared" si="14"/>
        <v/>
      </c>
    </row>
    <row r="823" spans="6:14" x14ac:dyDescent="0.45">
      <c r="F823" s="20" t="str">
        <f>IF('Prediction Log'!F1747=0, "",'Prediction Log'!F1747)</f>
        <v/>
      </c>
      <c r="G823" s="18" t="str">
        <f>IF('Prediction Log'!H1747=0, "",'Prediction Log'!H1747)</f>
        <v/>
      </c>
      <c r="N823" s="5" t="str">
        <f t="shared" si="14"/>
        <v/>
      </c>
    </row>
    <row r="824" spans="6:14" x14ac:dyDescent="0.45">
      <c r="F824" s="20" t="str">
        <f>IF('Prediction Log'!F1748=0, "",'Prediction Log'!F1748)</f>
        <v/>
      </c>
      <c r="G824" s="18" t="str">
        <f>IF('Prediction Log'!H1748=0, "",'Prediction Log'!H1748)</f>
        <v/>
      </c>
      <c r="N824" s="5" t="str">
        <f t="shared" si="14"/>
        <v/>
      </c>
    </row>
    <row r="825" spans="6:14" x14ac:dyDescent="0.45">
      <c r="F825" s="20" t="str">
        <f>IF('Prediction Log'!F1749=0, "",'Prediction Log'!F1749)</f>
        <v/>
      </c>
      <c r="G825" s="18" t="str">
        <f>IF('Prediction Log'!H1749=0, "",'Prediction Log'!H1749)</f>
        <v/>
      </c>
      <c r="N825" s="5" t="str">
        <f t="shared" si="14"/>
        <v/>
      </c>
    </row>
    <row r="826" spans="6:14" x14ac:dyDescent="0.45">
      <c r="F826" s="20" t="str">
        <f>IF('Prediction Log'!F1750=0, "",'Prediction Log'!F1750)</f>
        <v/>
      </c>
      <c r="G826" s="18" t="str">
        <f>IF('Prediction Log'!H1750=0, "",'Prediction Log'!H1750)</f>
        <v/>
      </c>
      <c r="N826" s="5" t="str">
        <f t="shared" si="14"/>
        <v/>
      </c>
    </row>
    <row r="827" spans="6:14" x14ac:dyDescent="0.45">
      <c r="F827" s="20" t="str">
        <f>IF('Prediction Log'!F1751=0, "",'Prediction Log'!F1751)</f>
        <v/>
      </c>
      <c r="G827" s="18" t="str">
        <f>IF('Prediction Log'!H1751=0, "",'Prediction Log'!H1751)</f>
        <v/>
      </c>
      <c r="N827" s="5" t="str">
        <f t="shared" si="14"/>
        <v/>
      </c>
    </row>
    <row r="828" spans="6:14" x14ac:dyDescent="0.45">
      <c r="F828" s="20" t="str">
        <f>IF('Prediction Log'!F1752=0, "",'Prediction Log'!F1752)</f>
        <v/>
      </c>
      <c r="G828" s="18" t="str">
        <f>IF('Prediction Log'!H1752=0, "",'Prediction Log'!H1752)</f>
        <v/>
      </c>
      <c r="N828" s="5" t="str">
        <f t="shared" si="14"/>
        <v/>
      </c>
    </row>
    <row r="829" spans="6:14" x14ac:dyDescent="0.45">
      <c r="F829" s="20" t="str">
        <f>IF('Prediction Log'!F1753=0, "",'Prediction Log'!F1753)</f>
        <v/>
      </c>
      <c r="G829" s="18" t="str">
        <f>IF('Prediction Log'!H1753=0, "",'Prediction Log'!H1753)</f>
        <v/>
      </c>
      <c r="N829" s="5" t="str">
        <f t="shared" si="14"/>
        <v/>
      </c>
    </row>
    <row r="830" spans="6:14" x14ac:dyDescent="0.45">
      <c r="F830" s="20" t="str">
        <f>IF('Prediction Log'!F1754=0, "",'Prediction Log'!F1754)</f>
        <v/>
      </c>
      <c r="G830" s="18" t="str">
        <f>IF('Prediction Log'!H1754=0, "",'Prediction Log'!H1754)</f>
        <v/>
      </c>
      <c r="N830" s="5" t="str">
        <f t="shared" si="14"/>
        <v/>
      </c>
    </row>
    <row r="831" spans="6:14" x14ac:dyDescent="0.45">
      <c r="F831" s="20" t="str">
        <f>IF('Prediction Log'!F1755=0, "",'Prediction Log'!F1755)</f>
        <v/>
      </c>
      <c r="G831" s="18" t="str">
        <f>IF('Prediction Log'!H1755=0, "",'Prediction Log'!H1755)</f>
        <v/>
      </c>
      <c r="N831" s="5" t="str">
        <f t="shared" si="14"/>
        <v/>
      </c>
    </row>
    <row r="832" spans="6:14" x14ac:dyDescent="0.45">
      <c r="F832" s="20" t="str">
        <f>IF('Prediction Log'!F1756=0, "",'Prediction Log'!F1756)</f>
        <v/>
      </c>
      <c r="G832" s="18" t="str">
        <f>IF('Prediction Log'!H1756=0, "",'Prediction Log'!H1756)</f>
        <v/>
      </c>
      <c r="N832" s="5" t="str">
        <f t="shared" si="14"/>
        <v/>
      </c>
    </row>
    <row r="833" spans="6:14" x14ac:dyDescent="0.45">
      <c r="F833" s="20" t="str">
        <f>IF('Prediction Log'!F1757=0, "",'Prediction Log'!F1757)</f>
        <v/>
      </c>
      <c r="G833" s="18" t="str">
        <f>IF('Prediction Log'!H1757=0, "",'Prediction Log'!H1757)</f>
        <v/>
      </c>
      <c r="N833" s="5" t="str">
        <f t="shared" si="14"/>
        <v/>
      </c>
    </row>
    <row r="834" spans="6:14" x14ac:dyDescent="0.45">
      <c r="F834" s="20" t="str">
        <f>IF('Prediction Log'!F1758=0, "",'Prediction Log'!F1758)</f>
        <v/>
      </c>
      <c r="G834" s="18" t="str">
        <f>IF('Prediction Log'!H1758=0, "",'Prediction Log'!H1758)</f>
        <v/>
      </c>
      <c r="N834" s="5" t="str">
        <f t="shared" si="14"/>
        <v/>
      </c>
    </row>
    <row r="835" spans="6:14" x14ac:dyDescent="0.45">
      <c r="F835" s="20" t="str">
        <f>IF('Prediction Log'!F1759=0, "",'Prediction Log'!F1759)</f>
        <v/>
      </c>
      <c r="G835" s="18" t="str">
        <f>IF('Prediction Log'!H1759=0, "",'Prediction Log'!H1759)</f>
        <v/>
      </c>
      <c r="N835" s="5" t="str">
        <f t="shared" ref="N835:N898" si="15">IF(M835="W", L835, IF(M835="L",-I835, ""))</f>
        <v/>
      </c>
    </row>
    <row r="836" spans="6:14" x14ac:dyDescent="0.45">
      <c r="F836" s="20" t="str">
        <f>IF('Prediction Log'!F1760=0, "",'Prediction Log'!F1760)</f>
        <v/>
      </c>
      <c r="G836" s="18" t="str">
        <f>IF('Prediction Log'!H1760=0, "",'Prediction Log'!H1760)</f>
        <v/>
      </c>
      <c r="N836" s="5" t="str">
        <f t="shared" si="15"/>
        <v/>
      </c>
    </row>
    <row r="837" spans="6:14" x14ac:dyDescent="0.45">
      <c r="F837" s="20" t="str">
        <f>IF('Prediction Log'!F1761=0, "",'Prediction Log'!F1761)</f>
        <v/>
      </c>
      <c r="G837" s="18" t="str">
        <f>IF('Prediction Log'!H1761=0, "",'Prediction Log'!H1761)</f>
        <v/>
      </c>
      <c r="N837" s="5" t="str">
        <f t="shared" si="15"/>
        <v/>
      </c>
    </row>
    <row r="838" spans="6:14" x14ac:dyDescent="0.45">
      <c r="F838" s="20" t="str">
        <f>IF('Prediction Log'!F1762=0, "",'Prediction Log'!F1762)</f>
        <v/>
      </c>
      <c r="G838" s="18" t="str">
        <f>IF('Prediction Log'!H1762=0, "",'Prediction Log'!H1762)</f>
        <v/>
      </c>
      <c r="N838" s="5" t="str">
        <f t="shared" si="15"/>
        <v/>
      </c>
    </row>
    <row r="839" spans="6:14" x14ac:dyDescent="0.45">
      <c r="F839" s="20" t="str">
        <f>IF('Prediction Log'!F1763=0, "",'Prediction Log'!F1763)</f>
        <v/>
      </c>
      <c r="G839" s="18" t="str">
        <f>IF('Prediction Log'!H1763=0, "",'Prediction Log'!H1763)</f>
        <v/>
      </c>
      <c r="N839" s="5" t="str">
        <f t="shared" si="15"/>
        <v/>
      </c>
    </row>
    <row r="840" spans="6:14" x14ac:dyDescent="0.45">
      <c r="F840" s="20" t="str">
        <f>IF('Prediction Log'!F1764=0, "",'Prediction Log'!F1764)</f>
        <v/>
      </c>
      <c r="G840" s="18" t="str">
        <f>IF('Prediction Log'!H1764=0, "",'Prediction Log'!H1764)</f>
        <v/>
      </c>
      <c r="N840" s="5" t="str">
        <f t="shared" si="15"/>
        <v/>
      </c>
    </row>
    <row r="841" spans="6:14" x14ac:dyDescent="0.45">
      <c r="F841" s="20" t="str">
        <f>IF('Prediction Log'!F1765=0, "",'Prediction Log'!F1765)</f>
        <v/>
      </c>
      <c r="G841" s="18" t="str">
        <f>IF('Prediction Log'!H1765=0, "",'Prediction Log'!H1765)</f>
        <v/>
      </c>
      <c r="N841" s="5" t="str">
        <f t="shared" si="15"/>
        <v/>
      </c>
    </row>
    <row r="842" spans="6:14" x14ac:dyDescent="0.45">
      <c r="F842" s="20" t="str">
        <f>IF('Prediction Log'!F1766=0, "",'Prediction Log'!F1766)</f>
        <v/>
      </c>
      <c r="G842" s="18" t="str">
        <f>IF('Prediction Log'!H1766=0, "",'Prediction Log'!H1766)</f>
        <v/>
      </c>
      <c r="N842" s="5" t="str">
        <f t="shared" si="15"/>
        <v/>
      </c>
    </row>
    <row r="843" spans="6:14" x14ac:dyDescent="0.45">
      <c r="F843" s="20" t="str">
        <f>IF('Prediction Log'!F1767=0, "",'Prediction Log'!F1767)</f>
        <v/>
      </c>
      <c r="G843" s="18" t="str">
        <f>IF('Prediction Log'!H1767=0, "",'Prediction Log'!H1767)</f>
        <v/>
      </c>
      <c r="N843" s="5" t="str">
        <f t="shared" si="15"/>
        <v/>
      </c>
    </row>
    <row r="844" spans="6:14" x14ac:dyDescent="0.45">
      <c r="F844" s="20" t="str">
        <f>IF('Prediction Log'!F1768=0, "",'Prediction Log'!F1768)</f>
        <v/>
      </c>
      <c r="G844" s="18" t="str">
        <f>IF('Prediction Log'!H1768=0, "",'Prediction Log'!H1768)</f>
        <v/>
      </c>
      <c r="N844" s="5" t="str">
        <f t="shared" si="15"/>
        <v/>
      </c>
    </row>
    <row r="845" spans="6:14" x14ac:dyDescent="0.45">
      <c r="F845" s="20" t="str">
        <f>IF('Prediction Log'!F1769=0, "",'Prediction Log'!F1769)</f>
        <v/>
      </c>
      <c r="G845" s="18" t="str">
        <f>IF('Prediction Log'!H1769=0, "",'Prediction Log'!H1769)</f>
        <v/>
      </c>
      <c r="N845" s="5" t="str">
        <f t="shared" si="15"/>
        <v/>
      </c>
    </row>
    <row r="846" spans="6:14" x14ac:dyDescent="0.45">
      <c r="F846" s="20" t="str">
        <f>IF('Prediction Log'!F1770=0, "",'Prediction Log'!F1770)</f>
        <v/>
      </c>
      <c r="G846" s="18" t="str">
        <f>IF('Prediction Log'!H1770=0, "",'Prediction Log'!H1770)</f>
        <v/>
      </c>
      <c r="N846" s="5" t="str">
        <f t="shared" si="15"/>
        <v/>
      </c>
    </row>
    <row r="847" spans="6:14" x14ac:dyDescent="0.45">
      <c r="F847" s="20" t="str">
        <f>IF('Prediction Log'!F1771=0, "",'Prediction Log'!F1771)</f>
        <v/>
      </c>
      <c r="G847" s="18" t="str">
        <f>IF('Prediction Log'!H1771=0, "",'Prediction Log'!H1771)</f>
        <v/>
      </c>
      <c r="N847" s="5" t="str">
        <f t="shared" si="15"/>
        <v/>
      </c>
    </row>
    <row r="848" spans="6:14" x14ac:dyDescent="0.45">
      <c r="F848" s="20" t="str">
        <f>IF('Prediction Log'!F1772=0, "",'Prediction Log'!F1772)</f>
        <v/>
      </c>
      <c r="G848" s="18" t="str">
        <f>IF('Prediction Log'!H1772=0, "",'Prediction Log'!H1772)</f>
        <v/>
      </c>
      <c r="N848" s="5" t="str">
        <f t="shared" si="15"/>
        <v/>
      </c>
    </row>
    <row r="849" spans="6:14" x14ac:dyDescent="0.45">
      <c r="F849" s="20" t="str">
        <f>IF('Prediction Log'!F1773=0, "",'Prediction Log'!F1773)</f>
        <v/>
      </c>
      <c r="G849" s="18" t="str">
        <f>IF('Prediction Log'!H1773=0, "",'Prediction Log'!H1773)</f>
        <v/>
      </c>
      <c r="N849" s="5" t="str">
        <f t="shared" si="15"/>
        <v/>
      </c>
    </row>
    <row r="850" spans="6:14" x14ac:dyDescent="0.45">
      <c r="F850" s="20" t="str">
        <f>IF('Prediction Log'!F1774=0, "",'Prediction Log'!F1774)</f>
        <v/>
      </c>
      <c r="G850" s="18" t="str">
        <f>IF('Prediction Log'!H1774=0, "",'Prediction Log'!H1774)</f>
        <v/>
      </c>
      <c r="N850" s="5" t="str">
        <f t="shared" si="15"/>
        <v/>
      </c>
    </row>
    <row r="851" spans="6:14" x14ac:dyDescent="0.45">
      <c r="F851" s="20" t="str">
        <f>IF('Prediction Log'!F1775=0, "",'Prediction Log'!F1775)</f>
        <v/>
      </c>
      <c r="G851" s="18" t="str">
        <f>IF('Prediction Log'!H1775=0, "",'Prediction Log'!H1775)</f>
        <v/>
      </c>
      <c r="N851" s="5" t="str">
        <f t="shared" si="15"/>
        <v/>
      </c>
    </row>
    <row r="852" spans="6:14" x14ac:dyDescent="0.45">
      <c r="F852" s="20" t="str">
        <f>IF('Prediction Log'!F1776=0, "",'Prediction Log'!F1776)</f>
        <v/>
      </c>
      <c r="G852" s="18" t="str">
        <f>IF('Prediction Log'!H1776=0, "",'Prediction Log'!H1776)</f>
        <v/>
      </c>
      <c r="N852" s="5" t="str">
        <f t="shared" si="15"/>
        <v/>
      </c>
    </row>
    <row r="853" spans="6:14" x14ac:dyDescent="0.45">
      <c r="F853" s="20" t="str">
        <f>IF('Prediction Log'!F1777=0, "",'Prediction Log'!F1777)</f>
        <v/>
      </c>
      <c r="G853" s="18" t="str">
        <f>IF('Prediction Log'!H1777=0, "",'Prediction Log'!H1777)</f>
        <v/>
      </c>
      <c r="N853" s="5" t="str">
        <f t="shared" si="15"/>
        <v/>
      </c>
    </row>
    <row r="854" spans="6:14" x14ac:dyDescent="0.45">
      <c r="F854" s="20" t="str">
        <f>IF('Prediction Log'!F1778=0, "",'Prediction Log'!F1778)</f>
        <v/>
      </c>
      <c r="G854" s="18" t="str">
        <f>IF('Prediction Log'!H1778=0, "",'Prediction Log'!H1778)</f>
        <v/>
      </c>
      <c r="N854" s="5" t="str">
        <f t="shared" si="15"/>
        <v/>
      </c>
    </row>
    <row r="855" spans="6:14" x14ac:dyDescent="0.45">
      <c r="F855" s="20" t="str">
        <f>IF('Prediction Log'!F1779=0, "",'Prediction Log'!F1779)</f>
        <v/>
      </c>
      <c r="G855" s="18" t="str">
        <f>IF('Prediction Log'!H1779=0, "",'Prediction Log'!H1779)</f>
        <v/>
      </c>
      <c r="N855" s="5" t="str">
        <f t="shared" si="15"/>
        <v/>
      </c>
    </row>
    <row r="856" spans="6:14" x14ac:dyDescent="0.45">
      <c r="F856" s="20" t="str">
        <f>IF('Prediction Log'!F1780=0, "",'Prediction Log'!F1780)</f>
        <v/>
      </c>
      <c r="G856" s="18" t="str">
        <f>IF('Prediction Log'!H1780=0, "",'Prediction Log'!H1780)</f>
        <v/>
      </c>
      <c r="N856" s="5" t="str">
        <f t="shared" si="15"/>
        <v/>
      </c>
    </row>
    <row r="857" spans="6:14" x14ac:dyDescent="0.45">
      <c r="F857" s="20" t="str">
        <f>IF('Prediction Log'!F1781=0, "",'Prediction Log'!F1781)</f>
        <v/>
      </c>
      <c r="G857" s="18" t="str">
        <f>IF('Prediction Log'!H1781=0, "",'Prediction Log'!H1781)</f>
        <v/>
      </c>
      <c r="N857" s="5" t="str">
        <f t="shared" si="15"/>
        <v/>
      </c>
    </row>
    <row r="858" spans="6:14" x14ac:dyDescent="0.45">
      <c r="F858" s="20" t="str">
        <f>IF('Prediction Log'!F1782=0, "",'Prediction Log'!F1782)</f>
        <v/>
      </c>
      <c r="G858" s="18" t="str">
        <f>IF('Prediction Log'!H1782=0, "",'Prediction Log'!H1782)</f>
        <v/>
      </c>
      <c r="N858" s="5" t="str">
        <f t="shared" si="15"/>
        <v/>
      </c>
    </row>
    <row r="859" spans="6:14" x14ac:dyDescent="0.45">
      <c r="F859" s="20" t="str">
        <f>IF('Prediction Log'!F1783=0, "",'Prediction Log'!F1783)</f>
        <v/>
      </c>
      <c r="G859" s="18" t="str">
        <f>IF('Prediction Log'!H1783=0, "",'Prediction Log'!H1783)</f>
        <v/>
      </c>
      <c r="N859" s="5" t="str">
        <f t="shared" si="15"/>
        <v/>
      </c>
    </row>
    <row r="860" spans="6:14" x14ac:dyDescent="0.45">
      <c r="F860" s="20" t="str">
        <f>IF('Prediction Log'!F1784=0, "",'Prediction Log'!F1784)</f>
        <v/>
      </c>
      <c r="G860" s="18" t="str">
        <f>IF('Prediction Log'!H1784=0, "",'Prediction Log'!H1784)</f>
        <v/>
      </c>
      <c r="N860" s="5" t="str">
        <f t="shared" si="15"/>
        <v/>
      </c>
    </row>
    <row r="861" spans="6:14" x14ac:dyDescent="0.45">
      <c r="F861" s="20" t="str">
        <f>IF('Prediction Log'!F1785=0, "",'Prediction Log'!F1785)</f>
        <v/>
      </c>
      <c r="G861" s="18" t="str">
        <f>IF('Prediction Log'!H1785=0, "",'Prediction Log'!H1785)</f>
        <v/>
      </c>
      <c r="N861" s="5" t="str">
        <f t="shared" si="15"/>
        <v/>
      </c>
    </row>
    <row r="862" spans="6:14" x14ac:dyDescent="0.45">
      <c r="F862" s="20" t="str">
        <f>IF('Prediction Log'!F1786=0, "",'Prediction Log'!F1786)</f>
        <v/>
      </c>
      <c r="G862" s="18" t="str">
        <f>IF('Prediction Log'!H1786=0, "",'Prediction Log'!H1786)</f>
        <v/>
      </c>
      <c r="N862" s="5" t="str">
        <f t="shared" si="15"/>
        <v/>
      </c>
    </row>
    <row r="863" spans="6:14" x14ac:dyDescent="0.45">
      <c r="F863" s="20" t="str">
        <f>IF('Prediction Log'!F1787=0, "",'Prediction Log'!F1787)</f>
        <v/>
      </c>
      <c r="G863" s="18" t="str">
        <f>IF('Prediction Log'!H1787=0, "",'Prediction Log'!H1787)</f>
        <v/>
      </c>
      <c r="N863" s="5" t="str">
        <f t="shared" si="15"/>
        <v/>
      </c>
    </row>
    <row r="864" spans="6:14" x14ac:dyDescent="0.45">
      <c r="F864" s="20" t="str">
        <f>IF('Prediction Log'!F1788=0, "",'Prediction Log'!F1788)</f>
        <v/>
      </c>
      <c r="G864" s="18" t="str">
        <f>IF('Prediction Log'!H1788=0, "",'Prediction Log'!H1788)</f>
        <v/>
      </c>
      <c r="N864" s="5" t="str">
        <f t="shared" si="15"/>
        <v/>
      </c>
    </row>
    <row r="865" spans="6:14" x14ac:dyDescent="0.45">
      <c r="F865" s="20" t="str">
        <f>IF('Prediction Log'!F1789=0, "",'Prediction Log'!F1789)</f>
        <v/>
      </c>
      <c r="G865" s="18" t="str">
        <f>IF('Prediction Log'!H1789=0, "",'Prediction Log'!H1789)</f>
        <v/>
      </c>
      <c r="N865" s="5" t="str">
        <f t="shared" si="15"/>
        <v/>
      </c>
    </row>
    <row r="866" spans="6:14" x14ac:dyDescent="0.45">
      <c r="F866" s="20" t="str">
        <f>IF('Prediction Log'!F1790=0, "",'Prediction Log'!F1790)</f>
        <v/>
      </c>
      <c r="G866" s="18" t="str">
        <f>IF('Prediction Log'!H1790=0, "",'Prediction Log'!H1790)</f>
        <v/>
      </c>
      <c r="N866" s="5" t="str">
        <f t="shared" si="15"/>
        <v/>
      </c>
    </row>
    <row r="867" spans="6:14" x14ac:dyDescent="0.45">
      <c r="F867" s="20" t="str">
        <f>IF('Prediction Log'!F1791=0, "",'Prediction Log'!F1791)</f>
        <v/>
      </c>
      <c r="G867" s="18" t="str">
        <f>IF('Prediction Log'!H1791=0, "",'Prediction Log'!H1791)</f>
        <v/>
      </c>
      <c r="N867" s="5" t="str">
        <f t="shared" si="15"/>
        <v/>
      </c>
    </row>
    <row r="868" spans="6:14" x14ac:dyDescent="0.45">
      <c r="F868" s="20" t="str">
        <f>IF('Prediction Log'!F1792=0, "",'Prediction Log'!F1792)</f>
        <v/>
      </c>
      <c r="G868" s="18" t="str">
        <f>IF('Prediction Log'!H1792=0, "",'Prediction Log'!H1792)</f>
        <v/>
      </c>
      <c r="N868" s="5" t="str">
        <f t="shared" si="15"/>
        <v/>
      </c>
    </row>
    <row r="869" spans="6:14" x14ac:dyDescent="0.45">
      <c r="F869" s="20" t="str">
        <f>IF('Prediction Log'!F1793=0, "",'Prediction Log'!F1793)</f>
        <v/>
      </c>
      <c r="G869" s="18" t="str">
        <f>IF('Prediction Log'!H1793=0, "",'Prediction Log'!H1793)</f>
        <v/>
      </c>
      <c r="N869" s="5" t="str">
        <f t="shared" si="15"/>
        <v/>
      </c>
    </row>
    <row r="870" spans="6:14" x14ac:dyDescent="0.45">
      <c r="F870" s="20" t="str">
        <f>IF('Prediction Log'!F1794=0, "",'Prediction Log'!F1794)</f>
        <v/>
      </c>
      <c r="G870" s="18" t="str">
        <f>IF('Prediction Log'!H1794=0, "",'Prediction Log'!H1794)</f>
        <v/>
      </c>
      <c r="N870" s="5" t="str">
        <f t="shared" si="15"/>
        <v/>
      </c>
    </row>
    <row r="871" spans="6:14" x14ac:dyDescent="0.45">
      <c r="F871" s="20" t="str">
        <f>IF('Prediction Log'!F1795=0, "",'Prediction Log'!F1795)</f>
        <v/>
      </c>
      <c r="G871" s="18" t="str">
        <f>IF('Prediction Log'!H1795=0, "",'Prediction Log'!H1795)</f>
        <v/>
      </c>
      <c r="N871" s="5" t="str">
        <f t="shared" si="15"/>
        <v/>
      </c>
    </row>
    <row r="872" spans="6:14" x14ac:dyDescent="0.45">
      <c r="F872" s="20" t="str">
        <f>IF('Prediction Log'!F1796=0, "",'Prediction Log'!F1796)</f>
        <v/>
      </c>
      <c r="G872" s="18" t="str">
        <f>IF('Prediction Log'!H1796=0, "",'Prediction Log'!H1796)</f>
        <v/>
      </c>
      <c r="N872" s="5" t="str">
        <f t="shared" si="15"/>
        <v/>
      </c>
    </row>
    <row r="873" spans="6:14" x14ac:dyDescent="0.45">
      <c r="F873" s="20" t="str">
        <f>IF('Prediction Log'!F1797=0, "",'Prediction Log'!F1797)</f>
        <v/>
      </c>
      <c r="G873" s="18" t="str">
        <f>IF('Prediction Log'!H1797=0, "",'Prediction Log'!H1797)</f>
        <v/>
      </c>
      <c r="N873" s="5" t="str">
        <f t="shared" si="15"/>
        <v/>
      </c>
    </row>
    <row r="874" spans="6:14" x14ac:dyDescent="0.45">
      <c r="F874" s="20" t="str">
        <f>IF('Prediction Log'!F1798=0, "",'Prediction Log'!F1798)</f>
        <v/>
      </c>
      <c r="G874" s="18" t="str">
        <f>IF('Prediction Log'!H1798=0, "",'Prediction Log'!H1798)</f>
        <v/>
      </c>
      <c r="N874" s="5" t="str">
        <f t="shared" si="15"/>
        <v/>
      </c>
    </row>
    <row r="875" spans="6:14" x14ac:dyDescent="0.45">
      <c r="F875" s="20" t="str">
        <f>IF('Prediction Log'!F1799=0, "",'Prediction Log'!F1799)</f>
        <v/>
      </c>
      <c r="G875" s="18" t="str">
        <f>IF('Prediction Log'!H1799=0, "",'Prediction Log'!H1799)</f>
        <v/>
      </c>
      <c r="N875" s="5" t="str">
        <f t="shared" si="15"/>
        <v/>
      </c>
    </row>
    <row r="876" spans="6:14" x14ac:dyDescent="0.45">
      <c r="F876" s="20" t="str">
        <f>IF('Prediction Log'!F1800=0, "",'Prediction Log'!F1800)</f>
        <v/>
      </c>
      <c r="G876" s="18" t="str">
        <f>IF('Prediction Log'!H1800=0, "",'Prediction Log'!H1800)</f>
        <v/>
      </c>
      <c r="N876" s="5" t="str">
        <f t="shared" si="15"/>
        <v/>
      </c>
    </row>
    <row r="877" spans="6:14" x14ac:dyDescent="0.45">
      <c r="F877" s="20" t="str">
        <f>IF('Prediction Log'!F1801=0, "",'Prediction Log'!F1801)</f>
        <v/>
      </c>
      <c r="G877" s="18" t="str">
        <f>IF('Prediction Log'!H1801=0, "",'Prediction Log'!H1801)</f>
        <v/>
      </c>
      <c r="N877" s="5" t="str">
        <f t="shared" si="15"/>
        <v/>
      </c>
    </row>
    <row r="878" spans="6:14" x14ac:dyDescent="0.45">
      <c r="F878" s="20" t="str">
        <f>IF('Prediction Log'!F1802=0, "",'Prediction Log'!F1802)</f>
        <v/>
      </c>
      <c r="G878" s="18" t="str">
        <f>IF('Prediction Log'!H1802=0, "",'Prediction Log'!H1802)</f>
        <v/>
      </c>
      <c r="N878" s="5" t="str">
        <f t="shared" si="15"/>
        <v/>
      </c>
    </row>
    <row r="879" spans="6:14" x14ac:dyDescent="0.45">
      <c r="F879" s="20" t="str">
        <f>IF('Prediction Log'!F1803=0, "",'Prediction Log'!F1803)</f>
        <v/>
      </c>
      <c r="G879" s="18" t="str">
        <f>IF('Prediction Log'!H1803=0, "",'Prediction Log'!H1803)</f>
        <v/>
      </c>
      <c r="N879" s="5" t="str">
        <f t="shared" si="15"/>
        <v/>
      </c>
    </row>
    <row r="880" spans="6:14" x14ac:dyDescent="0.45">
      <c r="F880" s="20" t="str">
        <f>IF('Prediction Log'!F1804=0, "",'Prediction Log'!F1804)</f>
        <v/>
      </c>
      <c r="G880" s="18" t="str">
        <f>IF('Prediction Log'!H1804=0, "",'Prediction Log'!H1804)</f>
        <v/>
      </c>
      <c r="N880" s="5" t="str">
        <f t="shared" si="15"/>
        <v/>
      </c>
    </row>
    <row r="881" spans="6:14" x14ac:dyDescent="0.45">
      <c r="F881" s="20" t="str">
        <f>IF('Prediction Log'!F1805=0, "",'Prediction Log'!F1805)</f>
        <v/>
      </c>
      <c r="G881" s="18" t="str">
        <f>IF('Prediction Log'!H1805=0, "",'Prediction Log'!H1805)</f>
        <v/>
      </c>
      <c r="N881" s="5" t="str">
        <f t="shared" si="15"/>
        <v/>
      </c>
    </row>
    <row r="882" spans="6:14" x14ac:dyDescent="0.45">
      <c r="F882" s="20" t="str">
        <f>IF('Prediction Log'!F1806=0, "",'Prediction Log'!F1806)</f>
        <v/>
      </c>
      <c r="G882" s="18" t="str">
        <f>IF('Prediction Log'!H1806=0, "",'Prediction Log'!H1806)</f>
        <v/>
      </c>
      <c r="N882" s="5" t="str">
        <f t="shared" si="15"/>
        <v/>
      </c>
    </row>
    <row r="883" spans="6:14" x14ac:dyDescent="0.45">
      <c r="F883" s="20" t="str">
        <f>IF('Prediction Log'!F1807=0, "",'Prediction Log'!F1807)</f>
        <v/>
      </c>
      <c r="G883" s="18" t="str">
        <f>IF('Prediction Log'!H1807=0, "",'Prediction Log'!H1807)</f>
        <v/>
      </c>
      <c r="N883" s="5" t="str">
        <f t="shared" si="15"/>
        <v/>
      </c>
    </row>
    <row r="884" spans="6:14" x14ac:dyDescent="0.45">
      <c r="F884" s="20" t="str">
        <f>IF('Prediction Log'!F1808=0, "",'Prediction Log'!F1808)</f>
        <v/>
      </c>
      <c r="G884" s="18" t="str">
        <f>IF('Prediction Log'!H1808=0, "",'Prediction Log'!H1808)</f>
        <v/>
      </c>
      <c r="N884" s="5" t="str">
        <f t="shared" si="15"/>
        <v/>
      </c>
    </row>
    <row r="885" spans="6:14" x14ac:dyDescent="0.45">
      <c r="F885" s="20" t="str">
        <f>IF('Prediction Log'!F1809=0, "",'Prediction Log'!F1809)</f>
        <v/>
      </c>
      <c r="G885" s="18" t="str">
        <f>IF('Prediction Log'!H1809=0, "",'Prediction Log'!H1809)</f>
        <v/>
      </c>
      <c r="N885" s="5" t="str">
        <f t="shared" si="15"/>
        <v/>
      </c>
    </row>
    <row r="886" spans="6:14" x14ac:dyDescent="0.45">
      <c r="F886" s="20" t="str">
        <f>IF('Prediction Log'!F1810=0, "",'Prediction Log'!F1810)</f>
        <v/>
      </c>
      <c r="G886" s="18" t="str">
        <f>IF('Prediction Log'!H1810=0, "",'Prediction Log'!H1810)</f>
        <v/>
      </c>
      <c r="N886" s="5" t="str">
        <f t="shared" si="15"/>
        <v/>
      </c>
    </row>
    <row r="887" spans="6:14" x14ac:dyDescent="0.45">
      <c r="F887" s="20" t="str">
        <f>IF('Prediction Log'!F1811=0, "",'Prediction Log'!F1811)</f>
        <v/>
      </c>
      <c r="G887" s="18" t="str">
        <f>IF('Prediction Log'!H1811=0, "",'Prediction Log'!H1811)</f>
        <v/>
      </c>
      <c r="N887" s="5" t="str">
        <f t="shared" si="15"/>
        <v/>
      </c>
    </row>
    <row r="888" spans="6:14" x14ac:dyDescent="0.45">
      <c r="F888" s="20" t="str">
        <f>IF('Prediction Log'!F1812=0, "",'Prediction Log'!F1812)</f>
        <v/>
      </c>
      <c r="G888" s="18" t="str">
        <f>IF('Prediction Log'!H1812=0, "",'Prediction Log'!H1812)</f>
        <v/>
      </c>
      <c r="N888" s="5" t="str">
        <f t="shared" si="15"/>
        <v/>
      </c>
    </row>
    <row r="889" spans="6:14" x14ac:dyDescent="0.45">
      <c r="F889" s="20" t="str">
        <f>IF('Prediction Log'!F1813=0, "",'Prediction Log'!F1813)</f>
        <v/>
      </c>
      <c r="G889" s="18" t="str">
        <f>IF('Prediction Log'!H1813=0, "",'Prediction Log'!H1813)</f>
        <v/>
      </c>
      <c r="N889" s="5" t="str">
        <f t="shared" si="15"/>
        <v/>
      </c>
    </row>
    <row r="890" spans="6:14" x14ac:dyDescent="0.45">
      <c r="F890" s="20" t="str">
        <f>IF('Prediction Log'!F1814=0, "",'Prediction Log'!F1814)</f>
        <v/>
      </c>
      <c r="G890" s="18" t="str">
        <f>IF('Prediction Log'!H1814=0, "",'Prediction Log'!H1814)</f>
        <v/>
      </c>
      <c r="N890" s="5" t="str">
        <f t="shared" si="15"/>
        <v/>
      </c>
    </row>
    <row r="891" spans="6:14" x14ac:dyDescent="0.45">
      <c r="F891" s="20" t="str">
        <f>IF('Prediction Log'!F1815=0, "",'Prediction Log'!F1815)</f>
        <v/>
      </c>
      <c r="G891" s="18" t="str">
        <f>IF('Prediction Log'!H1815=0, "",'Prediction Log'!H1815)</f>
        <v/>
      </c>
      <c r="N891" s="5" t="str">
        <f t="shared" si="15"/>
        <v/>
      </c>
    </row>
    <row r="892" spans="6:14" x14ac:dyDescent="0.45">
      <c r="F892" s="20" t="str">
        <f>IF('Prediction Log'!F1816=0, "",'Prediction Log'!F1816)</f>
        <v/>
      </c>
      <c r="G892" s="18" t="str">
        <f>IF('Prediction Log'!H1816=0, "",'Prediction Log'!H1816)</f>
        <v/>
      </c>
      <c r="N892" s="5" t="str">
        <f t="shared" si="15"/>
        <v/>
      </c>
    </row>
    <row r="893" spans="6:14" x14ac:dyDescent="0.45">
      <c r="F893" s="20" t="str">
        <f>IF('Prediction Log'!F1817=0, "",'Prediction Log'!F1817)</f>
        <v/>
      </c>
      <c r="G893" s="18" t="str">
        <f>IF('Prediction Log'!H1817=0, "",'Prediction Log'!H1817)</f>
        <v/>
      </c>
      <c r="N893" s="5" t="str">
        <f t="shared" si="15"/>
        <v/>
      </c>
    </row>
    <row r="894" spans="6:14" x14ac:dyDescent="0.45">
      <c r="F894" s="20" t="str">
        <f>IF('Prediction Log'!F1818=0, "",'Prediction Log'!F1818)</f>
        <v/>
      </c>
      <c r="G894" s="18" t="str">
        <f>IF('Prediction Log'!H1818=0, "",'Prediction Log'!H1818)</f>
        <v/>
      </c>
      <c r="N894" s="5" t="str">
        <f t="shared" si="15"/>
        <v/>
      </c>
    </row>
    <row r="895" spans="6:14" x14ac:dyDescent="0.45">
      <c r="F895" s="20" t="str">
        <f>IF('Prediction Log'!F1819=0, "",'Prediction Log'!F1819)</f>
        <v/>
      </c>
      <c r="G895" s="18" t="str">
        <f>IF('Prediction Log'!H1819=0, "",'Prediction Log'!H1819)</f>
        <v/>
      </c>
      <c r="N895" s="5" t="str">
        <f t="shared" si="15"/>
        <v/>
      </c>
    </row>
    <row r="896" spans="6:14" x14ac:dyDescent="0.45">
      <c r="F896" s="20" t="str">
        <f>IF('Prediction Log'!F1820=0, "",'Prediction Log'!F1820)</f>
        <v/>
      </c>
      <c r="G896" s="18" t="str">
        <f>IF('Prediction Log'!H1820=0, "",'Prediction Log'!H1820)</f>
        <v/>
      </c>
      <c r="N896" s="5" t="str">
        <f t="shared" si="15"/>
        <v/>
      </c>
    </row>
    <row r="897" spans="6:14" x14ac:dyDescent="0.45">
      <c r="F897" s="20" t="str">
        <f>IF('Prediction Log'!F1821=0, "",'Prediction Log'!F1821)</f>
        <v/>
      </c>
      <c r="G897" s="18" t="str">
        <f>IF('Prediction Log'!H1821=0, "",'Prediction Log'!H1821)</f>
        <v/>
      </c>
      <c r="N897" s="5" t="str">
        <f t="shared" si="15"/>
        <v/>
      </c>
    </row>
    <row r="898" spans="6:14" x14ac:dyDescent="0.45">
      <c r="F898" s="20" t="str">
        <f>IF('Prediction Log'!F1822=0, "",'Prediction Log'!F1822)</f>
        <v/>
      </c>
      <c r="G898" s="18" t="str">
        <f>IF('Prediction Log'!H1822=0, "",'Prediction Log'!H1822)</f>
        <v/>
      </c>
      <c r="N898" s="5" t="str">
        <f t="shared" si="15"/>
        <v/>
      </c>
    </row>
    <row r="899" spans="6:14" x14ac:dyDescent="0.45">
      <c r="F899" s="20" t="str">
        <f>IF('Prediction Log'!F1823=0, "",'Prediction Log'!F1823)</f>
        <v/>
      </c>
      <c r="G899" s="18" t="str">
        <f>IF('Prediction Log'!H1823=0, "",'Prediction Log'!H1823)</f>
        <v/>
      </c>
      <c r="N899" s="5" t="str">
        <f t="shared" ref="N899:N956" si="16">IF(M899="W", L899, IF(M899="L",-I899, ""))</f>
        <v/>
      </c>
    </row>
    <row r="900" spans="6:14" x14ac:dyDescent="0.45">
      <c r="F900" s="20" t="str">
        <f>IF('Prediction Log'!F1824=0, "",'Prediction Log'!F1824)</f>
        <v/>
      </c>
      <c r="G900" s="18" t="str">
        <f>IF('Prediction Log'!H1824=0, "",'Prediction Log'!H1824)</f>
        <v/>
      </c>
      <c r="N900" s="5" t="str">
        <f t="shared" si="16"/>
        <v/>
      </c>
    </row>
    <row r="901" spans="6:14" x14ac:dyDescent="0.45">
      <c r="F901" s="20" t="str">
        <f>IF('Prediction Log'!F1825=0, "",'Prediction Log'!F1825)</f>
        <v/>
      </c>
      <c r="G901" s="18" t="str">
        <f>IF('Prediction Log'!H1825=0, "",'Prediction Log'!H1825)</f>
        <v/>
      </c>
      <c r="N901" s="5" t="str">
        <f t="shared" si="16"/>
        <v/>
      </c>
    </row>
    <row r="902" spans="6:14" x14ac:dyDescent="0.45">
      <c r="F902" s="20" t="str">
        <f>IF('Prediction Log'!F1826=0, "",'Prediction Log'!F1826)</f>
        <v/>
      </c>
      <c r="G902" s="18" t="str">
        <f>IF('Prediction Log'!H1826=0, "",'Prediction Log'!H1826)</f>
        <v/>
      </c>
      <c r="N902" s="5" t="str">
        <f t="shared" si="16"/>
        <v/>
      </c>
    </row>
    <row r="903" spans="6:14" x14ac:dyDescent="0.45">
      <c r="F903" s="20" t="str">
        <f>IF('Prediction Log'!F1827=0, "",'Prediction Log'!F1827)</f>
        <v/>
      </c>
      <c r="G903" s="18" t="str">
        <f>IF('Prediction Log'!H1827=0, "",'Prediction Log'!H1827)</f>
        <v/>
      </c>
      <c r="N903" s="5" t="str">
        <f t="shared" si="16"/>
        <v/>
      </c>
    </row>
    <row r="904" spans="6:14" x14ac:dyDescent="0.45">
      <c r="F904" s="20" t="str">
        <f>IF('Prediction Log'!F1828=0, "",'Prediction Log'!F1828)</f>
        <v/>
      </c>
      <c r="G904" s="18" t="str">
        <f>IF('Prediction Log'!H1828=0, "",'Prediction Log'!H1828)</f>
        <v/>
      </c>
      <c r="N904" s="5" t="str">
        <f t="shared" si="16"/>
        <v/>
      </c>
    </row>
    <row r="905" spans="6:14" x14ac:dyDescent="0.45">
      <c r="F905" s="20" t="str">
        <f>IF('Prediction Log'!F1829=0, "",'Prediction Log'!F1829)</f>
        <v/>
      </c>
      <c r="G905" s="18" t="str">
        <f>IF('Prediction Log'!H1829=0, "",'Prediction Log'!H1829)</f>
        <v/>
      </c>
      <c r="N905" s="5" t="str">
        <f t="shared" si="16"/>
        <v/>
      </c>
    </row>
    <row r="906" spans="6:14" x14ac:dyDescent="0.45">
      <c r="F906" s="20" t="str">
        <f>IF('Prediction Log'!F1830=0, "",'Prediction Log'!F1830)</f>
        <v/>
      </c>
      <c r="G906" s="18" t="str">
        <f>IF('Prediction Log'!H1830=0, "",'Prediction Log'!H1830)</f>
        <v/>
      </c>
      <c r="N906" s="5" t="str">
        <f t="shared" si="16"/>
        <v/>
      </c>
    </row>
    <row r="907" spans="6:14" x14ac:dyDescent="0.45">
      <c r="F907" s="20" t="str">
        <f>IF('Prediction Log'!F1831=0, "",'Prediction Log'!F1831)</f>
        <v/>
      </c>
      <c r="G907" s="18" t="str">
        <f>IF('Prediction Log'!H1831=0, "",'Prediction Log'!H1831)</f>
        <v/>
      </c>
      <c r="N907" s="5" t="str">
        <f t="shared" si="16"/>
        <v/>
      </c>
    </row>
    <row r="908" spans="6:14" x14ac:dyDescent="0.45">
      <c r="F908" s="20" t="str">
        <f>IF('Prediction Log'!F1832=0, "",'Prediction Log'!F1832)</f>
        <v/>
      </c>
      <c r="G908" s="18" t="str">
        <f>IF('Prediction Log'!H1832=0, "",'Prediction Log'!H1832)</f>
        <v/>
      </c>
      <c r="N908" s="5" t="str">
        <f t="shared" si="16"/>
        <v/>
      </c>
    </row>
    <row r="909" spans="6:14" x14ac:dyDescent="0.45">
      <c r="F909" s="20" t="str">
        <f>IF('Prediction Log'!F1833=0, "",'Prediction Log'!F1833)</f>
        <v/>
      </c>
      <c r="G909" s="18" t="str">
        <f>IF('Prediction Log'!H1833=0, "",'Prediction Log'!H1833)</f>
        <v/>
      </c>
      <c r="N909" s="5" t="str">
        <f t="shared" si="16"/>
        <v/>
      </c>
    </row>
    <row r="910" spans="6:14" x14ac:dyDescent="0.45">
      <c r="F910" s="20" t="str">
        <f>IF('Prediction Log'!F1834=0, "",'Prediction Log'!F1834)</f>
        <v/>
      </c>
      <c r="G910" s="18" t="str">
        <f>IF('Prediction Log'!H1834=0, "",'Prediction Log'!H1834)</f>
        <v/>
      </c>
      <c r="N910" s="5" t="str">
        <f t="shared" si="16"/>
        <v/>
      </c>
    </row>
    <row r="911" spans="6:14" x14ac:dyDescent="0.45">
      <c r="F911" s="20" t="str">
        <f>IF('Prediction Log'!F1835=0, "",'Prediction Log'!F1835)</f>
        <v/>
      </c>
      <c r="G911" s="18" t="str">
        <f>IF('Prediction Log'!H1835=0, "",'Prediction Log'!H1835)</f>
        <v/>
      </c>
      <c r="N911" s="5" t="str">
        <f t="shared" si="16"/>
        <v/>
      </c>
    </row>
    <row r="912" spans="6:14" x14ac:dyDescent="0.45">
      <c r="F912" s="20" t="str">
        <f>IF('Prediction Log'!F1836=0, "",'Prediction Log'!F1836)</f>
        <v/>
      </c>
      <c r="G912" s="18" t="str">
        <f>IF('Prediction Log'!H1836=0, "",'Prediction Log'!H1836)</f>
        <v/>
      </c>
      <c r="N912" s="5" t="str">
        <f t="shared" si="16"/>
        <v/>
      </c>
    </row>
    <row r="913" spans="6:14" x14ac:dyDescent="0.45">
      <c r="F913" s="20" t="str">
        <f>IF('Prediction Log'!F1837=0, "",'Prediction Log'!F1837)</f>
        <v/>
      </c>
      <c r="G913" s="18" t="str">
        <f>IF('Prediction Log'!H1837=0, "",'Prediction Log'!H1837)</f>
        <v/>
      </c>
      <c r="N913" s="5" t="str">
        <f t="shared" si="16"/>
        <v/>
      </c>
    </row>
    <row r="914" spans="6:14" x14ac:dyDescent="0.45">
      <c r="F914" s="20" t="str">
        <f>IF('Prediction Log'!F1838=0, "",'Prediction Log'!F1838)</f>
        <v/>
      </c>
      <c r="G914" s="18" t="str">
        <f>IF('Prediction Log'!H1838=0, "",'Prediction Log'!H1838)</f>
        <v/>
      </c>
      <c r="N914" s="5" t="str">
        <f t="shared" si="16"/>
        <v/>
      </c>
    </row>
    <row r="915" spans="6:14" x14ac:dyDescent="0.45">
      <c r="F915" s="20" t="str">
        <f>IF('Prediction Log'!F1839=0, "",'Prediction Log'!F1839)</f>
        <v/>
      </c>
      <c r="G915" s="18" t="str">
        <f>IF('Prediction Log'!H1839=0, "",'Prediction Log'!H1839)</f>
        <v/>
      </c>
      <c r="N915" s="5" t="str">
        <f t="shared" si="16"/>
        <v/>
      </c>
    </row>
    <row r="916" spans="6:14" x14ac:dyDescent="0.45">
      <c r="F916" s="20" t="str">
        <f>IF('Prediction Log'!F1840=0, "",'Prediction Log'!F1840)</f>
        <v/>
      </c>
      <c r="G916" s="18" t="str">
        <f>IF('Prediction Log'!H1840=0, "",'Prediction Log'!H1840)</f>
        <v/>
      </c>
      <c r="N916" s="5" t="str">
        <f t="shared" si="16"/>
        <v/>
      </c>
    </row>
    <row r="917" spans="6:14" x14ac:dyDescent="0.45">
      <c r="F917" s="20" t="str">
        <f>IF('Prediction Log'!F1841=0, "",'Prediction Log'!F1841)</f>
        <v/>
      </c>
      <c r="G917" s="18" t="str">
        <f>IF('Prediction Log'!H1841=0, "",'Prediction Log'!H1841)</f>
        <v/>
      </c>
      <c r="N917" s="5" t="str">
        <f t="shared" si="16"/>
        <v/>
      </c>
    </row>
    <row r="918" spans="6:14" x14ac:dyDescent="0.45">
      <c r="F918" s="20" t="str">
        <f>IF('Prediction Log'!F1842=0, "",'Prediction Log'!F1842)</f>
        <v/>
      </c>
      <c r="G918" s="18" t="str">
        <f>IF('Prediction Log'!H1842=0, "",'Prediction Log'!H1842)</f>
        <v/>
      </c>
      <c r="N918" s="5" t="str">
        <f t="shared" si="16"/>
        <v/>
      </c>
    </row>
    <row r="919" spans="6:14" x14ac:dyDescent="0.45">
      <c r="F919" s="20" t="str">
        <f>IF('Prediction Log'!F1843=0, "",'Prediction Log'!F1843)</f>
        <v/>
      </c>
      <c r="G919" s="18" t="str">
        <f>IF('Prediction Log'!H1843=0, "",'Prediction Log'!H1843)</f>
        <v/>
      </c>
      <c r="N919" s="5" t="str">
        <f t="shared" si="16"/>
        <v/>
      </c>
    </row>
    <row r="920" spans="6:14" x14ac:dyDescent="0.45">
      <c r="F920" s="20" t="str">
        <f>IF('Prediction Log'!F1844=0, "",'Prediction Log'!F1844)</f>
        <v/>
      </c>
      <c r="G920" s="18" t="str">
        <f>IF('Prediction Log'!H1844=0, "",'Prediction Log'!H1844)</f>
        <v/>
      </c>
      <c r="N920" s="5" t="str">
        <f t="shared" si="16"/>
        <v/>
      </c>
    </row>
    <row r="921" spans="6:14" x14ac:dyDescent="0.45">
      <c r="F921" s="20" t="str">
        <f>IF('Prediction Log'!F1845=0, "",'Prediction Log'!F1845)</f>
        <v/>
      </c>
      <c r="G921" s="18" t="str">
        <f>IF('Prediction Log'!H1845=0, "",'Prediction Log'!H1845)</f>
        <v/>
      </c>
      <c r="N921" s="5" t="str">
        <f t="shared" si="16"/>
        <v/>
      </c>
    </row>
    <row r="922" spans="6:14" x14ac:dyDescent="0.45">
      <c r="F922" s="20" t="str">
        <f>IF('Prediction Log'!F1846=0, "",'Prediction Log'!F1846)</f>
        <v/>
      </c>
      <c r="G922" s="18" t="str">
        <f>IF('Prediction Log'!H1846=0, "",'Prediction Log'!H1846)</f>
        <v/>
      </c>
      <c r="N922" s="5" t="str">
        <f t="shared" si="16"/>
        <v/>
      </c>
    </row>
    <row r="923" spans="6:14" x14ac:dyDescent="0.45">
      <c r="F923" s="20" t="str">
        <f>IF('Prediction Log'!F1847=0, "",'Prediction Log'!F1847)</f>
        <v/>
      </c>
      <c r="G923" s="18" t="str">
        <f>IF('Prediction Log'!H1847=0, "",'Prediction Log'!H1847)</f>
        <v/>
      </c>
      <c r="N923" s="5" t="str">
        <f t="shared" si="16"/>
        <v/>
      </c>
    </row>
    <row r="924" spans="6:14" x14ac:dyDescent="0.45">
      <c r="F924" s="20" t="str">
        <f>IF('Prediction Log'!F1848=0, "",'Prediction Log'!F1848)</f>
        <v/>
      </c>
      <c r="G924" s="18" t="str">
        <f>IF('Prediction Log'!H1848=0, "",'Prediction Log'!H1848)</f>
        <v/>
      </c>
      <c r="N924" s="5" t="str">
        <f t="shared" si="16"/>
        <v/>
      </c>
    </row>
    <row r="925" spans="6:14" x14ac:dyDescent="0.45">
      <c r="F925" s="20" t="str">
        <f>IF('Prediction Log'!F1849=0, "",'Prediction Log'!F1849)</f>
        <v/>
      </c>
      <c r="G925" s="18" t="str">
        <f>IF('Prediction Log'!H1849=0, "",'Prediction Log'!H1849)</f>
        <v/>
      </c>
      <c r="N925" s="5" t="str">
        <f t="shared" si="16"/>
        <v/>
      </c>
    </row>
    <row r="926" spans="6:14" x14ac:dyDescent="0.45">
      <c r="F926" s="20" t="str">
        <f>IF('Prediction Log'!F1850=0, "",'Prediction Log'!F1850)</f>
        <v/>
      </c>
      <c r="G926" s="18" t="str">
        <f>IF('Prediction Log'!H1850=0, "",'Prediction Log'!H1850)</f>
        <v/>
      </c>
      <c r="N926" s="5" t="str">
        <f t="shared" si="16"/>
        <v/>
      </c>
    </row>
    <row r="927" spans="6:14" x14ac:dyDescent="0.45">
      <c r="F927" s="20" t="str">
        <f>IF('Prediction Log'!F1851=0, "",'Prediction Log'!F1851)</f>
        <v/>
      </c>
      <c r="G927" s="18" t="str">
        <f>IF('Prediction Log'!H1851=0, "",'Prediction Log'!H1851)</f>
        <v/>
      </c>
      <c r="N927" s="5" t="str">
        <f t="shared" si="16"/>
        <v/>
      </c>
    </row>
    <row r="928" spans="6:14" x14ac:dyDescent="0.45">
      <c r="F928" s="20" t="str">
        <f>IF('Prediction Log'!F1852=0, "",'Prediction Log'!F1852)</f>
        <v/>
      </c>
      <c r="G928" s="18" t="str">
        <f>IF('Prediction Log'!H1852=0, "",'Prediction Log'!H1852)</f>
        <v/>
      </c>
      <c r="N928" s="5" t="str">
        <f t="shared" si="16"/>
        <v/>
      </c>
    </row>
    <row r="929" spans="6:14" x14ac:dyDescent="0.45">
      <c r="F929" s="20" t="str">
        <f>IF('Prediction Log'!F1853=0, "",'Prediction Log'!F1853)</f>
        <v/>
      </c>
      <c r="G929" s="18" t="str">
        <f>IF('Prediction Log'!H1853=0, "",'Prediction Log'!H1853)</f>
        <v/>
      </c>
      <c r="N929" s="5" t="str">
        <f t="shared" si="16"/>
        <v/>
      </c>
    </row>
    <row r="930" spans="6:14" x14ac:dyDescent="0.45">
      <c r="F930" s="20" t="str">
        <f>IF('Prediction Log'!F1854=0, "",'Prediction Log'!F1854)</f>
        <v/>
      </c>
      <c r="G930" s="18" t="str">
        <f>IF('Prediction Log'!H1854=0, "",'Prediction Log'!H1854)</f>
        <v/>
      </c>
      <c r="N930" s="5" t="str">
        <f t="shared" si="16"/>
        <v/>
      </c>
    </row>
    <row r="931" spans="6:14" x14ac:dyDescent="0.45">
      <c r="F931" s="20" t="str">
        <f>IF('Prediction Log'!F1855=0, "",'Prediction Log'!F1855)</f>
        <v/>
      </c>
      <c r="G931" s="18" t="str">
        <f>IF('Prediction Log'!H1855=0, "",'Prediction Log'!H1855)</f>
        <v/>
      </c>
      <c r="N931" s="5" t="str">
        <f t="shared" si="16"/>
        <v/>
      </c>
    </row>
    <row r="932" spans="6:14" x14ac:dyDescent="0.45">
      <c r="F932" s="20" t="str">
        <f>IF('Prediction Log'!F1856=0, "",'Prediction Log'!F1856)</f>
        <v/>
      </c>
      <c r="G932" s="18" t="str">
        <f>IF('Prediction Log'!H1856=0, "",'Prediction Log'!H1856)</f>
        <v/>
      </c>
      <c r="N932" s="5" t="str">
        <f t="shared" si="16"/>
        <v/>
      </c>
    </row>
    <row r="933" spans="6:14" x14ac:dyDescent="0.45">
      <c r="F933" s="20" t="str">
        <f>IF('Prediction Log'!F1857=0, "",'Prediction Log'!F1857)</f>
        <v/>
      </c>
      <c r="G933" s="18" t="str">
        <f>IF('Prediction Log'!H1857=0, "",'Prediction Log'!H1857)</f>
        <v/>
      </c>
      <c r="N933" s="5" t="str">
        <f t="shared" si="16"/>
        <v/>
      </c>
    </row>
    <row r="934" spans="6:14" x14ac:dyDescent="0.45">
      <c r="F934" s="20" t="str">
        <f>IF('Prediction Log'!F1858=0, "",'Prediction Log'!F1858)</f>
        <v/>
      </c>
      <c r="G934" s="18" t="str">
        <f>IF('Prediction Log'!H1858=0, "",'Prediction Log'!H1858)</f>
        <v/>
      </c>
      <c r="N934" s="5" t="str">
        <f t="shared" si="16"/>
        <v/>
      </c>
    </row>
    <row r="935" spans="6:14" x14ac:dyDescent="0.45">
      <c r="F935" s="20" t="str">
        <f>IF('Prediction Log'!F1859=0, "",'Prediction Log'!F1859)</f>
        <v/>
      </c>
      <c r="G935" s="18" t="str">
        <f>IF('Prediction Log'!H1859=0, "",'Prediction Log'!H1859)</f>
        <v/>
      </c>
      <c r="N935" s="5" t="str">
        <f t="shared" si="16"/>
        <v/>
      </c>
    </row>
    <row r="936" spans="6:14" x14ac:dyDescent="0.45">
      <c r="F936" s="20" t="str">
        <f>IF('Prediction Log'!F1860=0, "",'Prediction Log'!F1860)</f>
        <v/>
      </c>
      <c r="G936" s="18" t="str">
        <f>IF('Prediction Log'!H1860=0, "",'Prediction Log'!H1860)</f>
        <v/>
      </c>
      <c r="N936" s="5" t="str">
        <f t="shared" si="16"/>
        <v/>
      </c>
    </row>
    <row r="937" spans="6:14" x14ac:dyDescent="0.45">
      <c r="F937" s="20" t="str">
        <f>IF('Prediction Log'!F1861=0, "",'Prediction Log'!F1861)</f>
        <v/>
      </c>
      <c r="G937" s="18" t="str">
        <f>IF('Prediction Log'!H1861=0, "",'Prediction Log'!H1861)</f>
        <v/>
      </c>
      <c r="N937" s="5" t="str">
        <f t="shared" si="16"/>
        <v/>
      </c>
    </row>
    <row r="938" spans="6:14" x14ac:dyDescent="0.45">
      <c r="F938" s="20" t="str">
        <f>IF('Prediction Log'!F1862=0, "",'Prediction Log'!F1862)</f>
        <v/>
      </c>
      <c r="G938" s="18" t="str">
        <f>IF('Prediction Log'!H1862=0, "",'Prediction Log'!H1862)</f>
        <v/>
      </c>
      <c r="N938" s="5" t="str">
        <f t="shared" si="16"/>
        <v/>
      </c>
    </row>
    <row r="939" spans="6:14" x14ac:dyDescent="0.45">
      <c r="F939" s="20" t="str">
        <f>IF('Prediction Log'!F1863=0, "",'Prediction Log'!F1863)</f>
        <v/>
      </c>
      <c r="G939" s="18" t="str">
        <f>IF('Prediction Log'!H1863=0, "",'Prediction Log'!H1863)</f>
        <v/>
      </c>
      <c r="N939" s="5" t="str">
        <f t="shared" si="16"/>
        <v/>
      </c>
    </row>
    <row r="940" spans="6:14" x14ac:dyDescent="0.45">
      <c r="F940" s="20" t="str">
        <f>IF('Prediction Log'!F1864=0, "",'Prediction Log'!F1864)</f>
        <v/>
      </c>
      <c r="G940" s="18" t="str">
        <f>IF('Prediction Log'!H1864=0, "",'Prediction Log'!H1864)</f>
        <v/>
      </c>
      <c r="N940" s="5" t="str">
        <f t="shared" si="16"/>
        <v/>
      </c>
    </row>
    <row r="941" spans="6:14" x14ac:dyDescent="0.45">
      <c r="F941" s="20" t="str">
        <f>IF('Prediction Log'!F1865=0, "",'Prediction Log'!F1865)</f>
        <v/>
      </c>
      <c r="G941" s="18" t="str">
        <f>IF('Prediction Log'!H1865=0, "",'Prediction Log'!H1865)</f>
        <v/>
      </c>
      <c r="N941" s="5" t="str">
        <f t="shared" si="16"/>
        <v/>
      </c>
    </row>
    <row r="942" spans="6:14" x14ac:dyDescent="0.45">
      <c r="F942" s="20" t="str">
        <f>IF('Prediction Log'!F1866=0, "",'Prediction Log'!F1866)</f>
        <v/>
      </c>
      <c r="G942" s="18" t="str">
        <f>IF('Prediction Log'!H1866=0, "",'Prediction Log'!H1866)</f>
        <v/>
      </c>
      <c r="N942" s="5" t="str">
        <f t="shared" si="16"/>
        <v/>
      </c>
    </row>
    <row r="943" spans="6:14" x14ac:dyDescent="0.45">
      <c r="F943" s="20" t="str">
        <f>IF('Prediction Log'!F1867=0, "",'Prediction Log'!F1867)</f>
        <v/>
      </c>
      <c r="G943" s="18" t="str">
        <f>IF('Prediction Log'!H1867=0, "",'Prediction Log'!H1867)</f>
        <v/>
      </c>
      <c r="N943" s="5" t="str">
        <f t="shared" si="16"/>
        <v/>
      </c>
    </row>
    <row r="944" spans="6:14" x14ac:dyDescent="0.45">
      <c r="F944" s="20" t="str">
        <f>IF('Prediction Log'!F1868=0, "",'Prediction Log'!F1868)</f>
        <v/>
      </c>
      <c r="G944" s="18" t="str">
        <f>IF('Prediction Log'!H1868=0, "",'Prediction Log'!H1868)</f>
        <v/>
      </c>
      <c r="N944" s="5" t="str">
        <f t="shared" si="16"/>
        <v/>
      </c>
    </row>
    <row r="945" spans="6:14" x14ac:dyDescent="0.45">
      <c r="F945" s="20" t="str">
        <f>IF('Prediction Log'!F1869=0, "",'Prediction Log'!F1869)</f>
        <v/>
      </c>
      <c r="G945" s="18" t="str">
        <f>IF('Prediction Log'!H1869=0, "",'Prediction Log'!H1869)</f>
        <v/>
      </c>
      <c r="N945" s="5" t="str">
        <f t="shared" si="16"/>
        <v/>
      </c>
    </row>
    <row r="946" spans="6:14" x14ac:dyDescent="0.45">
      <c r="F946" s="20" t="str">
        <f>IF('Prediction Log'!F1870=0, "",'Prediction Log'!F1870)</f>
        <v/>
      </c>
      <c r="G946" s="18" t="str">
        <f>IF('Prediction Log'!H1870=0, "",'Prediction Log'!H1870)</f>
        <v/>
      </c>
      <c r="N946" s="5" t="str">
        <f t="shared" si="16"/>
        <v/>
      </c>
    </row>
    <row r="947" spans="6:14" x14ac:dyDescent="0.45">
      <c r="F947" s="20" t="str">
        <f>IF('Prediction Log'!F1871=0, "",'Prediction Log'!F1871)</f>
        <v/>
      </c>
      <c r="G947" s="18" t="str">
        <f>IF('Prediction Log'!H1871=0, "",'Prediction Log'!H1871)</f>
        <v/>
      </c>
      <c r="N947" s="5" t="str">
        <f t="shared" si="16"/>
        <v/>
      </c>
    </row>
    <row r="948" spans="6:14" x14ac:dyDescent="0.45">
      <c r="F948" s="20" t="str">
        <f>IF('Prediction Log'!F1872=0, "",'Prediction Log'!F1872)</f>
        <v/>
      </c>
      <c r="G948" s="18" t="str">
        <f>IF('Prediction Log'!H1872=0, "",'Prediction Log'!H1872)</f>
        <v/>
      </c>
      <c r="N948" s="5" t="str">
        <f t="shared" si="16"/>
        <v/>
      </c>
    </row>
    <row r="949" spans="6:14" x14ac:dyDescent="0.45">
      <c r="F949" s="20" t="str">
        <f>IF('Prediction Log'!F1873=0, "",'Prediction Log'!F1873)</f>
        <v/>
      </c>
      <c r="G949" s="18" t="str">
        <f>IF('Prediction Log'!H1873=0, "",'Prediction Log'!H1873)</f>
        <v/>
      </c>
      <c r="N949" s="5" t="str">
        <f t="shared" si="16"/>
        <v/>
      </c>
    </row>
    <row r="950" spans="6:14" x14ac:dyDescent="0.45">
      <c r="F950" s="20" t="str">
        <f>IF('Prediction Log'!F1874=0, "",'Prediction Log'!F1874)</f>
        <v/>
      </c>
      <c r="G950" s="18" t="str">
        <f>IF('Prediction Log'!H1874=0, "",'Prediction Log'!H1874)</f>
        <v/>
      </c>
      <c r="N950" s="5" t="str">
        <f t="shared" si="16"/>
        <v/>
      </c>
    </row>
    <row r="951" spans="6:14" x14ac:dyDescent="0.45">
      <c r="F951" s="20" t="str">
        <f>IF('Prediction Log'!F1875=0, "",'Prediction Log'!F1875)</f>
        <v/>
      </c>
      <c r="G951" s="18" t="str">
        <f>IF('Prediction Log'!H1875=0, "",'Prediction Log'!H1875)</f>
        <v/>
      </c>
      <c r="N951" s="5" t="str">
        <f t="shared" si="16"/>
        <v/>
      </c>
    </row>
    <row r="952" spans="6:14" x14ac:dyDescent="0.45">
      <c r="F952" s="20" t="str">
        <f>IF('Prediction Log'!F1876=0, "",'Prediction Log'!F1876)</f>
        <v/>
      </c>
      <c r="G952" s="18" t="str">
        <f>IF('Prediction Log'!H1876=0, "",'Prediction Log'!H1876)</f>
        <v/>
      </c>
      <c r="N952" s="5" t="str">
        <f t="shared" si="16"/>
        <v/>
      </c>
    </row>
    <row r="953" spans="6:14" x14ac:dyDescent="0.45">
      <c r="F953" s="20" t="str">
        <f>IF('Prediction Log'!F1877=0, "",'Prediction Log'!F1877)</f>
        <v/>
      </c>
      <c r="G953" s="18" t="str">
        <f>IF('Prediction Log'!H1877=0, "",'Prediction Log'!H1877)</f>
        <v/>
      </c>
      <c r="N953" s="5" t="str">
        <f t="shared" si="16"/>
        <v/>
      </c>
    </row>
    <row r="954" spans="6:14" x14ac:dyDescent="0.45">
      <c r="F954" s="20" t="str">
        <f>IF('Prediction Log'!F1878=0, "",'Prediction Log'!F1878)</f>
        <v/>
      </c>
      <c r="G954" s="18" t="str">
        <f>IF('Prediction Log'!H1878=0, "",'Prediction Log'!H1878)</f>
        <v/>
      </c>
      <c r="N954" s="5" t="str">
        <f t="shared" si="16"/>
        <v/>
      </c>
    </row>
    <row r="955" spans="6:14" x14ac:dyDescent="0.45">
      <c r="F955" s="20" t="str">
        <f>IF('Prediction Log'!F1879=0, "",'Prediction Log'!F1879)</f>
        <v/>
      </c>
      <c r="G955" s="18" t="str">
        <f>IF('Prediction Log'!H1879=0, "",'Prediction Log'!H1879)</f>
        <v/>
      </c>
      <c r="N955" s="5" t="str">
        <f t="shared" si="16"/>
        <v/>
      </c>
    </row>
    <row r="956" spans="6:14" x14ac:dyDescent="0.45">
      <c r="F956" s="20" t="str">
        <f>IF('Prediction Log'!F1880=0, "",'Prediction Log'!F1880)</f>
        <v/>
      </c>
      <c r="G956" s="18" t="str">
        <f>IF('Prediction Log'!H1880=0, "",'Prediction Log'!H1880)</f>
        <v/>
      </c>
      <c r="N956" s="5" t="str">
        <f t="shared" si="16"/>
        <v/>
      </c>
    </row>
  </sheetData>
  <mergeCells count="1">
    <mergeCell ref="P1:S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E2" sqref="E2"/>
    </sheetView>
  </sheetViews>
  <sheetFormatPr defaultColWidth="10.6640625" defaultRowHeight="14.25" x14ac:dyDescent="0.45"/>
  <sheetData>
    <row r="1" spans="1:13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3" x14ac:dyDescent="0.45">
      <c r="A2">
        <v>2.4339138229898998</v>
      </c>
      <c r="B2">
        <v>0.52495696221689403</v>
      </c>
      <c r="C2">
        <v>0.29194057497291698</v>
      </c>
      <c r="D2">
        <v>-0.305409726978143</v>
      </c>
      <c r="E2">
        <v>1.5891100259320401</v>
      </c>
      <c r="F2">
        <v>3.3159346596372298E-2</v>
      </c>
      <c r="G2">
        <v>6.2425711196548599E-2</v>
      </c>
      <c r="H2">
        <v>1.2476915422352299</v>
      </c>
      <c r="I2">
        <v>3.1699050861937601</v>
      </c>
      <c r="J2">
        <v>0.425667171931296</v>
      </c>
      <c r="K2">
        <v>-7.1228118578089799</v>
      </c>
      <c r="L2">
        <v>-1.2977063911048701</v>
      </c>
      <c r="M2">
        <v>2.0600309410525002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4"/>
  <sheetViews>
    <sheetView topLeftCell="A107" workbookViewId="0">
      <selection sqref="A1:H1"/>
    </sheetView>
  </sheetViews>
  <sheetFormatPr defaultColWidth="10.6640625" defaultRowHeight="14.25" x14ac:dyDescent="0.45"/>
  <sheetData>
    <row r="1" spans="1:12" x14ac:dyDescent="0.4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2" x14ac:dyDescent="0.45">
      <c r="A2">
        <v>2005</v>
      </c>
      <c r="B2" t="s">
        <v>58</v>
      </c>
      <c r="C2" t="s">
        <v>59</v>
      </c>
      <c r="D2">
        <v>31</v>
      </c>
      <c r="E2">
        <v>1</v>
      </c>
      <c r="F2">
        <v>1797</v>
      </c>
      <c r="G2">
        <v>9.34</v>
      </c>
      <c r="H2" t="s">
        <v>60</v>
      </c>
      <c r="I2" t="s">
        <v>61</v>
      </c>
      <c r="J2">
        <v>7.6</v>
      </c>
      <c r="K2">
        <v>0.99880000000000002</v>
      </c>
    </row>
    <row r="3" spans="1:12" x14ac:dyDescent="0.45">
      <c r="A3">
        <v>2006</v>
      </c>
      <c r="B3" t="s">
        <v>62</v>
      </c>
      <c r="C3" t="s">
        <v>63</v>
      </c>
      <c r="D3">
        <v>131</v>
      </c>
      <c r="E3">
        <v>0.25</v>
      </c>
      <c r="F3">
        <v>1100</v>
      </c>
      <c r="G3">
        <v>-9.5</v>
      </c>
      <c r="H3" t="s">
        <v>64</v>
      </c>
      <c r="I3" t="s">
        <v>65</v>
      </c>
      <c r="J3">
        <v>-18.100000000000001</v>
      </c>
      <c r="K3">
        <v>0.37633333333333302</v>
      </c>
    </row>
    <row r="4" spans="1:12" x14ac:dyDescent="0.45">
      <c r="A4">
        <v>333</v>
      </c>
      <c r="B4" t="s">
        <v>66</v>
      </c>
      <c r="C4" t="s">
        <v>67</v>
      </c>
      <c r="D4">
        <v>7</v>
      </c>
      <c r="E4">
        <v>0.75</v>
      </c>
      <c r="F4">
        <v>1979</v>
      </c>
      <c r="G4">
        <v>22.61</v>
      </c>
      <c r="H4" t="s">
        <v>68</v>
      </c>
      <c r="I4" t="s">
        <v>69</v>
      </c>
      <c r="J4">
        <v>20.9</v>
      </c>
      <c r="K4">
        <v>0.82499999999999996</v>
      </c>
      <c r="L4">
        <v>1</v>
      </c>
    </row>
    <row r="5" spans="1:12" x14ac:dyDescent="0.45">
      <c r="A5">
        <v>2026</v>
      </c>
      <c r="B5" t="s">
        <v>70</v>
      </c>
      <c r="C5" t="s">
        <v>71</v>
      </c>
      <c r="D5">
        <v>84</v>
      </c>
      <c r="E5">
        <v>0.5</v>
      </c>
      <c r="F5">
        <v>1546</v>
      </c>
      <c r="G5">
        <v>6.75</v>
      </c>
      <c r="H5" t="s">
        <v>72</v>
      </c>
      <c r="I5" t="s">
        <v>73</v>
      </c>
      <c r="J5">
        <v>-4.4000000000000004</v>
      </c>
      <c r="K5">
        <v>0.81259999999999999</v>
      </c>
    </row>
    <row r="6" spans="1:12" x14ac:dyDescent="0.45">
      <c r="A6">
        <v>12</v>
      </c>
      <c r="B6" t="s">
        <v>74</v>
      </c>
      <c r="C6" t="s">
        <v>75</v>
      </c>
      <c r="D6">
        <v>102</v>
      </c>
      <c r="E6">
        <v>0.75</v>
      </c>
      <c r="F6">
        <v>1476</v>
      </c>
      <c r="G6">
        <v>1.2</v>
      </c>
      <c r="H6" t="s">
        <v>76</v>
      </c>
      <c r="I6" t="s">
        <v>77</v>
      </c>
      <c r="J6">
        <v>6.6</v>
      </c>
      <c r="K6">
        <v>0.66466666666666696</v>
      </c>
    </row>
    <row r="7" spans="1:12" x14ac:dyDescent="0.45">
      <c r="A7">
        <v>9</v>
      </c>
      <c r="B7" t="s">
        <v>78</v>
      </c>
      <c r="C7" t="s">
        <v>75</v>
      </c>
      <c r="D7">
        <v>54</v>
      </c>
      <c r="E7">
        <v>0.25</v>
      </c>
      <c r="F7">
        <v>1394</v>
      </c>
      <c r="G7">
        <v>-14.03</v>
      </c>
      <c r="H7" t="s">
        <v>79</v>
      </c>
      <c r="I7" t="s">
        <v>80</v>
      </c>
      <c r="J7">
        <v>-6.7</v>
      </c>
      <c r="K7">
        <v>0.34699999999999998</v>
      </c>
    </row>
    <row r="8" spans="1:12" x14ac:dyDescent="0.45">
      <c r="A8">
        <v>8</v>
      </c>
      <c r="B8" t="s">
        <v>81</v>
      </c>
      <c r="C8" t="s">
        <v>67</v>
      </c>
      <c r="D8">
        <v>35</v>
      </c>
      <c r="E8">
        <v>0.5</v>
      </c>
      <c r="F8">
        <v>1604</v>
      </c>
      <c r="G8">
        <v>4.05</v>
      </c>
      <c r="H8" t="s">
        <v>82</v>
      </c>
      <c r="I8" t="s">
        <v>83</v>
      </c>
      <c r="J8">
        <v>3.8</v>
      </c>
      <c r="K8">
        <v>0.58433333333333304</v>
      </c>
    </row>
    <row r="9" spans="1:12" x14ac:dyDescent="0.45">
      <c r="A9">
        <v>2032</v>
      </c>
      <c r="B9" t="s">
        <v>84</v>
      </c>
      <c r="C9" t="s">
        <v>71</v>
      </c>
      <c r="D9">
        <v>125</v>
      </c>
      <c r="E9">
        <v>0.5</v>
      </c>
      <c r="F9">
        <v>1057</v>
      </c>
      <c r="G9">
        <v>-1.31</v>
      </c>
      <c r="H9" t="s">
        <v>85</v>
      </c>
      <c r="I9" t="s">
        <v>86</v>
      </c>
      <c r="J9">
        <v>-13.7</v>
      </c>
      <c r="K9">
        <v>0.42466666666666703</v>
      </c>
    </row>
    <row r="10" spans="1:12" x14ac:dyDescent="0.45">
      <c r="A10">
        <v>349</v>
      </c>
      <c r="B10" t="s">
        <v>87</v>
      </c>
      <c r="C10" t="s">
        <v>88</v>
      </c>
      <c r="D10">
        <v>81</v>
      </c>
      <c r="E10">
        <v>0.5</v>
      </c>
      <c r="F10">
        <v>1482</v>
      </c>
      <c r="G10">
        <v>-0.42</v>
      </c>
      <c r="H10" t="s">
        <v>89</v>
      </c>
      <c r="I10" t="s">
        <v>90</v>
      </c>
      <c r="J10">
        <v>-9.3000000000000007</v>
      </c>
      <c r="K10">
        <v>0.64280000000000004</v>
      </c>
    </row>
    <row r="11" spans="1:12" x14ac:dyDescent="0.45">
      <c r="A11">
        <v>2</v>
      </c>
      <c r="B11" t="s">
        <v>91</v>
      </c>
      <c r="C11" t="s">
        <v>67</v>
      </c>
      <c r="D11">
        <v>29</v>
      </c>
      <c r="E11">
        <v>0.75</v>
      </c>
      <c r="F11">
        <v>1625</v>
      </c>
      <c r="G11">
        <v>8.24</v>
      </c>
      <c r="H11" t="s">
        <v>92</v>
      </c>
      <c r="I11" t="s">
        <v>93</v>
      </c>
      <c r="J11">
        <v>7.6</v>
      </c>
      <c r="K11">
        <v>0.61660000000000004</v>
      </c>
    </row>
    <row r="12" spans="1:12" x14ac:dyDescent="0.45">
      <c r="A12">
        <v>2050</v>
      </c>
      <c r="B12" t="s">
        <v>94</v>
      </c>
      <c r="C12" t="s">
        <v>63</v>
      </c>
      <c r="D12">
        <v>127</v>
      </c>
      <c r="E12">
        <v>0.25</v>
      </c>
      <c r="F12">
        <v>1131</v>
      </c>
      <c r="G12">
        <v>-9.3000000000000007</v>
      </c>
      <c r="H12" t="s">
        <v>95</v>
      </c>
      <c r="I12" t="s">
        <v>65</v>
      </c>
      <c r="J12">
        <v>-19.399999999999999</v>
      </c>
      <c r="K12">
        <v>0.26950000000000002</v>
      </c>
    </row>
    <row r="13" spans="1:12" x14ac:dyDescent="0.45">
      <c r="A13">
        <v>239</v>
      </c>
      <c r="B13" t="s">
        <v>96</v>
      </c>
      <c r="C13" t="s">
        <v>97</v>
      </c>
      <c r="D13">
        <v>76</v>
      </c>
      <c r="E13">
        <v>0.25</v>
      </c>
      <c r="F13">
        <v>1449</v>
      </c>
      <c r="G13">
        <v>1.71</v>
      </c>
      <c r="H13" t="s">
        <v>98</v>
      </c>
      <c r="I13" t="s">
        <v>99</v>
      </c>
      <c r="J13">
        <v>-1.7</v>
      </c>
      <c r="K13">
        <v>0.243666666666667</v>
      </c>
    </row>
    <row r="14" spans="1:12" x14ac:dyDescent="0.45">
      <c r="A14">
        <v>68</v>
      </c>
      <c r="B14" t="s">
        <v>100</v>
      </c>
      <c r="C14" t="s">
        <v>59</v>
      </c>
      <c r="D14">
        <v>70</v>
      </c>
      <c r="E14">
        <v>0.5</v>
      </c>
      <c r="F14">
        <v>1544</v>
      </c>
      <c r="G14">
        <v>3.56</v>
      </c>
      <c r="H14" t="s">
        <v>101</v>
      </c>
      <c r="I14" t="s">
        <v>102</v>
      </c>
      <c r="J14">
        <v>2.4</v>
      </c>
      <c r="K14">
        <v>0.43083333333333301</v>
      </c>
    </row>
    <row r="15" spans="1:12" x14ac:dyDescent="0.45">
      <c r="A15">
        <v>103</v>
      </c>
      <c r="B15" t="s">
        <v>103</v>
      </c>
      <c r="C15" t="s">
        <v>104</v>
      </c>
      <c r="D15">
        <v>91</v>
      </c>
      <c r="E15">
        <v>0.25</v>
      </c>
      <c r="F15">
        <v>1311</v>
      </c>
      <c r="G15">
        <v>-9.06</v>
      </c>
      <c r="H15" t="s">
        <v>89</v>
      </c>
      <c r="I15" t="s">
        <v>105</v>
      </c>
      <c r="J15">
        <v>-7.9</v>
      </c>
      <c r="K15">
        <v>0.38500000000000001</v>
      </c>
    </row>
    <row r="16" spans="1:12" x14ac:dyDescent="0.45">
      <c r="A16">
        <v>189</v>
      </c>
      <c r="B16" t="s">
        <v>106</v>
      </c>
      <c r="C16" t="s">
        <v>63</v>
      </c>
      <c r="D16">
        <v>106</v>
      </c>
      <c r="E16">
        <v>0.25</v>
      </c>
      <c r="F16">
        <v>1181</v>
      </c>
      <c r="G16">
        <v>-2.31</v>
      </c>
      <c r="H16" t="s">
        <v>107</v>
      </c>
      <c r="I16" t="s">
        <v>108</v>
      </c>
      <c r="J16">
        <v>-16.5</v>
      </c>
      <c r="K16">
        <v>0.33683333333333298</v>
      </c>
    </row>
    <row r="17" spans="1:12" x14ac:dyDescent="0.45">
      <c r="A17">
        <v>2084</v>
      </c>
      <c r="B17" t="s">
        <v>109</v>
      </c>
      <c r="C17" t="s">
        <v>63</v>
      </c>
      <c r="D17">
        <v>48</v>
      </c>
      <c r="E17">
        <v>0</v>
      </c>
      <c r="F17">
        <v>1385</v>
      </c>
      <c r="G17">
        <v>-12.2</v>
      </c>
      <c r="H17" t="s">
        <v>110</v>
      </c>
      <c r="I17" t="s">
        <v>111</v>
      </c>
      <c r="J17">
        <v>-13.2</v>
      </c>
      <c r="K17">
        <v>0.23519999999999999</v>
      </c>
    </row>
    <row r="18" spans="1:12" x14ac:dyDescent="0.45">
      <c r="A18">
        <v>252</v>
      </c>
      <c r="B18" t="s">
        <v>112</v>
      </c>
      <c r="C18" t="s">
        <v>97</v>
      </c>
      <c r="D18">
        <v>107</v>
      </c>
      <c r="E18">
        <v>0.75</v>
      </c>
      <c r="F18">
        <v>1552</v>
      </c>
      <c r="G18">
        <v>3.95</v>
      </c>
      <c r="H18" t="s">
        <v>113</v>
      </c>
      <c r="I18" t="s">
        <v>114</v>
      </c>
      <c r="J18">
        <v>3.9</v>
      </c>
      <c r="K18">
        <v>0.501</v>
      </c>
    </row>
    <row r="19" spans="1:12" x14ac:dyDescent="0.45">
      <c r="A19">
        <v>25</v>
      </c>
      <c r="B19" t="s">
        <v>115</v>
      </c>
      <c r="C19" t="s">
        <v>75</v>
      </c>
      <c r="D19">
        <v>57</v>
      </c>
      <c r="E19">
        <v>0.5</v>
      </c>
      <c r="F19">
        <v>1500</v>
      </c>
      <c r="G19">
        <v>2.82</v>
      </c>
      <c r="H19" t="s">
        <v>116</v>
      </c>
      <c r="I19" t="s">
        <v>117</v>
      </c>
      <c r="J19">
        <v>-0.4</v>
      </c>
      <c r="K19">
        <v>0.43916666666666698</v>
      </c>
    </row>
    <row r="20" spans="1:12" x14ac:dyDescent="0.45">
      <c r="A20">
        <v>2117</v>
      </c>
      <c r="B20" t="s">
        <v>118</v>
      </c>
      <c r="C20" t="s">
        <v>63</v>
      </c>
      <c r="D20">
        <v>114</v>
      </c>
      <c r="E20">
        <v>0.5</v>
      </c>
      <c r="F20">
        <v>1288</v>
      </c>
      <c r="G20">
        <v>-8.1199999999999992</v>
      </c>
      <c r="H20" t="s">
        <v>119</v>
      </c>
      <c r="I20" t="s">
        <v>120</v>
      </c>
      <c r="J20">
        <v>-18.3</v>
      </c>
      <c r="K20">
        <v>0.30149999999999999</v>
      </c>
    </row>
    <row r="21" spans="1:12" x14ac:dyDescent="0.45">
      <c r="A21">
        <v>2429</v>
      </c>
      <c r="B21" t="s">
        <v>121</v>
      </c>
      <c r="C21" t="s">
        <v>122</v>
      </c>
      <c r="D21">
        <v>112</v>
      </c>
      <c r="E21">
        <v>0.25</v>
      </c>
      <c r="F21">
        <v>1194</v>
      </c>
      <c r="G21">
        <v>-2.84</v>
      </c>
      <c r="H21" t="s">
        <v>123</v>
      </c>
      <c r="I21" t="s">
        <v>124</v>
      </c>
      <c r="J21">
        <v>-20.100000000000001</v>
      </c>
      <c r="K21">
        <v>0.23780000000000001</v>
      </c>
    </row>
    <row r="22" spans="1:12" x14ac:dyDescent="0.45">
      <c r="A22">
        <v>2132</v>
      </c>
      <c r="B22" t="s">
        <v>125</v>
      </c>
      <c r="C22" t="s">
        <v>97</v>
      </c>
      <c r="D22">
        <v>47</v>
      </c>
      <c r="E22">
        <v>0.5</v>
      </c>
      <c r="F22">
        <v>1577</v>
      </c>
      <c r="G22">
        <v>5.3</v>
      </c>
      <c r="H22" t="s">
        <v>126</v>
      </c>
      <c r="I22" t="s">
        <v>127</v>
      </c>
      <c r="J22">
        <v>4.5</v>
      </c>
      <c r="K22">
        <v>0.54420000000000002</v>
      </c>
    </row>
    <row r="23" spans="1:12" x14ac:dyDescent="0.45">
      <c r="A23">
        <v>228</v>
      </c>
      <c r="B23" t="s">
        <v>128</v>
      </c>
      <c r="C23" t="s">
        <v>104</v>
      </c>
      <c r="D23">
        <v>18</v>
      </c>
      <c r="E23">
        <v>0.5</v>
      </c>
      <c r="F23">
        <v>1746</v>
      </c>
      <c r="G23">
        <v>8.33</v>
      </c>
      <c r="H23" t="s">
        <v>129</v>
      </c>
      <c r="I23" t="s">
        <v>130</v>
      </c>
      <c r="J23">
        <v>17.3</v>
      </c>
      <c r="K23">
        <v>0.81233333333333302</v>
      </c>
    </row>
    <row r="24" spans="1:12" x14ac:dyDescent="0.45">
      <c r="A24">
        <v>324</v>
      </c>
      <c r="B24" t="s">
        <v>131</v>
      </c>
      <c r="C24" t="s">
        <v>71</v>
      </c>
      <c r="D24">
        <v>66</v>
      </c>
      <c r="E24">
        <v>0.5</v>
      </c>
      <c r="F24">
        <v>1408</v>
      </c>
      <c r="G24">
        <v>3.62</v>
      </c>
      <c r="H24" t="s">
        <v>132</v>
      </c>
      <c r="I24" t="s">
        <v>133</v>
      </c>
      <c r="J24">
        <v>0.4</v>
      </c>
      <c r="K24">
        <v>0.54279999999999995</v>
      </c>
    </row>
    <row r="25" spans="1:12" x14ac:dyDescent="0.45">
      <c r="A25">
        <v>38</v>
      </c>
      <c r="B25" t="s">
        <v>134</v>
      </c>
      <c r="C25" t="s">
        <v>75</v>
      </c>
      <c r="D25">
        <v>64</v>
      </c>
      <c r="E25">
        <v>0.75</v>
      </c>
      <c r="F25">
        <v>1292</v>
      </c>
      <c r="G25">
        <v>11.85</v>
      </c>
      <c r="H25" t="s">
        <v>135</v>
      </c>
      <c r="I25" t="s">
        <v>136</v>
      </c>
      <c r="J25">
        <v>-2.8</v>
      </c>
      <c r="K25">
        <v>0.393166666666667</v>
      </c>
    </row>
    <row r="26" spans="1:12" x14ac:dyDescent="0.45">
      <c r="A26">
        <v>36</v>
      </c>
      <c r="B26" t="s">
        <v>137</v>
      </c>
      <c r="C26" t="s">
        <v>59</v>
      </c>
      <c r="D26">
        <v>110</v>
      </c>
      <c r="E26">
        <v>0.33333333333333298</v>
      </c>
      <c r="F26">
        <v>1260</v>
      </c>
      <c r="G26">
        <v>2.83</v>
      </c>
      <c r="H26" t="s">
        <v>138</v>
      </c>
      <c r="I26" t="s">
        <v>139</v>
      </c>
      <c r="J26">
        <v>-12.3</v>
      </c>
      <c r="K26">
        <v>0.54959999999999998</v>
      </c>
    </row>
    <row r="27" spans="1:12" x14ac:dyDescent="0.45">
      <c r="A27">
        <v>41</v>
      </c>
      <c r="B27" t="s">
        <v>140</v>
      </c>
      <c r="C27" t="s">
        <v>88</v>
      </c>
      <c r="D27">
        <v>118</v>
      </c>
      <c r="E27">
        <v>0</v>
      </c>
      <c r="F27">
        <v>1194</v>
      </c>
      <c r="G27">
        <v>-11.51</v>
      </c>
      <c r="H27" t="s">
        <v>141</v>
      </c>
      <c r="I27" t="s">
        <v>142</v>
      </c>
      <c r="J27">
        <v>-18.899999999999999</v>
      </c>
      <c r="K27">
        <v>0.22450000000000001</v>
      </c>
    </row>
    <row r="28" spans="1:12" x14ac:dyDescent="0.45">
      <c r="A28">
        <v>150</v>
      </c>
      <c r="B28" t="s">
        <v>143</v>
      </c>
      <c r="C28" t="s">
        <v>104</v>
      </c>
      <c r="D28">
        <v>22</v>
      </c>
      <c r="E28">
        <v>1</v>
      </c>
      <c r="F28">
        <v>1676</v>
      </c>
      <c r="G28">
        <v>19.190000000000001</v>
      </c>
      <c r="H28" t="s">
        <v>144</v>
      </c>
      <c r="I28" t="s">
        <v>61</v>
      </c>
      <c r="J28">
        <v>11.5</v>
      </c>
      <c r="K28">
        <v>0.80600000000000005</v>
      </c>
      <c r="L28">
        <v>1</v>
      </c>
    </row>
    <row r="29" spans="1:12" x14ac:dyDescent="0.45">
      <c r="A29">
        <v>151</v>
      </c>
      <c r="B29" t="s">
        <v>145</v>
      </c>
      <c r="C29" t="s">
        <v>122</v>
      </c>
      <c r="D29">
        <v>96</v>
      </c>
      <c r="E29">
        <v>0.25</v>
      </c>
      <c r="F29">
        <v>1398</v>
      </c>
      <c r="G29">
        <v>-2.86</v>
      </c>
      <c r="H29" t="s">
        <v>146</v>
      </c>
      <c r="I29" t="s">
        <v>147</v>
      </c>
      <c r="J29">
        <v>-11.1</v>
      </c>
      <c r="K29">
        <v>0.28299999999999997</v>
      </c>
    </row>
    <row r="30" spans="1:12" x14ac:dyDescent="0.45">
      <c r="A30">
        <v>2199</v>
      </c>
      <c r="B30" t="s">
        <v>148</v>
      </c>
      <c r="C30" t="s">
        <v>63</v>
      </c>
      <c r="D30">
        <v>115</v>
      </c>
      <c r="E30">
        <v>0.5</v>
      </c>
      <c r="F30">
        <v>1379</v>
      </c>
      <c r="G30">
        <v>-11.73</v>
      </c>
      <c r="H30" t="s">
        <v>149</v>
      </c>
      <c r="I30" t="s">
        <v>150</v>
      </c>
      <c r="J30">
        <v>-16</v>
      </c>
      <c r="K30">
        <v>0.34666666666666701</v>
      </c>
    </row>
    <row r="31" spans="1:12" x14ac:dyDescent="0.45">
      <c r="A31">
        <v>57</v>
      </c>
      <c r="B31" t="s">
        <v>151</v>
      </c>
      <c r="C31" t="s">
        <v>67</v>
      </c>
      <c r="D31">
        <v>34</v>
      </c>
      <c r="E31">
        <v>0.75</v>
      </c>
      <c r="F31">
        <v>1606</v>
      </c>
      <c r="G31">
        <v>10.36</v>
      </c>
      <c r="H31" t="s">
        <v>152</v>
      </c>
      <c r="I31" t="s">
        <v>153</v>
      </c>
      <c r="J31">
        <v>9.6</v>
      </c>
      <c r="K31">
        <v>0.67333333333333301</v>
      </c>
    </row>
    <row r="32" spans="1:12" x14ac:dyDescent="0.45">
      <c r="A32">
        <v>2226</v>
      </c>
      <c r="B32" t="s">
        <v>154</v>
      </c>
      <c r="C32" t="s">
        <v>122</v>
      </c>
      <c r="D32">
        <v>93</v>
      </c>
      <c r="E32">
        <v>0.25</v>
      </c>
      <c r="F32">
        <v>1357</v>
      </c>
      <c r="G32">
        <v>-4.4400000000000004</v>
      </c>
      <c r="H32" t="s">
        <v>155</v>
      </c>
      <c r="I32" t="s">
        <v>156</v>
      </c>
      <c r="J32">
        <v>-9.1999999999999993</v>
      </c>
      <c r="K32">
        <v>0.2412</v>
      </c>
    </row>
    <row r="33" spans="1:12" x14ac:dyDescent="0.45">
      <c r="A33">
        <v>2229</v>
      </c>
      <c r="B33" t="s">
        <v>157</v>
      </c>
      <c r="C33" t="s">
        <v>158</v>
      </c>
      <c r="D33">
        <v>130</v>
      </c>
      <c r="E33">
        <v>0.6</v>
      </c>
      <c r="F33">
        <v>1031</v>
      </c>
      <c r="G33">
        <v>-10.3</v>
      </c>
      <c r="H33" t="s">
        <v>159</v>
      </c>
      <c r="I33" t="s">
        <v>65</v>
      </c>
      <c r="J33">
        <v>-16.399999999999999</v>
      </c>
      <c r="K33">
        <v>0.46800000000000003</v>
      </c>
    </row>
    <row r="34" spans="1:12" x14ac:dyDescent="0.45">
      <c r="A34">
        <v>52</v>
      </c>
      <c r="B34" t="s">
        <v>160</v>
      </c>
      <c r="C34" t="s">
        <v>104</v>
      </c>
      <c r="D34">
        <v>10</v>
      </c>
      <c r="E34">
        <v>1</v>
      </c>
      <c r="F34">
        <v>1898</v>
      </c>
      <c r="G34">
        <v>15.7</v>
      </c>
      <c r="H34" t="s">
        <v>161</v>
      </c>
      <c r="I34" t="s">
        <v>162</v>
      </c>
      <c r="J34">
        <v>16.3</v>
      </c>
      <c r="K34">
        <v>0.79300000000000004</v>
      </c>
      <c r="L34">
        <v>1</v>
      </c>
    </row>
    <row r="35" spans="1:12" x14ac:dyDescent="0.45">
      <c r="A35">
        <v>278</v>
      </c>
      <c r="B35" t="s">
        <v>163</v>
      </c>
      <c r="C35" t="s">
        <v>59</v>
      </c>
      <c r="D35">
        <v>53</v>
      </c>
      <c r="E35">
        <v>1</v>
      </c>
      <c r="F35">
        <v>1760</v>
      </c>
      <c r="G35">
        <v>4.57</v>
      </c>
      <c r="H35" t="s">
        <v>164</v>
      </c>
      <c r="I35" t="s">
        <v>165</v>
      </c>
      <c r="J35">
        <v>5.2</v>
      </c>
      <c r="K35">
        <v>0.75283333333333302</v>
      </c>
    </row>
    <row r="36" spans="1:12" x14ac:dyDescent="0.45">
      <c r="A36">
        <v>61</v>
      </c>
      <c r="B36" t="s">
        <v>166</v>
      </c>
      <c r="C36" t="s">
        <v>67</v>
      </c>
      <c r="D36">
        <v>4</v>
      </c>
      <c r="E36">
        <v>1</v>
      </c>
      <c r="F36">
        <v>2118</v>
      </c>
      <c r="G36">
        <v>13.15</v>
      </c>
      <c r="H36" t="s">
        <v>167</v>
      </c>
      <c r="I36" t="s">
        <v>168</v>
      </c>
      <c r="J36">
        <v>24.2</v>
      </c>
      <c r="K36">
        <v>0.98099999999999998</v>
      </c>
      <c r="L36">
        <v>1</v>
      </c>
    </row>
    <row r="37" spans="1:12" x14ac:dyDescent="0.45">
      <c r="A37">
        <v>290</v>
      </c>
      <c r="B37" t="s">
        <v>169</v>
      </c>
      <c r="C37" t="s">
        <v>71</v>
      </c>
      <c r="D37">
        <v>58</v>
      </c>
      <c r="E37">
        <v>0.75</v>
      </c>
      <c r="F37">
        <v>1522</v>
      </c>
      <c r="G37">
        <v>5.77</v>
      </c>
      <c r="H37" t="s">
        <v>135</v>
      </c>
      <c r="I37" t="s">
        <v>170</v>
      </c>
      <c r="J37">
        <v>-4</v>
      </c>
      <c r="K37">
        <v>0.53779999999999994</v>
      </c>
    </row>
    <row r="38" spans="1:12" x14ac:dyDescent="0.45">
      <c r="A38">
        <v>2247</v>
      </c>
      <c r="B38" t="s">
        <v>171</v>
      </c>
      <c r="C38" t="s">
        <v>71</v>
      </c>
      <c r="D38">
        <v>87</v>
      </c>
      <c r="E38">
        <v>1</v>
      </c>
      <c r="F38">
        <v>1487</v>
      </c>
      <c r="G38">
        <v>7.29</v>
      </c>
      <c r="H38" t="s">
        <v>172</v>
      </c>
      <c r="I38" t="s">
        <v>173</v>
      </c>
      <c r="J38">
        <v>-4.7</v>
      </c>
      <c r="K38">
        <v>0.78879999999999995</v>
      </c>
    </row>
    <row r="39" spans="1:12" x14ac:dyDescent="0.45">
      <c r="A39">
        <v>59</v>
      </c>
      <c r="B39" t="s">
        <v>174</v>
      </c>
      <c r="C39" t="s">
        <v>104</v>
      </c>
      <c r="D39">
        <v>63</v>
      </c>
      <c r="E39">
        <v>0.5</v>
      </c>
      <c r="F39">
        <v>1364</v>
      </c>
      <c r="G39">
        <v>4.9400000000000004</v>
      </c>
      <c r="H39" t="s">
        <v>175</v>
      </c>
      <c r="I39" t="s">
        <v>176</v>
      </c>
      <c r="J39">
        <v>-0.6</v>
      </c>
      <c r="K39">
        <v>0.47820000000000001</v>
      </c>
    </row>
    <row r="40" spans="1:12" x14ac:dyDescent="0.45">
      <c r="A40">
        <v>62</v>
      </c>
      <c r="B40" t="s">
        <v>177</v>
      </c>
      <c r="C40" t="s">
        <v>59</v>
      </c>
      <c r="D40">
        <v>126</v>
      </c>
      <c r="E40">
        <v>0.4</v>
      </c>
      <c r="F40">
        <v>1113</v>
      </c>
      <c r="G40">
        <v>-9.16</v>
      </c>
      <c r="H40" t="s">
        <v>178</v>
      </c>
      <c r="I40" t="s">
        <v>179</v>
      </c>
      <c r="J40">
        <v>-14.1</v>
      </c>
      <c r="K40">
        <v>0.30149999999999999</v>
      </c>
    </row>
    <row r="41" spans="1:12" x14ac:dyDescent="0.45">
      <c r="A41">
        <v>248</v>
      </c>
      <c r="B41" t="s">
        <v>180</v>
      </c>
      <c r="C41" t="s">
        <v>97</v>
      </c>
      <c r="D41">
        <v>80</v>
      </c>
      <c r="E41">
        <v>0.5</v>
      </c>
      <c r="F41">
        <v>1543</v>
      </c>
      <c r="G41">
        <v>-0.23</v>
      </c>
      <c r="H41" t="s">
        <v>181</v>
      </c>
      <c r="I41" t="s">
        <v>182</v>
      </c>
      <c r="J41">
        <v>0.7</v>
      </c>
      <c r="K41">
        <v>0.28199999999999997</v>
      </c>
    </row>
    <row r="42" spans="1:12" x14ac:dyDescent="0.45">
      <c r="A42">
        <v>356</v>
      </c>
      <c r="B42" t="s">
        <v>183</v>
      </c>
      <c r="C42" t="s">
        <v>184</v>
      </c>
      <c r="D42">
        <v>79</v>
      </c>
      <c r="E42">
        <v>0.5</v>
      </c>
      <c r="F42">
        <v>1480</v>
      </c>
      <c r="G42">
        <v>3.02</v>
      </c>
      <c r="H42" t="s">
        <v>185</v>
      </c>
      <c r="I42" t="s">
        <v>186</v>
      </c>
      <c r="J42">
        <v>0.4</v>
      </c>
      <c r="K42">
        <v>0.40350000000000003</v>
      </c>
    </row>
    <row r="43" spans="1:12" x14ac:dyDescent="0.45">
      <c r="A43">
        <v>84</v>
      </c>
      <c r="B43" t="s">
        <v>187</v>
      </c>
      <c r="C43" t="s">
        <v>184</v>
      </c>
      <c r="D43">
        <v>90</v>
      </c>
      <c r="E43">
        <v>0.5</v>
      </c>
      <c r="F43">
        <v>1360</v>
      </c>
      <c r="G43">
        <v>2</v>
      </c>
      <c r="H43" t="s">
        <v>188</v>
      </c>
      <c r="I43" t="s">
        <v>189</v>
      </c>
      <c r="J43">
        <v>-8.3000000000000007</v>
      </c>
      <c r="K43">
        <v>0.34620000000000001</v>
      </c>
    </row>
    <row r="44" spans="1:12" x14ac:dyDescent="0.45">
      <c r="A44">
        <v>2294</v>
      </c>
      <c r="B44" t="s">
        <v>190</v>
      </c>
      <c r="C44" t="s">
        <v>184</v>
      </c>
      <c r="D44">
        <v>38</v>
      </c>
      <c r="E44">
        <v>0.75</v>
      </c>
      <c r="F44">
        <v>1646</v>
      </c>
      <c r="G44">
        <v>6.18</v>
      </c>
      <c r="H44" t="s">
        <v>191</v>
      </c>
      <c r="I44" t="s">
        <v>192</v>
      </c>
      <c r="J44">
        <v>6</v>
      </c>
      <c r="K44">
        <v>0.61299999999999999</v>
      </c>
    </row>
    <row r="45" spans="1:12" x14ac:dyDescent="0.45">
      <c r="A45">
        <v>66</v>
      </c>
      <c r="B45" t="s">
        <v>193</v>
      </c>
      <c r="C45" t="s">
        <v>97</v>
      </c>
      <c r="D45">
        <v>55</v>
      </c>
      <c r="E45">
        <v>0.5</v>
      </c>
      <c r="F45">
        <v>1529</v>
      </c>
      <c r="G45">
        <v>-0.7</v>
      </c>
      <c r="H45" t="s">
        <v>194</v>
      </c>
      <c r="I45" t="s">
        <v>195</v>
      </c>
      <c r="J45">
        <v>4.7</v>
      </c>
      <c r="K45">
        <v>0.60799999999999998</v>
      </c>
    </row>
    <row r="46" spans="1:12" x14ac:dyDescent="0.45">
      <c r="A46">
        <v>55</v>
      </c>
      <c r="B46" t="s">
        <v>196</v>
      </c>
      <c r="C46" t="s">
        <v>158</v>
      </c>
      <c r="D46">
        <v>97</v>
      </c>
      <c r="E46">
        <v>0.75</v>
      </c>
      <c r="F46">
        <v>1492</v>
      </c>
      <c r="G46">
        <v>0.08</v>
      </c>
      <c r="H46" t="s">
        <v>197</v>
      </c>
      <c r="I46" t="s">
        <v>108</v>
      </c>
      <c r="J46">
        <v>-8.6</v>
      </c>
      <c r="K46">
        <v>0.57633333333333303</v>
      </c>
    </row>
    <row r="47" spans="1:12" x14ac:dyDescent="0.45">
      <c r="A47">
        <v>256</v>
      </c>
      <c r="B47" t="s">
        <v>198</v>
      </c>
      <c r="C47" t="s">
        <v>71</v>
      </c>
      <c r="D47">
        <v>51</v>
      </c>
      <c r="E47">
        <v>1</v>
      </c>
      <c r="F47">
        <v>1598</v>
      </c>
      <c r="G47">
        <v>4.26</v>
      </c>
      <c r="H47" t="s">
        <v>132</v>
      </c>
      <c r="I47" t="s">
        <v>114</v>
      </c>
      <c r="J47">
        <v>2.5</v>
      </c>
      <c r="K47">
        <v>0.7792</v>
      </c>
    </row>
    <row r="48" spans="1:12" x14ac:dyDescent="0.45">
      <c r="A48">
        <v>2305</v>
      </c>
      <c r="B48" t="s">
        <v>199</v>
      </c>
      <c r="C48" t="s">
        <v>97</v>
      </c>
      <c r="D48">
        <v>39</v>
      </c>
      <c r="E48">
        <v>1</v>
      </c>
      <c r="F48">
        <v>1542</v>
      </c>
      <c r="G48">
        <v>6.51</v>
      </c>
      <c r="H48" t="s">
        <v>200</v>
      </c>
      <c r="I48" t="s">
        <v>201</v>
      </c>
      <c r="J48">
        <v>7.3</v>
      </c>
      <c r="K48">
        <v>0.81733333333333302</v>
      </c>
      <c r="L48">
        <v>1</v>
      </c>
    </row>
    <row r="49" spans="1:12" x14ac:dyDescent="0.45">
      <c r="A49">
        <v>2306</v>
      </c>
      <c r="B49" t="s">
        <v>202</v>
      </c>
      <c r="C49" t="s">
        <v>97</v>
      </c>
      <c r="D49">
        <v>25</v>
      </c>
      <c r="E49">
        <v>0.75</v>
      </c>
      <c r="F49">
        <v>1781</v>
      </c>
      <c r="G49">
        <v>14.53</v>
      </c>
      <c r="H49" t="s">
        <v>203</v>
      </c>
      <c r="I49" t="s">
        <v>61</v>
      </c>
      <c r="J49">
        <v>13.1</v>
      </c>
      <c r="K49">
        <v>0.56259999999999999</v>
      </c>
    </row>
    <row r="50" spans="1:12" x14ac:dyDescent="0.45">
      <c r="A50">
        <v>2309</v>
      </c>
      <c r="B50" t="s">
        <v>204</v>
      </c>
      <c r="C50" t="s">
        <v>63</v>
      </c>
      <c r="D50">
        <v>133</v>
      </c>
      <c r="E50">
        <v>0.25</v>
      </c>
      <c r="F50">
        <v>1112</v>
      </c>
      <c r="G50">
        <v>-11.67</v>
      </c>
      <c r="H50" t="s">
        <v>205</v>
      </c>
      <c r="I50" t="s">
        <v>206</v>
      </c>
      <c r="J50">
        <v>-22.8</v>
      </c>
      <c r="K50">
        <v>0.18</v>
      </c>
    </row>
    <row r="51" spans="1:12" x14ac:dyDescent="0.45">
      <c r="A51">
        <v>96</v>
      </c>
      <c r="B51" t="s">
        <v>207</v>
      </c>
      <c r="C51" t="s">
        <v>67</v>
      </c>
      <c r="D51">
        <v>41</v>
      </c>
      <c r="E51">
        <v>1</v>
      </c>
      <c r="F51">
        <v>1630</v>
      </c>
      <c r="G51">
        <v>9.01</v>
      </c>
      <c r="H51" t="s">
        <v>208</v>
      </c>
      <c r="I51" t="s">
        <v>209</v>
      </c>
      <c r="J51">
        <v>11.4</v>
      </c>
      <c r="K51">
        <v>0.70899999999999996</v>
      </c>
      <c r="L51">
        <v>1</v>
      </c>
    </row>
    <row r="52" spans="1:12" x14ac:dyDescent="0.45">
      <c r="A52">
        <v>2335</v>
      </c>
      <c r="B52" t="s">
        <v>210</v>
      </c>
      <c r="C52" t="s">
        <v>158</v>
      </c>
      <c r="D52">
        <v>46</v>
      </c>
      <c r="E52">
        <v>1</v>
      </c>
      <c r="F52">
        <v>1618</v>
      </c>
      <c r="G52">
        <v>10.84</v>
      </c>
      <c r="H52" t="s">
        <v>211</v>
      </c>
      <c r="I52" t="s">
        <v>102</v>
      </c>
      <c r="J52">
        <v>-0.9</v>
      </c>
      <c r="K52">
        <v>0.96340000000000003</v>
      </c>
    </row>
    <row r="53" spans="1:12" x14ac:dyDescent="0.45">
      <c r="A53">
        <v>309</v>
      </c>
      <c r="B53" t="s">
        <v>212</v>
      </c>
      <c r="C53" t="s">
        <v>71</v>
      </c>
      <c r="D53">
        <v>85</v>
      </c>
      <c r="E53">
        <v>0.75</v>
      </c>
      <c r="F53">
        <v>1542</v>
      </c>
      <c r="G53">
        <v>-0.11</v>
      </c>
      <c r="H53" t="s">
        <v>213</v>
      </c>
      <c r="I53" t="s">
        <v>214</v>
      </c>
      <c r="J53">
        <v>1.5</v>
      </c>
      <c r="K53">
        <v>0.73066666666666702</v>
      </c>
    </row>
    <row r="54" spans="1:12" x14ac:dyDescent="0.45">
      <c r="A54">
        <v>2433</v>
      </c>
      <c r="B54" t="s">
        <v>215</v>
      </c>
      <c r="C54" t="s">
        <v>71</v>
      </c>
      <c r="D54">
        <v>128</v>
      </c>
      <c r="E54">
        <v>0.66666666666666696</v>
      </c>
      <c r="F54">
        <v>1062</v>
      </c>
      <c r="G54">
        <v>-1.89</v>
      </c>
      <c r="H54" t="s">
        <v>216</v>
      </c>
      <c r="I54" t="s">
        <v>217</v>
      </c>
      <c r="J54">
        <v>-16.600000000000001</v>
      </c>
      <c r="K54">
        <v>0.14000000000000001</v>
      </c>
    </row>
    <row r="55" spans="1:12" x14ac:dyDescent="0.45">
      <c r="A55">
        <v>2348</v>
      </c>
      <c r="B55" t="s">
        <v>218</v>
      </c>
      <c r="C55" t="s">
        <v>158</v>
      </c>
      <c r="D55">
        <v>108</v>
      </c>
      <c r="E55">
        <v>0.4</v>
      </c>
      <c r="F55">
        <v>1230</v>
      </c>
      <c r="G55">
        <v>-9.9</v>
      </c>
      <c r="H55" t="s">
        <v>219</v>
      </c>
      <c r="I55" t="s">
        <v>108</v>
      </c>
      <c r="J55">
        <v>-11.8</v>
      </c>
      <c r="K55">
        <v>0.498714285714286</v>
      </c>
    </row>
    <row r="56" spans="1:12" x14ac:dyDescent="0.45">
      <c r="A56">
        <v>97</v>
      </c>
      <c r="B56" t="s">
        <v>220</v>
      </c>
      <c r="C56" t="s">
        <v>104</v>
      </c>
      <c r="D56">
        <v>24</v>
      </c>
      <c r="E56">
        <v>1</v>
      </c>
      <c r="F56">
        <v>1707</v>
      </c>
      <c r="G56">
        <v>10.69</v>
      </c>
      <c r="H56" t="s">
        <v>221</v>
      </c>
      <c r="I56" t="s">
        <v>222</v>
      </c>
      <c r="J56">
        <v>14.3</v>
      </c>
      <c r="K56">
        <v>0.857833333333333</v>
      </c>
      <c r="L56">
        <v>1</v>
      </c>
    </row>
    <row r="57" spans="1:12" x14ac:dyDescent="0.45">
      <c r="A57">
        <v>99</v>
      </c>
      <c r="B57" t="s">
        <v>223</v>
      </c>
      <c r="C57" t="s">
        <v>67</v>
      </c>
      <c r="D57">
        <v>12</v>
      </c>
      <c r="E57">
        <v>0.75</v>
      </c>
      <c r="F57">
        <v>1755</v>
      </c>
      <c r="G57">
        <v>9.0500000000000007</v>
      </c>
      <c r="H57" t="s">
        <v>224</v>
      </c>
      <c r="I57" t="s">
        <v>225</v>
      </c>
      <c r="J57">
        <v>13.3</v>
      </c>
      <c r="K57">
        <v>0.72333333333333305</v>
      </c>
      <c r="L57">
        <v>1</v>
      </c>
    </row>
    <row r="58" spans="1:12" x14ac:dyDescent="0.45">
      <c r="A58">
        <v>276</v>
      </c>
      <c r="B58" t="s">
        <v>226</v>
      </c>
      <c r="C58" t="s">
        <v>71</v>
      </c>
      <c r="D58">
        <v>82</v>
      </c>
      <c r="E58">
        <v>1</v>
      </c>
      <c r="F58">
        <v>1565</v>
      </c>
      <c r="G58">
        <v>3.9</v>
      </c>
      <c r="H58" t="s">
        <v>135</v>
      </c>
      <c r="I58" t="s">
        <v>170</v>
      </c>
      <c r="J58">
        <v>-2.1</v>
      </c>
      <c r="K58">
        <v>0.81259999999999999</v>
      </c>
    </row>
    <row r="59" spans="1:12" x14ac:dyDescent="0.45">
      <c r="A59">
        <v>120</v>
      </c>
      <c r="B59" t="s">
        <v>227</v>
      </c>
      <c r="C59" t="s">
        <v>184</v>
      </c>
      <c r="D59">
        <v>28</v>
      </c>
      <c r="E59">
        <v>1</v>
      </c>
      <c r="F59">
        <v>1696</v>
      </c>
      <c r="G59">
        <v>16.11</v>
      </c>
      <c r="H59" t="s">
        <v>144</v>
      </c>
      <c r="I59" t="s">
        <v>61</v>
      </c>
      <c r="J59">
        <v>9.6999999999999993</v>
      </c>
      <c r="K59">
        <v>0.80049999999999999</v>
      </c>
    </row>
    <row r="60" spans="1:12" x14ac:dyDescent="0.45">
      <c r="A60">
        <v>235</v>
      </c>
      <c r="B60" t="s">
        <v>228</v>
      </c>
      <c r="C60" t="s">
        <v>122</v>
      </c>
      <c r="D60">
        <v>45</v>
      </c>
      <c r="E60">
        <v>0.75</v>
      </c>
      <c r="F60">
        <v>1559</v>
      </c>
      <c r="G60">
        <v>11.07</v>
      </c>
      <c r="H60" t="s">
        <v>229</v>
      </c>
      <c r="I60" t="s">
        <v>230</v>
      </c>
      <c r="J60">
        <v>2.5</v>
      </c>
      <c r="K60">
        <v>0.65400000000000003</v>
      </c>
    </row>
    <row r="61" spans="1:12" x14ac:dyDescent="0.45">
      <c r="A61">
        <v>2390</v>
      </c>
      <c r="B61" t="s">
        <v>231</v>
      </c>
      <c r="C61" t="s">
        <v>104</v>
      </c>
      <c r="D61">
        <v>19</v>
      </c>
      <c r="E61">
        <v>1</v>
      </c>
      <c r="F61">
        <v>1569</v>
      </c>
      <c r="G61">
        <v>23.34</v>
      </c>
      <c r="H61" t="s">
        <v>232</v>
      </c>
      <c r="I61" t="s">
        <v>165</v>
      </c>
      <c r="J61">
        <v>14.9</v>
      </c>
      <c r="K61">
        <v>0.97199999999999998</v>
      </c>
      <c r="L61">
        <v>1</v>
      </c>
    </row>
    <row r="62" spans="1:12" x14ac:dyDescent="0.45">
      <c r="A62">
        <v>193</v>
      </c>
      <c r="B62" t="s">
        <v>233</v>
      </c>
      <c r="C62" t="s">
        <v>63</v>
      </c>
      <c r="D62">
        <v>73</v>
      </c>
      <c r="E62">
        <v>0.75</v>
      </c>
      <c r="F62">
        <v>1448</v>
      </c>
      <c r="G62">
        <v>5.48</v>
      </c>
      <c r="H62" t="s">
        <v>234</v>
      </c>
      <c r="I62" t="s">
        <v>80</v>
      </c>
      <c r="J62">
        <v>-2.2000000000000002</v>
      </c>
      <c r="K62">
        <v>0.75716666666666699</v>
      </c>
    </row>
    <row r="63" spans="1:12" x14ac:dyDescent="0.45">
      <c r="A63">
        <v>130</v>
      </c>
      <c r="B63" t="s">
        <v>235</v>
      </c>
      <c r="C63" t="s">
        <v>184</v>
      </c>
      <c r="D63">
        <v>2</v>
      </c>
      <c r="E63">
        <v>1</v>
      </c>
      <c r="F63">
        <v>2082</v>
      </c>
      <c r="G63">
        <v>28.04</v>
      </c>
      <c r="H63" t="s">
        <v>236</v>
      </c>
      <c r="I63" t="s">
        <v>237</v>
      </c>
      <c r="J63">
        <v>25.7</v>
      </c>
      <c r="K63">
        <v>0.998</v>
      </c>
      <c r="L63">
        <v>1</v>
      </c>
    </row>
    <row r="64" spans="1:12" x14ac:dyDescent="0.45">
      <c r="A64">
        <v>127</v>
      </c>
      <c r="B64" t="s">
        <v>238</v>
      </c>
      <c r="C64" t="s">
        <v>184</v>
      </c>
      <c r="D64">
        <v>77</v>
      </c>
      <c r="E64">
        <v>0.5</v>
      </c>
      <c r="F64">
        <v>1463</v>
      </c>
      <c r="G64">
        <v>4.95</v>
      </c>
      <c r="H64" t="s">
        <v>239</v>
      </c>
      <c r="I64" t="s">
        <v>99</v>
      </c>
      <c r="J64">
        <v>1.9</v>
      </c>
      <c r="K64">
        <v>0.55800000000000005</v>
      </c>
    </row>
    <row r="65" spans="1:12" x14ac:dyDescent="0.45">
      <c r="A65">
        <v>2393</v>
      </c>
      <c r="B65" t="s">
        <v>240</v>
      </c>
      <c r="C65" t="s">
        <v>158</v>
      </c>
      <c r="D65">
        <v>113</v>
      </c>
      <c r="E65">
        <v>0.25</v>
      </c>
      <c r="F65">
        <v>1270</v>
      </c>
      <c r="G65">
        <v>0.98</v>
      </c>
      <c r="H65" t="s">
        <v>241</v>
      </c>
      <c r="I65" t="s">
        <v>242</v>
      </c>
      <c r="J65">
        <v>-15.5</v>
      </c>
      <c r="K65">
        <v>0.28533333333333299</v>
      </c>
    </row>
    <row r="66" spans="1:12" x14ac:dyDescent="0.45">
      <c r="A66">
        <v>135</v>
      </c>
      <c r="B66" t="s">
        <v>243</v>
      </c>
      <c r="C66" t="s">
        <v>184</v>
      </c>
      <c r="D66">
        <v>62</v>
      </c>
      <c r="E66">
        <v>0.5</v>
      </c>
      <c r="F66">
        <v>1571</v>
      </c>
      <c r="G66">
        <v>2.72</v>
      </c>
      <c r="H66" t="s">
        <v>244</v>
      </c>
      <c r="I66" t="s">
        <v>245</v>
      </c>
      <c r="J66">
        <v>1.2</v>
      </c>
      <c r="K66">
        <v>0.49933333333333302</v>
      </c>
    </row>
    <row r="67" spans="1:12" x14ac:dyDescent="0.45">
      <c r="A67">
        <v>344</v>
      </c>
      <c r="B67" t="s">
        <v>246</v>
      </c>
      <c r="C67" t="s">
        <v>67</v>
      </c>
      <c r="D67">
        <v>50</v>
      </c>
      <c r="E67">
        <v>0.5</v>
      </c>
      <c r="F67">
        <v>1546</v>
      </c>
      <c r="G67">
        <v>-0.45</v>
      </c>
      <c r="H67" t="s">
        <v>247</v>
      </c>
      <c r="I67" t="s">
        <v>114</v>
      </c>
      <c r="J67">
        <v>1.7</v>
      </c>
      <c r="K67">
        <v>0.44500000000000001</v>
      </c>
    </row>
    <row r="68" spans="1:12" x14ac:dyDescent="0.45">
      <c r="A68">
        <v>142</v>
      </c>
      <c r="B68" t="s">
        <v>248</v>
      </c>
      <c r="C68" t="s">
        <v>67</v>
      </c>
      <c r="D68">
        <v>43</v>
      </c>
      <c r="E68">
        <v>1</v>
      </c>
      <c r="F68">
        <v>1514</v>
      </c>
      <c r="G68">
        <v>13.62</v>
      </c>
      <c r="H68" t="s">
        <v>191</v>
      </c>
      <c r="I68" t="s">
        <v>249</v>
      </c>
      <c r="J68">
        <v>11.3</v>
      </c>
      <c r="K68">
        <v>0.78300000000000003</v>
      </c>
    </row>
    <row r="69" spans="1:12" x14ac:dyDescent="0.45">
      <c r="A69">
        <v>2426</v>
      </c>
      <c r="B69" t="s">
        <v>250</v>
      </c>
      <c r="C69" t="s">
        <v>122</v>
      </c>
      <c r="D69">
        <v>105</v>
      </c>
      <c r="E69">
        <v>0.33333333333333298</v>
      </c>
      <c r="F69">
        <v>1349</v>
      </c>
      <c r="G69">
        <v>1.0900000000000001</v>
      </c>
      <c r="H69" t="s">
        <v>251</v>
      </c>
      <c r="I69" t="s">
        <v>252</v>
      </c>
      <c r="J69">
        <v>-13.1</v>
      </c>
      <c r="K69">
        <v>0.54100000000000004</v>
      </c>
    </row>
    <row r="70" spans="1:12" x14ac:dyDescent="0.45">
      <c r="A70">
        <v>152</v>
      </c>
      <c r="B70" t="s">
        <v>253</v>
      </c>
      <c r="C70" t="s">
        <v>104</v>
      </c>
      <c r="D70">
        <v>56</v>
      </c>
      <c r="E70">
        <v>0.75</v>
      </c>
      <c r="F70">
        <v>1535</v>
      </c>
      <c r="G70">
        <v>-0.22</v>
      </c>
      <c r="H70" t="s">
        <v>254</v>
      </c>
      <c r="I70" t="s">
        <v>255</v>
      </c>
      <c r="J70">
        <v>4.4000000000000004</v>
      </c>
      <c r="K70">
        <v>0.56433333333333302</v>
      </c>
    </row>
    <row r="71" spans="1:12" x14ac:dyDescent="0.45">
      <c r="A71">
        <v>158</v>
      </c>
      <c r="B71" t="s">
        <v>256</v>
      </c>
      <c r="C71" t="s">
        <v>184</v>
      </c>
      <c r="D71">
        <v>65</v>
      </c>
      <c r="E71">
        <v>0.5</v>
      </c>
      <c r="F71">
        <v>1469</v>
      </c>
      <c r="G71">
        <v>-0.21</v>
      </c>
      <c r="H71" t="s">
        <v>257</v>
      </c>
      <c r="I71" t="s">
        <v>186</v>
      </c>
      <c r="J71">
        <v>1.4</v>
      </c>
      <c r="K71">
        <v>0.733833333333333</v>
      </c>
    </row>
    <row r="72" spans="1:12" x14ac:dyDescent="0.45">
      <c r="A72">
        <v>2440</v>
      </c>
      <c r="B72" t="s">
        <v>258</v>
      </c>
      <c r="C72" t="s">
        <v>59</v>
      </c>
      <c r="D72">
        <v>129</v>
      </c>
      <c r="E72">
        <v>0</v>
      </c>
      <c r="F72">
        <v>1224</v>
      </c>
      <c r="G72">
        <v>-16.79</v>
      </c>
      <c r="H72" t="s">
        <v>259</v>
      </c>
      <c r="I72" t="s">
        <v>260</v>
      </c>
      <c r="J72">
        <v>-18.3</v>
      </c>
      <c r="K72">
        <v>0.1142</v>
      </c>
    </row>
    <row r="73" spans="1:12" x14ac:dyDescent="0.45">
      <c r="A73">
        <v>167</v>
      </c>
      <c r="B73" t="s">
        <v>261</v>
      </c>
      <c r="C73" t="s">
        <v>59</v>
      </c>
      <c r="D73">
        <v>123</v>
      </c>
      <c r="E73">
        <v>0.5</v>
      </c>
      <c r="F73">
        <v>1113</v>
      </c>
      <c r="G73">
        <v>-4.17</v>
      </c>
      <c r="H73" t="s">
        <v>251</v>
      </c>
      <c r="I73" t="s">
        <v>179</v>
      </c>
      <c r="J73">
        <v>-14.2</v>
      </c>
      <c r="K73">
        <v>0.38719999999999999</v>
      </c>
    </row>
    <row r="74" spans="1:12" x14ac:dyDescent="0.45">
      <c r="A74">
        <v>166</v>
      </c>
      <c r="B74" t="s">
        <v>262</v>
      </c>
      <c r="C74" t="s">
        <v>158</v>
      </c>
      <c r="D74">
        <v>109</v>
      </c>
      <c r="E74">
        <v>0.4</v>
      </c>
      <c r="F74">
        <v>1317</v>
      </c>
      <c r="G74">
        <v>-5.84</v>
      </c>
      <c r="H74" t="s">
        <v>263</v>
      </c>
      <c r="I74" t="s">
        <v>264</v>
      </c>
      <c r="J74">
        <v>-9.6999999999999993</v>
      </c>
      <c r="K74">
        <v>0.68066666666666698</v>
      </c>
    </row>
    <row r="75" spans="1:12" x14ac:dyDescent="0.45">
      <c r="A75">
        <v>153</v>
      </c>
      <c r="B75" t="s">
        <v>265</v>
      </c>
      <c r="C75" t="s">
        <v>104</v>
      </c>
      <c r="D75">
        <v>17</v>
      </c>
      <c r="E75">
        <v>1</v>
      </c>
      <c r="F75">
        <v>1752</v>
      </c>
      <c r="G75">
        <v>17.760000000000002</v>
      </c>
      <c r="H75" t="s">
        <v>266</v>
      </c>
      <c r="I75" t="s">
        <v>267</v>
      </c>
      <c r="J75">
        <v>14.4</v>
      </c>
      <c r="K75">
        <v>0.86639999999999995</v>
      </c>
      <c r="L75">
        <v>1</v>
      </c>
    </row>
    <row r="76" spans="1:12" x14ac:dyDescent="0.45">
      <c r="A76">
        <v>2459</v>
      </c>
      <c r="B76" t="s">
        <v>268</v>
      </c>
      <c r="C76" t="s">
        <v>63</v>
      </c>
      <c r="D76">
        <v>100</v>
      </c>
      <c r="E76">
        <v>0.25</v>
      </c>
      <c r="F76">
        <v>1380</v>
      </c>
      <c r="G76">
        <v>-14.49</v>
      </c>
      <c r="H76" t="s">
        <v>269</v>
      </c>
      <c r="I76" t="s">
        <v>270</v>
      </c>
      <c r="J76">
        <v>-10.6</v>
      </c>
      <c r="K76">
        <v>0.56083333333333296</v>
      </c>
    </row>
    <row r="77" spans="1:12" x14ac:dyDescent="0.45">
      <c r="A77">
        <v>249</v>
      </c>
      <c r="B77" t="s">
        <v>271</v>
      </c>
      <c r="C77" t="s">
        <v>122</v>
      </c>
      <c r="D77">
        <v>117</v>
      </c>
      <c r="E77">
        <v>0.33333333333333298</v>
      </c>
      <c r="F77">
        <v>1326</v>
      </c>
      <c r="G77">
        <v>-13.8</v>
      </c>
      <c r="H77" t="s">
        <v>272</v>
      </c>
      <c r="I77" t="s">
        <v>273</v>
      </c>
      <c r="J77">
        <v>-11.2</v>
      </c>
      <c r="K77">
        <v>0.34520000000000001</v>
      </c>
    </row>
    <row r="78" spans="1:12" x14ac:dyDescent="0.45">
      <c r="A78">
        <v>77</v>
      </c>
      <c r="B78" t="s">
        <v>274</v>
      </c>
      <c r="C78" t="s">
        <v>184</v>
      </c>
      <c r="D78">
        <v>95</v>
      </c>
      <c r="E78">
        <v>0.5</v>
      </c>
      <c r="F78">
        <v>1311</v>
      </c>
      <c r="G78">
        <v>4.05</v>
      </c>
      <c r="H78" t="s">
        <v>275</v>
      </c>
      <c r="I78" t="s">
        <v>276</v>
      </c>
      <c r="J78">
        <v>-10.4</v>
      </c>
      <c r="K78">
        <v>0.29716666666666702</v>
      </c>
    </row>
    <row r="79" spans="1:12" x14ac:dyDescent="0.45">
      <c r="A79">
        <v>87</v>
      </c>
      <c r="B79" t="s">
        <v>277</v>
      </c>
      <c r="C79" t="s">
        <v>88</v>
      </c>
      <c r="D79">
        <v>15</v>
      </c>
      <c r="E79">
        <v>0.8</v>
      </c>
      <c r="F79">
        <v>1826</v>
      </c>
      <c r="G79">
        <v>16.309999999999999</v>
      </c>
      <c r="H79" t="s">
        <v>278</v>
      </c>
      <c r="I79" t="s">
        <v>279</v>
      </c>
      <c r="J79">
        <v>17</v>
      </c>
      <c r="K79">
        <v>0.79471428571428604</v>
      </c>
      <c r="L79">
        <v>1</v>
      </c>
    </row>
    <row r="80" spans="1:12" x14ac:dyDescent="0.45">
      <c r="A80">
        <v>195</v>
      </c>
      <c r="B80" t="s">
        <v>280</v>
      </c>
      <c r="C80" t="s">
        <v>63</v>
      </c>
      <c r="D80">
        <v>69</v>
      </c>
      <c r="E80">
        <v>0.8</v>
      </c>
      <c r="F80">
        <v>1580</v>
      </c>
      <c r="G80">
        <v>4.01</v>
      </c>
      <c r="H80" t="s">
        <v>281</v>
      </c>
      <c r="I80" t="s">
        <v>282</v>
      </c>
      <c r="J80">
        <v>-2.6</v>
      </c>
      <c r="K80">
        <v>0.70099999999999996</v>
      </c>
    </row>
    <row r="81" spans="1:12" x14ac:dyDescent="0.45">
      <c r="A81">
        <v>194</v>
      </c>
      <c r="B81" t="s">
        <v>283</v>
      </c>
      <c r="C81" t="s">
        <v>184</v>
      </c>
      <c r="D81">
        <v>3</v>
      </c>
      <c r="E81">
        <v>1</v>
      </c>
      <c r="F81">
        <v>2050</v>
      </c>
      <c r="G81">
        <v>19.940000000000001</v>
      </c>
      <c r="H81" t="s">
        <v>284</v>
      </c>
      <c r="I81" t="s">
        <v>285</v>
      </c>
      <c r="J81">
        <v>22.5</v>
      </c>
      <c r="K81">
        <v>0.8034</v>
      </c>
      <c r="L81">
        <v>1</v>
      </c>
    </row>
    <row r="82" spans="1:12" x14ac:dyDescent="0.45">
      <c r="A82">
        <v>201</v>
      </c>
      <c r="B82" t="s">
        <v>286</v>
      </c>
      <c r="C82" t="s">
        <v>97</v>
      </c>
      <c r="D82">
        <v>1</v>
      </c>
      <c r="E82">
        <v>1</v>
      </c>
      <c r="F82">
        <v>1943</v>
      </c>
      <c r="G82">
        <v>22.33</v>
      </c>
      <c r="H82" t="s">
        <v>287</v>
      </c>
      <c r="I82" t="s">
        <v>288</v>
      </c>
      <c r="J82">
        <v>20.6</v>
      </c>
      <c r="K82">
        <v>0.91649999999999998</v>
      </c>
      <c r="L82">
        <v>1</v>
      </c>
    </row>
    <row r="83" spans="1:12" x14ac:dyDescent="0.45">
      <c r="A83">
        <v>197</v>
      </c>
      <c r="B83" t="s">
        <v>289</v>
      </c>
      <c r="C83" t="s">
        <v>97</v>
      </c>
      <c r="D83">
        <v>71</v>
      </c>
      <c r="E83">
        <v>0.5</v>
      </c>
      <c r="F83">
        <v>1485</v>
      </c>
      <c r="G83">
        <v>-9.8699999999999992</v>
      </c>
      <c r="H83" t="s">
        <v>290</v>
      </c>
      <c r="I83" t="s">
        <v>291</v>
      </c>
      <c r="J83">
        <v>4.3</v>
      </c>
      <c r="K83">
        <v>0.32600000000000001</v>
      </c>
    </row>
    <row r="84" spans="1:12" x14ac:dyDescent="0.45">
      <c r="A84">
        <v>295</v>
      </c>
      <c r="B84" t="s">
        <v>292</v>
      </c>
      <c r="C84" t="s">
        <v>71</v>
      </c>
      <c r="D84">
        <v>111</v>
      </c>
      <c r="E84">
        <v>0.5</v>
      </c>
      <c r="F84">
        <v>1372</v>
      </c>
      <c r="G84">
        <v>-7.03</v>
      </c>
      <c r="H84" t="s">
        <v>293</v>
      </c>
      <c r="I84" t="s">
        <v>294</v>
      </c>
      <c r="J84">
        <v>-9.3000000000000007</v>
      </c>
      <c r="K84">
        <v>0.29849999999999999</v>
      </c>
    </row>
    <row r="85" spans="1:12" x14ac:dyDescent="0.45">
      <c r="A85">
        <v>145</v>
      </c>
      <c r="B85" t="s">
        <v>295</v>
      </c>
      <c r="C85" t="s">
        <v>67</v>
      </c>
      <c r="D85">
        <v>11</v>
      </c>
      <c r="E85">
        <v>0.75</v>
      </c>
      <c r="F85">
        <v>1685</v>
      </c>
      <c r="G85">
        <v>17.760000000000002</v>
      </c>
      <c r="H85" t="s">
        <v>296</v>
      </c>
      <c r="I85" t="s">
        <v>297</v>
      </c>
      <c r="J85">
        <v>13.2</v>
      </c>
      <c r="K85">
        <v>0.625</v>
      </c>
      <c r="L85">
        <v>1</v>
      </c>
    </row>
    <row r="86" spans="1:12" x14ac:dyDescent="0.45">
      <c r="A86">
        <v>2483</v>
      </c>
      <c r="B86" t="s">
        <v>298</v>
      </c>
      <c r="C86" t="s">
        <v>75</v>
      </c>
      <c r="D86">
        <v>6</v>
      </c>
      <c r="E86">
        <v>1</v>
      </c>
      <c r="F86">
        <v>1823</v>
      </c>
      <c r="G86">
        <v>17.43</v>
      </c>
      <c r="H86" t="s">
        <v>299</v>
      </c>
      <c r="I86" t="s">
        <v>300</v>
      </c>
      <c r="J86">
        <v>22.2</v>
      </c>
      <c r="K86">
        <v>0.98</v>
      </c>
      <c r="L86">
        <v>1</v>
      </c>
    </row>
    <row r="87" spans="1:12" x14ac:dyDescent="0.45">
      <c r="A87">
        <v>204</v>
      </c>
      <c r="B87" t="s">
        <v>301</v>
      </c>
      <c r="C87" t="s">
        <v>75</v>
      </c>
      <c r="D87">
        <v>20</v>
      </c>
      <c r="E87">
        <v>0.75</v>
      </c>
      <c r="F87">
        <v>1788</v>
      </c>
      <c r="G87">
        <v>12.34</v>
      </c>
      <c r="H87" t="s">
        <v>302</v>
      </c>
      <c r="I87" t="s">
        <v>303</v>
      </c>
      <c r="J87">
        <v>14.4</v>
      </c>
      <c r="K87">
        <v>0.8165</v>
      </c>
      <c r="L87">
        <v>1</v>
      </c>
    </row>
    <row r="88" spans="1:12" x14ac:dyDescent="0.45">
      <c r="A88">
        <v>213</v>
      </c>
      <c r="B88" t="s">
        <v>304</v>
      </c>
      <c r="C88" t="s">
        <v>184</v>
      </c>
      <c r="D88">
        <v>8</v>
      </c>
      <c r="E88">
        <v>1</v>
      </c>
      <c r="F88">
        <v>1943</v>
      </c>
      <c r="G88">
        <v>21.79</v>
      </c>
      <c r="H88" t="s">
        <v>305</v>
      </c>
      <c r="I88" t="s">
        <v>306</v>
      </c>
      <c r="J88">
        <v>17.899999999999999</v>
      </c>
      <c r="K88">
        <v>0.88900000000000001</v>
      </c>
      <c r="L88">
        <v>1</v>
      </c>
    </row>
    <row r="89" spans="1:12" x14ac:dyDescent="0.45">
      <c r="A89">
        <v>221</v>
      </c>
      <c r="B89" t="s">
        <v>307</v>
      </c>
      <c r="C89" t="s">
        <v>104</v>
      </c>
      <c r="D89">
        <v>68</v>
      </c>
      <c r="E89">
        <v>0.25</v>
      </c>
      <c r="F89">
        <v>1488</v>
      </c>
      <c r="G89">
        <v>0.5</v>
      </c>
      <c r="H89" t="s">
        <v>308</v>
      </c>
      <c r="I89" t="s">
        <v>309</v>
      </c>
      <c r="J89">
        <v>3.1</v>
      </c>
      <c r="K89">
        <v>0.23799999999999999</v>
      </c>
    </row>
    <row r="90" spans="1:12" x14ac:dyDescent="0.45">
      <c r="A90">
        <v>2509</v>
      </c>
      <c r="B90" t="s">
        <v>310</v>
      </c>
      <c r="C90" t="s">
        <v>184</v>
      </c>
      <c r="D90">
        <v>61</v>
      </c>
      <c r="E90">
        <v>0.25</v>
      </c>
      <c r="F90">
        <v>1514</v>
      </c>
      <c r="G90">
        <v>-0.9</v>
      </c>
      <c r="H90" t="s">
        <v>311</v>
      </c>
      <c r="I90" t="s">
        <v>312</v>
      </c>
      <c r="J90">
        <v>-1.1000000000000001</v>
      </c>
      <c r="K90">
        <v>0.43533333333333302</v>
      </c>
    </row>
    <row r="91" spans="1:12" x14ac:dyDescent="0.45">
      <c r="A91">
        <v>242</v>
      </c>
      <c r="B91" t="s">
        <v>313</v>
      </c>
      <c r="C91" t="s">
        <v>122</v>
      </c>
      <c r="D91">
        <v>98</v>
      </c>
      <c r="E91">
        <v>0.5</v>
      </c>
      <c r="F91">
        <v>1187</v>
      </c>
      <c r="G91">
        <v>1.58</v>
      </c>
      <c r="H91" t="s">
        <v>314</v>
      </c>
      <c r="I91" t="s">
        <v>108</v>
      </c>
      <c r="J91">
        <v>-11.6</v>
      </c>
      <c r="K91">
        <v>0.49916666666666698</v>
      </c>
    </row>
    <row r="92" spans="1:12" x14ac:dyDescent="0.45">
      <c r="A92">
        <v>164</v>
      </c>
      <c r="B92" t="s">
        <v>315</v>
      </c>
      <c r="C92" t="s">
        <v>184</v>
      </c>
      <c r="D92">
        <v>44</v>
      </c>
      <c r="E92">
        <v>0.75</v>
      </c>
      <c r="F92">
        <v>1428</v>
      </c>
      <c r="G92">
        <v>16.72</v>
      </c>
      <c r="H92" t="s">
        <v>316</v>
      </c>
      <c r="I92" t="s">
        <v>117</v>
      </c>
      <c r="J92">
        <v>2.1</v>
      </c>
      <c r="K92">
        <v>0.61583333333333301</v>
      </c>
    </row>
    <row r="93" spans="1:12" x14ac:dyDescent="0.45">
      <c r="A93">
        <v>2534</v>
      </c>
      <c r="B93" t="s">
        <v>317</v>
      </c>
      <c r="C93" t="s">
        <v>158</v>
      </c>
      <c r="D93">
        <v>119</v>
      </c>
      <c r="E93">
        <v>0</v>
      </c>
      <c r="F93">
        <v>1363</v>
      </c>
      <c r="G93">
        <v>-11.65</v>
      </c>
      <c r="H93" t="s">
        <v>318</v>
      </c>
      <c r="I93" t="s">
        <v>217</v>
      </c>
      <c r="J93">
        <v>-17.3</v>
      </c>
      <c r="K93">
        <v>0.19</v>
      </c>
    </row>
    <row r="94" spans="1:12" x14ac:dyDescent="0.45">
      <c r="A94">
        <v>21</v>
      </c>
      <c r="B94" t="s">
        <v>319</v>
      </c>
      <c r="C94" t="s">
        <v>59</v>
      </c>
      <c r="D94">
        <v>103</v>
      </c>
      <c r="E94">
        <v>0.4</v>
      </c>
      <c r="F94">
        <v>1361</v>
      </c>
      <c r="G94">
        <v>-3.4</v>
      </c>
      <c r="H94" t="s">
        <v>320</v>
      </c>
      <c r="I94" t="s">
        <v>189</v>
      </c>
      <c r="J94">
        <v>-7.8</v>
      </c>
      <c r="K94">
        <v>0.46866666666666701</v>
      </c>
    </row>
    <row r="95" spans="1:12" x14ac:dyDescent="0.45">
      <c r="A95">
        <v>23</v>
      </c>
      <c r="B95" t="s">
        <v>321</v>
      </c>
      <c r="C95" t="s">
        <v>59</v>
      </c>
      <c r="D95">
        <v>88</v>
      </c>
      <c r="E95">
        <v>0.2</v>
      </c>
      <c r="F95">
        <v>1345</v>
      </c>
      <c r="G95">
        <v>-7.79</v>
      </c>
      <c r="H95" t="s">
        <v>322</v>
      </c>
      <c r="I95" t="s">
        <v>323</v>
      </c>
      <c r="J95">
        <v>-6.8</v>
      </c>
      <c r="K95">
        <v>0.17116666666666699</v>
      </c>
    </row>
    <row r="96" spans="1:12" x14ac:dyDescent="0.45">
      <c r="A96">
        <v>2567</v>
      </c>
      <c r="B96" t="s">
        <v>324</v>
      </c>
      <c r="C96" t="s">
        <v>122</v>
      </c>
      <c r="D96">
        <v>33</v>
      </c>
      <c r="E96">
        <v>0.5</v>
      </c>
      <c r="F96">
        <v>1511</v>
      </c>
      <c r="G96">
        <v>5.91</v>
      </c>
      <c r="H96" t="s">
        <v>325</v>
      </c>
      <c r="I96" t="s">
        <v>114</v>
      </c>
      <c r="J96">
        <v>1</v>
      </c>
      <c r="K96">
        <v>0.5806</v>
      </c>
    </row>
    <row r="97" spans="1:12" x14ac:dyDescent="0.45">
      <c r="A97">
        <v>6</v>
      </c>
      <c r="B97" t="s">
        <v>326</v>
      </c>
      <c r="C97" t="s">
        <v>71</v>
      </c>
      <c r="D97">
        <v>52</v>
      </c>
      <c r="E97">
        <v>0.5</v>
      </c>
      <c r="F97">
        <v>1638</v>
      </c>
      <c r="G97">
        <v>-2.62</v>
      </c>
      <c r="H97" t="s">
        <v>181</v>
      </c>
      <c r="I97" t="s">
        <v>117</v>
      </c>
      <c r="J97">
        <v>2.1</v>
      </c>
      <c r="K97">
        <v>0.61099999999999999</v>
      </c>
    </row>
    <row r="98" spans="1:12" x14ac:dyDescent="0.45">
      <c r="A98">
        <v>2579</v>
      </c>
      <c r="B98" t="s">
        <v>327</v>
      </c>
      <c r="C98" t="s">
        <v>67</v>
      </c>
      <c r="D98">
        <v>42</v>
      </c>
      <c r="E98">
        <v>0.5</v>
      </c>
      <c r="F98">
        <v>1549</v>
      </c>
      <c r="G98">
        <v>5.09</v>
      </c>
      <c r="H98" t="s">
        <v>191</v>
      </c>
      <c r="I98" t="s">
        <v>328</v>
      </c>
      <c r="J98">
        <v>6.1</v>
      </c>
      <c r="K98">
        <v>0.3952</v>
      </c>
    </row>
    <row r="99" spans="1:12" x14ac:dyDescent="0.45">
      <c r="A99">
        <v>2572</v>
      </c>
      <c r="B99" t="s">
        <v>329</v>
      </c>
      <c r="C99" t="s">
        <v>71</v>
      </c>
      <c r="D99">
        <v>122</v>
      </c>
      <c r="E99">
        <v>0.25</v>
      </c>
      <c r="F99">
        <v>1212</v>
      </c>
      <c r="G99">
        <v>-4.53</v>
      </c>
      <c r="H99" t="s">
        <v>330</v>
      </c>
      <c r="I99" t="s">
        <v>217</v>
      </c>
      <c r="J99">
        <v>-14</v>
      </c>
      <c r="K99">
        <v>0.38550000000000001</v>
      </c>
    </row>
    <row r="100" spans="1:12" x14ac:dyDescent="0.45">
      <c r="A100">
        <v>58</v>
      </c>
      <c r="B100" t="s">
        <v>331</v>
      </c>
      <c r="C100" t="s">
        <v>122</v>
      </c>
      <c r="D100">
        <v>99</v>
      </c>
      <c r="E100">
        <v>0.5</v>
      </c>
      <c r="F100">
        <v>1297</v>
      </c>
      <c r="G100">
        <v>1.66</v>
      </c>
      <c r="H100" t="s">
        <v>332</v>
      </c>
      <c r="I100" t="s">
        <v>333</v>
      </c>
      <c r="J100">
        <v>-12.2</v>
      </c>
      <c r="K100">
        <v>0.41616666666666702</v>
      </c>
    </row>
    <row r="101" spans="1:12" x14ac:dyDescent="0.45">
      <c r="A101">
        <v>24</v>
      </c>
      <c r="B101" t="s">
        <v>334</v>
      </c>
      <c r="C101" t="s">
        <v>75</v>
      </c>
      <c r="D101">
        <v>116</v>
      </c>
      <c r="E101">
        <v>0.25</v>
      </c>
      <c r="F101">
        <v>1237</v>
      </c>
      <c r="G101">
        <v>-10.19</v>
      </c>
      <c r="H101" t="s">
        <v>335</v>
      </c>
      <c r="I101" t="s">
        <v>336</v>
      </c>
      <c r="J101">
        <v>-9.1999999999999993</v>
      </c>
      <c r="K101">
        <v>0.29599999999999999</v>
      </c>
    </row>
    <row r="102" spans="1:12" x14ac:dyDescent="0.45">
      <c r="A102">
        <v>183</v>
      </c>
      <c r="B102" t="s">
        <v>337</v>
      </c>
      <c r="C102" t="s">
        <v>104</v>
      </c>
      <c r="D102">
        <v>36</v>
      </c>
      <c r="E102">
        <v>1</v>
      </c>
      <c r="F102">
        <v>1512</v>
      </c>
      <c r="G102">
        <v>11.57</v>
      </c>
      <c r="H102" t="s">
        <v>92</v>
      </c>
      <c r="I102" t="s">
        <v>338</v>
      </c>
      <c r="J102">
        <v>6.7</v>
      </c>
      <c r="K102">
        <v>0.62383333333333302</v>
      </c>
    </row>
    <row r="103" spans="1:12" x14ac:dyDescent="0.45">
      <c r="A103">
        <v>2628</v>
      </c>
      <c r="B103" t="s">
        <v>339</v>
      </c>
      <c r="C103" t="s">
        <v>97</v>
      </c>
      <c r="D103">
        <v>32</v>
      </c>
      <c r="E103">
        <v>0.75</v>
      </c>
      <c r="F103">
        <v>1643</v>
      </c>
      <c r="G103">
        <v>14.35</v>
      </c>
      <c r="H103" t="s">
        <v>340</v>
      </c>
      <c r="I103" t="s">
        <v>209</v>
      </c>
      <c r="J103">
        <v>9.3000000000000007</v>
      </c>
      <c r="K103">
        <v>0.58733333333333304</v>
      </c>
    </row>
    <row r="104" spans="1:12" x14ac:dyDescent="0.45">
      <c r="A104">
        <v>218</v>
      </c>
      <c r="B104" t="s">
        <v>341</v>
      </c>
      <c r="C104" t="s">
        <v>122</v>
      </c>
      <c r="D104">
        <v>121</v>
      </c>
      <c r="E104">
        <v>0.5</v>
      </c>
      <c r="F104">
        <v>1083</v>
      </c>
      <c r="G104">
        <v>-0.89</v>
      </c>
      <c r="H104" t="s">
        <v>342</v>
      </c>
      <c r="I104" t="s">
        <v>343</v>
      </c>
      <c r="J104">
        <v>-15.7</v>
      </c>
      <c r="K104">
        <v>0.29149999999999998</v>
      </c>
    </row>
    <row r="105" spans="1:12" x14ac:dyDescent="0.45">
      <c r="A105">
        <v>2633</v>
      </c>
      <c r="B105" t="s">
        <v>344</v>
      </c>
      <c r="C105" t="s">
        <v>67</v>
      </c>
      <c r="D105">
        <v>16</v>
      </c>
      <c r="E105">
        <v>0.75</v>
      </c>
      <c r="F105">
        <v>1901</v>
      </c>
      <c r="G105">
        <v>7.61</v>
      </c>
      <c r="H105" t="s">
        <v>345</v>
      </c>
      <c r="I105" t="s">
        <v>162</v>
      </c>
      <c r="J105">
        <v>16.600000000000001</v>
      </c>
      <c r="K105">
        <v>0.80279999999999996</v>
      </c>
      <c r="L105">
        <v>1</v>
      </c>
    </row>
    <row r="106" spans="1:12" x14ac:dyDescent="0.45">
      <c r="A106">
        <v>251</v>
      </c>
      <c r="B106" t="s">
        <v>346</v>
      </c>
      <c r="C106" t="s">
        <v>97</v>
      </c>
      <c r="D106">
        <v>5</v>
      </c>
      <c r="E106">
        <v>1</v>
      </c>
      <c r="F106">
        <v>1906</v>
      </c>
      <c r="G106">
        <v>28.03</v>
      </c>
      <c r="H106" t="s">
        <v>299</v>
      </c>
      <c r="I106" t="s">
        <v>347</v>
      </c>
      <c r="J106">
        <v>22.6</v>
      </c>
      <c r="K106">
        <v>0.82399999999999995</v>
      </c>
      <c r="L106">
        <v>1</v>
      </c>
    </row>
    <row r="107" spans="1:12" x14ac:dyDescent="0.45">
      <c r="A107">
        <v>245</v>
      </c>
      <c r="B107" t="s">
        <v>348</v>
      </c>
      <c r="C107" t="s">
        <v>67</v>
      </c>
      <c r="D107">
        <v>14</v>
      </c>
      <c r="E107">
        <v>0.75</v>
      </c>
      <c r="F107">
        <v>1729</v>
      </c>
      <c r="G107">
        <v>18.88</v>
      </c>
      <c r="H107" t="s">
        <v>349</v>
      </c>
      <c r="I107" t="s">
        <v>350</v>
      </c>
      <c r="J107">
        <v>16.899999999999999</v>
      </c>
      <c r="K107">
        <v>0.70633333333333304</v>
      </c>
    </row>
    <row r="108" spans="1:12" x14ac:dyDescent="0.45">
      <c r="A108">
        <v>326</v>
      </c>
      <c r="B108" t="s">
        <v>351</v>
      </c>
      <c r="C108" t="s">
        <v>71</v>
      </c>
      <c r="D108">
        <v>89</v>
      </c>
      <c r="E108">
        <v>0.75</v>
      </c>
      <c r="F108">
        <v>1385</v>
      </c>
      <c r="G108">
        <v>0.14000000000000001</v>
      </c>
      <c r="H108" t="s">
        <v>275</v>
      </c>
      <c r="I108" t="s">
        <v>133</v>
      </c>
      <c r="J108">
        <v>-5</v>
      </c>
      <c r="K108">
        <v>0.59816666666666696</v>
      </c>
    </row>
    <row r="109" spans="1:12" x14ac:dyDescent="0.45">
      <c r="A109">
        <v>2641</v>
      </c>
      <c r="B109" t="s">
        <v>352</v>
      </c>
      <c r="C109" t="s">
        <v>97</v>
      </c>
      <c r="D109">
        <v>27</v>
      </c>
      <c r="E109">
        <v>0.25</v>
      </c>
      <c r="F109">
        <v>1678</v>
      </c>
      <c r="G109">
        <v>4.1500000000000004</v>
      </c>
      <c r="H109" t="s">
        <v>353</v>
      </c>
      <c r="I109" t="s">
        <v>354</v>
      </c>
      <c r="J109">
        <v>11.9</v>
      </c>
      <c r="K109">
        <v>0.599833333333333</v>
      </c>
    </row>
    <row r="110" spans="1:12" x14ac:dyDescent="0.45">
      <c r="A110">
        <v>2649</v>
      </c>
      <c r="B110" t="s">
        <v>355</v>
      </c>
      <c r="C110" t="s">
        <v>63</v>
      </c>
      <c r="D110">
        <v>60</v>
      </c>
      <c r="E110">
        <v>0.75</v>
      </c>
      <c r="F110">
        <v>1528</v>
      </c>
      <c r="G110">
        <v>2.2000000000000002</v>
      </c>
      <c r="H110" t="s">
        <v>356</v>
      </c>
      <c r="I110" t="s">
        <v>173</v>
      </c>
      <c r="J110">
        <v>1.9</v>
      </c>
      <c r="K110">
        <v>0.82699999999999996</v>
      </c>
    </row>
    <row r="111" spans="1:12" x14ac:dyDescent="0.45">
      <c r="A111">
        <v>2653</v>
      </c>
      <c r="B111" t="s">
        <v>357</v>
      </c>
      <c r="C111" t="s">
        <v>71</v>
      </c>
      <c r="D111">
        <v>59</v>
      </c>
      <c r="E111">
        <v>0.5</v>
      </c>
      <c r="F111">
        <v>1624</v>
      </c>
      <c r="G111">
        <v>-0.19</v>
      </c>
      <c r="H111" t="s">
        <v>135</v>
      </c>
      <c r="I111" t="s">
        <v>114</v>
      </c>
      <c r="J111">
        <v>3.5</v>
      </c>
      <c r="K111">
        <v>0.68416666666666703</v>
      </c>
    </row>
    <row r="112" spans="1:12" x14ac:dyDescent="0.45">
      <c r="A112">
        <v>2655</v>
      </c>
      <c r="B112" t="s">
        <v>358</v>
      </c>
      <c r="C112" t="s">
        <v>122</v>
      </c>
      <c r="D112">
        <v>37</v>
      </c>
      <c r="E112">
        <v>0.75</v>
      </c>
      <c r="F112">
        <v>1636</v>
      </c>
      <c r="G112">
        <v>9.6199999999999992</v>
      </c>
      <c r="H112" t="s">
        <v>359</v>
      </c>
      <c r="I112" t="s">
        <v>209</v>
      </c>
      <c r="J112">
        <v>5</v>
      </c>
      <c r="K112">
        <v>0.74180000000000001</v>
      </c>
    </row>
    <row r="113" spans="1:12" x14ac:dyDescent="0.45">
      <c r="A113">
        <v>202</v>
      </c>
      <c r="B113" t="s">
        <v>360</v>
      </c>
      <c r="C113" t="s">
        <v>122</v>
      </c>
      <c r="D113">
        <v>94</v>
      </c>
      <c r="E113">
        <v>0.5</v>
      </c>
      <c r="F113">
        <v>1330</v>
      </c>
      <c r="G113">
        <v>0.41</v>
      </c>
      <c r="H113" t="s">
        <v>314</v>
      </c>
      <c r="I113" t="s">
        <v>133</v>
      </c>
      <c r="J113">
        <v>-7.1</v>
      </c>
      <c r="K113">
        <v>0.57233333333333303</v>
      </c>
    </row>
    <row r="114" spans="1:12" x14ac:dyDescent="0.45">
      <c r="A114">
        <v>5</v>
      </c>
      <c r="B114" t="s">
        <v>361</v>
      </c>
      <c r="C114" t="s">
        <v>122</v>
      </c>
      <c r="D114">
        <v>92</v>
      </c>
      <c r="E114">
        <v>0.25</v>
      </c>
      <c r="F114">
        <v>1456</v>
      </c>
      <c r="G114">
        <v>-8.08</v>
      </c>
      <c r="H114" t="s">
        <v>362</v>
      </c>
      <c r="I114" t="s">
        <v>105</v>
      </c>
      <c r="J114">
        <v>-9.6</v>
      </c>
      <c r="K114">
        <v>0.46650000000000003</v>
      </c>
    </row>
    <row r="115" spans="1:12" x14ac:dyDescent="0.45">
      <c r="A115">
        <v>2116</v>
      </c>
      <c r="B115" t="s">
        <v>363</v>
      </c>
      <c r="C115" t="s">
        <v>97</v>
      </c>
      <c r="D115">
        <v>49</v>
      </c>
      <c r="E115">
        <v>0.75</v>
      </c>
      <c r="F115">
        <v>1557</v>
      </c>
      <c r="G115">
        <v>7.83</v>
      </c>
      <c r="H115" t="s">
        <v>364</v>
      </c>
      <c r="I115" t="s">
        <v>312</v>
      </c>
      <c r="J115">
        <v>9</v>
      </c>
      <c r="K115">
        <v>0.72433333333333305</v>
      </c>
    </row>
    <row r="116" spans="1:12" x14ac:dyDescent="0.45">
      <c r="A116">
        <v>26</v>
      </c>
      <c r="B116" t="s">
        <v>365</v>
      </c>
      <c r="C116" t="s">
        <v>75</v>
      </c>
      <c r="D116">
        <v>23</v>
      </c>
      <c r="E116">
        <v>0.75</v>
      </c>
      <c r="F116">
        <v>1686</v>
      </c>
      <c r="G116">
        <v>13.22</v>
      </c>
      <c r="H116" t="s">
        <v>92</v>
      </c>
      <c r="I116" t="s">
        <v>366</v>
      </c>
      <c r="J116">
        <v>15.6</v>
      </c>
      <c r="K116">
        <v>0.75060000000000004</v>
      </c>
      <c r="L116">
        <v>1</v>
      </c>
    </row>
    <row r="117" spans="1:12" x14ac:dyDescent="0.45">
      <c r="A117">
        <v>113</v>
      </c>
      <c r="B117" t="s">
        <v>367</v>
      </c>
      <c r="C117" t="s">
        <v>88</v>
      </c>
      <c r="D117">
        <v>132</v>
      </c>
      <c r="E117">
        <v>0.2</v>
      </c>
      <c r="F117">
        <v>965</v>
      </c>
      <c r="G117">
        <v>-9.61</v>
      </c>
      <c r="H117" t="s">
        <v>368</v>
      </c>
      <c r="I117" t="s">
        <v>369</v>
      </c>
      <c r="J117">
        <v>-17.7</v>
      </c>
      <c r="K117">
        <v>0.315285714285714</v>
      </c>
    </row>
    <row r="118" spans="1:12" x14ac:dyDescent="0.45">
      <c r="A118">
        <v>2439</v>
      </c>
      <c r="B118" t="s">
        <v>370</v>
      </c>
      <c r="C118" t="s">
        <v>59</v>
      </c>
      <c r="D118">
        <v>83</v>
      </c>
      <c r="E118">
        <v>0.75</v>
      </c>
      <c r="F118">
        <v>1407</v>
      </c>
      <c r="G118">
        <v>4.6100000000000003</v>
      </c>
      <c r="H118" t="s">
        <v>89</v>
      </c>
      <c r="I118" t="s">
        <v>371</v>
      </c>
      <c r="J118">
        <v>-6.2</v>
      </c>
      <c r="K118">
        <v>0.73499999999999999</v>
      </c>
    </row>
    <row r="119" spans="1:12" x14ac:dyDescent="0.45">
      <c r="A119">
        <v>30</v>
      </c>
      <c r="B119" t="s">
        <v>372</v>
      </c>
      <c r="C119" t="s">
        <v>75</v>
      </c>
      <c r="D119">
        <v>13</v>
      </c>
      <c r="E119">
        <v>1</v>
      </c>
      <c r="F119">
        <v>1840</v>
      </c>
      <c r="G119">
        <v>9.3000000000000007</v>
      </c>
      <c r="H119" t="s">
        <v>278</v>
      </c>
      <c r="I119" t="s">
        <v>225</v>
      </c>
      <c r="J119">
        <v>19.2</v>
      </c>
      <c r="K119">
        <v>0.80716666666666703</v>
      </c>
      <c r="L119">
        <v>1</v>
      </c>
    </row>
    <row r="120" spans="1:12" x14ac:dyDescent="0.45">
      <c r="A120">
        <v>254</v>
      </c>
      <c r="B120" t="s">
        <v>373</v>
      </c>
      <c r="C120" t="s">
        <v>75</v>
      </c>
      <c r="D120">
        <v>26</v>
      </c>
      <c r="E120">
        <v>1</v>
      </c>
      <c r="F120">
        <v>1752</v>
      </c>
      <c r="G120">
        <v>14.79</v>
      </c>
      <c r="H120" t="s">
        <v>374</v>
      </c>
      <c r="I120" t="s">
        <v>375</v>
      </c>
      <c r="J120">
        <v>12.6</v>
      </c>
      <c r="K120">
        <v>0.71220000000000006</v>
      </c>
      <c r="L120">
        <v>1</v>
      </c>
    </row>
    <row r="121" spans="1:12" x14ac:dyDescent="0.45">
      <c r="A121">
        <v>328</v>
      </c>
      <c r="B121" t="s">
        <v>376</v>
      </c>
      <c r="C121" t="s">
        <v>59</v>
      </c>
      <c r="D121">
        <v>86</v>
      </c>
      <c r="E121">
        <v>0.25</v>
      </c>
      <c r="F121">
        <v>1415</v>
      </c>
      <c r="G121">
        <v>-2.09</v>
      </c>
      <c r="H121" t="s">
        <v>377</v>
      </c>
      <c r="I121" t="s">
        <v>111</v>
      </c>
      <c r="J121">
        <v>-5.2</v>
      </c>
      <c r="K121">
        <v>0.44416666666666699</v>
      </c>
    </row>
    <row r="122" spans="1:12" x14ac:dyDescent="0.45">
      <c r="A122">
        <v>2638</v>
      </c>
      <c r="B122" t="s">
        <v>378</v>
      </c>
      <c r="C122" t="s">
        <v>158</v>
      </c>
      <c r="D122">
        <v>124</v>
      </c>
      <c r="E122">
        <v>0.2</v>
      </c>
      <c r="F122">
        <v>1205</v>
      </c>
      <c r="G122">
        <v>-12.44</v>
      </c>
      <c r="H122" t="s">
        <v>379</v>
      </c>
      <c r="I122" t="s">
        <v>380</v>
      </c>
      <c r="J122">
        <v>-18.100000000000001</v>
      </c>
      <c r="K122">
        <v>0.30499999999999999</v>
      </c>
    </row>
    <row r="123" spans="1:12" x14ac:dyDescent="0.45">
      <c r="A123">
        <v>2636</v>
      </c>
      <c r="B123" t="s">
        <v>381</v>
      </c>
      <c r="C123" t="s">
        <v>122</v>
      </c>
      <c r="D123">
        <v>75</v>
      </c>
      <c r="E123">
        <v>0.25</v>
      </c>
      <c r="F123">
        <v>1541</v>
      </c>
      <c r="G123">
        <v>-6.22</v>
      </c>
      <c r="H123" t="s">
        <v>382</v>
      </c>
      <c r="I123" t="s">
        <v>383</v>
      </c>
      <c r="J123">
        <v>-1.7</v>
      </c>
      <c r="K123">
        <v>0.5464</v>
      </c>
    </row>
    <row r="124" spans="1:12" x14ac:dyDescent="0.45">
      <c r="A124">
        <v>238</v>
      </c>
      <c r="B124" t="s">
        <v>384</v>
      </c>
      <c r="C124" t="s">
        <v>67</v>
      </c>
      <c r="D124">
        <v>101</v>
      </c>
      <c r="E124">
        <v>0.4</v>
      </c>
      <c r="F124">
        <v>1248</v>
      </c>
      <c r="G124">
        <v>-4.04</v>
      </c>
      <c r="H124" t="s">
        <v>385</v>
      </c>
      <c r="I124" t="s">
        <v>147</v>
      </c>
      <c r="J124">
        <v>-6.4</v>
      </c>
      <c r="K124">
        <v>0.182857142857143</v>
      </c>
    </row>
    <row r="125" spans="1:12" x14ac:dyDescent="0.45">
      <c r="A125">
        <v>258</v>
      </c>
      <c r="B125" t="s">
        <v>386</v>
      </c>
      <c r="C125" t="s">
        <v>104</v>
      </c>
      <c r="D125">
        <v>104</v>
      </c>
      <c r="E125">
        <v>0</v>
      </c>
      <c r="F125">
        <v>1311</v>
      </c>
      <c r="G125">
        <v>-8.56</v>
      </c>
      <c r="H125" t="s">
        <v>387</v>
      </c>
      <c r="I125" t="s">
        <v>388</v>
      </c>
      <c r="J125">
        <v>-5.8</v>
      </c>
      <c r="K125">
        <v>0.46233333333333299</v>
      </c>
    </row>
    <row r="126" spans="1:12" x14ac:dyDescent="0.45">
      <c r="A126">
        <v>259</v>
      </c>
      <c r="B126" t="s">
        <v>389</v>
      </c>
      <c r="C126" t="s">
        <v>104</v>
      </c>
      <c r="D126">
        <v>72</v>
      </c>
      <c r="E126">
        <v>0.25</v>
      </c>
      <c r="F126">
        <v>1397</v>
      </c>
      <c r="G126">
        <v>-0.33</v>
      </c>
      <c r="H126" t="s">
        <v>390</v>
      </c>
      <c r="I126" t="s">
        <v>136</v>
      </c>
      <c r="J126">
        <v>-2.1</v>
      </c>
      <c r="K126">
        <v>0.37116666666666698</v>
      </c>
    </row>
    <row r="127" spans="1:12" x14ac:dyDescent="0.45">
      <c r="A127">
        <v>154</v>
      </c>
      <c r="B127" t="s">
        <v>391</v>
      </c>
      <c r="C127" t="s">
        <v>104</v>
      </c>
      <c r="D127">
        <v>67</v>
      </c>
      <c r="E127">
        <v>0.75</v>
      </c>
      <c r="F127">
        <v>1547</v>
      </c>
      <c r="G127">
        <v>1.44</v>
      </c>
      <c r="H127" t="s">
        <v>392</v>
      </c>
      <c r="I127" t="s">
        <v>117</v>
      </c>
      <c r="J127">
        <v>3.6</v>
      </c>
      <c r="K127">
        <v>0.51839999999999997</v>
      </c>
    </row>
    <row r="128" spans="1:12" x14ac:dyDescent="0.45">
      <c r="A128">
        <v>264</v>
      </c>
      <c r="B128" t="s">
        <v>393</v>
      </c>
      <c r="C128" t="s">
        <v>75</v>
      </c>
      <c r="D128">
        <v>9</v>
      </c>
      <c r="E128">
        <v>1</v>
      </c>
      <c r="F128">
        <v>1900</v>
      </c>
      <c r="G128">
        <v>26.93</v>
      </c>
      <c r="H128" t="s">
        <v>394</v>
      </c>
      <c r="I128" t="s">
        <v>395</v>
      </c>
      <c r="J128">
        <v>21.9</v>
      </c>
      <c r="K128">
        <v>0.95079999999999998</v>
      </c>
      <c r="L128">
        <v>1</v>
      </c>
    </row>
    <row r="129" spans="1:12" x14ac:dyDescent="0.45">
      <c r="A129">
        <v>265</v>
      </c>
      <c r="B129" t="s">
        <v>396</v>
      </c>
      <c r="C129" t="s">
        <v>75</v>
      </c>
      <c r="D129">
        <v>30</v>
      </c>
      <c r="E129">
        <v>1</v>
      </c>
      <c r="F129">
        <v>1616</v>
      </c>
      <c r="G129">
        <v>19.66</v>
      </c>
      <c r="H129" t="s">
        <v>397</v>
      </c>
      <c r="I129" t="s">
        <v>398</v>
      </c>
      <c r="J129">
        <v>11.8</v>
      </c>
      <c r="K129">
        <v>0.76759999999999995</v>
      </c>
      <c r="L129">
        <v>1</v>
      </c>
    </row>
    <row r="130" spans="1:12" x14ac:dyDescent="0.45">
      <c r="A130">
        <v>98</v>
      </c>
      <c r="B130" t="s">
        <v>399</v>
      </c>
      <c r="C130" t="s">
        <v>158</v>
      </c>
      <c r="D130">
        <v>74</v>
      </c>
      <c r="E130">
        <v>0.5</v>
      </c>
      <c r="F130">
        <v>1541</v>
      </c>
      <c r="G130">
        <v>3.57</v>
      </c>
      <c r="H130" t="s">
        <v>400</v>
      </c>
      <c r="I130" t="s">
        <v>401</v>
      </c>
      <c r="J130">
        <v>-7.3</v>
      </c>
      <c r="K130">
        <v>0.51949999999999996</v>
      </c>
    </row>
    <row r="131" spans="1:12" x14ac:dyDescent="0.45">
      <c r="A131">
        <v>2711</v>
      </c>
      <c r="B131" t="s">
        <v>402</v>
      </c>
      <c r="C131" t="s">
        <v>63</v>
      </c>
      <c r="D131">
        <v>120</v>
      </c>
      <c r="E131">
        <v>0.25</v>
      </c>
      <c r="F131">
        <v>1238</v>
      </c>
      <c r="G131">
        <v>-11.29</v>
      </c>
      <c r="H131" t="s">
        <v>403</v>
      </c>
      <c r="I131" t="s">
        <v>404</v>
      </c>
      <c r="J131">
        <v>-18.8</v>
      </c>
      <c r="K131">
        <v>0.39850000000000002</v>
      </c>
    </row>
    <row r="132" spans="1:12" x14ac:dyDescent="0.45">
      <c r="A132">
        <v>277</v>
      </c>
      <c r="B132" t="s">
        <v>405</v>
      </c>
      <c r="C132" t="s">
        <v>97</v>
      </c>
      <c r="D132">
        <v>40</v>
      </c>
      <c r="E132">
        <v>0.75</v>
      </c>
      <c r="F132">
        <v>1492</v>
      </c>
      <c r="G132">
        <v>7.08</v>
      </c>
      <c r="H132" t="s">
        <v>406</v>
      </c>
      <c r="I132" t="s">
        <v>407</v>
      </c>
      <c r="J132">
        <v>4.8</v>
      </c>
      <c r="K132">
        <v>0.72099999999999997</v>
      </c>
    </row>
    <row r="133" spans="1:12" x14ac:dyDescent="0.45">
      <c r="A133">
        <v>275</v>
      </c>
      <c r="B133" t="s">
        <v>408</v>
      </c>
      <c r="C133" t="s">
        <v>184</v>
      </c>
      <c r="D133">
        <v>21</v>
      </c>
      <c r="E133">
        <v>0.75</v>
      </c>
      <c r="F133">
        <v>1713</v>
      </c>
      <c r="G133">
        <v>16.579999999999998</v>
      </c>
      <c r="H133" t="s">
        <v>409</v>
      </c>
      <c r="I133" t="s">
        <v>130</v>
      </c>
      <c r="J133">
        <v>13.2</v>
      </c>
      <c r="K133">
        <v>0.80659999999999998</v>
      </c>
    </row>
    <row r="134" spans="1:12" x14ac:dyDescent="0.45">
      <c r="A134">
        <v>2751</v>
      </c>
      <c r="B134" t="s">
        <v>410</v>
      </c>
      <c r="C134" t="s">
        <v>59</v>
      </c>
      <c r="D134">
        <v>78</v>
      </c>
      <c r="E134">
        <v>0.75</v>
      </c>
      <c r="F134">
        <v>1418</v>
      </c>
      <c r="G134">
        <v>7.2</v>
      </c>
      <c r="H134" t="s">
        <v>411</v>
      </c>
      <c r="I134" t="s">
        <v>170</v>
      </c>
      <c r="J134">
        <v>-0.9</v>
      </c>
      <c r="K134">
        <v>0.50583333333333302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B3" sqref="B3"/>
    </sheetView>
  </sheetViews>
  <sheetFormatPr defaultColWidth="10.6640625" defaultRowHeight="14.25" x14ac:dyDescent="0.45"/>
  <sheetData>
    <row r="1" spans="1:15" x14ac:dyDescent="0.45">
      <c r="A1" t="s">
        <v>4</v>
      </c>
      <c r="B1" t="s">
        <v>28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O1" t="s">
        <v>412</v>
      </c>
    </row>
    <row r="2" spans="1:15" x14ac:dyDescent="0.45">
      <c r="A2">
        <f>Coefficients!A2</f>
        <v>2.4339138229898998</v>
      </c>
      <c r="B2">
        <f>(-1*Games!D2)*Coefficients!$B$2</f>
        <v>0</v>
      </c>
      <c r="C2" t="e">
        <f>VLOOKUP(Games!B2, Data!$B$2:$K$134, 3, FALSE)*Coefficients!$C$2</f>
        <v>#N/A</v>
      </c>
      <c r="D2" t="e">
        <f>VLOOKUP(Games!C2, Data!$B$2:$K$134, 3, FALSE)*Coefficients!$D$2</f>
        <v>#N/A</v>
      </c>
      <c r="E2" t="e">
        <f>(VLOOKUP(Games!B2, Data!$B$2:$K$134, 4, FALSE)-VLOOKUP(Games!C2, Data!$B$2:$K$134, 4, FALSE))*Coefficients!E$2</f>
        <v>#N/A</v>
      </c>
      <c r="F2" t="e">
        <f>(VLOOKUP(Games!B2, Data!$B$2:$K$134, 5, FALSE)-VLOOKUP(Games!C2, Data!$B$2:$K$134, 5, FALSE))*Coefficients!F$2</f>
        <v>#N/A</v>
      </c>
      <c r="G2" t="e">
        <f>(VLOOKUP(Games!B2, Data!$B$2:$K$134, 6, FALSE)-VLOOKUP(Games!C2, Data!$B$2:$K$134, 6, FALSE))*Coefficients!G$2</f>
        <v>#N/A</v>
      </c>
      <c r="H2" t="e">
        <f>(VLOOKUP(Games!B2, Data!$B$2:$K$134, 7, FALSE)-VLOOKUP(Games!C2, Data!$B$2:$K$134, 7, FALSE))*Coefficients!H$2</f>
        <v>#N/A</v>
      </c>
      <c r="I2" t="e">
        <f>(VLOOKUP(Games!B2, Data!$B$2:$K$134, 8, FALSE)-VLOOKUP(Games!C2, Data!$B$2:$K$134, 8, FALSE))*Coefficients!I$2</f>
        <v>#N/A</v>
      </c>
      <c r="J2" t="e">
        <f>(VLOOKUP(Games!B2, Data!$B$2:$K$134, 9, FALSE)-VLOOKUP(Games!C2, Data!$B$2:$K$134, 9, FALSE))*Coefficients!J$2</f>
        <v>#N/A</v>
      </c>
      <c r="K2" t="e">
        <f>(VLOOKUP(Games!B2, Data!$B$2:$K$134, 10, FALSE)-VLOOKUP(Games!C2, Data!$B$2:$K$134, 10, FALSE))*Coefficients!K$2</f>
        <v>#N/A</v>
      </c>
      <c r="L2" t="e">
        <f>(IF(AND(VLOOKUP(Games!B2, Data!$B$2:$L$134, 11, FALSE)=1, VLOOKUP(Games!C2, Data!$B$2:$L$134, 11, FALSE)&lt;&gt;1), 1,0))*Coefficients!L$2</f>
        <v>#N/A</v>
      </c>
      <c r="M2" t="e">
        <f>(IF(AND(VLOOKUP(Games!B2, Data!$B$2:$L$134, 11, FALSE)&lt;&gt;1, VLOOKUP(Games!C2, Data!$B$2:$L$134, 11, FALSE)=1), 1,0))*Coefficients!M$2</f>
        <v>#N/A</v>
      </c>
      <c r="O2" t="e">
        <f>SUM(A2:M2)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2023-10-06T12:35:18Z</dcterms:created>
  <dcterms:modified xsi:type="dcterms:W3CDTF">2023-10-13T21:31:21Z</dcterms:modified>
</cp:coreProperties>
</file>