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ny9\桌面\"/>
    </mc:Choice>
  </mc:AlternateContent>
  <xr:revisionPtr revIDLastSave="0" documentId="13_ncr:1_{C79740F4-1686-4C2D-A134-C78F84EFA944}" xr6:coauthVersionLast="36" xr6:coauthVersionMax="36" xr10:uidLastSave="{00000000-0000-0000-0000-000000000000}"/>
  <bookViews>
    <workbookView xWindow="0" yWindow="0" windowWidth="25135" windowHeight="10342" xr2:uid="{C04D1A16-A064-435D-8270-AE9CC1548E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6" i="1"/>
  <c r="K5" i="1"/>
  <c r="K4" i="1"/>
  <c r="K3" i="1"/>
  <c r="K2" i="1"/>
  <c r="J6" i="1" l="1"/>
  <c r="J5" i="1"/>
  <c r="D12" i="1"/>
  <c r="E13" i="1" s="1"/>
  <c r="D9" i="1"/>
  <c r="J2" i="1" s="1"/>
  <c r="D8" i="1"/>
  <c r="G9" i="1"/>
  <c r="G8" i="1"/>
  <c r="D7" i="1"/>
  <c r="D6" i="1"/>
  <c r="D5" i="1"/>
  <c r="D4" i="1"/>
  <c r="J4" i="1" s="1"/>
  <c r="D3" i="1"/>
  <c r="J3" i="1" s="1"/>
  <c r="G4" i="1"/>
  <c r="G5" i="1"/>
  <c r="G6" i="1"/>
  <c r="G7" i="1"/>
  <c r="G3" i="1"/>
  <c r="J8" i="1" l="1"/>
  <c r="E6" i="1"/>
  <c r="E5" i="1"/>
  <c r="E2" i="1"/>
  <c r="E3" i="1"/>
  <c r="E4" i="1"/>
  <c r="E8" i="1"/>
  <c r="E9" i="1"/>
  <c r="E7" i="1"/>
</calcChain>
</file>

<file path=xl/sharedStrings.xml><?xml version="1.0" encoding="utf-8"?>
<sst xmlns="http://schemas.openxmlformats.org/spreadsheetml/2006/main" count="42" uniqueCount="32">
  <si>
    <t>Part 1</t>
  </si>
  <si>
    <t>Part 2</t>
    <phoneticPr fontId="1" type="noConversion"/>
  </si>
  <si>
    <t>Part 3</t>
    <phoneticPr fontId="1" type="noConversion"/>
  </si>
  <si>
    <t>Part 4</t>
    <phoneticPr fontId="1" type="noConversion"/>
  </si>
  <si>
    <t>Part 5</t>
    <phoneticPr fontId="1" type="noConversion"/>
  </si>
  <si>
    <t>Part 6</t>
    <phoneticPr fontId="1" type="noConversion"/>
  </si>
  <si>
    <t>Part 7</t>
    <phoneticPr fontId="1" type="noConversion"/>
  </si>
  <si>
    <t>內容</t>
    <phoneticPr fontId="1" type="noConversion"/>
  </si>
  <si>
    <t>開始</t>
    <phoneticPr fontId="1" type="noConversion"/>
  </si>
  <si>
    <t>結束</t>
    <phoneticPr fontId="1" type="noConversion"/>
  </si>
  <si>
    <t>負責人</t>
    <phoneticPr fontId="1" type="noConversion"/>
  </si>
  <si>
    <t>淨純</t>
    <phoneticPr fontId="1" type="noConversion"/>
  </si>
  <si>
    <t>萱雯</t>
    <phoneticPr fontId="1" type="noConversion"/>
  </si>
  <si>
    <t>靖翔</t>
    <phoneticPr fontId="1" type="noConversion"/>
  </si>
  <si>
    <t>湋峻</t>
  </si>
  <si>
    <t>于鈞</t>
  </si>
  <si>
    <t>系統背景與動機</t>
    <phoneticPr fontId="1" type="noConversion"/>
  </si>
  <si>
    <t>系統簡介與特色</t>
    <phoneticPr fontId="1" type="noConversion"/>
  </si>
  <si>
    <t>系統功能架構</t>
    <phoneticPr fontId="1" type="noConversion"/>
  </si>
  <si>
    <t>圖鑑、社群</t>
    <phoneticPr fontId="1" type="noConversion"/>
  </si>
  <si>
    <t>登入、新增、歷史</t>
    <phoneticPr fontId="1" type="noConversion"/>
  </si>
  <si>
    <t>系統發展</t>
    <phoneticPr fontId="1" type="noConversion"/>
  </si>
  <si>
    <t>系統目標</t>
    <phoneticPr fontId="1" type="noConversion"/>
  </si>
  <si>
    <t>Part 8</t>
    <phoneticPr fontId="1" type="noConversion"/>
  </si>
  <si>
    <t>理想(s)</t>
    <phoneticPr fontId="1" type="noConversion"/>
  </si>
  <si>
    <t>實際(s)</t>
    <phoneticPr fontId="1" type="noConversion"/>
  </si>
  <si>
    <t>總和(s)</t>
    <phoneticPr fontId="1" type="noConversion"/>
  </si>
  <si>
    <t>比例</t>
    <phoneticPr fontId="1" type="noConversion"/>
  </si>
  <si>
    <t>實際</t>
    <phoneticPr fontId="1" type="noConversion"/>
  </si>
  <si>
    <t>理想</t>
    <phoneticPr fontId="1" type="noConversion"/>
  </si>
  <si>
    <t>調整後</t>
    <phoneticPr fontId="1" type="noConversion"/>
  </si>
  <si>
    <t>互動區、解答、每日、心理、個資、設定、密碼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</si>
</sst>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362D-5B94-425E-B7B6-F56BB8163C73}">
  <dimension ref="A1:L13"/>
  <sheetViews>
    <sheetView tabSelected="1" topLeftCell="B1" zoomScale="160" zoomScaleNormal="160" workbookViewId="0">
      <selection activeCell="F10" sqref="F10"/>
    </sheetView>
  </sheetViews>
  <sheetFormatPr defaultRowHeight="16.399999999999999" x14ac:dyDescent="0.3"/>
  <cols>
    <col min="1" max="1" width="7.25" customWidth="1"/>
    <col min="2" max="2" width="48.625" customWidth="1"/>
    <col min="4" max="4" width="8" customWidth="1"/>
    <col min="5" max="5" width="8.125" customWidth="1"/>
    <col min="6" max="6" width="10" customWidth="1"/>
    <col min="7" max="7" width="7.625" customWidth="1"/>
    <col min="8" max="8" width="8" customWidth="1"/>
    <col min="10" max="10" width="8.125" customWidth="1"/>
    <col min="11" max="11" width="7.375" customWidth="1"/>
    <col min="12" max="12" width="8.125" customWidth="1"/>
  </cols>
  <sheetData>
    <row r="1" spans="1:12" x14ac:dyDescent="0.3">
      <c r="B1" s="2" t="s">
        <v>7</v>
      </c>
      <c r="C1" s="2" t="s">
        <v>10</v>
      </c>
      <c r="D1" s="2" t="s">
        <v>25</v>
      </c>
      <c r="E1" s="2" t="s">
        <v>24</v>
      </c>
      <c r="F1" s="2" t="s">
        <v>30</v>
      </c>
      <c r="G1" s="2" t="s">
        <v>8</v>
      </c>
      <c r="H1" s="2" t="s">
        <v>9</v>
      </c>
      <c r="I1" s="6"/>
      <c r="J1" s="2" t="s">
        <v>28</v>
      </c>
      <c r="K1" s="2" t="s">
        <v>29</v>
      </c>
      <c r="L1" s="2" t="s">
        <v>30</v>
      </c>
    </row>
    <row r="2" spans="1:12" x14ac:dyDescent="0.3">
      <c r="A2" t="s">
        <v>0</v>
      </c>
      <c r="B2" t="s">
        <v>16</v>
      </c>
      <c r="C2" t="s">
        <v>11</v>
      </c>
      <c r="D2">
        <v>126</v>
      </c>
      <c r="E2" s="4">
        <f>D2*$E$13</f>
        <v>77.643243243243248</v>
      </c>
      <c r="G2" s="1">
        <v>0</v>
      </c>
      <c r="H2" s="1">
        <v>8.7500000000000008E-2</v>
      </c>
      <c r="I2" s="5" t="s">
        <v>11</v>
      </c>
      <c r="J2">
        <f>D2+D9</f>
        <v>152</v>
      </c>
      <c r="K2" s="4">
        <f>E2+E9</f>
        <v>93.664864864864867</v>
      </c>
    </row>
    <row r="3" spans="1:12" x14ac:dyDescent="0.3">
      <c r="A3" t="s">
        <v>1</v>
      </c>
      <c r="B3" t="s">
        <v>17</v>
      </c>
      <c r="C3" t="s">
        <v>12</v>
      </c>
      <c r="D3">
        <f>45-6+60</f>
        <v>99</v>
      </c>
      <c r="E3" s="4">
        <f t="shared" ref="E3:E9" si="0">D3*$E$13</f>
        <v>61.005405405405412</v>
      </c>
      <c r="G3" s="1">
        <f>H2</f>
        <v>8.7500000000000008E-2</v>
      </c>
      <c r="H3" s="1">
        <v>0.15625</v>
      </c>
      <c r="I3" s="5" t="s">
        <v>12</v>
      </c>
      <c r="J3">
        <f>D3+D8</f>
        <v>137</v>
      </c>
      <c r="K3" s="4">
        <f>E3+E8</f>
        <v>84.421621621621625</v>
      </c>
    </row>
    <row r="4" spans="1:12" x14ac:dyDescent="0.3">
      <c r="A4" t="s">
        <v>2</v>
      </c>
      <c r="B4" t="s">
        <v>18</v>
      </c>
      <c r="C4" t="s">
        <v>13</v>
      </c>
      <c r="D4">
        <f>15+120</f>
        <v>135</v>
      </c>
      <c r="E4" s="4">
        <f t="shared" si="0"/>
        <v>83.189189189189193</v>
      </c>
      <c r="F4">
        <v>107</v>
      </c>
      <c r="G4" s="1">
        <f t="shared" ref="G4:G9" si="1">H3</f>
        <v>0.15625</v>
      </c>
      <c r="H4" s="1">
        <v>0.25</v>
      </c>
      <c r="I4" s="5" t="s">
        <v>13</v>
      </c>
      <c r="J4">
        <f>D4+D7</f>
        <v>333</v>
      </c>
      <c r="K4" s="4">
        <f>E4+E7</f>
        <v>205.20000000000002</v>
      </c>
      <c r="L4">
        <f>F4+F7</f>
        <v>220</v>
      </c>
    </row>
    <row r="5" spans="1:12" x14ac:dyDescent="0.3">
      <c r="A5" t="s">
        <v>3</v>
      </c>
      <c r="B5" t="s">
        <v>20</v>
      </c>
      <c r="C5" t="s">
        <v>14</v>
      </c>
      <c r="D5">
        <f>120+44</f>
        <v>164</v>
      </c>
      <c r="E5" s="4">
        <f t="shared" si="0"/>
        <v>101.05945945945946</v>
      </c>
      <c r="G5" s="1">
        <f t="shared" si="1"/>
        <v>0.25</v>
      </c>
      <c r="H5" s="1">
        <v>0.36388888888888887</v>
      </c>
      <c r="I5" s="5" t="s">
        <v>14</v>
      </c>
      <c r="J5">
        <f>D5</f>
        <v>164</v>
      </c>
      <c r="K5" s="4">
        <f>E5</f>
        <v>101.05945945945946</v>
      </c>
    </row>
    <row r="6" spans="1:12" x14ac:dyDescent="0.3">
      <c r="A6" t="s">
        <v>4</v>
      </c>
      <c r="B6" t="s">
        <v>19</v>
      </c>
      <c r="C6" t="s">
        <v>15</v>
      </c>
      <c r="D6">
        <f>120+19</f>
        <v>139</v>
      </c>
      <c r="E6" s="4">
        <f t="shared" si="0"/>
        <v>85.654054054054058</v>
      </c>
      <c r="G6" s="1">
        <f t="shared" si="1"/>
        <v>0.36388888888888887</v>
      </c>
      <c r="H6" s="1">
        <v>0.4604166666666667</v>
      </c>
      <c r="I6" s="5" t="s">
        <v>15</v>
      </c>
      <c r="J6">
        <f>D6</f>
        <v>139</v>
      </c>
      <c r="K6" s="4">
        <f>E6</f>
        <v>85.654054054054058</v>
      </c>
    </row>
    <row r="7" spans="1:12" x14ac:dyDescent="0.3">
      <c r="A7" t="s">
        <v>5</v>
      </c>
      <c r="B7" t="s">
        <v>31</v>
      </c>
      <c r="C7" t="s">
        <v>13</v>
      </c>
      <c r="D7">
        <f>180+18</f>
        <v>198</v>
      </c>
      <c r="E7" s="4">
        <f t="shared" si="0"/>
        <v>122.01081081081082</v>
      </c>
      <c r="F7">
        <v>113</v>
      </c>
      <c r="G7" s="1">
        <f t="shared" si="1"/>
        <v>0.4604166666666667</v>
      </c>
      <c r="H7" s="1">
        <v>0.59791666666666665</v>
      </c>
      <c r="I7" s="6"/>
    </row>
    <row r="8" spans="1:12" x14ac:dyDescent="0.3">
      <c r="A8" t="s">
        <v>6</v>
      </c>
      <c r="B8" t="s">
        <v>21</v>
      </c>
      <c r="C8" t="s">
        <v>12</v>
      </c>
      <c r="D8">
        <f>59-21</f>
        <v>38</v>
      </c>
      <c r="E8" s="4">
        <f t="shared" si="0"/>
        <v>23.416216216216217</v>
      </c>
      <c r="G8" s="1">
        <f t="shared" si="1"/>
        <v>0.59791666666666665</v>
      </c>
      <c r="H8" s="1">
        <v>0.62430555555555556</v>
      </c>
      <c r="I8" s="6"/>
      <c r="J8">
        <f>J2+J3+J5+J6</f>
        <v>592</v>
      </c>
    </row>
    <row r="9" spans="1:12" x14ac:dyDescent="0.3">
      <c r="A9" t="s">
        <v>23</v>
      </c>
      <c r="B9" t="s">
        <v>22</v>
      </c>
      <c r="C9" t="s">
        <v>11</v>
      </c>
      <c r="D9">
        <f>25+1</f>
        <v>26</v>
      </c>
      <c r="E9" s="4">
        <f t="shared" si="0"/>
        <v>16.021621621621623</v>
      </c>
      <c r="G9" s="1">
        <f t="shared" si="1"/>
        <v>0.62430555555555556</v>
      </c>
      <c r="H9" s="1">
        <v>0.64236111111111105</v>
      </c>
      <c r="I9" s="6"/>
    </row>
    <row r="11" spans="1:12" x14ac:dyDescent="0.3">
      <c r="D11" s="2" t="s">
        <v>26</v>
      </c>
      <c r="E11" s="2" t="s">
        <v>24</v>
      </c>
    </row>
    <row r="12" spans="1:12" x14ac:dyDescent="0.3">
      <c r="D12">
        <f>15*60+25</f>
        <v>925</v>
      </c>
      <c r="E12">
        <v>570</v>
      </c>
    </row>
    <row r="13" spans="1:12" x14ac:dyDescent="0.3">
      <c r="D13" s="5" t="s">
        <v>27</v>
      </c>
      <c r="E13" s="3">
        <f>E12/D12</f>
        <v>0.61621621621621625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SeanH</dc:creator>
  <cp:lastModifiedBy>SeanH</cp:lastModifiedBy>
  <dcterms:created xsi:type="dcterms:W3CDTF">2022-05-23T08:04:48Z</dcterms:created>
  <dcterms:modified xsi:type="dcterms:W3CDTF">2022-05-23T09:51:51Z</dcterms:modified>
</cp:coreProperties>
</file>