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<sst xmlns="http://schemas.openxmlformats.org/spreadsheetml/2006/main" count="62" uniqueCount="53">
  <si>
    <t>不算税收-售价计算</t>
  </si>
  <si>
    <t>汇率</t>
  </si>
  <si>
    <t>成本</t>
  </si>
  <si>
    <t>运费</t>
  </si>
  <si>
    <t>最低价</t>
  </si>
  <si>
    <r>
      <rPr>
        <b/>
        <sz val="14"/>
        <color theme="1" tint="0.0499893185216834"/>
        <rFont val="Calibri"/>
        <charset val="134"/>
      </rPr>
      <t>50%</t>
    </r>
    <r>
      <rPr>
        <sz val="14"/>
        <color theme="1" tint="0.0499893185216834"/>
        <rFont val="宋体"/>
        <charset val="134"/>
      </rPr>
      <t>利润</t>
    </r>
  </si>
  <si>
    <r>
      <rPr>
        <b/>
        <sz val="14"/>
        <color theme="1" tint="0.0499893185216834"/>
        <rFont val="Calibri"/>
        <charset val="134"/>
      </rPr>
      <t>60%</t>
    </r>
    <r>
      <rPr>
        <sz val="14"/>
        <color theme="1" tint="0.0499893185216834"/>
        <rFont val="宋体"/>
        <charset val="134"/>
      </rPr>
      <t>利润</t>
    </r>
  </si>
  <si>
    <r>
      <rPr>
        <b/>
        <sz val="14"/>
        <color theme="1" tint="0.0499893185216834"/>
        <rFont val="Calibri"/>
        <charset val="134"/>
      </rPr>
      <t>70%</t>
    </r>
    <r>
      <rPr>
        <sz val="14"/>
        <color theme="1" tint="0.0499893185216834"/>
        <rFont val="宋体"/>
        <charset val="134"/>
      </rPr>
      <t>利润</t>
    </r>
  </si>
  <si>
    <r>
      <rPr>
        <sz val="10"/>
        <color indexed="9"/>
        <rFont val="宋体"/>
        <charset val="134"/>
      </rPr>
      <t>美元</t>
    </r>
    <r>
      <rPr>
        <sz val="10"/>
        <color indexed="9"/>
        <rFont val="Calibri"/>
        <charset val="134"/>
      </rPr>
      <t xml:space="preserve">USD   $
</t>
    </r>
    <r>
      <rPr>
        <sz val="10"/>
        <color indexed="9"/>
        <rFont val="Calibri"/>
        <charset val="134"/>
      </rPr>
      <t>6.457    </t>
    </r>
  </si>
  <si>
    <r>
      <rPr>
        <sz val="10"/>
        <color indexed="9"/>
        <rFont val="宋体"/>
        <charset val="134"/>
      </rPr>
      <t>英镑</t>
    </r>
    <r>
      <rPr>
        <sz val="10"/>
        <color indexed="9"/>
        <rFont val="Calibri"/>
        <charset val="134"/>
      </rPr>
      <t xml:space="preserve">GBP  </t>
    </r>
    <r>
      <rPr>
        <sz val="10"/>
        <color indexed="9"/>
        <rFont val="宋体"/>
        <charset val="134"/>
      </rPr>
      <t>￡</t>
    </r>
    <r>
      <rPr>
        <sz val="10"/>
        <color indexed="9"/>
        <rFont val="Calibri"/>
        <charset val="134"/>
      </rPr>
      <t xml:space="preserve">
</t>
    </r>
    <r>
      <rPr>
        <sz val="10"/>
        <color indexed="9"/>
        <rFont val="Calibri"/>
        <charset val="134"/>
      </rPr>
      <t>8.79</t>
    </r>
  </si>
  <si>
    <t xml:space="preserve">       </t>
  </si>
  <si>
    <r>
      <rPr>
        <sz val="10"/>
        <color indexed="9"/>
        <rFont val="宋体"/>
        <charset val="134"/>
      </rPr>
      <t>日元</t>
    </r>
    <r>
      <rPr>
        <sz val="10"/>
        <color indexed="9"/>
        <rFont val="Calibri"/>
        <charset val="134"/>
      </rPr>
      <t xml:space="preserve">JPY  </t>
    </r>
    <r>
      <rPr>
        <sz val="10"/>
        <color indexed="9"/>
        <rFont val="宋体"/>
        <charset val="134"/>
      </rPr>
      <t>￥</t>
    </r>
    <r>
      <rPr>
        <sz val="10"/>
        <color indexed="9"/>
        <rFont val="Calibri"/>
        <charset val="134"/>
      </rPr>
      <t xml:space="preserve">
</t>
    </r>
    <r>
      <rPr>
        <sz val="10"/>
        <color indexed="9"/>
        <rFont val="Calibri"/>
        <charset val="134"/>
      </rPr>
      <t>0.058</t>
    </r>
  </si>
  <si>
    <r>
      <rPr>
        <sz val="10"/>
        <color indexed="9"/>
        <rFont val="宋体"/>
        <charset val="134"/>
      </rPr>
      <t>欧元</t>
    </r>
    <r>
      <rPr>
        <sz val="10"/>
        <color indexed="9"/>
        <rFont val="Calibri"/>
        <charset val="134"/>
      </rPr>
      <t xml:space="preserve">EUR  </t>
    </r>
    <r>
      <rPr>
        <sz val="10"/>
        <color indexed="9"/>
        <rFont val="宋体"/>
        <charset val="134"/>
      </rPr>
      <t>€</t>
    </r>
    <r>
      <rPr>
        <sz val="10"/>
        <color indexed="9"/>
        <rFont val="Calibri"/>
        <charset val="134"/>
      </rPr>
      <t xml:space="preserve">
</t>
    </r>
    <r>
      <rPr>
        <sz val="10"/>
        <color indexed="9"/>
        <rFont val="Calibri"/>
        <charset val="134"/>
      </rPr>
      <t>7.82</t>
    </r>
  </si>
  <si>
    <r>
      <rPr>
        <b/>
        <sz val="14"/>
        <color theme="9" tint="-0.499984740745262"/>
        <rFont val="宋体"/>
        <charset val="134"/>
      </rPr>
      <t>（（（成本</t>
    </r>
    <r>
      <rPr>
        <b/>
        <sz val="14"/>
        <color theme="9" tint="-0.499984740745262"/>
        <rFont val="Calibri"/>
        <charset val="134"/>
      </rPr>
      <t>+</t>
    </r>
    <r>
      <rPr>
        <b/>
        <sz val="14"/>
        <color theme="9" tint="-0.499984740745262"/>
        <rFont val="宋体"/>
        <charset val="134"/>
      </rPr>
      <t>运费）</t>
    </r>
    <r>
      <rPr>
        <b/>
        <sz val="14"/>
        <color theme="9" tint="-0.499984740745262"/>
        <rFont val="Calibri"/>
        <charset val="134"/>
      </rPr>
      <t>*1.25</t>
    </r>
    <r>
      <rPr>
        <b/>
        <sz val="14"/>
        <color theme="9" tint="-0.499984740745262"/>
        <rFont val="宋体"/>
        <charset val="134"/>
      </rPr>
      <t>）</t>
    </r>
    <r>
      <rPr>
        <b/>
        <sz val="14"/>
        <color theme="9" tint="-0.499984740745262"/>
        <rFont val="Calibri"/>
        <charset val="134"/>
      </rPr>
      <t>/</t>
    </r>
    <r>
      <rPr>
        <b/>
        <sz val="14"/>
        <color theme="9" tint="-0.499984740745262"/>
        <rFont val="宋体"/>
        <charset val="134"/>
      </rPr>
      <t>汇率</t>
    </r>
    <r>
      <rPr>
        <b/>
        <sz val="14"/>
        <color theme="9" tint="-0.499984740745262"/>
        <rFont val="Calibri"/>
        <charset val="134"/>
      </rPr>
      <t>+20</t>
    </r>
    <r>
      <rPr>
        <b/>
        <sz val="14"/>
        <color theme="9" tint="-0.499984740745262"/>
        <rFont val="宋体"/>
        <charset val="134"/>
      </rPr>
      <t>）</t>
    </r>
    <r>
      <rPr>
        <b/>
        <sz val="14"/>
        <color theme="9" tint="-0.499984740745262"/>
        <rFont val="Calibri"/>
        <charset val="134"/>
      </rPr>
      <t>*</t>
    </r>
    <r>
      <rPr>
        <b/>
        <sz val="14"/>
        <color theme="9" tint="-0.499984740745262"/>
        <rFont val="宋体"/>
        <charset val="134"/>
      </rPr>
      <t>利润率</t>
    </r>
    <r>
      <rPr>
        <b/>
        <sz val="14"/>
        <color theme="9" tint="-0.499984740745262"/>
        <rFont val="Calibri"/>
        <charset val="134"/>
      </rPr>
      <t xml:space="preserve">         </t>
    </r>
    <r>
      <rPr>
        <b/>
        <sz val="14"/>
        <color theme="9" tint="-0.499984740745262"/>
        <rFont val="宋体"/>
        <charset val="134"/>
      </rPr>
      <t>（成本</t>
    </r>
    <r>
      <rPr>
        <b/>
        <sz val="14"/>
        <color theme="9" tint="-0.499984740745262"/>
        <rFont val="Calibri"/>
        <charset val="134"/>
      </rPr>
      <t>+</t>
    </r>
    <r>
      <rPr>
        <b/>
        <sz val="14"/>
        <color theme="9" tint="-0.499984740745262"/>
        <rFont val="宋体"/>
        <charset val="134"/>
      </rPr>
      <t>运费</t>
    </r>
    <r>
      <rPr>
        <b/>
        <sz val="14"/>
        <color theme="9" tint="-0.499984740745262"/>
        <rFont val="Calibri"/>
        <charset val="134"/>
      </rPr>
      <t>+20</t>
    </r>
    <r>
      <rPr>
        <b/>
        <sz val="14"/>
        <color theme="9" tint="-0.499984740745262"/>
        <rFont val="宋体"/>
        <charset val="134"/>
      </rPr>
      <t>）</t>
    </r>
    <r>
      <rPr>
        <b/>
        <sz val="14"/>
        <color theme="9" tint="-0.499984740745262"/>
        <rFont val="Calibri"/>
        <charset val="134"/>
      </rPr>
      <t>/0.74/</t>
    </r>
    <r>
      <rPr>
        <b/>
        <sz val="14"/>
        <color theme="9" tint="-0.499984740745262"/>
        <rFont val="宋体"/>
        <charset val="134"/>
      </rPr>
      <t>汇率</t>
    </r>
    <r>
      <rPr>
        <b/>
        <sz val="14"/>
        <color theme="9" tint="-0.499984740745262"/>
        <rFont val="Calibri"/>
        <charset val="134"/>
      </rPr>
      <t>x</t>
    </r>
    <r>
      <rPr>
        <b/>
        <sz val="14"/>
        <color theme="9" tint="-0.499984740745262"/>
        <rFont val="宋体"/>
        <charset val="134"/>
      </rPr>
      <t>利润率</t>
    </r>
  </si>
  <si>
    <t>对手成本价计算</t>
  </si>
  <si>
    <t>对手价格</t>
  </si>
  <si>
    <r>
      <rPr>
        <b/>
        <sz val="14"/>
        <color theme="1" tint="0.0499893185216834"/>
        <rFont val="Calibri"/>
        <charset val="134"/>
      </rPr>
      <t>20%</t>
    </r>
    <r>
      <rPr>
        <sz val="14"/>
        <color theme="1" tint="0.0499893185216834"/>
        <rFont val="宋体"/>
        <charset val="134"/>
      </rPr>
      <t>利润成本</t>
    </r>
  </si>
  <si>
    <r>
      <rPr>
        <b/>
        <sz val="14"/>
        <color theme="1" tint="0.0499893185216834"/>
        <rFont val="Calibri"/>
        <charset val="134"/>
      </rPr>
      <t>30%</t>
    </r>
    <r>
      <rPr>
        <sz val="14"/>
        <color theme="1" tint="0.0499893185216834"/>
        <rFont val="宋体"/>
        <charset val="134"/>
      </rPr>
      <t>利润成本</t>
    </r>
  </si>
  <si>
    <r>
      <rPr>
        <b/>
        <sz val="14"/>
        <color theme="1" tint="0.0499893185216834"/>
        <rFont val="Calibri"/>
        <charset val="134"/>
      </rPr>
      <t>40%</t>
    </r>
    <r>
      <rPr>
        <sz val="14"/>
        <color theme="1" tint="0.0499893185216834"/>
        <rFont val="宋体"/>
        <charset val="134"/>
      </rPr>
      <t>利润成本</t>
    </r>
  </si>
  <si>
    <r>
      <rPr>
        <b/>
        <sz val="14"/>
        <color theme="1" tint="0.0499893185216834"/>
        <rFont val="Calibri"/>
        <charset val="134"/>
      </rPr>
      <t>50%</t>
    </r>
    <r>
      <rPr>
        <sz val="14"/>
        <color theme="1" tint="0.0499893185216834"/>
        <rFont val="宋体"/>
        <charset val="134"/>
      </rPr>
      <t>利润成本</t>
    </r>
  </si>
  <si>
    <r>
      <rPr>
        <sz val="11"/>
        <color indexed="8"/>
        <rFont val="宋体"/>
        <charset val="134"/>
      </rPr>
      <t>4.71</t>
    </r>
    <r>
      <rPr>
        <sz val="12"/>
        <color indexed="8"/>
        <rFont val="宋体"/>
        <charset val="134"/>
      </rPr>
      <t>+0.38/lb</t>
    </r>
  </si>
  <si>
    <t>US毛利计算</t>
  </si>
  <si>
    <r>
      <rPr>
        <sz val="10"/>
        <color theme="1" tint="0.0499893185216834"/>
        <rFont val="宋体"/>
        <charset val="134"/>
      </rPr>
      <t>总销售额</t>
    </r>
    <r>
      <rPr>
        <sz val="10"/>
        <color theme="1" tint="0.0499893185216834"/>
        <rFont val="Calibri"/>
        <charset val="134"/>
      </rPr>
      <t xml:space="preserve">
(USD)</t>
    </r>
  </si>
  <si>
    <r>
      <rPr>
        <sz val="10"/>
        <color theme="1" tint="0.0499893185216834"/>
        <rFont val="宋体"/>
        <charset val="134"/>
      </rPr>
      <t>产品成本</t>
    </r>
    <r>
      <rPr>
        <sz val="10"/>
        <color theme="1" tint="0.0499893185216834"/>
        <rFont val="Calibri"/>
        <charset val="134"/>
      </rPr>
      <t xml:space="preserve">
(</t>
    </r>
    <r>
      <rPr>
        <sz val="10"/>
        <color theme="1" tint="0.0499893185216834"/>
        <rFont val="宋体"/>
        <charset val="134"/>
      </rPr>
      <t>元</t>
    </r>
    <r>
      <rPr>
        <sz val="10"/>
        <color theme="1" tint="0.0499893185216834"/>
        <rFont val="Calibri"/>
        <charset val="134"/>
      </rPr>
      <t>)</t>
    </r>
  </si>
  <si>
    <r>
      <rPr>
        <sz val="10"/>
        <color theme="1" tint="0.0499893185216834"/>
        <rFont val="宋体"/>
        <charset val="134"/>
      </rPr>
      <t>平台佣金15%</t>
    </r>
    <r>
      <rPr>
        <sz val="10"/>
        <color theme="1" tint="0.0499893185216834"/>
        <rFont val="Calibri"/>
        <charset val="134"/>
      </rPr>
      <t xml:space="preserve">
(</t>
    </r>
    <r>
      <rPr>
        <sz val="10"/>
        <color theme="1" tint="0.0499893185216834"/>
        <rFont val="宋体"/>
        <charset val="134"/>
      </rPr>
      <t>元</t>
    </r>
    <r>
      <rPr>
        <sz val="10"/>
        <color theme="1" tint="0.0499893185216834"/>
        <rFont val="Calibri"/>
        <charset val="134"/>
      </rPr>
      <t>)</t>
    </r>
  </si>
  <si>
    <t>国内配送费分摊
(元)</t>
  </si>
  <si>
    <r>
      <rPr>
        <sz val="10"/>
        <color theme="1" tint="0.0499893185216834"/>
        <rFont val="Calibri"/>
        <charset val="134"/>
      </rPr>
      <t>FBA</t>
    </r>
    <r>
      <rPr>
        <sz val="10"/>
        <color theme="1" tint="0.0499893185216834"/>
        <rFont val="宋体"/>
        <charset val="134"/>
      </rPr>
      <t>头程运输成本</t>
    </r>
    <r>
      <rPr>
        <sz val="10"/>
        <color theme="1" tint="0.0499893185216834"/>
        <rFont val="Calibri"/>
        <charset val="134"/>
      </rPr>
      <t xml:space="preserve">
(</t>
    </r>
    <r>
      <rPr>
        <sz val="10"/>
        <color theme="1" tint="0.0499893185216834"/>
        <rFont val="宋体"/>
        <charset val="134"/>
      </rPr>
      <t>元</t>
    </r>
    <r>
      <rPr>
        <sz val="10"/>
        <color theme="1" tint="0.0499893185216834"/>
        <rFont val="Calibri"/>
        <charset val="134"/>
      </rPr>
      <t>)</t>
    </r>
  </si>
  <si>
    <r>
      <rPr>
        <sz val="10"/>
        <color theme="1" tint="0.0499893185216834"/>
        <rFont val="宋体"/>
        <charset val="134"/>
      </rPr>
      <t>派送费</t>
    </r>
    <r>
      <rPr>
        <sz val="10"/>
        <color theme="1" tint="0.0499893185216834"/>
        <rFont val="Calibri"/>
        <charset val="134"/>
      </rPr>
      <t>(USD)</t>
    </r>
  </si>
  <si>
    <t>仓储费(元)</t>
  </si>
  <si>
    <t>退费(元)</t>
  </si>
  <si>
    <t>毛利润(元)</t>
  </si>
  <si>
    <t>利润率</t>
  </si>
  <si>
    <t>UK DE 毛利计算</t>
  </si>
  <si>
    <r>
      <rPr>
        <sz val="10"/>
        <color indexed="9"/>
        <rFont val="宋体"/>
        <charset val="134"/>
      </rPr>
      <t>总销售额</t>
    </r>
    <r>
      <rPr>
        <sz val="10"/>
        <color indexed="9"/>
        <rFont val="Calibri"/>
        <charset val="134"/>
      </rPr>
      <t xml:space="preserve">
</t>
    </r>
    <r>
      <rPr>
        <sz val="10"/>
        <color indexed="9"/>
        <rFont val="Calibri"/>
        <charset val="134"/>
      </rPr>
      <t>(EUR)</t>
    </r>
  </si>
  <si>
    <r>
      <rPr>
        <sz val="10"/>
        <color indexed="9"/>
        <rFont val="宋体"/>
        <charset val="134"/>
      </rPr>
      <t>产品成本</t>
    </r>
    <r>
      <rPr>
        <sz val="10"/>
        <color indexed="9"/>
        <rFont val="Calibri"/>
        <charset val="134"/>
      </rPr>
      <t xml:space="preserve">
</t>
    </r>
    <r>
      <rPr>
        <sz val="10"/>
        <color indexed="9"/>
        <rFont val="Calibri"/>
        <charset val="134"/>
      </rPr>
      <t>(</t>
    </r>
    <r>
      <rPr>
        <sz val="10"/>
        <color indexed="9"/>
        <rFont val="宋体"/>
        <charset val="134"/>
      </rPr>
      <t>元</t>
    </r>
    <r>
      <rPr>
        <sz val="10"/>
        <color indexed="9"/>
        <rFont val="Calibri"/>
        <charset val="134"/>
      </rPr>
      <t>)</t>
    </r>
  </si>
  <si>
    <r>
      <rPr>
        <sz val="10"/>
        <color indexed="9"/>
        <rFont val="宋体"/>
        <charset val="134"/>
      </rPr>
      <t>平台佣金15%</t>
    </r>
    <r>
      <rPr>
        <sz val="10"/>
        <color indexed="9"/>
        <rFont val="Calibri"/>
        <charset val="134"/>
      </rPr>
      <t xml:space="preserve">
</t>
    </r>
    <r>
      <rPr>
        <sz val="10"/>
        <color indexed="9"/>
        <rFont val="Calibri"/>
        <charset val="134"/>
      </rPr>
      <t>(</t>
    </r>
    <r>
      <rPr>
        <sz val="10"/>
        <color indexed="9"/>
        <rFont val="宋体"/>
        <charset val="134"/>
      </rPr>
      <t>元</t>
    </r>
    <r>
      <rPr>
        <sz val="10"/>
        <color indexed="9"/>
        <rFont val="Calibri"/>
        <charset val="134"/>
      </rPr>
      <t>)</t>
    </r>
  </si>
  <si>
    <r>
      <rPr>
        <sz val="10"/>
        <color indexed="9"/>
        <rFont val="Calibri"/>
        <charset val="134"/>
      </rPr>
      <t>FBA</t>
    </r>
    <r>
      <rPr>
        <sz val="10"/>
        <color indexed="9"/>
        <rFont val="宋体"/>
        <charset val="134"/>
      </rPr>
      <t>头程运输成本</t>
    </r>
    <r>
      <rPr>
        <sz val="10"/>
        <color indexed="9"/>
        <rFont val="Calibri"/>
        <charset val="134"/>
      </rPr>
      <t xml:space="preserve">
</t>
    </r>
    <r>
      <rPr>
        <sz val="10"/>
        <color indexed="9"/>
        <rFont val="Calibri"/>
        <charset val="134"/>
      </rPr>
      <t>(</t>
    </r>
    <r>
      <rPr>
        <sz val="10"/>
        <color indexed="9"/>
        <rFont val="宋体"/>
        <charset val="134"/>
      </rPr>
      <t>元</t>
    </r>
    <r>
      <rPr>
        <sz val="10"/>
        <color indexed="9"/>
        <rFont val="Calibri"/>
        <charset val="134"/>
      </rPr>
      <t>)</t>
    </r>
  </si>
  <si>
    <t>VAT税 20%</t>
  </si>
  <si>
    <r>
      <rPr>
        <sz val="10"/>
        <color indexed="9"/>
        <rFont val="宋体"/>
        <charset val="134"/>
      </rPr>
      <t>派送费</t>
    </r>
    <r>
      <rPr>
        <sz val="10"/>
        <color indexed="9"/>
        <rFont val="Calibri"/>
        <charset val="134"/>
      </rPr>
      <t>(EUR)</t>
    </r>
  </si>
  <si>
    <t>其他费用(元)</t>
  </si>
  <si>
    <r>
      <rPr>
        <sz val="14"/>
        <color theme="9" tint="-0.499984740745262"/>
        <rFont val="宋体"/>
        <charset val="134"/>
      </rPr>
      <t>利润</t>
    </r>
    <r>
      <rPr>
        <b/>
        <sz val="14"/>
        <color theme="9" tint="-0.499984740745262"/>
        <rFont val="Calibri"/>
        <charset val="134"/>
      </rPr>
      <t>=</t>
    </r>
    <r>
      <rPr>
        <sz val="14"/>
        <color theme="9" tint="-0.499984740745262"/>
        <rFont val="宋体"/>
        <charset val="134"/>
      </rPr>
      <t>（售价</t>
    </r>
    <r>
      <rPr>
        <b/>
        <sz val="14"/>
        <color theme="9" tint="-0.499984740745262"/>
        <rFont val="Calibri"/>
        <charset val="134"/>
      </rPr>
      <t>+</t>
    </r>
    <r>
      <rPr>
        <sz val="14"/>
        <color theme="9" tint="-0.499984740745262"/>
        <rFont val="宋体"/>
        <charset val="134"/>
      </rPr>
      <t>运费</t>
    </r>
    <r>
      <rPr>
        <b/>
        <sz val="14"/>
        <color theme="9" tint="-0.499984740745262"/>
        <rFont val="Calibri"/>
        <charset val="134"/>
      </rPr>
      <t>—</t>
    </r>
    <r>
      <rPr>
        <sz val="14"/>
        <color theme="9" tint="-0.499984740745262"/>
        <rFont val="宋体"/>
        <charset val="134"/>
      </rPr>
      <t>佣金）</t>
    </r>
    <r>
      <rPr>
        <b/>
        <sz val="14"/>
        <color theme="9" tint="-0.499984740745262"/>
        <rFont val="Calibri"/>
        <charset val="134"/>
      </rPr>
      <t>*</t>
    </r>
    <r>
      <rPr>
        <sz val="14"/>
        <color theme="9" tint="-0.499984740745262"/>
        <rFont val="宋体"/>
        <charset val="134"/>
      </rPr>
      <t>汇率</t>
    </r>
    <r>
      <rPr>
        <b/>
        <sz val="14"/>
        <color theme="9" tint="-0.499984740745262"/>
        <rFont val="Calibri"/>
        <charset val="134"/>
      </rPr>
      <t>-</t>
    </r>
    <r>
      <rPr>
        <sz val="14"/>
        <color theme="9" tint="-0.499984740745262"/>
        <rFont val="宋体"/>
        <charset val="134"/>
      </rPr>
      <t>成本</t>
    </r>
    <r>
      <rPr>
        <b/>
        <sz val="14"/>
        <color theme="9" tint="-0.499984740745262"/>
        <rFont val="Calibri"/>
        <charset val="134"/>
      </rPr>
      <t>-</t>
    </r>
    <r>
      <rPr>
        <sz val="14"/>
        <color theme="9" tint="-0.499984740745262"/>
        <rFont val="宋体"/>
        <charset val="134"/>
      </rPr>
      <t>头程</t>
    </r>
    <r>
      <rPr>
        <b/>
        <sz val="14"/>
        <color theme="9" tint="-0.499984740745262"/>
        <rFont val="Calibri"/>
        <charset val="134"/>
      </rPr>
      <t>-</t>
    </r>
    <r>
      <rPr>
        <sz val="14"/>
        <color theme="9" tint="-0.499984740745262"/>
        <rFont val="宋体"/>
        <charset val="134"/>
      </rPr>
      <t>运输</t>
    </r>
    <r>
      <rPr>
        <b/>
        <sz val="14"/>
        <color theme="9" tint="-0.499984740745262"/>
        <rFont val="Calibri"/>
        <charset val="134"/>
      </rPr>
      <t>-</t>
    </r>
    <r>
      <rPr>
        <sz val="14"/>
        <color theme="9" tint="-0.499984740745262"/>
        <rFont val="宋体"/>
        <charset val="134"/>
      </rPr>
      <t>其他</t>
    </r>
    <r>
      <rPr>
        <b/>
        <sz val="14"/>
        <color theme="9" tint="-0.499984740745262"/>
        <rFont val="Calibri"/>
        <charset val="134"/>
      </rPr>
      <t xml:space="preserve">                  p`=m/C=m/(c+v)=</t>
    </r>
    <r>
      <rPr>
        <sz val="14"/>
        <color theme="9" tint="-0.499984740745262"/>
        <rFont val="宋体"/>
        <charset val="134"/>
      </rPr>
      <t>利润÷收入（营收）×100%=利润率</t>
    </r>
  </si>
  <si>
    <t>促销换算</t>
  </si>
  <si>
    <t>折前价计算</t>
  </si>
  <si>
    <t>总价值</t>
  </si>
  <si>
    <r>
      <rPr>
        <b/>
        <sz val="14"/>
        <color theme="1" tint="0.0499893185216834"/>
        <rFont val="宋体"/>
        <charset val="134"/>
      </rPr>
      <t>优惠</t>
    </r>
    <r>
      <rPr>
        <b/>
        <sz val="14"/>
        <color theme="1" tint="0.0499893185216834"/>
        <rFont val="Calibri"/>
        <charset val="134"/>
      </rPr>
      <t>90%</t>
    </r>
  </si>
  <si>
    <r>
      <rPr>
        <b/>
        <sz val="14"/>
        <color theme="1" tint="0.0499893185216834"/>
        <rFont val="宋体"/>
        <charset val="134"/>
      </rPr>
      <t>优惠</t>
    </r>
    <r>
      <rPr>
        <b/>
        <sz val="14"/>
        <color theme="1" tint="0.0499893185216834"/>
        <rFont val="Calibri"/>
        <charset val="134"/>
      </rPr>
      <t>80%</t>
    </r>
  </si>
  <si>
    <r>
      <rPr>
        <b/>
        <sz val="14"/>
        <color theme="1" tint="0.0499893185216834"/>
        <rFont val="宋体"/>
        <charset val="134"/>
      </rPr>
      <t>优惠</t>
    </r>
    <r>
      <rPr>
        <b/>
        <sz val="14"/>
        <color theme="1" tint="0.0499893185216834"/>
        <rFont val="Calibri"/>
        <charset val="134"/>
      </rPr>
      <t>70%</t>
    </r>
  </si>
  <si>
    <r>
      <rPr>
        <b/>
        <sz val="14"/>
        <color theme="1" tint="0.0499893185216834"/>
        <rFont val="宋体"/>
        <charset val="134"/>
      </rPr>
      <t>优惠</t>
    </r>
    <r>
      <rPr>
        <b/>
        <sz val="14"/>
        <color theme="1" tint="0.0499893185216834"/>
        <rFont val="Calibri"/>
        <charset val="134"/>
      </rPr>
      <t>60%</t>
    </r>
  </si>
  <si>
    <r>
      <rPr>
        <b/>
        <sz val="14"/>
        <color theme="1" tint="0.0499893185216834"/>
        <rFont val="宋体"/>
        <charset val="134"/>
      </rPr>
      <t>优惠</t>
    </r>
    <r>
      <rPr>
        <b/>
        <sz val="14"/>
        <color theme="1" tint="0.0499893185216834"/>
        <rFont val="Calibri"/>
        <charset val="134"/>
      </rPr>
      <t>50%</t>
    </r>
  </si>
  <si>
    <r>
      <rPr>
        <sz val="14"/>
        <color theme="1" tint="0.0499893185216834"/>
        <rFont val="宋体"/>
        <charset val="134"/>
      </rPr>
      <t xml:space="preserve">售价
</t>
    </r>
    <r>
      <rPr>
        <b/>
        <sz val="14"/>
        <color theme="1" tint="0.0499893185216834"/>
        <rFont val="Calibri"/>
        <charset val="134"/>
      </rPr>
      <t xml:space="preserve"> Sale Price</t>
    </r>
  </si>
  <si>
    <t>折扣率</t>
  </si>
  <si>
    <r>
      <rPr>
        <sz val="14"/>
        <color theme="1" tint="0.0499893185216834"/>
        <rFont val="宋体"/>
        <charset val="134"/>
      </rPr>
      <t>折前价</t>
    </r>
    <r>
      <rPr>
        <b/>
        <sz val="14"/>
        <color theme="1" tint="0.0499893185216834"/>
        <rFont val="Calibri"/>
        <charset val="134"/>
      </rPr>
      <t xml:space="preserve"> 
Your price</t>
    </r>
  </si>
  <si>
    <t>付款金额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</si>
</sst>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&quot; &quot;"/>
    <numFmt numFmtId="177" formatCode="#\ ###/###"/>
  </numFmts>
  <fonts count="52">
    <font>
      <sz val="11"/>
      <color indexed="8"/>
      <name val="宋体"/>
      <charset val="134"/>
    </font>
    <font>
      <b/>
      <sz val="11"/>
      <color theme="9" tint="-0.499984740745262"/>
      <name val="宋体"/>
      <charset val="134"/>
    </font>
    <font>
      <sz val="11"/>
      <color theme="9" tint="-0.499984740745262"/>
      <name val="宋体"/>
      <charset val="134"/>
    </font>
    <font>
      <b/>
      <sz val="18"/>
      <color theme="1" tint="0.0499893185216834"/>
      <name val="宋体"/>
      <charset val="134"/>
    </font>
    <font>
      <sz val="14"/>
      <color theme="1" tint="0.0499893185216834"/>
      <name val="宋体"/>
      <charset val="134"/>
    </font>
    <font>
      <b/>
      <sz val="14"/>
      <color theme="1" tint="0.0499893185216834"/>
      <name val="Calibri"/>
      <charset val="134"/>
    </font>
    <font>
      <b/>
      <sz val="14"/>
      <color theme="9" tint="-0.499984740745262"/>
      <name val="宋体"/>
      <charset val="134"/>
    </font>
    <font>
      <b/>
      <sz val="14"/>
      <color theme="9" tint="-0.499984740745262"/>
      <name val="Calibri"/>
      <charset val="134"/>
    </font>
    <font>
      <sz val="14"/>
      <color indexed="9"/>
      <name val="宋体"/>
      <charset val="134"/>
    </font>
    <font>
      <b/>
      <sz val="18"/>
      <color rgb="FFFF0000"/>
      <name val="宋体"/>
      <charset val="134"/>
    </font>
    <font>
      <sz val="10"/>
      <color theme="1" tint="0.0499893185216834"/>
      <name val="宋体"/>
      <charset val="134"/>
    </font>
    <font>
      <sz val="10"/>
      <color theme="1" tint="0.0499893185216834"/>
      <name val="Calibri"/>
      <charset val="134"/>
    </font>
    <font>
      <sz val="11"/>
      <color indexed="9"/>
      <name val="宋体"/>
      <charset val="134"/>
    </font>
    <font>
      <sz val="10"/>
      <color indexed="8"/>
      <name val="Calibri"/>
      <charset val="134"/>
    </font>
    <font>
      <b/>
      <sz val="16"/>
      <color rgb="FFFF0000"/>
      <name val="宋体"/>
      <charset val="134"/>
    </font>
    <font>
      <sz val="14"/>
      <color theme="9" tint="-0.499984740745262"/>
      <name val="宋体"/>
      <charset val="134"/>
    </font>
    <font>
      <sz val="10"/>
      <color theme="9" tint="-0.499984740745262"/>
      <name val="Calibri"/>
      <charset val="134"/>
    </font>
    <font>
      <b/>
      <sz val="20"/>
      <color theme="1" tint="0.0499893185216834"/>
      <name val="宋体"/>
      <charset val="134"/>
    </font>
    <font>
      <b/>
      <sz val="20"/>
      <color theme="1" tint="0.0499893185216834"/>
      <name val="Calibri"/>
      <charset val="134"/>
    </font>
    <font>
      <b/>
      <sz val="16"/>
      <color theme="1" tint="0.0499893185216834"/>
      <name val="宋体"/>
      <charset val="134"/>
    </font>
    <font>
      <b/>
      <sz val="10"/>
      <color theme="1" tint="0.0499893185216834"/>
      <name val="宋体"/>
      <charset val="134"/>
    </font>
    <font>
      <b/>
      <sz val="14"/>
      <color indexed="8"/>
      <name val="Calibri"/>
      <charset val="134"/>
    </font>
    <font>
      <sz val="16"/>
      <color indexed="9"/>
      <name val="宋体"/>
      <charset val="134"/>
    </font>
    <font>
      <b/>
      <sz val="16"/>
      <color indexed="8"/>
      <name val="宋体"/>
      <charset val="134"/>
    </font>
    <font>
      <sz val="10"/>
      <color indexed="9"/>
      <name val="宋体"/>
      <charset val="134"/>
    </font>
    <font>
      <b/>
      <sz val="10"/>
      <color theme="9" tint="-0.499984740745262"/>
      <name val="Calibri"/>
      <charset val="134"/>
    </font>
    <font>
      <sz val="14"/>
      <color indexed="8"/>
      <name val="宋体"/>
      <charset val="134"/>
    </font>
    <font>
      <b/>
      <sz val="11"/>
      <color theme="1" tint="0.0499893185216834"/>
      <name val="宋体"/>
      <charset val="134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indexed="9"/>
      <name val="Calibri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4"/>
      <color theme="1" tint="0.049989318521683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/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1" borderId="34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33" applyNumberFormat="0" applyFill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4" fillId="14" borderId="35" applyNumberFormat="0" applyAlignment="0" applyProtection="0">
      <alignment vertical="center"/>
    </xf>
    <xf numFmtId="0" fontId="43" fillId="14" borderId="34" applyNumberFormat="0" applyAlignment="0" applyProtection="0">
      <alignment vertical="center"/>
    </xf>
    <xf numFmtId="0" fontId="44" fillId="28" borderId="38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5" fillId="0" borderId="39" applyNumberFormat="0" applyFill="0" applyAlignment="0" applyProtection="0">
      <alignment vertical="center"/>
    </xf>
    <xf numFmtId="0" fontId="46" fillId="0" borderId="4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</cellStyleXfs>
  <cellXfs count="8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left" vertical="center" wrapText="1"/>
    </xf>
    <xf numFmtId="9" fontId="5" fillId="3" borderId="3" xfId="0" applyNumberFormat="1" applyFont="1" applyFill="1" applyBorder="1" applyAlignment="1">
      <alignment horizontal="left" vertical="center" wrapText="1"/>
    </xf>
    <xf numFmtId="49" fontId="5" fillId="3" borderId="3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2" fontId="5" fillId="3" borderId="3" xfId="0" applyNumberFormat="1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49" fontId="10" fillId="3" borderId="12" xfId="0" applyNumberFormat="1" applyFont="1" applyFill="1" applyBorder="1" applyAlignment="1">
      <alignment horizontal="left" vertical="center" wrapText="1"/>
    </xf>
    <xf numFmtId="49" fontId="11" fillId="3" borderId="12" xfId="0" applyNumberFormat="1" applyFont="1" applyFill="1" applyBorder="1" applyAlignment="1">
      <alignment horizontal="left" vertical="center" wrapText="1"/>
    </xf>
    <xf numFmtId="49" fontId="10" fillId="3" borderId="12" xfId="0" applyNumberFormat="1" applyFont="1" applyFill="1" applyBorder="1" applyAlignment="1">
      <alignment horizontal="left" vertical="center"/>
    </xf>
    <xf numFmtId="0" fontId="0" fillId="2" borderId="13" xfId="0" applyNumberFormat="1" applyFont="1" applyFill="1" applyBorder="1" applyAlignment="1">
      <alignment horizontal="left" vertical="center"/>
    </xf>
    <xf numFmtId="0" fontId="0" fillId="2" borderId="14" xfId="0" applyNumberFormat="1" applyFont="1" applyFill="1" applyBorder="1" applyAlignment="1">
      <alignment horizontal="left" vertical="center"/>
    </xf>
    <xf numFmtId="0" fontId="12" fillId="2" borderId="14" xfId="0" applyNumberFormat="1" applyFont="1" applyFill="1" applyBorder="1" applyAlignment="1">
      <alignment horizontal="left" vertical="center"/>
    </xf>
    <xf numFmtId="176" fontId="0" fillId="2" borderId="14" xfId="0" applyNumberFormat="1" applyFont="1" applyFill="1" applyBorder="1" applyAlignment="1">
      <alignment horizontal="left" vertical="center"/>
    </xf>
    <xf numFmtId="0" fontId="13" fillId="2" borderId="14" xfId="0" applyNumberFormat="1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49" fontId="14" fillId="2" borderId="15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2" fontId="0" fillId="2" borderId="14" xfId="0" applyNumberFormat="1" applyFont="1" applyFill="1" applyBorder="1" applyAlignment="1">
      <alignment horizontal="left" vertical="center"/>
    </xf>
    <xf numFmtId="49" fontId="15" fillId="2" borderId="16" xfId="0" applyNumberFormat="1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left" vertical="center" wrapText="1"/>
    </xf>
    <xf numFmtId="49" fontId="17" fillId="2" borderId="17" xfId="0" applyNumberFormat="1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49" fontId="19" fillId="2" borderId="18" xfId="0" applyNumberFormat="1" applyFont="1" applyFill="1" applyBorder="1" applyAlignment="1">
      <alignment horizontal="center" vertical="center" wrapText="1"/>
    </xf>
    <xf numFmtId="49" fontId="20" fillId="3" borderId="12" xfId="0" applyNumberFormat="1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vertical="center"/>
    </xf>
    <xf numFmtId="0" fontId="13" fillId="2" borderId="19" xfId="0" applyFont="1" applyFill="1" applyBorder="1" applyAlignment="1">
      <alignment horizontal="left" vertical="center" wrapText="1"/>
    </xf>
    <xf numFmtId="0" fontId="21" fillId="2" borderId="20" xfId="0" applyFont="1" applyFill="1" applyBorder="1" applyAlignment="1">
      <alignment horizontal="left" vertical="center" wrapText="1"/>
    </xf>
    <xf numFmtId="0" fontId="21" fillId="2" borderId="2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0" fontId="22" fillId="2" borderId="21" xfId="0" applyFont="1" applyFill="1" applyBorder="1" applyAlignment="1">
      <alignment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vertical="center"/>
    </xf>
    <xf numFmtId="0" fontId="13" fillId="2" borderId="6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vertical="center"/>
    </xf>
    <xf numFmtId="0" fontId="23" fillId="3" borderId="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24" fillId="3" borderId="3" xfId="0" applyNumberFormat="1" applyFont="1" applyFill="1" applyBorder="1" applyAlignment="1">
      <alignment horizontal="left" vertical="top" wrapText="1"/>
    </xf>
    <xf numFmtId="49" fontId="13" fillId="2" borderId="7" xfId="0" applyNumberFormat="1" applyFont="1" applyFill="1" applyBorder="1" applyAlignment="1">
      <alignment horizontal="left" vertical="top" wrapText="1"/>
    </xf>
    <xf numFmtId="0" fontId="0" fillId="2" borderId="28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25" fillId="2" borderId="6" xfId="0" applyFont="1" applyFill="1" applyBorder="1" applyAlignment="1">
      <alignment horizontal="left" vertical="top" wrapText="1"/>
    </xf>
    <xf numFmtId="0" fontId="1" fillId="2" borderId="28" xfId="0" applyFont="1" applyFill="1" applyBorder="1" applyAlignment="1">
      <alignment vertical="center"/>
    </xf>
    <xf numFmtId="177" fontId="0" fillId="2" borderId="6" xfId="0" applyNumberFormat="1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49" fontId="10" fillId="4" borderId="12" xfId="0" applyNumberFormat="1" applyFont="1" applyFill="1" applyBorder="1" applyAlignment="1">
      <alignment horizontal="left" vertical="center"/>
    </xf>
    <xf numFmtId="0" fontId="0" fillId="2" borderId="29" xfId="0" applyFont="1" applyFill="1" applyBorder="1" applyAlignment="1">
      <alignment vertical="center"/>
    </xf>
    <xf numFmtId="176" fontId="26" fillId="2" borderId="14" xfId="0" applyNumberFormat="1" applyFont="1" applyFill="1" applyBorder="1" applyAlignment="1">
      <alignment horizontal="left" vertical="center"/>
    </xf>
    <xf numFmtId="10" fontId="0" fillId="2" borderId="14" xfId="0" applyNumberFormat="1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7" fillId="2" borderId="18" xfId="0" applyFont="1" applyFill="1" applyBorder="1" applyAlignment="1">
      <alignment vertical="center"/>
    </xf>
    <xf numFmtId="0" fontId="13" fillId="2" borderId="6" xfId="0" applyFont="1" applyFill="1" applyBorder="1" applyAlignment="1">
      <alignment horizontal="left" vertical="top" wrapText="1"/>
    </xf>
    <xf numFmtId="0" fontId="13" fillId="2" borderId="20" xfId="0" applyFont="1" applyFill="1" applyBorder="1" applyAlignment="1">
      <alignment horizontal="left" vertical="top" wrapText="1"/>
    </xf>
    <xf numFmtId="0" fontId="13" fillId="2" borderId="20" xfId="0" applyFont="1" applyFill="1" applyBorder="1" applyAlignment="1">
      <alignment horizontal="left" vertical="center" wrapText="1"/>
    </xf>
    <xf numFmtId="0" fontId="13" fillId="2" borderId="21" xfId="0" applyFont="1" applyFill="1" applyBorder="1" applyAlignment="1">
      <alignment horizontal="left"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3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E7E6E6"/>
      <rgbColor rgb="0092D050"/>
      <rgbColor rgb="00FFFF00"/>
      <rgbColor rgb="000070C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141</xdr:row>
      <xdr:rowOff>79375</xdr:rowOff>
    </xdr:from>
    <xdr:to>
      <xdr:col>1</xdr:col>
      <xdr:colOff>629285</xdr:colOff>
      <xdr:row>150</xdr:row>
      <xdr:rowOff>37467</xdr:rowOff>
    </xdr:to>
    <xdr:pic>
      <xdr:nvPicPr>
        <xdr:cNvPr id="2" name="图片 1" descr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35" y="71554975"/>
          <a:ext cx="1819910" cy="453009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0</xdr:col>
      <xdr:colOff>635</xdr:colOff>
      <xdr:row>141</xdr:row>
      <xdr:rowOff>79375</xdr:rowOff>
    </xdr:from>
    <xdr:to>
      <xdr:col>1</xdr:col>
      <xdr:colOff>629285</xdr:colOff>
      <xdr:row>150</xdr:row>
      <xdr:rowOff>37467</xdr:rowOff>
    </xdr:to>
    <xdr:pic>
      <xdr:nvPicPr>
        <xdr:cNvPr id="3" name="图片 2" descr="图片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35" y="71554975"/>
          <a:ext cx="1819910" cy="453009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0</xdr:col>
      <xdr:colOff>635</xdr:colOff>
      <xdr:row>141</xdr:row>
      <xdr:rowOff>79375</xdr:rowOff>
    </xdr:from>
    <xdr:to>
      <xdr:col>1</xdr:col>
      <xdr:colOff>629285</xdr:colOff>
      <xdr:row>150</xdr:row>
      <xdr:rowOff>37467</xdr:rowOff>
    </xdr:to>
    <xdr:pic>
      <xdr:nvPicPr>
        <xdr:cNvPr id="4" name="图片 3" descr="图片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35" y="71554975"/>
          <a:ext cx="1819910" cy="453009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1"/>
  <sheetViews>
    <sheetView showGridLines="0" tabSelected="1" zoomScale="98" zoomScaleNormal="98" workbookViewId="0">
      <selection activeCell="C20" sqref="C20"/>
    </sheetView>
  </sheetViews>
  <sheetFormatPr defaultColWidth="15.6333333333333" defaultRowHeight="40" customHeight="1"/>
  <cols>
    <col min="1" max="7" width="15.6333333333333" style="3" customWidth="1"/>
    <col min="8" max="8" width="13.9083333333333" style="3" customWidth="1"/>
    <col min="9" max="9" width="10.6333333333333" style="3" customWidth="1"/>
    <col min="10" max="10" width="14" style="3" customWidth="1"/>
    <col min="11" max="11" width="9.63333333333333" style="3" customWidth="1"/>
    <col min="12" max="14" width="15.6333333333333" style="3" customWidth="1"/>
  </cols>
  <sheetData>
    <row r="1" customHeight="1" spans="1:14">
      <c r="A1" s="4" t="s">
        <v>0</v>
      </c>
      <c r="B1" s="5"/>
      <c r="C1" s="5"/>
      <c r="D1" s="5"/>
      <c r="E1" s="5"/>
      <c r="F1" s="5"/>
      <c r="G1" s="5"/>
      <c r="H1" s="5"/>
      <c r="I1" s="48"/>
      <c r="J1" s="49" t="s">
        <v>1</v>
      </c>
      <c r="K1" s="49"/>
      <c r="L1" s="50"/>
      <c r="M1" s="51"/>
      <c r="N1" s="52"/>
    </row>
    <row r="2" customHeight="1" spans="1:14">
      <c r="A2" s="6" t="s">
        <v>2</v>
      </c>
      <c r="B2" s="6" t="s">
        <v>3</v>
      </c>
      <c r="C2" s="6" t="s">
        <v>1</v>
      </c>
      <c r="D2" s="6" t="s">
        <v>4</v>
      </c>
      <c r="E2" s="7">
        <v>0.4</v>
      </c>
      <c r="F2" s="8" t="s">
        <v>5</v>
      </c>
      <c r="G2" s="8" t="s">
        <v>6</v>
      </c>
      <c r="H2" s="8" t="s">
        <v>7</v>
      </c>
      <c r="I2" s="53"/>
      <c r="J2" s="54" t="s">
        <v>8</v>
      </c>
      <c r="K2" s="54" t="s">
        <v>9</v>
      </c>
      <c r="L2" s="55" t="s">
        <v>10</v>
      </c>
      <c r="M2" s="14"/>
      <c r="N2" s="56"/>
    </row>
    <row r="3" customHeight="1" spans="1:14">
      <c r="A3" s="9">
        <v>500</v>
      </c>
      <c r="B3" s="9">
        <v>135</v>
      </c>
      <c r="C3" s="9">
        <v>6.9</v>
      </c>
      <c r="D3" s="10">
        <v>2000</v>
      </c>
      <c r="E3" s="10">
        <f>D3*1.4</f>
        <v>2800</v>
      </c>
      <c r="F3" s="10">
        <f>D3*1.5</f>
        <v>3000</v>
      </c>
      <c r="G3" s="10">
        <f>D3*1.6</f>
        <v>3200</v>
      </c>
      <c r="H3" s="10">
        <f>E3*1.7</f>
        <v>4760</v>
      </c>
      <c r="I3" s="53"/>
      <c r="J3" s="54" t="s">
        <v>11</v>
      </c>
      <c r="K3" s="54" t="s">
        <v>12</v>
      </c>
      <c r="L3" s="55" t="s">
        <v>10</v>
      </c>
      <c r="M3" s="14"/>
      <c r="N3" s="56"/>
    </row>
    <row r="4" s="1" customFormat="1" ht="28" customHeight="1" spans="1:14">
      <c r="A4" s="11" t="s">
        <v>13</v>
      </c>
      <c r="B4" s="12"/>
      <c r="C4" s="12"/>
      <c r="D4" s="12"/>
      <c r="E4" s="12"/>
      <c r="F4" s="12"/>
      <c r="G4" s="12"/>
      <c r="H4" s="12"/>
      <c r="I4" s="57"/>
      <c r="J4" s="58"/>
      <c r="K4" s="58"/>
      <c r="L4" s="59"/>
      <c r="M4" s="57"/>
      <c r="N4" s="60"/>
    </row>
    <row r="5" customHeight="1" spans="1:14">
      <c r="A5" s="4" t="s">
        <v>14</v>
      </c>
      <c r="B5" s="5"/>
      <c r="C5" s="5"/>
      <c r="D5" s="5"/>
      <c r="E5" s="5"/>
      <c r="F5" s="5"/>
      <c r="G5" s="5"/>
      <c r="H5" s="13"/>
      <c r="I5" s="14"/>
      <c r="J5" s="14"/>
      <c r="K5" s="14"/>
      <c r="L5" s="14"/>
      <c r="M5" s="14"/>
      <c r="N5" s="56"/>
    </row>
    <row r="6" customHeight="1" spans="1:14">
      <c r="A6" s="6" t="s">
        <v>15</v>
      </c>
      <c r="B6" s="6" t="s">
        <v>3</v>
      </c>
      <c r="C6" s="6" t="s">
        <v>1</v>
      </c>
      <c r="D6" s="6" t="s">
        <v>16</v>
      </c>
      <c r="E6" s="6" t="s">
        <v>17</v>
      </c>
      <c r="F6" s="6" t="s">
        <v>18</v>
      </c>
      <c r="G6" s="6" t="s">
        <v>19</v>
      </c>
      <c r="H6" s="14"/>
      <c r="I6" s="14"/>
      <c r="J6" s="14"/>
      <c r="K6" s="14"/>
      <c r="L6" s="14"/>
      <c r="M6" s="14"/>
      <c r="N6" s="56"/>
    </row>
    <row r="7" customHeight="1" spans="1:14">
      <c r="A7" s="6">
        <v>15.99</v>
      </c>
      <c r="B7" s="6">
        <v>30</v>
      </c>
      <c r="C7" s="6">
        <v>6.3</v>
      </c>
      <c r="D7" s="6">
        <f>(A7*C7*0.74)/1.2-(B7+3)</f>
        <v>29.12115</v>
      </c>
      <c r="E7" s="6">
        <f>(A7*C7*0.74)/1.3-(B7+3)</f>
        <v>24.3426</v>
      </c>
      <c r="F7" s="6">
        <f>(A7*C7*0.74)/1.4-(B7+3)</f>
        <v>20.2467</v>
      </c>
      <c r="G7" s="6">
        <f>(A7*C7*0.74)/1.5-(B7+3)</f>
        <v>16.69692</v>
      </c>
      <c r="H7" s="15"/>
      <c r="I7" s="61">
        <v>0.755485893416928</v>
      </c>
      <c r="J7" s="62" t="s">
        <v>20</v>
      </c>
      <c r="K7" s="14"/>
      <c r="L7" s="14"/>
      <c r="M7" s="14"/>
      <c r="N7" s="56"/>
    </row>
    <row r="8" customHeight="1" spans="1:14">
      <c r="A8" s="16" t="s">
        <v>21</v>
      </c>
      <c r="B8" s="17"/>
      <c r="C8" s="17"/>
      <c r="D8" s="17"/>
      <c r="E8" s="17"/>
      <c r="F8" s="17"/>
      <c r="G8" s="18"/>
      <c r="H8" s="19"/>
      <c r="I8" s="19"/>
      <c r="J8" s="19"/>
      <c r="K8" s="19"/>
      <c r="L8" s="63"/>
      <c r="M8" s="63"/>
      <c r="N8" s="64"/>
    </row>
    <row r="9" customHeight="1" spans="1:14">
      <c r="A9" s="20" t="s">
        <v>22</v>
      </c>
      <c r="B9" s="20" t="s">
        <v>1</v>
      </c>
      <c r="C9" s="20" t="s">
        <v>23</v>
      </c>
      <c r="D9" s="20" t="s">
        <v>24</v>
      </c>
      <c r="E9" s="20" t="s">
        <v>25</v>
      </c>
      <c r="F9" s="21" t="s">
        <v>26</v>
      </c>
      <c r="G9" s="20" t="s">
        <v>27</v>
      </c>
      <c r="H9" s="22" t="s">
        <v>28</v>
      </c>
      <c r="I9" s="22" t="s">
        <v>29</v>
      </c>
      <c r="J9" s="65" t="s">
        <v>30</v>
      </c>
      <c r="K9" s="65" t="s">
        <v>31</v>
      </c>
      <c r="L9" s="66"/>
      <c r="M9" s="14"/>
      <c r="N9" s="56"/>
    </row>
    <row r="10" customHeight="1" spans="1:14">
      <c r="A10" s="23">
        <v>9.99</v>
      </c>
      <c r="B10" s="24">
        <v>6.8</v>
      </c>
      <c r="C10" s="25">
        <v>15</v>
      </c>
      <c r="D10" s="26">
        <f>A10*0.15*B10</f>
        <v>10.1898</v>
      </c>
      <c r="E10" s="24">
        <v>0</v>
      </c>
      <c r="F10" s="24">
        <v>2.5</v>
      </c>
      <c r="G10" s="27">
        <v>4.71</v>
      </c>
      <c r="H10" s="28"/>
      <c r="I10" s="28"/>
      <c r="J10" s="67">
        <f>A10*B10-C10-D10-E10-F10-G10*B10-H10-I10</f>
        <v>8.21420000000001</v>
      </c>
      <c r="K10" s="68">
        <f>J10/(A10*B10)</f>
        <v>0.12091797680033</v>
      </c>
      <c r="L10" s="14"/>
      <c r="M10" s="14"/>
      <c r="N10" s="56"/>
    </row>
    <row r="11" customHeight="1" spans="1:14">
      <c r="A11" s="29" t="s">
        <v>32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14"/>
      <c r="M11" s="14"/>
      <c r="N11" s="56"/>
    </row>
    <row r="12" customHeight="1" spans="1:14">
      <c r="A12" s="20" t="s">
        <v>33</v>
      </c>
      <c r="B12" s="20" t="s">
        <v>1</v>
      </c>
      <c r="C12" s="20" t="s">
        <v>34</v>
      </c>
      <c r="D12" s="20" t="s">
        <v>35</v>
      </c>
      <c r="E12" s="20" t="s">
        <v>25</v>
      </c>
      <c r="F12" s="20" t="s">
        <v>36</v>
      </c>
      <c r="G12" s="20" t="s">
        <v>37</v>
      </c>
      <c r="H12" s="20" t="s">
        <v>38</v>
      </c>
      <c r="I12" s="20" t="s">
        <v>39</v>
      </c>
      <c r="J12" s="65" t="s">
        <v>30</v>
      </c>
      <c r="K12" s="65" t="s">
        <v>31</v>
      </c>
      <c r="L12" s="66"/>
      <c r="M12" s="14"/>
      <c r="N12" s="56"/>
    </row>
    <row r="13" customHeight="1" spans="1:14">
      <c r="A13" s="23">
        <v>25.99</v>
      </c>
      <c r="B13" s="24">
        <v>7.8</v>
      </c>
      <c r="C13" s="25">
        <v>30</v>
      </c>
      <c r="D13" s="26">
        <f>A13*0.15*B13</f>
        <v>30.4083</v>
      </c>
      <c r="E13" s="24">
        <v>1</v>
      </c>
      <c r="F13" s="24">
        <v>18</v>
      </c>
      <c r="G13" s="31">
        <f>A13*B13*0.2</f>
        <v>40.5444</v>
      </c>
      <c r="H13" s="24">
        <v>3.19</v>
      </c>
      <c r="I13" s="28"/>
      <c r="J13" s="67">
        <f>A13*B13-C13-D13-E13-F13-G13-H13*B13-I13</f>
        <v>57.8873</v>
      </c>
      <c r="K13" s="68">
        <f>J13/(A13*B13)</f>
        <v>0.285550162291216</v>
      </c>
      <c r="L13" s="14"/>
      <c r="M13" s="14"/>
      <c r="N13" s="56"/>
    </row>
    <row r="14" s="2" customFormat="1" customHeight="1" spans="1:14">
      <c r="A14" s="32" t="s">
        <v>40</v>
      </c>
      <c r="B14" s="33"/>
      <c r="C14" s="33"/>
      <c r="D14" s="33"/>
      <c r="E14" s="33"/>
      <c r="F14" s="33"/>
      <c r="G14" s="33"/>
      <c r="H14" s="33"/>
      <c r="I14" s="33"/>
      <c r="J14" s="69"/>
      <c r="K14" s="70"/>
      <c r="L14" s="33"/>
      <c r="M14" s="70"/>
      <c r="N14" s="71"/>
    </row>
    <row r="15" customHeight="1" spans="1:14">
      <c r="A15" s="34" t="s">
        <v>41</v>
      </c>
      <c r="B15" s="35"/>
      <c r="C15" s="35"/>
      <c r="D15" s="35"/>
      <c r="E15" s="35"/>
      <c r="F15" s="35"/>
      <c r="G15" s="14"/>
      <c r="H15" s="36" t="s">
        <v>42</v>
      </c>
      <c r="I15" s="72"/>
      <c r="J15" s="72"/>
      <c r="K15" s="73"/>
      <c r="L15" s="73"/>
      <c r="M15" s="14"/>
      <c r="N15" s="56"/>
    </row>
    <row r="16" customHeight="1" spans="1:14">
      <c r="A16" s="37" t="s">
        <v>43</v>
      </c>
      <c r="B16" s="37" t="s">
        <v>44</v>
      </c>
      <c r="C16" s="37" t="s">
        <v>45</v>
      </c>
      <c r="D16" s="37" t="s">
        <v>46</v>
      </c>
      <c r="E16" s="37" t="s">
        <v>47</v>
      </c>
      <c r="F16" s="37" t="s">
        <v>48</v>
      </c>
      <c r="G16" s="38"/>
      <c r="H16" s="37" t="s">
        <v>49</v>
      </c>
      <c r="I16" s="37" t="s">
        <v>50</v>
      </c>
      <c r="J16" s="37" t="s">
        <v>51</v>
      </c>
      <c r="K16" s="74"/>
      <c r="L16" s="45"/>
      <c r="M16" s="14"/>
      <c r="N16" s="56"/>
    </row>
    <row r="17" customHeight="1" spans="1:14">
      <c r="A17" s="37">
        <v>36</v>
      </c>
      <c r="B17" s="37">
        <f>A17*0.9</f>
        <v>32.4</v>
      </c>
      <c r="C17" s="37"/>
      <c r="D17" s="37">
        <f>A17*0.7</f>
        <v>25.2</v>
      </c>
      <c r="E17" s="37">
        <f>A17*0.6</f>
        <v>21.6</v>
      </c>
      <c r="F17" s="37">
        <f>A17*0.5</f>
        <v>18</v>
      </c>
      <c r="G17" s="39"/>
      <c r="H17" s="37">
        <v>17.99</v>
      </c>
      <c r="I17" s="37">
        <v>0.45</v>
      </c>
      <c r="J17" s="37">
        <f>H17/I17</f>
        <v>39.9777777777778</v>
      </c>
      <c r="K17" s="75"/>
      <c r="L17" s="45"/>
      <c r="M17" s="14"/>
      <c r="N17" s="56"/>
    </row>
    <row r="18" customHeight="1" spans="1:14">
      <c r="A18" s="37" t="s">
        <v>52</v>
      </c>
      <c r="B18" s="37">
        <f>A17-B17</f>
        <v>3.6</v>
      </c>
      <c r="C18" s="37"/>
      <c r="D18" s="37">
        <f>A17-D17</f>
        <v>10.8</v>
      </c>
      <c r="E18" s="37">
        <f>A17-E17</f>
        <v>14.4</v>
      </c>
      <c r="F18" s="37">
        <f>A17-F17</f>
        <v>18</v>
      </c>
      <c r="G18" s="40"/>
      <c r="H18" s="41"/>
      <c r="I18" s="76"/>
      <c r="J18" s="76"/>
      <c r="K18" s="45"/>
      <c r="L18" s="45"/>
      <c r="M18" s="14"/>
      <c r="N18" s="56"/>
    </row>
    <row r="19" customHeight="1" spans="1:14">
      <c r="A19" s="42"/>
      <c r="B19" s="43"/>
      <c r="C19" s="43"/>
      <c r="D19" s="44"/>
      <c r="E19" s="44"/>
      <c r="F19" s="44"/>
      <c r="G19" s="45"/>
      <c r="H19" s="45"/>
      <c r="I19" s="45"/>
      <c r="J19" s="47"/>
      <c r="K19" s="47"/>
      <c r="L19" s="45"/>
      <c r="M19" s="14"/>
      <c r="N19" s="56"/>
    </row>
    <row r="20" customHeight="1" spans="1:14">
      <c r="A20" s="46"/>
      <c r="B20" s="14"/>
      <c r="C20" s="14"/>
      <c r="D20" s="45"/>
      <c r="E20" s="14"/>
      <c r="F20" s="14"/>
      <c r="G20" s="14"/>
      <c r="H20" s="14"/>
      <c r="I20" s="45"/>
      <c r="J20" s="47"/>
      <c r="K20" s="47"/>
      <c r="L20" s="45"/>
      <c r="M20" s="14"/>
      <c r="N20" s="56"/>
    </row>
    <row r="21" customHeight="1" spans="1:14">
      <c r="A21" s="46"/>
      <c r="B21" s="14"/>
      <c r="C21" s="14"/>
      <c r="D21" s="47"/>
      <c r="E21" s="14"/>
      <c r="F21" s="14"/>
      <c r="G21" s="14"/>
      <c r="H21" s="14"/>
      <c r="I21" s="45"/>
      <c r="J21" s="47"/>
      <c r="K21" s="47"/>
      <c r="L21" s="45"/>
      <c r="M21" s="14"/>
      <c r="N21" s="56"/>
    </row>
    <row r="22" customHeight="1" spans="1:14">
      <c r="A22" s="46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56"/>
    </row>
    <row r="23" customHeight="1" spans="1:14">
      <c r="A23" s="46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56"/>
    </row>
    <row r="24" customHeight="1" spans="1:14">
      <c r="A24" s="46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56"/>
    </row>
    <row r="25" customHeight="1" spans="1:14">
      <c r="A25" s="46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56"/>
    </row>
    <row r="26" customHeight="1" spans="1:14">
      <c r="A26" s="46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56"/>
    </row>
    <row r="27" customHeight="1" spans="1:14">
      <c r="A27" s="46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56"/>
    </row>
    <row r="28" customHeight="1" spans="1:14">
      <c r="A28" s="46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56"/>
    </row>
    <row r="29" customHeight="1" spans="1:14">
      <c r="A29" s="46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56"/>
    </row>
    <row r="30" customHeight="1" spans="1:14">
      <c r="A30" s="4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56"/>
    </row>
    <row r="31" customHeight="1" spans="1:14">
      <c r="A31" s="46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56"/>
    </row>
    <row r="32" customHeight="1" spans="1:14">
      <c r="A32" s="4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56"/>
    </row>
    <row r="33" customHeight="1" spans="1:14">
      <c r="A33" s="46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56"/>
    </row>
    <row r="34" customHeight="1" spans="1:14">
      <c r="A34" s="4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56"/>
    </row>
    <row r="35" customHeight="1" spans="1:14">
      <c r="A35" s="4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56"/>
    </row>
    <row r="36" customHeight="1" spans="1:14">
      <c r="A36" s="4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56"/>
    </row>
    <row r="37" customHeight="1" spans="1:14">
      <c r="A37" s="4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56"/>
    </row>
    <row r="38" customHeight="1" spans="1:14">
      <c r="A38" s="4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56"/>
    </row>
    <row r="39" customHeight="1" spans="1:14">
      <c r="A39" s="4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56"/>
    </row>
    <row r="40" customHeight="1" spans="1:14">
      <c r="A40" s="4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56"/>
    </row>
    <row r="41" customHeight="1" spans="1:14">
      <c r="A41" s="4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56"/>
    </row>
    <row r="42" customHeight="1" spans="1:14">
      <c r="A42" s="4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56"/>
    </row>
    <row r="43" customHeight="1" spans="1:14">
      <c r="A43" s="4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56"/>
    </row>
    <row r="44" customHeight="1" spans="1:14">
      <c r="A44" s="4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56"/>
    </row>
    <row r="45" customHeight="1" spans="1:14">
      <c r="A45" s="4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56"/>
    </row>
    <row r="46" customHeight="1" spans="1:14">
      <c r="A46" s="46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56"/>
    </row>
    <row r="47" customHeight="1" spans="1:14">
      <c r="A47" s="4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56"/>
    </row>
    <row r="48" customHeight="1" spans="1:14">
      <c r="A48" s="46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56"/>
    </row>
    <row r="49" customHeight="1" spans="1:14">
      <c r="A49" s="4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56"/>
    </row>
    <row r="50" customHeight="1" spans="1:14">
      <c r="A50" s="4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56"/>
    </row>
    <row r="51" customHeight="1" spans="1:14">
      <c r="A51" s="4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56"/>
    </row>
    <row r="52" customHeight="1" spans="1:14">
      <c r="A52" s="46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56"/>
    </row>
    <row r="53" customHeight="1" spans="1:14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56"/>
    </row>
    <row r="54" customHeight="1" spans="1:14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56"/>
    </row>
    <row r="55" customHeight="1" spans="1:14">
      <c r="A55" s="46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56"/>
    </row>
    <row r="56" customHeight="1" spans="1:14">
      <c r="A56" s="4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56"/>
    </row>
    <row r="57" customHeight="1" spans="1:14">
      <c r="A57" s="46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56"/>
    </row>
    <row r="58" customHeight="1" spans="1:14">
      <c r="A58" s="46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56"/>
    </row>
    <row r="59" customHeight="1" spans="1:14">
      <c r="A59" s="4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56"/>
    </row>
    <row r="60" customHeight="1" spans="1:14">
      <c r="A60" s="4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56"/>
    </row>
    <row r="61" customHeight="1" spans="1:14">
      <c r="A61" s="4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56"/>
    </row>
    <row r="62" customHeight="1" spans="1:14">
      <c r="A62" s="4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56"/>
    </row>
    <row r="63" customHeight="1" spans="1:14">
      <c r="A63" s="46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56"/>
    </row>
    <row r="64" customHeight="1" spans="1:14">
      <c r="A64" s="46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56"/>
    </row>
    <row r="65" customHeight="1" spans="1:14">
      <c r="A65" s="46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6"/>
    </row>
    <row r="66" customHeight="1" spans="1:14">
      <c r="A66" s="46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56"/>
    </row>
    <row r="67" customHeight="1" spans="1:14">
      <c r="A67" s="46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56"/>
    </row>
    <row r="68" customHeight="1" spans="1:14">
      <c r="A68" s="46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56"/>
    </row>
    <row r="69" customHeight="1" spans="1:14">
      <c r="A69" s="46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56"/>
    </row>
    <row r="70" customHeight="1" spans="1:14">
      <c r="A70" s="46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56"/>
    </row>
    <row r="71" customHeight="1" spans="1:14">
      <c r="A71" s="46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56"/>
    </row>
    <row r="72" customHeight="1" spans="1:14">
      <c r="A72" s="46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56"/>
    </row>
    <row r="73" customHeight="1" spans="1:14">
      <c r="A73" s="46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56"/>
    </row>
    <row r="74" customHeight="1" spans="1:14">
      <c r="A74" s="46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56"/>
    </row>
    <row r="75" customHeight="1" spans="1:14">
      <c r="A75" s="46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56"/>
    </row>
    <row r="76" customHeight="1" spans="1:14">
      <c r="A76" s="46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56"/>
    </row>
    <row r="77" customHeight="1" spans="1:14">
      <c r="A77" s="46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56"/>
    </row>
    <row r="78" customHeight="1" spans="1:14">
      <c r="A78" s="46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56"/>
    </row>
    <row r="79" customHeight="1" spans="1:14">
      <c r="A79" s="46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56"/>
    </row>
    <row r="80" customHeight="1" spans="1:14">
      <c r="A80" s="46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56"/>
    </row>
    <row r="81" customHeight="1" spans="1:14">
      <c r="A81" s="4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56"/>
    </row>
    <row r="82" customHeight="1" spans="1:14">
      <c r="A82" s="46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56"/>
    </row>
    <row r="83" customHeight="1" spans="1:14">
      <c r="A83" s="46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56"/>
    </row>
    <row r="84" customHeight="1" spans="1:14">
      <c r="A84" s="46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56"/>
    </row>
    <row r="85" customHeight="1" spans="1:14">
      <c r="A85" s="46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56"/>
    </row>
    <row r="86" customHeight="1" spans="1:14">
      <c r="A86" s="4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56"/>
    </row>
    <row r="87" customHeight="1" spans="1:14">
      <c r="A87" s="46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56"/>
    </row>
    <row r="88" customHeight="1" spans="1:14">
      <c r="A88" s="46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56"/>
    </row>
    <row r="89" customHeight="1" spans="1:14">
      <c r="A89" s="46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56"/>
    </row>
    <row r="90" customHeight="1" spans="1:14">
      <c r="A90" s="46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56"/>
    </row>
    <row r="91" customHeight="1" spans="1:14">
      <c r="A91" s="46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56"/>
    </row>
    <row r="92" customHeight="1" spans="1:14">
      <c r="A92" s="46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56"/>
    </row>
    <row r="93" customHeight="1" spans="1:14">
      <c r="A93" s="46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56"/>
    </row>
    <row r="94" customHeight="1" spans="1:14">
      <c r="A94" s="46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56"/>
    </row>
    <row r="95" customHeight="1" spans="1:14">
      <c r="A95" s="46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56"/>
    </row>
    <row r="96" customHeight="1" spans="1:14">
      <c r="A96" s="46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56"/>
    </row>
    <row r="97" customHeight="1" spans="1:14">
      <c r="A97" s="46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56"/>
    </row>
    <row r="98" customHeight="1" spans="1:14">
      <c r="A98" s="46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56"/>
    </row>
    <row r="99" customHeight="1" spans="1:14">
      <c r="A99" s="46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56"/>
    </row>
    <row r="100" customHeight="1" spans="1:14">
      <c r="A100" s="46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56"/>
    </row>
    <row r="101" customHeight="1" spans="1:14">
      <c r="A101" s="46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56"/>
    </row>
    <row r="102" customHeight="1" spans="1:14">
      <c r="A102" s="46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56"/>
    </row>
    <row r="103" customHeight="1" spans="1:14">
      <c r="A103" s="46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56"/>
    </row>
    <row r="104" customHeight="1" spans="1:14">
      <c r="A104" s="46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56"/>
    </row>
    <row r="105" customHeight="1" spans="1:14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56"/>
    </row>
    <row r="106" customHeight="1" spans="1:14">
      <c r="A106" s="4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56"/>
    </row>
    <row r="107" customHeight="1" spans="1:14">
      <c r="A107" s="46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56"/>
    </row>
    <row r="108" customHeight="1" spans="1:14">
      <c r="A108" s="46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56"/>
    </row>
    <row r="109" customHeight="1" spans="1:14">
      <c r="A109" s="46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56"/>
    </row>
    <row r="110" customHeight="1" spans="1:14">
      <c r="A110" s="46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56"/>
    </row>
    <row r="111" customHeight="1" spans="1:14">
      <c r="A111" s="46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56"/>
    </row>
    <row r="112" customHeight="1" spans="1:14">
      <c r="A112" s="46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56"/>
    </row>
    <row r="113" customHeight="1" spans="1:14">
      <c r="A113" s="46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56"/>
    </row>
    <row r="114" customHeight="1" spans="1:14">
      <c r="A114" s="46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56"/>
    </row>
    <row r="115" customHeight="1" spans="1:14">
      <c r="A115" s="46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56"/>
    </row>
    <row r="116" customHeight="1" spans="1:14">
      <c r="A116" s="46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56"/>
    </row>
    <row r="117" customHeight="1" spans="1:14">
      <c r="A117" s="46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56"/>
    </row>
    <row r="118" customHeight="1" spans="1:14">
      <c r="A118" s="46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56"/>
    </row>
    <row r="119" customHeight="1" spans="1:14">
      <c r="A119" s="46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56"/>
    </row>
    <row r="120" customHeight="1" spans="1:14">
      <c r="A120" s="46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56"/>
    </row>
    <row r="121" customHeight="1" spans="1:14">
      <c r="A121" s="46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56"/>
    </row>
    <row r="122" customHeight="1" spans="1:14">
      <c r="A122" s="46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56"/>
    </row>
    <row r="123" customHeight="1" spans="1:14">
      <c r="A123" s="46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56"/>
    </row>
    <row r="124" customHeight="1" spans="1:14">
      <c r="A124" s="46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56"/>
    </row>
    <row r="125" customHeight="1" spans="1:14">
      <c r="A125" s="46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56"/>
    </row>
    <row r="126" customHeight="1" spans="1:14">
      <c r="A126" s="46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56"/>
    </row>
    <row r="127" customHeight="1" spans="1:14">
      <c r="A127" s="46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56"/>
    </row>
    <row r="128" customHeight="1" spans="1:14">
      <c r="A128" s="46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56"/>
    </row>
    <row r="129" customHeight="1" spans="1:14">
      <c r="A129" s="46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56"/>
    </row>
    <row r="130" customHeight="1" spans="1:14">
      <c r="A130" s="46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56"/>
    </row>
    <row r="131" customHeight="1" spans="1:14">
      <c r="A131" s="46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56"/>
    </row>
    <row r="132" customHeight="1" spans="1:14">
      <c r="A132" s="4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56"/>
    </row>
    <row r="133" customHeight="1" spans="1:14">
      <c r="A133" s="46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56"/>
    </row>
    <row r="134" customHeight="1" spans="1:14">
      <c r="A134" s="46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56"/>
    </row>
    <row r="135" customHeight="1" spans="1:14">
      <c r="A135" s="46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56"/>
    </row>
    <row r="136" customHeight="1" spans="1:14">
      <c r="A136" s="46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56"/>
    </row>
    <row r="137" customHeight="1" spans="1:14">
      <c r="A137" s="46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56"/>
    </row>
    <row r="138" customHeight="1" spans="1:14">
      <c r="A138" s="46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56"/>
    </row>
    <row r="139" customHeight="1" spans="1:14">
      <c r="A139" s="46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56"/>
    </row>
    <row r="140" customHeight="1" spans="1:14">
      <c r="A140" s="46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56"/>
    </row>
    <row r="141" customHeight="1" spans="1:14">
      <c r="A141" s="46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56"/>
    </row>
    <row r="142" customHeight="1" spans="1:14">
      <c r="A142" s="46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56"/>
    </row>
    <row r="143" customHeight="1" spans="1:14">
      <c r="A143" s="46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56"/>
    </row>
    <row r="144" customHeight="1" spans="1:14">
      <c r="A144" s="46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56"/>
    </row>
    <row r="145" customHeight="1" spans="1:14">
      <c r="A145" s="46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56"/>
    </row>
    <row r="146" customHeight="1" spans="1:14">
      <c r="A146" s="46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56"/>
    </row>
    <row r="147" customHeight="1" spans="1:14">
      <c r="A147" s="46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56"/>
    </row>
    <row r="148" customHeight="1" spans="1:14">
      <c r="A148" s="46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56"/>
    </row>
    <row r="149" customHeight="1" spans="1:14">
      <c r="A149" s="46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56"/>
    </row>
    <row r="150" customHeight="1" spans="1:14">
      <c r="A150" s="46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56"/>
    </row>
    <row r="151" customHeight="1" spans="1:14">
      <c r="A151" s="77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9"/>
    </row>
  </sheetData>
  <mergeCells count="9">
    <mergeCell ref="A1:H1"/>
    <mergeCell ref="J1:K1"/>
    <mergeCell ref="A4:H4"/>
    <mergeCell ref="A5:G5"/>
    <mergeCell ref="A8:K8"/>
    <mergeCell ref="A11:K11"/>
    <mergeCell ref="A14:I14"/>
    <mergeCell ref="A15:F15"/>
    <mergeCell ref="H15:J15"/>
  </mergeCells>
  <pageMargins left="0.75" right="0.75" top="1" bottom="1" header="0.511806" footer="0.511806"/>
  <pageSetup paperSize="1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ASW</cp:lastModifiedBy>
  <dcterms:created xsi:type="dcterms:W3CDTF">2021-06-04T06:08:48Z</dcterms:created>
  <dcterms:modified xsi:type="dcterms:W3CDTF">2021-06-04T06:08:59Z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69052596BC864F0F9FB91C563CCAED2E</vt:lpwstr>
  </property>
  <property fmtid="{D5CDD505-2E9C-101B-9397-08002B2CF9AE}" pid="3" name="KSOProductBuildVer">
    <vt:lpwstr>2052-11.1.0.10495</vt:lpwstr>
  </property>
</Properties>
</file>