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SPER财务部\Desktop\"/>
    </mc:Choice>
  </mc:AlternateContent>
  <bookViews>
    <workbookView xWindow="0" yWindow="0" windowWidth="28560" windowHeight="12660" tabRatio="439"/>
  </bookViews>
  <sheets>
    <sheet name="利润总表" sheetId="2" r:id="rId1"/>
    <sheet name="以成本推算价格" sheetId="14" r:id="rId2"/>
    <sheet name="以售价推算成本" sheetId="15" r:id="rId3"/>
    <sheet name="FBA-US成本+运费" sheetId="10" state="hidden" r:id="rId4"/>
    <sheet name="FBA-CA成本+运费" sheetId="11" state="hidden" r:id="rId5"/>
    <sheet name="FBA-JP成本+运费" sheetId="12" state="hidden" r:id="rId6"/>
  </sheets>
  <definedNames>
    <definedName name="_xlnm._FilterDatabase" localSheetId="0" hidden="1">利润总表!$A$2:$R$11</definedName>
  </definedNames>
  <calcPr calcId="152511"/>
</workbook>
</file>

<file path=xl/calcChain.xml><?xml version="1.0" encoding="utf-8"?>
<calcChain xmlns="http://schemas.openxmlformats.org/spreadsheetml/2006/main">
  <c r="M17" i="2" l="1"/>
  <c r="J3" i="2" l="1"/>
  <c r="M3" i="2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P11" i="14"/>
  <c r="O11" i="14"/>
  <c r="N11" i="14"/>
  <c r="M11" i="14"/>
  <c r="L11" i="14"/>
  <c r="K11" i="14"/>
  <c r="J11" i="14"/>
  <c r="I11" i="14"/>
  <c r="H11" i="14"/>
  <c r="G11" i="14"/>
  <c r="F11" i="14"/>
  <c r="P10" i="14"/>
  <c r="O10" i="14"/>
  <c r="N10" i="14"/>
  <c r="M10" i="14"/>
  <c r="L10" i="14"/>
  <c r="K10" i="14"/>
  <c r="J10" i="14"/>
  <c r="I10" i="14"/>
  <c r="H10" i="14"/>
  <c r="G10" i="14"/>
  <c r="F10" i="14"/>
  <c r="P9" i="14"/>
  <c r="O9" i="14"/>
  <c r="N9" i="14"/>
  <c r="M9" i="14"/>
  <c r="L9" i="14"/>
  <c r="K9" i="14"/>
  <c r="J9" i="14"/>
  <c r="I9" i="14"/>
  <c r="H9" i="14"/>
  <c r="G9" i="14"/>
  <c r="F9" i="14"/>
  <c r="P8" i="14"/>
  <c r="O8" i="14"/>
  <c r="N8" i="14"/>
  <c r="M8" i="14"/>
  <c r="L8" i="14"/>
  <c r="K8" i="14"/>
  <c r="J8" i="14"/>
  <c r="I8" i="14"/>
  <c r="H8" i="14"/>
  <c r="G8" i="14"/>
  <c r="F8" i="14"/>
  <c r="P7" i="14"/>
  <c r="O7" i="14"/>
  <c r="N7" i="14"/>
  <c r="M7" i="14"/>
  <c r="L7" i="14"/>
  <c r="K7" i="14"/>
  <c r="J7" i="14"/>
  <c r="I7" i="14"/>
  <c r="H7" i="14"/>
  <c r="G7" i="14"/>
  <c r="F7" i="14"/>
  <c r="P6" i="14"/>
  <c r="O6" i="14"/>
  <c r="N6" i="14"/>
  <c r="M6" i="14"/>
  <c r="L6" i="14"/>
  <c r="K6" i="14"/>
  <c r="J6" i="14"/>
  <c r="I6" i="14"/>
  <c r="H6" i="14"/>
  <c r="G6" i="14"/>
  <c r="F6" i="14"/>
  <c r="P5" i="14"/>
  <c r="O5" i="14"/>
  <c r="N5" i="14"/>
  <c r="M5" i="14"/>
  <c r="L5" i="14"/>
  <c r="K5" i="14"/>
  <c r="J5" i="14"/>
  <c r="I5" i="14"/>
  <c r="H5" i="14"/>
  <c r="G5" i="14"/>
  <c r="F5" i="14"/>
  <c r="P4" i="14"/>
  <c r="O4" i="14"/>
  <c r="N4" i="14"/>
  <c r="M4" i="14"/>
  <c r="L4" i="14"/>
  <c r="K4" i="14"/>
  <c r="J4" i="14"/>
  <c r="I4" i="14"/>
  <c r="H4" i="14"/>
  <c r="G4" i="14"/>
  <c r="F4" i="14"/>
  <c r="P3" i="14"/>
  <c r="O3" i="14"/>
  <c r="N3" i="14"/>
  <c r="M3" i="14"/>
  <c r="L3" i="14"/>
  <c r="K3" i="14"/>
  <c r="J3" i="14"/>
  <c r="I3" i="14"/>
  <c r="H3" i="14"/>
  <c r="G3" i="14"/>
  <c r="F3" i="14"/>
  <c r="D28" i="2"/>
  <c r="D27" i="2"/>
  <c r="D26" i="2"/>
  <c r="D25" i="2"/>
  <c r="D24" i="2"/>
  <c r="D23" i="2"/>
  <c r="M21" i="2"/>
  <c r="J21" i="2"/>
  <c r="I21" i="2"/>
  <c r="H21" i="2"/>
  <c r="E21" i="2"/>
  <c r="M20" i="2"/>
  <c r="J20" i="2"/>
  <c r="I20" i="2"/>
  <c r="E20" i="2"/>
  <c r="H20" i="2" s="1"/>
  <c r="M19" i="2"/>
  <c r="J19" i="2"/>
  <c r="I19" i="2"/>
  <c r="H19" i="2"/>
  <c r="E19" i="2"/>
  <c r="M18" i="2"/>
  <c r="J18" i="2"/>
  <c r="I18" i="2"/>
  <c r="E18" i="2"/>
  <c r="H18" i="2" s="1"/>
  <c r="J17" i="2"/>
  <c r="I17" i="2"/>
  <c r="H17" i="2"/>
  <c r="E17" i="2"/>
  <c r="M16" i="2"/>
  <c r="J16" i="2"/>
  <c r="I16" i="2"/>
  <c r="E16" i="2"/>
  <c r="H16" i="2" s="1"/>
  <c r="M15" i="2"/>
  <c r="J15" i="2"/>
  <c r="I15" i="2"/>
  <c r="H15" i="2"/>
  <c r="E15" i="2"/>
  <c r="M14" i="2"/>
  <c r="J14" i="2"/>
  <c r="I14" i="2"/>
  <c r="E14" i="2"/>
  <c r="H14" i="2" s="1"/>
  <c r="M13" i="2"/>
  <c r="J13" i="2"/>
  <c r="I13" i="2"/>
  <c r="H13" i="2"/>
  <c r="O11" i="2"/>
  <c r="M11" i="2"/>
  <c r="J11" i="2"/>
  <c r="I11" i="2"/>
  <c r="E11" i="2"/>
  <c r="H11" i="2" s="1"/>
  <c r="O10" i="2"/>
  <c r="M10" i="2"/>
  <c r="J10" i="2"/>
  <c r="I10" i="2"/>
  <c r="E10" i="2"/>
  <c r="H10" i="2" s="1"/>
  <c r="M9" i="2"/>
  <c r="J9" i="2"/>
  <c r="I9" i="2"/>
  <c r="E9" i="2"/>
  <c r="H9" i="2" s="1"/>
  <c r="M8" i="2"/>
  <c r="J8" i="2"/>
  <c r="I8" i="2"/>
  <c r="E8" i="2"/>
  <c r="H8" i="2" s="1"/>
  <c r="M7" i="2"/>
  <c r="J7" i="2"/>
  <c r="I7" i="2"/>
  <c r="E7" i="2"/>
  <c r="H7" i="2" s="1"/>
  <c r="M6" i="2"/>
  <c r="J6" i="2"/>
  <c r="I6" i="2"/>
  <c r="E6" i="2"/>
  <c r="H6" i="2" s="1"/>
  <c r="M5" i="2"/>
  <c r="J5" i="2"/>
  <c r="I5" i="2"/>
  <c r="E5" i="2"/>
  <c r="H5" i="2" s="1"/>
  <c r="N5" i="2" s="1"/>
  <c r="O4" i="2"/>
  <c r="M4" i="2"/>
  <c r="J4" i="2"/>
  <c r="I4" i="2"/>
  <c r="P4" i="2" s="1"/>
  <c r="Q4" i="2" s="1"/>
  <c r="R4" i="2" s="1"/>
  <c r="E4" i="2"/>
  <c r="H4" i="2" s="1"/>
  <c r="N4" i="2" s="1"/>
  <c r="O3" i="2"/>
  <c r="I3" i="2"/>
  <c r="P3" i="2" s="1"/>
  <c r="Q3" i="2" s="1"/>
  <c r="R3" i="2" s="1"/>
  <c r="H3" i="2"/>
  <c r="N3" i="2" s="1"/>
  <c r="P6" i="2" l="1"/>
  <c r="P8" i="2"/>
  <c r="P10" i="2"/>
  <c r="N11" i="2"/>
  <c r="Q11" i="2"/>
  <c r="R11" i="2" s="1"/>
  <c r="N16" i="2"/>
  <c r="P17" i="2"/>
  <c r="Q17" i="2" s="1"/>
  <c r="R17" i="2" s="1"/>
  <c r="N20" i="2"/>
  <c r="P20" i="2" s="1"/>
  <c r="Q20" i="2" s="1"/>
  <c r="R20" i="2" s="1"/>
  <c r="O5" i="2"/>
  <c r="P5" i="2" s="1"/>
  <c r="Q5" i="2" s="1"/>
  <c r="R5" i="2" s="1"/>
  <c r="N6" i="2"/>
  <c r="Q6" i="2"/>
  <c r="R6" i="2" s="1"/>
  <c r="O6" i="2"/>
  <c r="N7" i="2"/>
  <c r="P7" i="2" s="1"/>
  <c r="Q7" i="2" s="1"/>
  <c r="R7" i="2" s="1"/>
  <c r="O7" i="2"/>
  <c r="N8" i="2"/>
  <c r="Q8" i="2"/>
  <c r="R8" i="2" s="1"/>
  <c r="O8" i="2"/>
  <c r="N9" i="2"/>
  <c r="P9" i="2" s="1"/>
  <c r="Q9" i="2" s="1"/>
  <c r="R9" i="2" s="1"/>
  <c r="O9" i="2"/>
  <c r="N10" i="2"/>
  <c r="Q10" i="2"/>
  <c r="R10" i="2" s="1"/>
  <c r="P11" i="2"/>
  <c r="N14" i="2"/>
  <c r="P14" i="2" s="1"/>
  <c r="Q14" i="2" s="1"/>
  <c r="R14" i="2" s="1"/>
  <c r="P16" i="2"/>
  <c r="Q16" i="2" s="1"/>
  <c r="R16" i="2" s="1"/>
  <c r="N18" i="2"/>
  <c r="P18" i="2" s="1"/>
  <c r="Q18" i="2" s="1"/>
  <c r="R18" i="2" s="1"/>
  <c r="N13" i="2"/>
  <c r="P13" i="2" s="1"/>
  <c r="Q13" i="2" s="1"/>
  <c r="R13" i="2" s="1"/>
  <c r="N15" i="2"/>
  <c r="P15" i="2" s="1"/>
  <c r="Q15" i="2" s="1"/>
  <c r="R15" i="2" s="1"/>
  <c r="N17" i="2"/>
  <c r="N19" i="2"/>
  <c r="P19" i="2" s="1"/>
  <c r="Q19" i="2" s="1"/>
  <c r="R19" i="2" s="1"/>
  <c r="N21" i="2"/>
  <c r="P21" i="2" s="1"/>
  <c r="Q21" i="2" s="1"/>
  <c r="R21" i="2" s="1"/>
</calcChain>
</file>

<file path=xl/comments1.xml><?xml version="1.0" encoding="utf-8"?>
<comments xmlns="http://schemas.openxmlformats.org/spreadsheetml/2006/main">
  <authors>
    <author>Administrator</author>
  </authors>
  <commentList>
    <comment ref="E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US:6.7
EU:7.3
GB:8.5
JP:0.06
CA:5.4
</t>
        </r>
      </text>
    </comment>
    <comment ref="N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2018年预算比的其他费用比例总和,包括 
包装费
仓储费
服务费  
租金 
 秒杀 
 刷单 
 VAT税费 
 退货 
 销毁  
</t>
        </r>
      </text>
    </comment>
    <comment ref="O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英国VAT税率：20%
德国VAT税率：19%
西班牙VAT税率：21%
法国VAT税率：20%
意大利VAT税率：22%
JP 10%
US CA  0</t>
        </r>
      </text>
    </comment>
  </commentList>
</comments>
</file>

<file path=xl/sharedStrings.xml><?xml version="1.0" encoding="utf-8"?>
<sst xmlns="http://schemas.openxmlformats.org/spreadsheetml/2006/main" count="670" uniqueCount="452">
  <si>
    <t>固定（或默认）</t>
  </si>
  <si>
    <t>固定（或默认1）</t>
  </si>
  <si>
    <t>A</t>
  </si>
  <si>
    <t>A*汇率</t>
  </si>
  <si>
    <t>A*15%</t>
  </si>
  <si>
    <t>填写</t>
  </si>
  <si>
    <t>重量/1000*40</t>
  </si>
  <si>
    <t>A*汇率*0.03</t>
  </si>
  <si>
    <t>A*汇率/1.22*税率</t>
  </si>
  <si>
    <t>日期</t>
  </si>
  <si>
    <t>SKU</t>
  </si>
  <si>
    <t>账号</t>
  </si>
  <si>
    <t>站点</t>
  </si>
  <si>
    <t>汇率</t>
  </si>
  <si>
    <t>销售数量</t>
  </si>
  <si>
    <t>账号业绩（原币)</t>
  </si>
  <si>
    <t>账号业绩(RMB)</t>
  </si>
  <si>
    <t>佣金（原币)</t>
  </si>
  <si>
    <t>处理费(原币)</t>
  </si>
  <si>
    <t>采购成本（RMB)</t>
  </si>
  <si>
    <t>重量（g)</t>
  </si>
  <si>
    <t>预计头程运费(RMB)</t>
  </si>
  <si>
    <t>预算比例其他费用分摊(RMB)</t>
  </si>
  <si>
    <t>预计VAT税费(RMB)</t>
  </si>
  <si>
    <t>成本合计(RMB)</t>
  </si>
  <si>
    <t>总毛利润(RMB)</t>
  </si>
  <si>
    <t>利润率</t>
  </si>
  <si>
    <t>交税</t>
  </si>
  <si>
    <t>US</t>
  </si>
  <si>
    <t>CA</t>
  </si>
  <si>
    <t>UK</t>
  </si>
  <si>
    <t>DE</t>
  </si>
  <si>
    <t>FR</t>
  </si>
  <si>
    <t>ES</t>
  </si>
  <si>
    <t>IT</t>
  </si>
  <si>
    <t>JP</t>
  </si>
  <si>
    <t>AU</t>
  </si>
  <si>
    <t>不交税</t>
  </si>
  <si>
    <t>原币</t>
  </si>
  <si>
    <t>1双</t>
  </si>
  <si>
    <t>两双</t>
  </si>
  <si>
    <t>三双</t>
  </si>
  <si>
    <t>代表EU</t>
  </si>
  <si>
    <t>成本（rmb）</t>
  </si>
  <si>
    <t>重量（g）</t>
  </si>
  <si>
    <t>税率</t>
  </si>
  <si>
    <t>利润率5%</t>
  </si>
  <si>
    <t>利润率10%</t>
  </si>
  <si>
    <t>利润率15%</t>
  </si>
  <si>
    <t>利润率20%</t>
  </si>
  <si>
    <t>利润率25%</t>
  </si>
  <si>
    <t>利润率30%</t>
  </si>
  <si>
    <t>利润率35%</t>
  </si>
  <si>
    <t>利润率40%</t>
  </si>
  <si>
    <t>利润率45%</t>
  </si>
  <si>
    <t>利润率50%</t>
  </si>
  <si>
    <t>利润率55%</t>
  </si>
  <si>
    <r>
      <rPr>
        <b/>
        <sz val="14"/>
        <color theme="1"/>
        <rFont val="微软雅黑"/>
        <family val="2"/>
        <charset val="134"/>
      </rPr>
      <t>填入</t>
    </r>
    <r>
      <rPr>
        <b/>
        <sz val="14"/>
        <color rgb="FFFF0000"/>
        <rFont val="微软雅黑"/>
        <family val="2"/>
        <charset val="134"/>
      </rPr>
      <t>成本</t>
    </r>
    <r>
      <rPr>
        <b/>
        <sz val="14"/>
        <color theme="1"/>
        <rFont val="微软雅黑"/>
        <family val="2"/>
        <charset val="134"/>
      </rPr>
      <t>和</t>
    </r>
    <r>
      <rPr>
        <b/>
        <sz val="14"/>
        <color rgb="FFFF0000"/>
        <rFont val="微软雅黑"/>
        <family val="2"/>
        <charset val="134"/>
      </rPr>
      <t>重量</t>
    </r>
    <r>
      <rPr>
        <b/>
        <sz val="14"/>
        <color theme="1"/>
        <rFont val="微软雅黑"/>
        <family val="2"/>
        <charset val="134"/>
      </rPr>
      <t>可知道相应利润率下的售价</t>
    </r>
  </si>
  <si>
    <t>重量</t>
  </si>
  <si>
    <t>售价min</t>
  </si>
  <si>
    <t>售价max</t>
  </si>
  <si>
    <t>成本(20利润)min</t>
  </si>
  <si>
    <t>成本(20利润)max</t>
  </si>
  <si>
    <r>
      <rPr>
        <sz val="16"/>
        <color theme="1"/>
        <rFont val="微软雅黑"/>
        <family val="2"/>
        <charset val="134"/>
      </rPr>
      <t>填入</t>
    </r>
    <r>
      <rPr>
        <sz val="16"/>
        <color rgb="FFFF0000"/>
        <rFont val="微软雅黑"/>
        <family val="2"/>
        <charset val="134"/>
      </rPr>
      <t>售价区间（最低&amp;最高）</t>
    </r>
    <r>
      <rPr>
        <sz val="16"/>
        <color theme="1"/>
        <rFont val="微软雅黑"/>
        <family val="2"/>
        <charset val="134"/>
      </rPr>
      <t>可获得成本范围</t>
    </r>
  </si>
  <si>
    <t>库存sku</t>
  </si>
  <si>
    <t>单个成本</t>
  </si>
  <si>
    <t>单个头程费用</t>
  </si>
  <si>
    <t>He50008-HQS-108368-black</t>
  </si>
  <si>
    <t>He50008-HQS-108368-silver</t>
  </si>
  <si>
    <t>He50008-HQS-108368-white</t>
  </si>
  <si>
    <t>He50009-J11-white</t>
  </si>
  <si>
    <t>He50010-ZYQ-black</t>
  </si>
  <si>
    <t>Q350094-03-01QCZD-yellow</t>
  </si>
  <si>
    <t>L7279-02-KES3.0-black-US</t>
  </si>
  <si>
    <t>Q350094-01-01QCZD-black</t>
  </si>
  <si>
    <t>Q350094-02-01QCZD-brown</t>
  </si>
  <si>
    <t>L35051-01-HYTYD-2pcs</t>
  </si>
  <si>
    <t>Q200021-02-czk-6617-XCQ-white</t>
  </si>
  <si>
    <t>Q350105-01-CH0491-black</t>
  </si>
  <si>
    <t>Q270007-X3</t>
  </si>
  <si>
    <t>He0192-JH8892-US</t>
  </si>
  <si>
    <t>L6456-CP22-135LED-SMD2835</t>
  </si>
  <si>
    <t>Q270002-A5</t>
  </si>
  <si>
    <t>S08WB0304-008-200</t>
  </si>
  <si>
    <t>He1212-02-YZ-L-blue</t>
  </si>
  <si>
    <t>He0199-YM-04-deep-US</t>
  </si>
  <si>
    <t>Q350151-02-BSZD-black</t>
  </si>
  <si>
    <t>Q270005-T6</t>
  </si>
  <si>
    <t>Q3501794-01-MZGD-Trunk-Catclaw</t>
  </si>
  <si>
    <t>He1212-03-YZ-L-green</t>
  </si>
  <si>
    <t>V8003-10032-LXJ20X50</t>
  </si>
  <si>
    <t>L7301-YJ-WL1100-Wall Lamp-Black</t>
  </si>
  <si>
    <t>He1218-YZ-black</t>
  </si>
  <si>
    <t>He0200-01-YMRSJ-orange</t>
  </si>
  <si>
    <t>Q3501794-03-MZGD-Dan-Catclaw</t>
  </si>
  <si>
    <t>S0255-04pe-1000-20lb-yellow</t>
  </si>
  <si>
    <t>He1200-05-YMRSJ-brown</t>
  </si>
  <si>
    <t>He1200-06-YMRSJ-cyan</t>
  </si>
  <si>
    <t>He0196-01-SJKD-Gary</t>
  </si>
  <si>
    <t>S07267-02-DM120B-SS-R</t>
  </si>
  <si>
    <t>He1217-YD001-white</t>
  </si>
  <si>
    <t>E0602-usb-black-US</t>
  </si>
  <si>
    <t>S0291-03pe-300-W8-30lb-yellow</t>
  </si>
  <si>
    <t>L6420-01-CPD-COB-5W-12V-Tip-4pcs</t>
  </si>
  <si>
    <t>He1212-01-YZ-L-white</t>
  </si>
  <si>
    <t>He0198-07-YMSJ-blue</t>
  </si>
  <si>
    <t>Q90075-310019-6pcs</t>
  </si>
  <si>
    <t>S0211-02pe-100-40lb-grey</t>
  </si>
  <si>
    <t>He0198-06-YMSJ-gray</t>
  </si>
  <si>
    <t>He0179-02-FXKD-black</t>
  </si>
  <si>
    <t>S08WB0303-008-100</t>
  </si>
  <si>
    <t>S0114-06nylon-1000-25lb-green</t>
  </si>
  <si>
    <t>S08WB0104-006-96</t>
  </si>
  <si>
    <t>S08WB0202-007-96</t>
  </si>
  <si>
    <t>L6418-01-CPD-COB-3W-12V-Tip-4pcs</t>
  </si>
  <si>
    <t>Q420020-FK608A-black</t>
  </si>
  <si>
    <t>S0207-04pe-100-30lb-yellow</t>
  </si>
  <si>
    <t>S0208-02pe-100-33lb-grey</t>
  </si>
  <si>
    <t>Q330027-XD-L</t>
  </si>
  <si>
    <t>L91074-U19-Flame Lights</t>
  </si>
  <si>
    <t>H30183-Z-5-light</t>
  </si>
  <si>
    <t>S0110-01nylon-1000-10lb-white</t>
  </si>
  <si>
    <t>He0181-02-HYZ-brown</t>
  </si>
  <si>
    <t>T010155-108</t>
  </si>
  <si>
    <t>S07257-DR3000</t>
  </si>
  <si>
    <t>S07258-DR4000</t>
  </si>
  <si>
    <t>S0110-05nylon-1000-10lb-blue</t>
  </si>
  <si>
    <t>S0301-01pe-1000-4-100lb-green</t>
  </si>
  <si>
    <t>L11056-01-ZTD-20led-3pcs</t>
  </si>
  <si>
    <t>He0166-02-KWJSQ-black</t>
  </si>
  <si>
    <t>Q420027-FK610-black</t>
  </si>
  <si>
    <t>S0226-06pe-300-35lb-green</t>
  </si>
  <si>
    <t>S0233-06pe-300-80lb-green</t>
  </si>
  <si>
    <t>He0116-04-C10-XXL</t>
  </si>
  <si>
    <t>S0116-05nylon-1000-35lb-blue</t>
  </si>
  <si>
    <t>S0268-04pe-1000-100lb-yellow</t>
  </si>
  <si>
    <t>S07265-WR2000</t>
  </si>
  <si>
    <t>S0301-02pe-1000-4-100lb-gray</t>
  </si>
  <si>
    <t>L91068-99-YL002-3B-12LED-RGB-black</t>
  </si>
  <si>
    <t>S0110-02nylon-1000-10lb-black</t>
  </si>
  <si>
    <t>He50003-OF-white</t>
  </si>
  <si>
    <t>S0116-02nylon-1000-35lb-black</t>
  </si>
  <si>
    <t>He50001-BWS-white</t>
  </si>
  <si>
    <t>S0300-03pe-1000-4-60lb-yellow</t>
  </si>
  <si>
    <t>S0301-03pe-1000-4-100lb-yellow</t>
  </si>
  <si>
    <t>S07266-WR3000</t>
  </si>
  <si>
    <t>He50004-I1MSK-white</t>
  </si>
  <si>
    <t>Q350121-bag</t>
  </si>
  <si>
    <t>H00046-PP-white</t>
  </si>
  <si>
    <t>Q350151-03-BSZD-gray</t>
  </si>
  <si>
    <t>He0166-01-KWJSQ-white</t>
  </si>
  <si>
    <t>S0109-01nylon-1000-8lb-white</t>
  </si>
  <si>
    <t>S0109-06nylon-1000-8lb-green</t>
  </si>
  <si>
    <t>S0112-04nylon-1000-16lb-yellow</t>
  </si>
  <si>
    <t>S0113-06nylon-1000-20lb-green</t>
  </si>
  <si>
    <t>S0115-05nylon-1000-30lb-blue</t>
  </si>
  <si>
    <t>S0115-06nylon-1000-30lb-green</t>
  </si>
  <si>
    <t>S0116-04nylon-1000-35lb-yellow</t>
  </si>
  <si>
    <t>S0116-06nylon-1000-35lb-green</t>
  </si>
  <si>
    <t>S07280-WRII-4000</t>
  </si>
  <si>
    <t>S07280-WRII-3000</t>
  </si>
  <si>
    <t>S07280-WRII-2000</t>
  </si>
  <si>
    <t>He0116-03-C10-XL</t>
  </si>
  <si>
    <t>He50002-DMSG-white</t>
  </si>
  <si>
    <t>E23001-DB25</t>
  </si>
  <si>
    <t>He0008-9K-PVC</t>
  </si>
  <si>
    <t>S0265-04pe-1000-60lb-yellow</t>
  </si>
  <si>
    <t>H00037-BLDP-white</t>
  </si>
  <si>
    <t>H00044-SL-white</t>
  </si>
  <si>
    <t>He50006-JA-white</t>
  </si>
  <si>
    <t>S0114-04nylon-1000-25lb-yellow</t>
  </si>
  <si>
    <t>S08WB0103-006-48</t>
  </si>
  <si>
    <t>S0114-01nylon-1000-25lb-white</t>
  </si>
  <si>
    <t>S0116-03nylon-1000-35lb-red</t>
  </si>
  <si>
    <t>E09065-MR-8802</t>
  </si>
  <si>
    <t>S0300-02pe-1000-4-60lb-gray</t>
  </si>
  <si>
    <t>S0113-01nylon-1000-20lb-white</t>
  </si>
  <si>
    <t>S0300-01pe-1000-4-60lb-green</t>
  </si>
  <si>
    <t>S0299-02pe-1000-4-30lb-gray</t>
  </si>
  <si>
    <t>S0258-04pe-1000-30lb-yellow</t>
  </si>
  <si>
    <t>S0107-05nylon-500-30lb-blue</t>
  </si>
  <si>
    <t>S0115-01nylon-1000-30lb-white</t>
  </si>
  <si>
    <t>Q420005-C2-golden</t>
  </si>
  <si>
    <t>S0102-02nylon-500-10lb-black</t>
  </si>
  <si>
    <t>S0116-01nylon-1000-35lb-white</t>
  </si>
  <si>
    <t>L0437-01-Flame Bulb-4W-E27</t>
  </si>
  <si>
    <t>Q420006-01-Q50-black</t>
  </si>
  <si>
    <t>S0209-06pe-100-35lb-green</t>
  </si>
  <si>
    <t>S0212-03pe-100-45lb-red</t>
  </si>
  <si>
    <t>S0213-05pe-100-50lb-blue</t>
  </si>
  <si>
    <t>Q420006-02-Q50-blue</t>
  </si>
  <si>
    <t>S0113-02nylon-1000-20lb-black</t>
  </si>
  <si>
    <t>S0113-05nylon-1000-20lb-blue</t>
  </si>
  <si>
    <t>S0102-01nylon-500-10lb-white</t>
  </si>
  <si>
    <t>V70002-01-27593-1.5m</t>
  </si>
  <si>
    <t>S0108-02nylon-500-35lb-black</t>
  </si>
  <si>
    <t>S0299-01pe-1000-4-30lb-green</t>
  </si>
  <si>
    <t>S0108-01nylon-500-35lb-white</t>
  </si>
  <si>
    <t>S0108-05nylon-500-35lb-blue</t>
  </si>
  <si>
    <t>S0102-05nylon-500-10lb-blue</t>
  </si>
  <si>
    <t>S0105-01nylon-500-20lb-white</t>
  </si>
  <si>
    <t>Q420006-03-Q50-white</t>
  </si>
  <si>
    <t>H00042-BZW-white</t>
  </si>
  <si>
    <t>H00040-FGJD-beige</t>
  </si>
  <si>
    <t>H00038-SXW-white</t>
  </si>
  <si>
    <t>H00043-SLF-white</t>
  </si>
  <si>
    <t>H00045-CP-white</t>
  </si>
  <si>
    <t>H00039-DHL-white</t>
  </si>
  <si>
    <t>S07269-01-DM120F-X1-L</t>
  </si>
  <si>
    <t>S0298-02pe-1000-4-20lb-gray</t>
  </si>
  <si>
    <t>L311048-01-PGD-100cm-10LED-warm-6pcs</t>
  </si>
  <si>
    <t>L311048-02-PGD-100cm-10LED-white-6pcs</t>
  </si>
  <si>
    <t>S0299-03pe-1000-4-30lb-yellow</t>
  </si>
  <si>
    <t>He0163-YT150-blue</t>
  </si>
  <si>
    <t>S0105-05nylon-500-20lb-blue</t>
  </si>
  <si>
    <t>H30212-01-PHI-35-yellow</t>
  </si>
  <si>
    <t>H30212-02-PHI-35-gray</t>
  </si>
  <si>
    <t>E09030-01-HED-2001U3-haina2-US</t>
  </si>
  <si>
    <t>Q420014-CT80-black</t>
  </si>
  <si>
    <t>S0105-02nylon-500-20lb-black</t>
  </si>
  <si>
    <t>S07267-01-DM120B-SS-L</t>
  </si>
  <si>
    <t>S0296-03pe-500-4-60lb-yellow</t>
  </si>
  <si>
    <t>S0297-03pe-500-4-80lb-yellow</t>
  </si>
  <si>
    <t>L6120-02-LTD-LD8002-A1/A5/A6/A13</t>
  </si>
  <si>
    <t>S0297-01pe-500-4-80lb-green</t>
  </si>
  <si>
    <t>S0296-01pe-500-4-60lb-green</t>
  </si>
  <si>
    <t>S08WB0102-006-24</t>
  </si>
  <si>
    <t>S0290-02pe-300-W8-20lb-gray</t>
  </si>
  <si>
    <t>S0296-02pe-500-4-60lb-gray</t>
  </si>
  <si>
    <t>S07269-02-DM120F-X1-R</t>
  </si>
  <si>
    <t>S0294-02pe-500-4-20lb-gray</t>
  </si>
  <si>
    <t>S0297-02pe-500-4-80lb-gray</t>
  </si>
  <si>
    <t>S0295-01pe-500-4-30lb-green</t>
  </si>
  <si>
    <t>S0294-01pe-500-4-20lb-green</t>
  </si>
  <si>
    <t>Q3501800-111-black</t>
  </si>
  <si>
    <t>S1155-sk005-5P</t>
  </si>
  <si>
    <t>S0295-02pe-500-4-30lb-gray</t>
  </si>
  <si>
    <t>S0295-03pe-500-4-30lb-yellow</t>
  </si>
  <si>
    <t>L35024-04-2032-warm</t>
  </si>
  <si>
    <t>S0298-03pe-1000-4-20lb-yellow</t>
  </si>
  <si>
    <t>S0291-01pe-300-W8-30lb-green</t>
  </si>
  <si>
    <t>S0293-03pe-300-W8-100lb-yellow</t>
  </si>
  <si>
    <t>S0298-01pe-1000-4-20lb-green</t>
  </si>
  <si>
    <t>S0290-01pe-300-W8-20lb-green</t>
  </si>
  <si>
    <t>S0290-03pe-300-W8-20lb-yellow</t>
  </si>
  <si>
    <t>S0292-02pe-300-W8-80lb-gray</t>
  </si>
  <si>
    <t>Q420019-iphone-8-pair</t>
  </si>
  <si>
    <t>Q420019-iphone-7P-pair</t>
  </si>
  <si>
    <t>S0294-03pe-500-4-20lb-yellow</t>
  </si>
  <si>
    <t>Q360031-WIFI ELM327</t>
  </si>
  <si>
    <t>S0293-02pe-300-W8-100lb-gray</t>
  </si>
  <si>
    <t>L6301-02-SDD-B</t>
  </si>
  <si>
    <t>S0293-01pe-300-W8-100lb-green</t>
  </si>
  <si>
    <t>Q420019-iphone-6/6S/7-pair</t>
  </si>
  <si>
    <t>P10149-05-TG-CL0395-Black-XL</t>
  </si>
  <si>
    <t>L6597-0407</t>
  </si>
  <si>
    <t>S08WB0101-006-12</t>
  </si>
  <si>
    <t>S08WB0201-007-12</t>
  </si>
  <si>
    <t>S0292-01pe-300-W8-80lb-green</t>
  </si>
  <si>
    <t>E540024-04-AM-MicroB-black-0.6m</t>
  </si>
  <si>
    <t>S0208-06pe-100-33lb-green</t>
  </si>
  <si>
    <t>S0209-02pe-100-35lb-grey</t>
  </si>
  <si>
    <t>S0209-03pe-100-35lb-red</t>
  </si>
  <si>
    <t>S0210-02pe-100-37lb-grey</t>
  </si>
  <si>
    <t>S0210-06pe-100-37lb-green</t>
  </si>
  <si>
    <t>S0211-03pe-100-40lb-red</t>
  </si>
  <si>
    <t>S0211-05pe-100-40lb-blue</t>
  </si>
  <si>
    <t>S0211-06pe-100-40lb-green</t>
  </si>
  <si>
    <t>S0212-02pe-100-45lb-grey</t>
  </si>
  <si>
    <t>S0212-05pe-100-45lb-blue</t>
  </si>
  <si>
    <t>S0213-02pe-100-50lb-grey</t>
  </si>
  <si>
    <t>S0213-03pe-100-50lb-red</t>
  </si>
  <si>
    <t>S0213-04pe-100-50lb-yellow</t>
  </si>
  <si>
    <t>S0213-06pe-100-50lb-green</t>
  </si>
  <si>
    <t>S0214-03pe-100-60lb-red</t>
  </si>
  <si>
    <t>S0214-04pe-100-60lb-yellow</t>
  </si>
  <si>
    <t>S0215-03pe-100-70lb-red</t>
  </si>
  <si>
    <t>S0215-04pe-100-70lb-yellow</t>
  </si>
  <si>
    <t>S0291-02pe-300-W8-30lb-gray</t>
  </si>
  <si>
    <t>S0292-03pe-300-W8-80lb-yellow</t>
  </si>
  <si>
    <t>E540053-01-A1-gray</t>
  </si>
  <si>
    <t>Q420019-iphone-6P/6SP-pair</t>
  </si>
  <si>
    <t>S08WB0203-007black-5pcs</t>
  </si>
  <si>
    <t>S08WB0204-007blue-5pcs</t>
  </si>
  <si>
    <t>S08WB0205-007green-5pcs</t>
  </si>
  <si>
    <t>S08WB0207-007pink-5pcs</t>
  </si>
  <si>
    <t>S08WB0208-007purple-5pcs</t>
  </si>
  <si>
    <t>S08WB0209-007red-5pcs</t>
  </si>
  <si>
    <t>S08WB0210-007sky blue-5pcs</t>
  </si>
  <si>
    <t>S08WB0211-007white-5pcs</t>
  </si>
  <si>
    <t>S08WB0212-007yellow-5pcs</t>
  </si>
  <si>
    <t>Q200020-01-MS2001-XCQ-106W-black</t>
  </si>
  <si>
    <t>H30184-Z-8-light</t>
  </si>
  <si>
    <t>He0017-03-Y01-Pearl white-L</t>
  </si>
  <si>
    <t>He0183-01-CQYK-black</t>
  </si>
  <si>
    <t>He0186-01-20K-deep-US</t>
  </si>
  <si>
    <t>He0199-PB-US</t>
  </si>
  <si>
    <t>He0200-CP-01-green</t>
  </si>
  <si>
    <t>He0200-CP-04-gray</t>
  </si>
  <si>
    <t>He1220-HM-white</t>
  </si>
  <si>
    <t>He50009-zi01-green</t>
  </si>
  <si>
    <t>He50009-zi04-gray</t>
  </si>
  <si>
    <t>He50011-jz-white</t>
  </si>
  <si>
    <r>
      <rPr>
        <sz val="11"/>
        <color rgb="FF000000"/>
        <rFont val="宋体"/>
        <family val="3"/>
        <charset val="134"/>
      </rPr>
      <t>平均头程费</t>
    </r>
    <r>
      <rPr>
        <sz val="11"/>
        <color theme="1"/>
        <rFont val="宋体"/>
        <family val="3"/>
        <charset val="134"/>
      </rPr>
      <t>(</t>
    </r>
    <r>
      <rPr>
        <sz val="11"/>
        <color indexed="8"/>
        <rFont val="宋体"/>
        <family val="3"/>
        <charset val="134"/>
      </rPr>
      <t>￥</t>
    </r>
    <r>
      <rPr>
        <sz val="11"/>
        <color theme="1"/>
        <rFont val="宋体"/>
        <family val="3"/>
        <charset val="134"/>
      </rPr>
      <t>)</t>
    </r>
  </si>
  <si>
    <t>Q350114-13246</t>
  </si>
  <si>
    <t>Q430003-03-ZKYJ-3025-rose gold</t>
  </si>
  <si>
    <t>Q410001-KK-black</t>
  </si>
  <si>
    <t>Q10127-DT</t>
  </si>
  <si>
    <t>E09065-MR-8801</t>
  </si>
  <si>
    <t>Q10076-SJRXD-8w-16led</t>
  </si>
  <si>
    <t>Q10117-01-DGT-2.5W</t>
  </si>
  <si>
    <t>Q10144-ZWQ-black</t>
  </si>
  <si>
    <t>Q320023-1303+I5S</t>
  </si>
  <si>
    <t>Q430003-01-ZKYJ-3025-gold</t>
  </si>
  <si>
    <t>He0159-02-P2-US</t>
  </si>
  <si>
    <t>He0187-02-MTZD-gray</t>
  </si>
  <si>
    <t>L11056-01-ZTD-20led-2pcs</t>
  </si>
  <si>
    <t>Q330001-01-YK-XD01-A</t>
  </si>
  <si>
    <t>Q330002-02-YK-XD01-B</t>
  </si>
  <si>
    <t>Q330027-XD-S</t>
  </si>
  <si>
    <t>Q3501804-YZCW018-black-S-JP</t>
  </si>
  <si>
    <t>Q3501805-PU05-PU07-Black</t>
  </si>
  <si>
    <t>Q3501806-KDZD-black</t>
  </si>
  <si>
    <t>Q410012-HS06-black</t>
  </si>
  <si>
    <t>Q410013-csmj-1209-YS</t>
  </si>
  <si>
    <t>Q410014-Echo-2</t>
  </si>
  <si>
    <t>Q420023-02-Ring Stand-black</t>
  </si>
  <si>
    <t>Q420028-HY2320-black</t>
  </si>
  <si>
    <t>S0293-02pe-500-4-15lb-gray</t>
  </si>
  <si>
    <t>S07277-01-NAGA-2000</t>
  </si>
  <si>
    <t>S8659-05-CFZ-2-XXL</t>
  </si>
  <si>
    <t>S90154-YP-white</t>
  </si>
  <si>
    <t>V30012-TF550-black</t>
  </si>
  <si>
    <t>V30013-12023-black-6in</t>
  </si>
  <si>
    <t>Q350105-03-CH0491-gray</t>
  </si>
  <si>
    <t>He0191-01-JP-3800S-white-US</t>
  </si>
  <si>
    <t>S1003-0621-blue</t>
  </si>
  <si>
    <t>S1003-0621-red</t>
  </si>
  <si>
    <t>S1241-01-0399-blue</t>
  </si>
  <si>
    <t>S1241-03-0399-green</t>
  </si>
  <si>
    <t>L7302-YJ-WL1100-Wall Lamp-White</t>
  </si>
  <si>
    <t>S1239-02-0972-black</t>
  </si>
  <si>
    <t>S1239-01-0972-blue</t>
  </si>
  <si>
    <t>S1239-04-0972-deep blue</t>
  </si>
  <si>
    <t>L311060-01-25led-3W-warm-US</t>
  </si>
  <si>
    <t>S1239-03-0972-red</t>
  </si>
  <si>
    <t>S1003-0621-dark blue</t>
  </si>
  <si>
    <t>L311052-09-BZ-3M-400LED-pink-US</t>
  </si>
  <si>
    <t>S1001-0608-orange</t>
  </si>
  <si>
    <t>Q3501794-02-MZGD-Back-Catclaw</t>
  </si>
  <si>
    <t>He0187-03-MTZD-blue</t>
  </si>
  <si>
    <t>L91067-01-BE-BD-007-18W-48cm-silver-warm</t>
  </si>
  <si>
    <t>S1001-0608-blue</t>
  </si>
  <si>
    <t>S1001-0608-purple</t>
  </si>
  <si>
    <t>S1001-0608-dark blue</t>
  </si>
  <si>
    <t>L311051-01-TT-2.5M-72LED-warm-US</t>
  </si>
  <si>
    <t>S07275-RAPID-5000</t>
  </si>
  <si>
    <t>S90026-06-YCD</t>
  </si>
  <si>
    <t>S90026-07-YCD</t>
  </si>
  <si>
    <t>S90026-02-YCD</t>
  </si>
  <si>
    <t>S90026-03-YCD</t>
  </si>
  <si>
    <t>L35059-FH0812-white</t>
  </si>
  <si>
    <t>He0116-02-C10-L</t>
  </si>
  <si>
    <t>S07277-04-NAGA-5000</t>
  </si>
  <si>
    <t>S07277-03-NAGA-4000</t>
  </si>
  <si>
    <t>S07275-RAPID-3000H</t>
  </si>
  <si>
    <t>L91067-02-BE-BD-007-18W-48cm-silver-white</t>
  </si>
  <si>
    <t>He0116-01-C10-M</t>
  </si>
  <si>
    <t>Q420004-HUB-silver</t>
  </si>
  <si>
    <t>S07276-01-LUNA-R</t>
  </si>
  <si>
    <t>S90108-01-BYJ-018-B</t>
  </si>
  <si>
    <t>S90108-02-BYJ-018-W</t>
  </si>
  <si>
    <t>S90108-03-BYJ-018-G</t>
  </si>
  <si>
    <t>S90108-04-BYJ-018-S</t>
  </si>
  <si>
    <t>He0186-02-20K-light-US</t>
  </si>
  <si>
    <t>S07275-RAPID-4000H</t>
  </si>
  <si>
    <t>S1240-02-1830-green</t>
  </si>
  <si>
    <t>S07275-01-DRYAD-R</t>
  </si>
  <si>
    <t>S07276-02-LUNA-L</t>
  </si>
  <si>
    <t>S07275-RAPID-6000</t>
  </si>
  <si>
    <t>Q420010-3.0USBKH-red</t>
  </si>
  <si>
    <t>S1240-03-1830-yellow</t>
  </si>
  <si>
    <t>S1240-01-1830-blue</t>
  </si>
  <si>
    <t>S1240-04-1830-gray</t>
  </si>
  <si>
    <t>S0112-05nylon-1000-16lb-blue</t>
  </si>
  <si>
    <t>S8580-L00110012</t>
  </si>
  <si>
    <t>S07277-02-NAGA-3000</t>
  </si>
  <si>
    <t>S90027-01-YP-rose</t>
  </si>
  <si>
    <t>Q420027-FK610-gold-JP</t>
  </si>
  <si>
    <t>S0112-01nylon-1000-16lb-white</t>
  </si>
  <si>
    <t>S0296-02pe-1000-4-10lb-gray</t>
  </si>
  <si>
    <t>S0297-02pe-1000-4-15lb-gray</t>
  </si>
  <si>
    <t>V30015-DK-red-2XL</t>
  </si>
  <si>
    <t>V30015-DK-red-3XL</t>
  </si>
  <si>
    <t>V30015-DK-red-L</t>
  </si>
  <si>
    <t>V30015-DK-red-M</t>
  </si>
  <si>
    <t>V30015-DK-red-XL</t>
  </si>
  <si>
    <t>V30016-DK-blue-2XL</t>
  </si>
  <si>
    <t>V30016-DK-blue-3XL</t>
  </si>
  <si>
    <t>V30016-DK-blue-L</t>
  </si>
  <si>
    <t>V30016-DK-blue-M</t>
  </si>
  <si>
    <t>V30016-DK-blue-XL</t>
  </si>
  <si>
    <t>V30017-DK-black-2XL</t>
  </si>
  <si>
    <t>V30017-DK-black-3XL</t>
  </si>
  <si>
    <t>V30017-DK-black-L</t>
  </si>
  <si>
    <t>V30017-DK-black-XL</t>
  </si>
  <si>
    <t>V30017-DK-black-M</t>
  </si>
  <si>
    <t>S0104-01nylon-500-16lb-white</t>
  </si>
  <si>
    <t>S0104-02nylon-500-16lb-black</t>
  </si>
  <si>
    <t>S0104-05nylon-500-16lb-blue</t>
  </si>
  <si>
    <t>L3217-01-30les-1.5M</t>
  </si>
  <si>
    <t>S07282-TREANT II-4000H</t>
  </si>
  <si>
    <t>S07275-02-DRYAD-L</t>
  </si>
  <si>
    <t>S07282-TREANT II-3000H</t>
  </si>
  <si>
    <t>S07282-TREANT II-2000H</t>
  </si>
  <si>
    <t>S0112-02nylon-1000-16lb-black</t>
  </si>
  <si>
    <t>S07274-FENICE-4000</t>
  </si>
  <si>
    <t>V30018-FSXTNKGJGY-black-M</t>
  </si>
  <si>
    <t>V30018-FSXTNKGJGY-black-2XL</t>
  </si>
  <si>
    <t>V30018-FSXTNKGJGY-black-3XL</t>
  </si>
  <si>
    <t>V30018-FSXTNKGJGY-black-L</t>
  </si>
  <si>
    <t>V30018-FSXTNKGJGY-black-XL</t>
  </si>
  <si>
    <t>S0296-03pe-1000-4-10lb-yellow</t>
  </si>
  <si>
    <t>S0297-03pe-1000-4-15lb-yellow</t>
  </si>
  <si>
    <t>S0296-01pe-1000-4-10lb-green</t>
  </si>
  <si>
    <t>S0297-01pe-1000-4-15lb-green</t>
  </si>
  <si>
    <t>S07274-FENICE-3000</t>
  </si>
  <si>
    <t>S1208-03-6272-black</t>
  </si>
  <si>
    <t>S1208-07-6272-purple</t>
  </si>
  <si>
    <t>S1208-02-6272-deep</t>
  </si>
  <si>
    <t>S0292-02pe-500-4-10lb-gray</t>
  </si>
  <si>
    <t>V30014-DT-6002</t>
  </si>
  <si>
    <t>S0293-01pe-500-4-15lb-green</t>
  </si>
  <si>
    <t>S0293-03pe-500-4-15lb-yellow</t>
  </si>
  <si>
    <t>S0292-01pe-500-4-10lb-green</t>
  </si>
  <si>
    <t>S0292-03pe-500-4-10lb-yellow</t>
  </si>
  <si>
    <t>Q420022-01-CZSJZJ-tri-red</t>
  </si>
  <si>
    <t>Q420022-02-CZSJZJ-tri-black</t>
  </si>
  <si>
    <t>Q420021-04-CZSJZJ-C-red</t>
  </si>
  <si>
    <t>Q420021-06-CZSJZJ-C-blue</t>
  </si>
  <si>
    <t>He0122-06-005</t>
  </si>
  <si>
    <t>Q420025-01-IPX Case-black</t>
  </si>
  <si>
    <t>Q420025-02-IPX Case-red</t>
  </si>
  <si>
    <t>Q420025-03-IPX Case-GW-blue</t>
  </si>
  <si>
    <t>Q420026-02-IPX Case-CD-red</t>
  </si>
  <si>
    <t>Q420026-01-IPX Case-CD-black</t>
  </si>
  <si>
    <t>Q420021-02-CZSJZJ-N-black</t>
  </si>
  <si>
    <t>Q420021-05-CZSJZJ-C-black</t>
  </si>
  <si>
    <t>Q420021-03-CZSJZJ-N-blue</t>
  </si>
  <si>
    <t>Q420021-01-CZSJZJ-N-red</t>
  </si>
  <si>
    <t>Q420023-01-Ring Stand-red</t>
  </si>
  <si>
    <t>E0602-usb-black-chongdianqi-US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</si>
</sst>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_ "/>
    <numFmt numFmtId="178" formatCode="0.000_);[Red]\(0.000\)"/>
    <numFmt numFmtId="179" formatCode="m&quot;月&quot;d&quot;日&quot;;@"/>
  </numFmts>
  <fonts count="20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 Light"/>
      <family val="2"/>
      <charset val="134"/>
    </font>
    <font>
      <sz val="11"/>
      <color rgb="FFFF0000"/>
      <name val="微软雅黑 Light"/>
      <family val="2"/>
      <charset val="134"/>
    </font>
    <font>
      <b/>
      <sz val="16"/>
      <color rgb="FF333333"/>
      <name val="微软雅黑 Light"/>
      <family val="2"/>
      <charset val="134"/>
    </font>
    <font>
      <b/>
      <sz val="14"/>
      <color theme="1"/>
      <name val="微软雅黑 Light"/>
      <family val="2"/>
      <charset val="134"/>
    </font>
    <font>
      <sz val="11"/>
      <color rgb="FF333333"/>
      <name val="微软雅黑 Light"/>
      <family val="2"/>
      <charset val="134"/>
    </font>
    <font>
      <b/>
      <sz val="12"/>
      <color theme="1"/>
      <name val="微软雅黑 Light"/>
      <family val="2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6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64">
    <xf numFmtId="0" fontId="0" fillId="0" borderId="0" xfId="0">
      <alignment vertical="center"/>
    </xf>
    <xf numFmtId="0" fontId="0" fillId="0" borderId="0" xfId="0" applyFill="1" applyAlignment="1" applyProtection="1"/>
    <xf numFmtId="0" fontId="0" fillId="0" borderId="0" xfId="0" applyFill="1" applyAlignment="1" applyProtection="1">
      <alignment horizontal="center"/>
    </xf>
    <xf numFmtId="177" fontId="0" fillId="0" borderId="0" xfId="0" applyNumberFormat="1" applyFill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177" fontId="1" fillId="0" borderId="0" xfId="0" applyNumberFormat="1" applyFont="1" applyFill="1" applyAlignment="1" applyProtection="1">
      <alignment horizontal="center"/>
    </xf>
    <xf numFmtId="177" fontId="0" fillId="0" borderId="0" xfId="0" applyNumberFormat="1" applyFill="1" applyAlignment="1" applyProtection="1"/>
    <xf numFmtId="177" fontId="1" fillId="0" borderId="1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/>
    <xf numFmtId="0" fontId="0" fillId="0" borderId="3" xfId="0" applyFill="1" applyBorder="1" applyAlignment="1" applyProtection="1"/>
    <xf numFmtId="177" fontId="0" fillId="0" borderId="4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77" fontId="0" fillId="0" borderId="6" xfId="0" applyNumberFormat="1" applyFill="1" applyBorder="1" applyAlignment="1" applyProtection="1">
      <alignment horizont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79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 applyFill="1" applyAlignment="1"/>
    <xf numFmtId="0" fontId="6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177" fontId="6" fillId="0" borderId="0" xfId="0" applyNumberFormat="1" applyFont="1" applyFill="1" applyAlignment="1"/>
    <xf numFmtId="10" fontId="6" fillId="5" borderId="0" xfId="0" applyNumberFormat="1" applyFont="1" applyFill="1" applyAlignment="1"/>
    <xf numFmtId="0" fontId="6" fillId="0" borderId="0" xfId="0" applyFont="1" applyFill="1" applyAlignment="1">
      <alignment vertical="center"/>
    </xf>
    <xf numFmtId="179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 wrapText="1"/>
    </xf>
    <xf numFmtId="10" fontId="11" fillId="8" borderId="1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</cellXfs>
  <cellStyles count="2">
    <cellStyle name="Normal" xfId="1"/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tabSelected="1" topLeftCell="A7" workbookViewId="0">
      <selection activeCell="L18" sqref="L18"/>
    </sheetView>
  </sheetViews>
  <sheetFormatPr defaultColWidth="8.875" defaultRowHeight="16.5" x14ac:dyDescent="0.3"/>
  <cols>
    <col min="1" max="1" width="5.125" style="29" customWidth="1"/>
    <col min="2" max="2" width="8.625" style="30" customWidth="1"/>
    <col min="3" max="3" width="8.625" style="31" customWidth="1"/>
    <col min="4" max="4" width="13.5" style="32" customWidth="1"/>
    <col min="5" max="5" width="15" style="33" customWidth="1"/>
    <col min="6" max="6" width="15.875" style="31" customWidth="1"/>
    <col min="7" max="7" width="10.25" style="31" customWidth="1"/>
    <col min="8" max="8" width="12.25" style="34" customWidth="1"/>
    <col min="9" max="9" width="13.125" style="31" customWidth="1"/>
    <col min="10" max="10" width="12.125" style="31" customWidth="1"/>
    <col min="11" max="11" width="9.875" style="34" customWidth="1"/>
    <col min="12" max="12" width="12.375" style="34" customWidth="1"/>
    <col min="13" max="13" width="18.5" style="34" customWidth="1"/>
    <col min="14" max="14" width="21" style="31" customWidth="1"/>
    <col min="15" max="15" width="16" style="31" customWidth="1"/>
    <col min="16" max="16" width="11" style="34" customWidth="1"/>
    <col min="17" max="17" width="10.125" style="31" customWidth="1"/>
    <col min="18" max="18" width="12.5" style="35" customWidth="1"/>
    <col min="19" max="19" width="11.5" style="31" customWidth="1"/>
    <col min="20" max="16384" width="8.875" style="31"/>
  </cols>
  <sheetData>
    <row r="1" spans="1:18" x14ac:dyDescent="0.3">
      <c r="E1" s="33" t="s">
        <v>0</v>
      </c>
      <c r="F1" s="36" t="s">
        <v>1</v>
      </c>
      <c r="G1" s="31" t="s">
        <v>2</v>
      </c>
      <c r="H1" s="34" t="s">
        <v>3</v>
      </c>
      <c r="I1" s="31" t="s">
        <v>4</v>
      </c>
      <c r="J1" s="31" t="s">
        <v>4</v>
      </c>
      <c r="K1" s="34" t="s">
        <v>5</v>
      </c>
      <c r="L1" s="34" t="s">
        <v>5</v>
      </c>
      <c r="M1" s="34" t="s">
        <v>6</v>
      </c>
      <c r="N1" s="34" t="s">
        <v>7</v>
      </c>
      <c r="O1" s="31" t="s">
        <v>8</v>
      </c>
    </row>
    <row r="2" spans="1:18" s="27" customFormat="1" ht="51" customHeight="1" x14ac:dyDescent="0.15">
      <c r="A2" s="37" t="s">
        <v>9</v>
      </c>
      <c r="B2" s="38" t="s">
        <v>10</v>
      </c>
      <c r="C2" s="39" t="s">
        <v>11</v>
      </c>
      <c r="D2" s="39" t="s">
        <v>12</v>
      </c>
      <c r="E2" s="39" t="s">
        <v>13</v>
      </c>
      <c r="F2" s="40" t="s">
        <v>14</v>
      </c>
      <c r="G2" s="40" t="s">
        <v>15</v>
      </c>
      <c r="H2" s="41" t="s">
        <v>16</v>
      </c>
      <c r="I2" s="51" t="s">
        <v>17</v>
      </c>
      <c r="J2" s="51" t="s">
        <v>18</v>
      </c>
      <c r="K2" s="52" t="s">
        <v>19</v>
      </c>
      <c r="L2" s="52" t="s">
        <v>20</v>
      </c>
      <c r="M2" s="52" t="s">
        <v>21</v>
      </c>
      <c r="N2" s="53" t="s">
        <v>22</v>
      </c>
      <c r="O2" s="39" t="s">
        <v>23</v>
      </c>
      <c r="P2" s="54" t="s">
        <v>24</v>
      </c>
      <c r="Q2" s="39" t="s">
        <v>25</v>
      </c>
      <c r="R2" s="56" t="s">
        <v>26</v>
      </c>
    </row>
    <row r="3" spans="1:18" s="28" customFormat="1" ht="22.5" x14ac:dyDescent="0.15">
      <c r="A3" s="42"/>
      <c r="B3" s="58" t="s">
        <v>27</v>
      </c>
      <c r="C3" s="59"/>
      <c r="D3" s="43" t="s">
        <v>28</v>
      </c>
      <c r="E3" s="39">
        <v>6.5</v>
      </c>
      <c r="F3" s="44">
        <v>1</v>
      </c>
      <c r="G3" s="45">
        <v>15</v>
      </c>
      <c r="H3" s="46">
        <f t="shared" ref="H3:H11" si="0">G3*E3</f>
        <v>97.5</v>
      </c>
      <c r="I3" s="55">
        <f t="shared" ref="I3:I11" si="1">-G3*15%</f>
        <v>-2.25</v>
      </c>
      <c r="J3" s="49">
        <f>-G3*15%</f>
        <v>-2.25</v>
      </c>
      <c r="K3" s="45">
        <v>-15</v>
      </c>
      <c r="L3" s="45">
        <v>200</v>
      </c>
      <c r="M3" s="46">
        <f>-L3/1000*40</f>
        <v>-8</v>
      </c>
      <c r="N3" s="46">
        <f t="shared" ref="N3:N11" si="2">-0.03*H3</f>
        <v>-2.9249999999999998</v>
      </c>
      <c r="O3" s="46">
        <f t="shared" ref="O3:O11" si="3">IF(J3=0,0,-IF(D3="DE",H3/1.19*19%,IF(OR(D3="UK",D3="FR"),H3/1.2*20%,IF(D3="ES",H3/1.21*21%,IF(D3="IT",H3/1.22*22%,0)))))</f>
        <v>0</v>
      </c>
      <c r="P3" s="46">
        <f t="shared" ref="P3:P11" si="4">(I3+J3)*E3+SUM(K3:O3)-L3</f>
        <v>-55.175000000000011</v>
      </c>
      <c r="Q3" s="46">
        <f t="shared" ref="Q3:Q11" si="5">H3+P3</f>
        <v>42.324999999999989</v>
      </c>
      <c r="R3" s="57">
        <f t="shared" ref="R3:R11" si="6">Q3/H3</f>
        <v>0.43410256410256398</v>
      </c>
    </row>
    <row r="4" spans="1:18" s="28" customFormat="1" ht="22.5" x14ac:dyDescent="0.15">
      <c r="A4" s="42"/>
      <c r="B4" s="60"/>
      <c r="C4" s="61"/>
      <c r="D4" s="43" t="s">
        <v>29</v>
      </c>
      <c r="E4" s="39">
        <f t="shared" ref="E4:E11" si="7">IF(D4="UK",8.6,IF(D4="US",6.3,IF(D4="JP",0.057,IF(D4="CA",5,IF(D4="AU",4.8,7.5)))))</f>
        <v>5</v>
      </c>
      <c r="F4" s="44">
        <v>1</v>
      </c>
      <c r="G4" s="45">
        <v>10</v>
      </c>
      <c r="H4" s="46">
        <f t="shared" si="0"/>
        <v>50</v>
      </c>
      <c r="I4" s="55">
        <f t="shared" si="1"/>
        <v>-1.5</v>
      </c>
      <c r="J4" s="49">
        <f t="shared" ref="J4:J11" si="8">-G4*15%</f>
        <v>-1.5</v>
      </c>
      <c r="K4" s="45">
        <v>-15</v>
      </c>
      <c r="L4" s="45">
        <v>200</v>
      </c>
      <c r="M4" s="46">
        <f t="shared" ref="M4:M11" si="9">-L4/1000*40</f>
        <v>-8</v>
      </c>
      <c r="N4" s="46">
        <f t="shared" si="2"/>
        <v>-1.5</v>
      </c>
      <c r="O4" s="46">
        <f t="shared" si="3"/>
        <v>0</v>
      </c>
      <c r="P4" s="46">
        <f t="shared" si="4"/>
        <v>-39.5</v>
      </c>
      <c r="Q4" s="46">
        <f t="shared" si="5"/>
        <v>10.5</v>
      </c>
      <c r="R4" s="57">
        <f t="shared" si="6"/>
        <v>0.21</v>
      </c>
    </row>
    <row r="5" spans="1:18" s="28" customFormat="1" ht="22.5" x14ac:dyDescent="0.15">
      <c r="A5" s="42"/>
      <c r="B5" s="60"/>
      <c r="C5" s="61"/>
      <c r="D5" s="43" t="s">
        <v>30</v>
      </c>
      <c r="E5" s="39">
        <f t="shared" si="7"/>
        <v>8.6</v>
      </c>
      <c r="F5" s="44">
        <v>1</v>
      </c>
      <c r="G5" s="45">
        <v>145</v>
      </c>
      <c r="H5" s="46">
        <f t="shared" si="0"/>
        <v>1247</v>
      </c>
      <c r="I5" s="55">
        <f t="shared" si="1"/>
        <v>-21.75</v>
      </c>
      <c r="J5" s="49">
        <f t="shared" si="8"/>
        <v>-21.75</v>
      </c>
      <c r="K5" s="45">
        <v>-360</v>
      </c>
      <c r="L5" s="45">
        <v>200</v>
      </c>
      <c r="M5" s="46">
        <f t="shared" si="9"/>
        <v>-8</v>
      </c>
      <c r="N5" s="46">
        <f t="shared" si="2"/>
        <v>-37.409999999999997</v>
      </c>
      <c r="O5" s="46">
        <f t="shared" si="3"/>
        <v>-207.83333333333337</v>
      </c>
      <c r="P5" s="46">
        <f t="shared" si="4"/>
        <v>-987.34333333333325</v>
      </c>
      <c r="Q5" s="46">
        <f t="shared" si="5"/>
        <v>259.65666666666675</v>
      </c>
      <c r="R5" s="57">
        <f t="shared" si="6"/>
        <v>0.20822507350975683</v>
      </c>
    </row>
    <row r="6" spans="1:18" s="28" customFormat="1" ht="22.5" x14ac:dyDescent="0.15">
      <c r="A6" s="42"/>
      <c r="B6" s="60"/>
      <c r="C6" s="61"/>
      <c r="D6" s="43" t="s">
        <v>31</v>
      </c>
      <c r="E6" s="39">
        <f t="shared" si="7"/>
        <v>7.5</v>
      </c>
      <c r="F6" s="44">
        <v>1</v>
      </c>
      <c r="G6" s="45">
        <v>60</v>
      </c>
      <c r="H6" s="46">
        <f t="shared" si="0"/>
        <v>450</v>
      </c>
      <c r="I6" s="55">
        <f t="shared" si="1"/>
        <v>-9</v>
      </c>
      <c r="J6" s="49">
        <f t="shared" si="8"/>
        <v>-9</v>
      </c>
      <c r="K6" s="45">
        <v>-130</v>
      </c>
      <c r="L6" s="45">
        <v>200</v>
      </c>
      <c r="M6" s="46">
        <f t="shared" si="9"/>
        <v>-8</v>
      </c>
      <c r="N6" s="46">
        <f t="shared" si="2"/>
        <v>-13.5</v>
      </c>
      <c r="O6" s="46">
        <f t="shared" si="3"/>
        <v>-71.848739495798313</v>
      </c>
      <c r="P6" s="46">
        <f t="shared" si="4"/>
        <v>-358.34873949579833</v>
      </c>
      <c r="Q6" s="46">
        <f t="shared" si="5"/>
        <v>91.651260504201673</v>
      </c>
      <c r="R6" s="57">
        <f t="shared" si="6"/>
        <v>0.20366946778711484</v>
      </c>
    </row>
    <row r="7" spans="1:18" s="28" customFormat="1" ht="22.5" x14ac:dyDescent="0.15">
      <c r="A7" s="42"/>
      <c r="B7" s="60"/>
      <c r="C7" s="61"/>
      <c r="D7" s="43" t="s">
        <v>32</v>
      </c>
      <c r="E7" s="39">
        <f t="shared" si="7"/>
        <v>7.5</v>
      </c>
      <c r="F7" s="44">
        <v>1</v>
      </c>
      <c r="G7" s="45">
        <v>36</v>
      </c>
      <c r="H7" s="46">
        <f t="shared" si="0"/>
        <v>270</v>
      </c>
      <c r="I7" s="55">
        <f t="shared" si="1"/>
        <v>-5.3999999999999995</v>
      </c>
      <c r="J7" s="49">
        <f t="shared" si="8"/>
        <v>-5.3999999999999995</v>
      </c>
      <c r="K7" s="45">
        <v>-60</v>
      </c>
      <c r="L7" s="45">
        <v>500</v>
      </c>
      <c r="M7" s="46">
        <f t="shared" si="9"/>
        <v>-20</v>
      </c>
      <c r="N7" s="46">
        <f t="shared" si="2"/>
        <v>-8.1</v>
      </c>
      <c r="O7" s="46">
        <f t="shared" si="3"/>
        <v>-45</v>
      </c>
      <c r="P7" s="46">
        <f t="shared" si="4"/>
        <v>-214.10000000000002</v>
      </c>
      <c r="Q7" s="46">
        <f t="shared" si="5"/>
        <v>55.899999999999977</v>
      </c>
      <c r="R7" s="57">
        <f t="shared" si="6"/>
        <v>0.20703703703703696</v>
      </c>
    </row>
    <row r="8" spans="1:18" s="28" customFormat="1" ht="22.5" x14ac:dyDescent="0.15">
      <c r="A8" s="42"/>
      <c r="B8" s="60"/>
      <c r="C8" s="61"/>
      <c r="D8" s="43" t="s">
        <v>33</v>
      </c>
      <c r="E8" s="39">
        <f t="shared" si="7"/>
        <v>7.5</v>
      </c>
      <c r="F8" s="44">
        <v>1</v>
      </c>
      <c r="G8" s="45">
        <v>47</v>
      </c>
      <c r="H8" s="46">
        <f t="shared" si="0"/>
        <v>352.5</v>
      </c>
      <c r="I8" s="55">
        <f t="shared" si="1"/>
        <v>-7.05</v>
      </c>
      <c r="J8" s="49">
        <f t="shared" si="8"/>
        <v>-7.05</v>
      </c>
      <c r="K8" s="45">
        <v>-45</v>
      </c>
      <c r="L8" s="45">
        <v>1500</v>
      </c>
      <c r="M8" s="46">
        <f t="shared" si="9"/>
        <v>-60</v>
      </c>
      <c r="N8" s="46">
        <f t="shared" si="2"/>
        <v>-10.574999999999999</v>
      </c>
      <c r="O8" s="46">
        <f t="shared" si="3"/>
        <v>-61.177685950413228</v>
      </c>
      <c r="P8" s="46">
        <f t="shared" si="4"/>
        <v>-282.50268595041325</v>
      </c>
      <c r="Q8" s="46">
        <f t="shared" si="5"/>
        <v>69.997314049586748</v>
      </c>
      <c r="R8" s="57">
        <f t="shared" si="6"/>
        <v>0.19857394056620353</v>
      </c>
    </row>
    <row r="9" spans="1:18" s="28" customFormat="1" ht="22.5" x14ac:dyDescent="0.15">
      <c r="A9" s="42"/>
      <c r="B9" s="60"/>
      <c r="C9" s="61"/>
      <c r="D9" s="43" t="s">
        <v>34</v>
      </c>
      <c r="E9" s="39">
        <f t="shared" si="7"/>
        <v>7.5</v>
      </c>
      <c r="F9" s="44">
        <v>1</v>
      </c>
      <c r="G9" s="45">
        <v>19</v>
      </c>
      <c r="H9" s="46">
        <f t="shared" si="0"/>
        <v>142.5</v>
      </c>
      <c r="I9" s="55">
        <f t="shared" si="1"/>
        <v>-2.85</v>
      </c>
      <c r="J9" s="49">
        <f t="shared" si="8"/>
        <v>-2.85</v>
      </c>
      <c r="K9" s="45">
        <v>-32</v>
      </c>
      <c r="L9" s="45">
        <v>180</v>
      </c>
      <c r="M9" s="46">
        <f t="shared" si="9"/>
        <v>-7.1999999999999993</v>
      </c>
      <c r="N9" s="46">
        <f t="shared" si="2"/>
        <v>-4.2749999999999995</v>
      </c>
      <c r="O9" s="46">
        <f t="shared" si="3"/>
        <v>-25.696721311475411</v>
      </c>
      <c r="P9" s="46">
        <f t="shared" si="4"/>
        <v>-111.92172131147541</v>
      </c>
      <c r="Q9" s="46">
        <f t="shared" si="5"/>
        <v>30.578278688524591</v>
      </c>
      <c r="R9" s="57">
        <f t="shared" si="6"/>
        <v>0.21458441184929539</v>
      </c>
    </row>
    <row r="10" spans="1:18" s="28" customFormat="1" ht="22.5" x14ac:dyDescent="0.15">
      <c r="A10" s="42"/>
      <c r="B10" s="60"/>
      <c r="C10" s="61"/>
      <c r="D10" s="43" t="s">
        <v>35</v>
      </c>
      <c r="E10" s="39">
        <f t="shared" si="7"/>
        <v>5.7000000000000002E-2</v>
      </c>
      <c r="F10" s="44">
        <v>1</v>
      </c>
      <c r="G10" s="45">
        <v>16</v>
      </c>
      <c r="H10" s="46">
        <f t="shared" si="0"/>
        <v>0.91200000000000003</v>
      </c>
      <c r="I10" s="55">
        <f t="shared" si="1"/>
        <v>-2.4</v>
      </c>
      <c r="J10" s="49">
        <f t="shared" si="8"/>
        <v>-2.4</v>
      </c>
      <c r="K10" s="45">
        <v>-50</v>
      </c>
      <c r="L10" s="45">
        <v>1700</v>
      </c>
      <c r="M10" s="46">
        <f t="shared" si="9"/>
        <v>-68</v>
      </c>
      <c r="N10" s="46">
        <f t="shared" si="2"/>
        <v>-2.7359999999999999E-2</v>
      </c>
      <c r="O10" s="46">
        <f t="shared" si="3"/>
        <v>0</v>
      </c>
      <c r="P10" s="46">
        <f t="shared" si="4"/>
        <v>-118.30096000000003</v>
      </c>
      <c r="Q10" s="46">
        <f t="shared" si="5"/>
        <v>-117.38896000000003</v>
      </c>
      <c r="R10" s="57">
        <f t="shared" si="6"/>
        <v>-128.71596491228073</v>
      </c>
    </row>
    <row r="11" spans="1:18" s="28" customFormat="1" ht="22.5" x14ac:dyDescent="0.15">
      <c r="A11" s="42"/>
      <c r="B11" s="62"/>
      <c r="C11" s="63"/>
      <c r="D11" s="43" t="s">
        <v>36</v>
      </c>
      <c r="E11" s="39">
        <f t="shared" si="7"/>
        <v>4.8</v>
      </c>
      <c r="F11" s="44">
        <v>1</v>
      </c>
      <c r="G11" s="45">
        <v>17</v>
      </c>
      <c r="H11" s="46">
        <f t="shared" si="0"/>
        <v>81.599999999999994</v>
      </c>
      <c r="I11" s="55">
        <f t="shared" si="1"/>
        <v>-2.5499999999999998</v>
      </c>
      <c r="J11" s="49">
        <f t="shared" si="8"/>
        <v>-2.5499999999999998</v>
      </c>
      <c r="K11" s="45">
        <v>-50</v>
      </c>
      <c r="L11" s="45">
        <v>1700</v>
      </c>
      <c r="M11" s="46">
        <f t="shared" si="9"/>
        <v>-68</v>
      </c>
      <c r="N11" s="46">
        <f t="shared" si="2"/>
        <v>-2.448</v>
      </c>
      <c r="O11" s="46">
        <f t="shared" si="3"/>
        <v>0</v>
      </c>
      <c r="P11" s="46">
        <f t="shared" si="4"/>
        <v>-144.92800000000011</v>
      </c>
      <c r="Q11" s="46">
        <f t="shared" si="5"/>
        <v>-63.328000000000117</v>
      </c>
      <c r="R11" s="57">
        <f t="shared" si="6"/>
        <v>-0.7760784313725505</v>
      </c>
    </row>
    <row r="13" spans="1:18" s="28" customFormat="1" ht="22.5" x14ac:dyDescent="0.15">
      <c r="A13" s="42"/>
      <c r="B13" s="58" t="s">
        <v>37</v>
      </c>
      <c r="C13" s="59"/>
      <c r="D13" s="43" t="s">
        <v>28</v>
      </c>
      <c r="E13" s="39">
        <v>6.5</v>
      </c>
      <c r="F13" s="44">
        <v>1</v>
      </c>
      <c r="G13" s="45">
        <v>20</v>
      </c>
      <c r="H13" s="46">
        <f t="shared" ref="H13:H21" si="10">G13*E13</f>
        <v>130</v>
      </c>
      <c r="I13" s="55">
        <f t="shared" ref="I13:I21" si="11">-G13*15%</f>
        <v>-3</v>
      </c>
      <c r="J13" s="49">
        <f t="shared" ref="J13:J21" si="12">-G13*15%</f>
        <v>-3</v>
      </c>
      <c r="K13" s="45">
        <v>-27</v>
      </c>
      <c r="L13" s="45">
        <v>700</v>
      </c>
      <c r="M13" s="46">
        <f t="shared" ref="M13:M21" si="13">-L13/1000*40</f>
        <v>-28</v>
      </c>
      <c r="N13" s="46">
        <f t="shared" ref="N13:N21" si="14">-0.03*H13</f>
        <v>-3.9</v>
      </c>
      <c r="O13" s="46">
        <v>0</v>
      </c>
      <c r="P13" s="46">
        <f t="shared" ref="P13:P21" si="15">(I13+J13)*E13+SUM(K13:O13)-L13</f>
        <v>-97.899999999999977</v>
      </c>
      <c r="Q13" s="46">
        <f t="shared" ref="Q13:Q21" si="16">H13+P13</f>
        <v>32.100000000000023</v>
      </c>
      <c r="R13" s="57">
        <f t="shared" ref="R13:R21" si="17">Q13/H13</f>
        <v>0.24692307692307711</v>
      </c>
    </row>
    <row r="14" spans="1:18" s="28" customFormat="1" ht="22.5" x14ac:dyDescent="0.15">
      <c r="A14" s="42"/>
      <c r="B14" s="60"/>
      <c r="C14" s="61"/>
      <c r="D14" s="43" t="s">
        <v>29</v>
      </c>
      <c r="E14" s="39">
        <f t="shared" ref="E14:E21" si="18">IF(D14="UK",8.6,IF(D14="US",6.3,IF(D14="JP",0.057,IF(D14="CA",5,IF(D14="AU",4.8,7.5)))))</f>
        <v>5</v>
      </c>
      <c r="F14" s="44">
        <v>1</v>
      </c>
      <c r="G14" s="45">
        <v>10</v>
      </c>
      <c r="H14" s="46">
        <f t="shared" si="10"/>
        <v>50</v>
      </c>
      <c r="I14" s="55">
        <f t="shared" si="11"/>
        <v>-1.5</v>
      </c>
      <c r="J14" s="49">
        <f t="shared" si="12"/>
        <v>-1.5</v>
      </c>
      <c r="K14" s="45">
        <v>-50</v>
      </c>
      <c r="L14" s="45">
        <v>1700</v>
      </c>
      <c r="M14" s="46">
        <f t="shared" si="13"/>
        <v>-68</v>
      </c>
      <c r="N14" s="46">
        <f t="shared" si="14"/>
        <v>-1.5</v>
      </c>
      <c r="O14" s="46">
        <v>0</v>
      </c>
      <c r="P14" s="46">
        <f t="shared" si="15"/>
        <v>-134.5</v>
      </c>
      <c r="Q14" s="46">
        <f t="shared" si="16"/>
        <v>-84.5</v>
      </c>
      <c r="R14" s="57">
        <f t="shared" si="17"/>
        <v>-1.69</v>
      </c>
    </row>
    <row r="15" spans="1:18" s="28" customFormat="1" ht="22.5" x14ac:dyDescent="0.15">
      <c r="A15" s="42"/>
      <c r="B15" s="60"/>
      <c r="C15" s="61"/>
      <c r="D15" s="43" t="s">
        <v>30</v>
      </c>
      <c r="E15" s="39">
        <f t="shared" si="18"/>
        <v>8.6</v>
      </c>
      <c r="F15" s="44">
        <v>1</v>
      </c>
      <c r="G15" s="45">
        <v>93</v>
      </c>
      <c r="H15" s="46">
        <f t="shared" si="10"/>
        <v>799.8</v>
      </c>
      <c r="I15" s="55">
        <f t="shared" si="11"/>
        <v>-13.95</v>
      </c>
      <c r="J15" s="49">
        <f t="shared" si="12"/>
        <v>-13.95</v>
      </c>
      <c r="K15" s="45">
        <v>-360</v>
      </c>
      <c r="L15" s="45">
        <v>200</v>
      </c>
      <c r="M15" s="46">
        <f t="shared" si="13"/>
        <v>-8</v>
      </c>
      <c r="N15" s="46">
        <f t="shared" si="14"/>
        <v>-23.993999999999996</v>
      </c>
      <c r="O15" s="46">
        <v>0</v>
      </c>
      <c r="P15" s="46">
        <f t="shared" si="15"/>
        <v>-631.93399999999997</v>
      </c>
      <c r="Q15" s="46">
        <f t="shared" si="16"/>
        <v>167.86599999999999</v>
      </c>
      <c r="R15" s="57">
        <f t="shared" si="17"/>
        <v>0.20988497124281069</v>
      </c>
    </row>
    <row r="16" spans="1:18" s="28" customFormat="1" ht="22.5" x14ac:dyDescent="0.15">
      <c r="A16" s="42"/>
      <c r="B16" s="60"/>
      <c r="C16" s="61"/>
      <c r="D16" s="43" t="s">
        <v>31</v>
      </c>
      <c r="E16" s="39">
        <f t="shared" si="18"/>
        <v>7.5</v>
      </c>
      <c r="F16" s="44">
        <v>1</v>
      </c>
      <c r="G16" s="45">
        <v>40</v>
      </c>
      <c r="H16" s="46">
        <f t="shared" si="10"/>
        <v>300</v>
      </c>
      <c r="I16" s="55">
        <f t="shared" si="11"/>
        <v>-6</v>
      </c>
      <c r="J16" s="49">
        <f t="shared" si="12"/>
        <v>-6</v>
      </c>
      <c r="K16" s="45">
        <v>-130</v>
      </c>
      <c r="L16" s="45">
        <v>200</v>
      </c>
      <c r="M16" s="46">
        <f t="shared" si="13"/>
        <v>-8</v>
      </c>
      <c r="N16" s="46">
        <f t="shared" si="14"/>
        <v>-9</v>
      </c>
      <c r="O16" s="46">
        <v>0</v>
      </c>
      <c r="P16" s="46">
        <f t="shared" si="15"/>
        <v>-237</v>
      </c>
      <c r="Q16" s="46">
        <f t="shared" si="16"/>
        <v>63</v>
      </c>
      <c r="R16" s="57">
        <f t="shared" si="17"/>
        <v>0.21</v>
      </c>
    </row>
    <row r="17" spans="1:18" s="28" customFormat="1" ht="22.5" x14ac:dyDescent="0.15">
      <c r="A17" s="42"/>
      <c r="B17" s="60"/>
      <c r="C17" s="61"/>
      <c r="D17" s="43" t="s">
        <v>32</v>
      </c>
      <c r="E17" s="39">
        <f t="shared" si="18"/>
        <v>7.5</v>
      </c>
      <c r="F17" s="44">
        <v>1</v>
      </c>
      <c r="G17" s="45">
        <v>23</v>
      </c>
      <c r="H17" s="46">
        <f t="shared" si="10"/>
        <v>172.5</v>
      </c>
      <c r="I17" s="55">
        <f t="shared" si="11"/>
        <v>-3.4499999999999997</v>
      </c>
      <c r="J17" s="49">
        <f t="shared" si="12"/>
        <v>-3.4499999999999997</v>
      </c>
      <c r="K17" s="45">
        <v>-60</v>
      </c>
      <c r="L17" s="45">
        <v>800</v>
      </c>
      <c r="M17" s="46">
        <f t="shared" si="13"/>
        <v>-32</v>
      </c>
      <c r="N17" s="46">
        <f t="shared" si="14"/>
        <v>-5.1749999999999998</v>
      </c>
      <c r="O17" s="46">
        <v>0</v>
      </c>
      <c r="P17" s="46">
        <f t="shared" si="15"/>
        <v>-148.92499999999995</v>
      </c>
      <c r="Q17" s="46">
        <f t="shared" si="16"/>
        <v>23.575000000000045</v>
      </c>
      <c r="R17" s="57">
        <f t="shared" si="17"/>
        <v>0.13666666666666694</v>
      </c>
    </row>
    <row r="18" spans="1:18" s="28" customFormat="1" ht="22.5" x14ac:dyDescent="0.15">
      <c r="A18" s="42"/>
      <c r="B18" s="60"/>
      <c r="C18" s="61"/>
      <c r="D18" s="43" t="s">
        <v>33</v>
      </c>
      <c r="E18" s="39">
        <f t="shared" si="18"/>
        <v>7.5</v>
      </c>
      <c r="F18" s="44">
        <v>1</v>
      </c>
      <c r="G18" s="45">
        <v>30</v>
      </c>
      <c r="H18" s="46">
        <f t="shared" si="10"/>
        <v>225</v>
      </c>
      <c r="I18" s="55">
        <f t="shared" si="11"/>
        <v>-4.5</v>
      </c>
      <c r="J18" s="49">
        <f t="shared" si="12"/>
        <v>-4.5</v>
      </c>
      <c r="K18" s="45">
        <v>-45</v>
      </c>
      <c r="L18" s="45">
        <v>1500</v>
      </c>
      <c r="M18" s="46">
        <f t="shared" si="13"/>
        <v>-60</v>
      </c>
      <c r="N18" s="46">
        <f t="shared" si="14"/>
        <v>-6.75</v>
      </c>
      <c r="O18" s="46">
        <v>0</v>
      </c>
      <c r="P18" s="46">
        <f t="shared" si="15"/>
        <v>-179.25</v>
      </c>
      <c r="Q18" s="46">
        <f t="shared" si="16"/>
        <v>45.75</v>
      </c>
      <c r="R18" s="57">
        <f t="shared" si="17"/>
        <v>0.20333333333333334</v>
      </c>
    </row>
    <row r="19" spans="1:18" s="28" customFormat="1" ht="22.5" x14ac:dyDescent="0.15">
      <c r="A19" s="42"/>
      <c r="B19" s="60"/>
      <c r="C19" s="61"/>
      <c r="D19" s="43" t="s">
        <v>34</v>
      </c>
      <c r="E19" s="39">
        <f t="shared" si="18"/>
        <v>7.5</v>
      </c>
      <c r="F19" s="44">
        <v>1</v>
      </c>
      <c r="G19" s="45">
        <v>22</v>
      </c>
      <c r="H19" s="46">
        <f t="shared" si="10"/>
        <v>165</v>
      </c>
      <c r="I19" s="55">
        <f t="shared" si="11"/>
        <v>-3.3</v>
      </c>
      <c r="J19" s="49">
        <f t="shared" si="12"/>
        <v>-3.3</v>
      </c>
      <c r="K19" s="45">
        <v>-27</v>
      </c>
      <c r="L19" s="45">
        <v>700</v>
      </c>
      <c r="M19" s="46">
        <f t="shared" si="13"/>
        <v>-28</v>
      </c>
      <c r="N19" s="46">
        <f t="shared" si="14"/>
        <v>-4.95</v>
      </c>
      <c r="O19" s="46">
        <v>0</v>
      </c>
      <c r="P19" s="46">
        <f t="shared" si="15"/>
        <v>-109.45000000000005</v>
      </c>
      <c r="Q19" s="46">
        <f t="shared" si="16"/>
        <v>55.549999999999955</v>
      </c>
      <c r="R19" s="57">
        <f t="shared" si="17"/>
        <v>0.33666666666666639</v>
      </c>
    </row>
    <row r="20" spans="1:18" s="28" customFormat="1" ht="22.5" x14ac:dyDescent="0.15">
      <c r="A20" s="42"/>
      <c r="B20" s="60"/>
      <c r="C20" s="61"/>
      <c r="D20" s="43" t="s">
        <v>35</v>
      </c>
      <c r="E20" s="39">
        <f t="shared" si="18"/>
        <v>5.7000000000000002E-2</v>
      </c>
      <c r="F20" s="44">
        <v>1</v>
      </c>
      <c r="G20" s="45">
        <v>16</v>
      </c>
      <c r="H20" s="46">
        <f t="shared" si="10"/>
        <v>0.91200000000000003</v>
      </c>
      <c r="I20" s="55">
        <f t="shared" si="11"/>
        <v>-2.4</v>
      </c>
      <c r="J20" s="49">
        <f t="shared" si="12"/>
        <v>-2.4</v>
      </c>
      <c r="K20" s="45">
        <v>-50</v>
      </c>
      <c r="L20" s="45">
        <v>1700</v>
      </c>
      <c r="M20" s="46">
        <f t="shared" si="13"/>
        <v>-68</v>
      </c>
      <c r="N20" s="46">
        <f t="shared" si="14"/>
        <v>-2.7359999999999999E-2</v>
      </c>
      <c r="O20" s="46">
        <v>0</v>
      </c>
      <c r="P20" s="46">
        <f t="shared" si="15"/>
        <v>-118.30096000000003</v>
      </c>
      <c r="Q20" s="46">
        <f t="shared" si="16"/>
        <v>-117.38896000000003</v>
      </c>
      <c r="R20" s="57">
        <f t="shared" si="17"/>
        <v>-128.71596491228073</v>
      </c>
    </row>
    <row r="21" spans="1:18" s="28" customFormat="1" ht="22.5" x14ac:dyDescent="0.15">
      <c r="A21" s="42"/>
      <c r="B21" s="62"/>
      <c r="C21" s="63"/>
      <c r="D21" s="43" t="s">
        <v>36</v>
      </c>
      <c r="E21" s="39">
        <f t="shared" si="18"/>
        <v>4.8</v>
      </c>
      <c r="F21" s="44">
        <v>1</v>
      </c>
      <c r="G21" s="45">
        <v>17</v>
      </c>
      <c r="H21" s="46">
        <f t="shared" si="10"/>
        <v>81.599999999999994</v>
      </c>
      <c r="I21" s="55">
        <f t="shared" si="11"/>
        <v>-2.5499999999999998</v>
      </c>
      <c r="J21" s="49">
        <f t="shared" si="12"/>
        <v>-2.5499999999999998</v>
      </c>
      <c r="K21" s="45">
        <v>-50</v>
      </c>
      <c r="L21" s="45">
        <v>1700</v>
      </c>
      <c r="M21" s="46">
        <f t="shared" si="13"/>
        <v>-68</v>
      </c>
      <c r="N21" s="46">
        <f t="shared" si="14"/>
        <v>-2.448</v>
      </c>
      <c r="O21" s="46">
        <v>0</v>
      </c>
      <c r="P21" s="46">
        <f t="shared" si="15"/>
        <v>-144.92800000000011</v>
      </c>
      <c r="Q21" s="46">
        <f t="shared" si="16"/>
        <v>-63.328000000000117</v>
      </c>
      <c r="R21" s="57">
        <f t="shared" si="17"/>
        <v>-0.7760784313725505</v>
      </c>
    </row>
    <row r="22" spans="1:18" x14ac:dyDescent="0.3">
      <c r="C22" s="47" t="s">
        <v>38</v>
      </c>
      <c r="D22" s="47" t="s">
        <v>39</v>
      </c>
      <c r="E22" s="47" t="s">
        <v>40</v>
      </c>
      <c r="F22" s="48" t="s">
        <v>41</v>
      </c>
    </row>
    <row r="23" spans="1:18" x14ac:dyDescent="0.3">
      <c r="C23" s="48" t="s">
        <v>28</v>
      </c>
      <c r="D23" s="49">
        <f>G3</f>
        <v>15</v>
      </c>
      <c r="E23" s="50"/>
      <c r="F23" s="48"/>
    </row>
    <row r="24" spans="1:18" x14ac:dyDescent="0.3">
      <c r="C24" s="48" t="s">
        <v>29</v>
      </c>
      <c r="D24" s="49">
        <f>G4</f>
        <v>10</v>
      </c>
      <c r="E24" s="50"/>
      <c r="F24" s="48"/>
    </row>
    <row r="25" spans="1:18" x14ac:dyDescent="0.3">
      <c r="C25" s="48" t="s">
        <v>30</v>
      </c>
      <c r="D25" s="49">
        <f>G5</f>
        <v>145</v>
      </c>
      <c r="E25" s="50"/>
      <c r="F25" s="48"/>
    </row>
    <row r="26" spans="1:18" x14ac:dyDescent="0.3">
      <c r="B26" s="30" t="s">
        <v>42</v>
      </c>
      <c r="C26" s="48" t="s">
        <v>34</v>
      </c>
      <c r="D26" s="49">
        <f>G9</f>
        <v>19</v>
      </c>
      <c r="E26" s="50"/>
      <c r="F26" s="48"/>
    </row>
    <row r="27" spans="1:18" x14ac:dyDescent="0.3">
      <c r="C27" s="48" t="s">
        <v>35</v>
      </c>
      <c r="D27" s="49">
        <f>G10</f>
        <v>16</v>
      </c>
      <c r="E27" s="50"/>
      <c r="F27" s="48"/>
    </row>
    <row r="28" spans="1:18" x14ac:dyDescent="0.3">
      <c r="C28" s="48" t="s">
        <v>36</v>
      </c>
      <c r="D28" s="49">
        <f>G11</f>
        <v>17</v>
      </c>
      <c r="E28" s="50"/>
      <c r="F28" s="48"/>
    </row>
  </sheetData>
  <autoFilter ref="A2:R11"/>
  <mergeCells count="2">
    <mergeCell ref="B3:C11"/>
    <mergeCell ref="B13:C21"/>
  </mergeCells>
  <phoneticPr fontId="19" type="noConversion"/>
  <conditionalFormatting sqref="R3:R11">
    <cfRule type="cellIs" dxfId="3" priority="4" operator="lessThan">
      <formula>0</formula>
    </cfRule>
  </conditionalFormatting>
  <conditionalFormatting sqref="R13:R21">
    <cfRule type="cellIs" dxfId="2" priority="1" operator="lessThan">
      <formula>0</formula>
    </cfRule>
  </conditionalFormatting>
  <conditionalFormatting sqref="R2 R12 R22:R1048576">
    <cfRule type="cellIs" dxfId="1" priority="5" operator="lessThan">
      <formula>0</formula>
    </cfRule>
  </conditionalFormatting>
  <pageMargins left="0.75" right="0.75" top="1" bottom="1" header="0.51180555555555596" footer="0.511805555555555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14"/>
  <sheetViews>
    <sheetView workbookViewId="0">
      <selection activeCell="E6" sqref="E6"/>
    </sheetView>
  </sheetViews>
  <sheetFormatPr defaultColWidth="9" defaultRowHeight="13.5" x14ac:dyDescent="0.15"/>
  <cols>
    <col min="1" max="1" width="6.375" customWidth="1"/>
    <col min="2" max="2" width="16.375" customWidth="1"/>
    <col min="3" max="3" width="12.875" customWidth="1"/>
    <col min="4" max="4" width="8.5" customWidth="1"/>
    <col min="5" max="5" width="9.875" customWidth="1"/>
    <col min="6" max="6" width="12.5" customWidth="1"/>
    <col min="7" max="16" width="14" customWidth="1"/>
  </cols>
  <sheetData>
    <row r="1" spans="1:16" ht="20.25" x14ac:dyDescent="0.15">
      <c r="A1" s="20"/>
      <c r="B1" s="20"/>
      <c r="C1" s="20"/>
      <c r="D1" s="20"/>
      <c r="E1" s="20"/>
      <c r="F1" s="21">
        <v>0.05</v>
      </c>
      <c r="G1" s="21">
        <v>0.1</v>
      </c>
      <c r="H1" s="21">
        <v>0.15</v>
      </c>
      <c r="I1" s="21">
        <v>0.2</v>
      </c>
      <c r="J1" s="21">
        <v>0.25</v>
      </c>
      <c r="K1" s="21">
        <v>0.3</v>
      </c>
      <c r="L1" s="21">
        <v>0.35</v>
      </c>
      <c r="M1" s="21">
        <v>0.4</v>
      </c>
      <c r="N1" s="21">
        <v>0.45</v>
      </c>
      <c r="O1" s="21">
        <v>0.5</v>
      </c>
      <c r="P1" s="21">
        <v>0.55000000000000004</v>
      </c>
    </row>
    <row r="2" spans="1:16" ht="20.25" x14ac:dyDescent="0.15">
      <c r="A2" s="20" t="s">
        <v>12</v>
      </c>
      <c r="B2" s="20" t="s">
        <v>43</v>
      </c>
      <c r="C2" s="20" t="s">
        <v>44</v>
      </c>
      <c r="D2" s="20" t="s">
        <v>13</v>
      </c>
      <c r="E2" s="20" t="s">
        <v>45</v>
      </c>
      <c r="F2" s="20" t="s">
        <v>46</v>
      </c>
      <c r="G2" s="20" t="s">
        <v>47</v>
      </c>
      <c r="H2" s="20" t="s">
        <v>48</v>
      </c>
      <c r="I2" s="20" t="s">
        <v>49</v>
      </c>
      <c r="J2" s="20" t="s">
        <v>50</v>
      </c>
      <c r="K2" s="20" t="s">
        <v>51</v>
      </c>
      <c r="L2" s="20" t="s">
        <v>52</v>
      </c>
      <c r="M2" s="20" t="s">
        <v>53</v>
      </c>
      <c r="N2" s="20" t="s">
        <v>54</v>
      </c>
      <c r="O2" s="20" t="s">
        <v>55</v>
      </c>
      <c r="P2" s="20" t="s">
        <v>56</v>
      </c>
    </row>
    <row r="3" spans="1:16" ht="20.25" x14ac:dyDescent="0.15">
      <c r="A3" s="20" t="s">
        <v>28</v>
      </c>
      <c r="B3" s="22">
        <v>19.899999999999999</v>
      </c>
      <c r="C3" s="22">
        <v>100</v>
      </c>
      <c r="D3" s="23">
        <v>6.3</v>
      </c>
      <c r="E3" s="24">
        <v>0</v>
      </c>
      <c r="F3" s="25">
        <f>IF((ROUNDUP(($B3+0.04*$C3)/$D3/(1-F$1-0.33-$E3/(1+$E3)),1)+0.09)&lt;0,0,ROUNDUP(($B3+0.04*$C3)/$D3/(1-F$1-0.33-$E3/(1+$E3)),1)+0.09)</f>
        <v>6.2899999999999991</v>
      </c>
      <c r="G3" s="25">
        <f t="shared" ref="G3:P3" si="0">IF((ROUNDUP(($B3+0.04*$C3)/$D3/(1-G$1-0.33-$E3/(1+$E3)),1)+0.09)&lt;0,0,ROUNDUP(($B3+0.04*$C3)/$D3/(1-G$1-0.33-$E3/(1+$E3)),1)+0.09)</f>
        <v>6.7899999999999991</v>
      </c>
      <c r="H3" s="25">
        <f t="shared" si="0"/>
        <v>7.39</v>
      </c>
      <c r="I3" s="25">
        <f t="shared" si="0"/>
        <v>8.19</v>
      </c>
      <c r="J3" s="25">
        <f t="shared" si="0"/>
        <v>9.19</v>
      </c>
      <c r="K3" s="25">
        <f t="shared" si="0"/>
        <v>10.389999999999999</v>
      </c>
      <c r="L3" s="25">
        <f t="shared" si="0"/>
        <v>11.99</v>
      </c>
      <c r="M3" s="25">
        <f t="shared" si="0"/>
        <v>14.19</v>
      </c>
      <c r="N3" s="25">
        <f t="shared" si="0"/>
        <v>17.39</v>
      </c>
      <c r="O3" s="25">
        <f t="shared" si="0"/>
        <v>22.490000000000002</v>
      </c>
      <c r="P3" s="25">
        <f t="shared" si="0"/>
        <v>31.790000000000003</v>
      </c>
    </row>
    <row r="4" spans="1:16" ht="20.25" x14ac:dyDescent="0.15">
      <c r="A4" s="20" t="s">
        <v>29</v>
      </c>
      <c r="B4" s="22">
        <v>19.899999999999999</v>
      </c>
      <c r="C4" s="22">
        <v>100</v>
      </c>
      <c r="D4" s="23">
        <v>5</v>
      </c>
      <c r="E4" s="24">
        <v>0</v>
      </c>
      <c r="F4" s="25">
        <f t="shared" ref="F4:F11" si="1">IF((ROUNDUP(($B4+0.04*$C4)/$D4/(1-F$1-0.33-$E4/(1+$E4)),1)+0.09)&lt;0,0,ROUNDUP(($B4+0.04*$C4)/$D4/(1-F$1-0.33-$E4/(1+$E4)),1)+0.09)</f>
        <v>7.89</v>
      </c>
      <c r="G4" s="25">
        <f t="shared" ref="G4:P4" si="2">IF((ROUNDUP(($B4+0.04*$C4)/$D4/(1-G$1-0.33-$E4/(1+$E4)),1)+0.09)&lt;0,0,ROUNDUP(($B4+0.04*$C4)/$D4/(1-G$1-0.33-$E4/(1+$E4)),1)+0.09)</f>
        <v>8.49</v>
      </c>
      <c r="H4" s="25">
        <f t="shared" si="2"/>
        <v>9.2899999999999991</v>
      </c>
      <c r="I4" s="25">
        <f t="shared" si="2"/>
        <v>10.29</v>
      </c>
      <c r="J4" s="25">
        <f t="shared" si="2"/>
        <v>11.49</v>
      </c>
      <c r="K4" s="25">
        <f t="shared" si="2"/>
        <v>13.09</v>
      </c>
      <c r="L4" s="25">
        <f t="shared" si="2"/>
        <v>15.09</v>
      </c>
      <c r="M4" s="25">
        <f t="shared" si="2"/>
        <v>17.89</v>
      </c>
      <c r="N4" s="25">
        <f t="shared" si="2"/>
        <v>21.89</v>
      </c>
      <c r="O4" s="25">
        <f t="shared" si="2"/>
        <v>28.290000000000003</v>
      </c>
      <c r="P4" s="25">
        <f t="shared" si="2"/>
        <v>39.99</v>
      </c>
    </row>
    <row r="5" spans="1:16" ht="20.25" x14ac:dyDescent="0.15">
      <c r="A5" s="20" t="s">
        <v>30</v>
      </c>
      <c r="B5" s="22">
        <v>19.899999999999999</v>
      </c>
      <c r="C5" s="22">
        <v>100</v>
      </c>
      <c r="D5" s="23">
        <v>8</v>
      </c>
      <c r="E5" s="24">
        <v>0.2</v>
      </c>
      <c r="F5" s="25">
        <f t="shared" si="1"/>
        <v>6.6899999999999995</v>
      </c>
      <c r="G5" s="25">
        <f t="shared" ref="G5:P5" si="3">IF((ROUNDUP(($B5+0.04*$C5)/$D5/(1-G$1-0.33-$E5/(1+$E5)),1)+0.09)&lt;0,0,ROUNDUP(($B5+0.04*$C5)/$D5/(1-G$1-0.33-$E5/(1+$E5)),1)+0.09)</f>
        <v>7.59</v>
      </c>
      <c r="H5" s="25">
        <f t="shared" si="3"/>
        <v>8.59</v>
      </c>
      <c r="I5" s="25">
        <f t="shared" si="3"/>
        <v>9.99</v>
      </c>
      <c r="J5" s="25">
        <f t="shared" si="3"/>
        <v>11.889999999999999</v>
      </c>
      <c r="K5" s="25">
        <f t="shared" si="3"/>
        <v>14.79</v>
      </c>
      <c r="L5" s="25">
        <f t="shared" si="3"/>
        <v>19.59</v>
      </c>
      <c r="M5" s="25">
        <f t="shared" si="3"/>
        <v>29.09</v>
      </c>
      <c r="N5" s="25">
        <f t="shared" si="3"/>
        <v>56.190000000000005</v>
      </c>
      <c r="O5" s="25">
        <f t="shared" si="3"/>
        <v>896.3900000000001</v>
      </c>
      <c r="P5" s="25">
        <f t="shared" si="3"/>
        <v>0</v>
      </c>
    </row>
    <row r="6" spans="1:16" ht="20.25" x14ac:dyDescent="0.15">
      <c r="A6" s="20" t="s">
        <v>31</v>
      </c>
      <c r="B6" s="22">
        <v>19.899999999999999</v>
      </c>
      <c r="C6" s="22">
        <v>100</v>
      </c>
      <c r="D6" s="23">
        <v>7.5</v>
      </c>
      <c r="E6" s="24">
        <v>0.19</v>
      </c>
      <c r="F6" s="25">
        <f t="shared" si="1"/>
        <v>7.09</v>
      </c>
      <c r="G6" s="25">
        <f t="shared" ref="G6:P6" si="4">IF((ROUNDUP(($B6+0.04*$C6)/$D6/(1-G$1-0.33-$E6/(1+$E6)),1)+0.09)&lt;0,0,ROUNDUP(($B6+0.04*$C6)/$D6/(1-G$1-0.33-$E6/(1+$E6)),1)+0.09)</f>
        <v>7.89</v>
      </c>
      <c r="H6" s="25">
        <f t="shared" si="4"/>
        <v>8.99</v>
      </c>
      <c r="I6" s="25">
        <f t="shared" si="4"/>
        <v>10.389999999999999</v>
      </c>
      <c r="J6" s="25">
        <f t="shared" si="4"/>
        <v>12.389999999999999</v>
      </c>
      <c r="K6" s="25">
        <f t="shared" si="4"/>
        <v>15.29</v>
      </c>
      <c r="L6" s="25">
        <f t="shared" si="4"/>
        <v>19.990000000000002</v>
      </c>
      <c r="M6" s="25">
        <f t="shared" si="4"/>
        <v>28.990000000000002</v>
      </c>
      <c r="N6" s="25">
        <f t="shared" si="4"/>
        <v>52.99</v>
      </c>
      <c r="O6" s="25">
        <f t="shared" si="4"/>
        <v>308.49</v>
      </c>
      <c r="P6" s="25">
        <f t="shared" si="4"/>
        <v>0</v>
      </c>
    </row>
    <row r="7" spans="1:16" ht="20.25" x14ac:dyDescent="0.15">
      <c r="A7" s="20" t="s">
        <v>32</v>
      </c>
      <c r="B7" s="22">
        <v>19.899999999999999</v>
      </c>
      <c r="C7" s="22">
        <v>100</v>
      </c>
      <c r="D7" s="23">
        <v>7.5</v>
      </c>
      <c r="E7" s="24">
        <v>0.2</v>
      </c>
      <c r="F7" s="25">
        <f t="shared" si="1"/>
        <v>7.1899999999999995</v>
      </c>
      <c r="G7" s="25">
        <f t="shared" ref="G7:P7" si="5">IF((ROUNDUP(($B7+0.04*$C7)/$D7/(1-G$1-0.33-$E7/(1+$E7)),1)+0.09)&lt;0,0,ROUNDUP(($B7+0.04*$C7)/$D7/(1-G$1-0.33-$E7/(1+$E7)),1)+0.09)</f>
        <v>8.09</v>
      </c>
      <c r="H7" s="25">
        <f t="shared" si="5"/>
        <v>9.19</v>
      </c>
      <c r="I7" s="25">
        <f t="shared" si="5"/>
        <v>10.69</v>
      </c>
      <c r="J7" s="25">
        <f t="shared" si="5"/>
        <v>12.69</v>
      </c>
      <c r="K7" s="25">
        <f t="shared" si="5"/>
        <v>15.79</v>
      </c>
      <c r="L7" s="25">
        <f t="shared" si="5"/>
        <v>20.89</v>
      </c>
      <c r="M7" s="25">
        <f t="shared" si="5"/>
        <v>30.990000000000002</v>
      </c>
      <c r="N7" s="25">
        <f t="shared" si="5"/>
        <v>59.890000000000008</v>
      </c>
      <c r="O7" s="25">
        <f t="shared" si="5"/>
        <v>956.19</v>
      </c>
      <c r="P7" s="25">
        <f t="shared" si="5"/>
        <v>0</v>
      </c>
    </row>
    <row r="8" spans="1:16" ht="20.25" x14ac:dyDescent="0.15">
      <c r="A8" s="20" t="s">
        <v>33</v>
      </c>
      <c r="B8" s="22">
        <v>19.899999999999999</v>
      </c>
      <c r="C8" s="22">
        <v>100</v>
      </c>
      <c r="D8" s="23">
        <v>7.5</v>
      </c>
      <c r="E8" s="24">
        <v>0.21</v>
      </c>
      <c r="F8" s="25">
        <f t="shared" si="1"/>
        <v>7.2899999999999991</v>
      </c>
      <c r="G8" s="25">
        <f t="shared" ref="G8:P8" si="6">IF((ROUNDUP(($B8+0.04*$C8)/$D8/(1-G$1-0.33-$E8/(1+$E8)),1)+0.09)&lt;0,0,ROUNDUP(($B8+0.04*$C8)/$D8/(1-G$1-0.33-$E8/(1+$E8)),1)+0.09)</f>
        <v>8.19</v>
      </c>
      <c r="H8" s="25">
        <f t="shared" si="6"/>
        <v>9.2899999999999991</v>
      </c>
      <c r="I8" s="25">
        <f t="shared" si="6"/>
        <v>10.889999999999999</v>
      </c>
      <c r="J8" s="25">
        <f t="shared" si="6"/>
        <v>13.09</v>
      </c>
      <c r="K8" s="25">
        <f t="shared" si="6"/>
        <v>16.39</v>
      </c>
      <c r="L8" s="25">
        <f t="shared" si="6"/>
        <v>21.89</v>
      </c>
      <c r="M8" s="25">
        <f t="shared" si="6"/>
        <v>33.190000000000005</v>
      </c>
      <c r="N8" s="25">
        <f t="shared" si="6"/>
        <v>68.789999999999992</v>
      </c>
      <c r="O8" s="25">
        <f t="shared" si="6"/>
        <v>0</v>
      </c>
      <c r="P8" s="25">
        <f t="shared" si="6"/>
        <v>0</v>
      </c>
    </row>
    <row r="9" spans="1:16" ht="20.25" x14ac:dyDescent="0.15">
      <c r="A9" s="20" t="s">
        <v>34</v>
      </c>
      <c r="B9" s="22">
        <v>19.899999999999999</v>
      </c>
      <c r="C9" s="22">
        <v>100</v>
      </c>
      <c r="D9" s="23">
        <v>7.5</v>
      </c>
      <c r="E9" s="24">
        <v>0.22</v>
      </c>
      <c r="F9" s="25">
        <f t="shared" si="1"/>
        <v>7.39</v>
      </c>
      <c r="G9" s="25">
        <f t="shared" ref="G9:P9" si="7">IF((ROUNDUP(($B9+0.04*$C9)/$D9/(1-G$1-0.33-$E9/(1+$E9)),1)+0.09)&lt;0,0,ROUNDUP(($B9+0.04*$C9)/$D9/(1-G$1-0.33-$E9/(1+$E9)),1)+0.09)</f>
        <v>8.2899999999999991</v>
      </c>
      <c r="H9" s="25">
        <f t="shared" si="7"/>
        <v>9.49</v>
      </c>
      <c r="I9" s="25">
        <f t="shared" si="7"/>
        <v>11.19</v>
      </c>
      <c r="J9" s="25">
        <f t="shared" si="7"/>
        <v>13.389999999999999</v>
      </c>
      <c r="K9" s="25">
        <f t="shared" si="7"/>
        <v>16.990000000000002</v>
      </c>
      <c r="L9" s="25">
        <f t="shared" si="7"/>
        <v>22.990000000000002</v>
      </c>
      <c r="M9" s="25">
        <f t="shared" si="7"/>
        <v>35.690000000000005</v>
      </c>
      <c r="N9" s="25">
        <f t="shared" si="7"/>
        <v>80.489999999999995</v>
      </c>
      <c r="O9" s="25">
        <f t="shared" si="7"/>
        <v>0</v>
      </c>
      <c r="P9" s="25">
        <f t="shared" si="7"/>
        <v>0</v>
      </c>
    </row>
    <row r="10" spans="1:16" ht="20.25" x14ac:dyDescent="0.15">
      <c r="A10" s="20" t="s">
        <v>35</v>
      </c>
      <c r="B10" s="22">
        <v>19.899999999999999</v>
      </c>
      <c r="C10" s="22">
        <v>100</v>
      </c>
      <c r="D10" s="23">
        <v>5.7000000000000002E-2</v>
      </c>
      <c r="E10" s="24">
        <v>0</v>
      </c>
      <c r="F10" s="25">
        <f t="shared" si="1"/>
        <v>676.3900000000001</v>
      </c>
      <c r="G10" s="25">
        <f t="shared" ref="G10:P10" si="8">IF((ROUNDUP(($B10+0.04*$C10)/$D10/(1-G$1-0.33-$E10/(1+$E10)),1)+0.09)&lt;0,0,ROUNDUP(($B10+0.04*$C10)/$D10/(1-G$1-0.33-$E10/(1+$E10)),1)+0.09)</f>
        <v>735.79000000000008</v>
      </c>
      <c r="H10" s="25">
        <f t="shared" si="8"/>
        <v>806.49</v>
      </c>
      <c r="I10" s="25">
        <f t="shared" si="8"/>
        <v>892.29000000000008</v>
      </c>
      <c r="J10" s="25">
        <f t="shared" si="8"/>
        <v>998.49</v>
      </c>
      <c r="K10" s="25">
        <f t="shared" si="8"/>
        <v>1133.3899999999999</v>
      </c>
      <c r="L10" s="25">
        <f t="shared" si="8"/>
        <v>1310.4899999999998</v>
      </c>
      <c r="M10" s="25">
        <f t="shared" si="8"/>
        <v>1553.09</v>
      </c>
      <c r="N10" s="25">
        <f t="shared" si="8"/>
        <v>1906.09</v>
      </c>
      <c r="O10" s="25">
        <f t="shared" si="8"/>
        <v>2466.59</v>
      </c>
      <c r="P10" s="25">
        <f t="shared" si="8"/>
        <v>3494.29</v>
      </c>
    </row>
    <row r="11" spans="1:16" ht="20.25" x14ac:dyDescent="0.15">
      <c r="A11" s="20" t="s">
        <v>36</v>
      </c>
      <c r="B11" s="22">
        <v>19.899999999999999</v>
      </c>
      <c r="C11" s="22">
        <v>100</v>
      </c>
      <c r="D11" s="23">
        <v>4.8</v>
      </c>
      <c r="E11" s="24">
        <v>0</v>
      </c>
      <c r="F11" s="25">
        <f t="shared" si="1"/>
        <v>8.19</v>
      </c>
      <c r="G11" s="25">
        <f t="shared" ref="G11:P11" si="9">IF((ROUNDUP(($B11+0.04*$C11)/$D11/(1-G$1-0.33-$E11/(1+$E11)),1)+0.09)&lt;0,0,ROUNDUP(($B11+0.04*$C11)/$D11/(1-G$1-0.33-$E11/(1+$E11)),1)+0.09)</f>
        <v>8.8899999999999988</v>
      </c>
      <c r="H11" s="25">
        <f t="shared" si="9"/>
        <v>9.69</v>
      </c>
      <c r="I11" s="25">
        <f t="shared" si="9"/>
        <v>10.69</v>
      </c>
      <c r="J11" s="25">
        <f t="shared" si="9"/>
        <v>11.99</v>
      </c>
      <c r="K11" s="25">
        <f t="shared" si="9"/>
        <v>13.59</v>
      </c>
      <c r="L11" s="25">
        <f t="shared" si="9"/>
        <v>15.69</v>
      </c>
      <c r="M11" s="25">
        <f t="shared" si="9"/>
        <v>18.59</v>
      </c>
      <c r="N11" s="25">
        <f t="shared" si="9"/>
        <v>22.790000000000003</v>
      </c>
      <c r="O11" s="25">
        <f t="shared" si="9"/>
        <v>29.39</v>
      </c>
      <c r="P11" s="25">
        <f t="shared" si="9"/>
        <v>41.59</v>
      </c>
    </row>
    <row r="14" spans="1:16" ht="21" x14ac:dyDescent="0.15">
      <c r="A14" s="26" t="s">
        <v>57</v>
      </c>
    </row>
  </sheetData>
  <phoneticPr fontId="1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2"/>
  <sheetViews>
    <sheetView workbookViewId="0">
      <selection activeCell="F5" sqref="F5"/>
    </sheetView>
  </sheetViews>
  <sheetFormatPr defaultColWidth="9" defaultRowHeight="16.5" x14ac:dyDescent="0.15"/>
  <cols>
    <col min="1" max="1" width="5.125" style="13" customWidth="1"/>
    <col min="2" max="2" width="7" style="13" customWidth="1"/>
    <col min="3" max="3" width="8" style="14" customWidth="1"/>
    <col min="4" max="4" width="5.125" style="13" customWidth="1"/>
    <col min="5" max="5" width="8.5" style="13" customWidth="1"/>
    <col min="6" max="6" width="8.875" style="13" customWidth="1"/>
    <col min="7" max="7" width="16.375" style="13" customWidth="1"/>
    <col min="8" max="8" width="16.875" style="13" customWidth="1"/>
    <col min="9" max="9" width="9" style="13"/>
    <col min="10" max="10" width="18.75" style="13" customWidth="1"/>
    <col min="11" max="11" width="19" style="13" customWidth="1"/>
    <col min="12" max="16384" width="9" style="13"/>
  </cols>
  <sheetData>
    <row r="1" spans="1:8" x14ac:dyDescent="0.15">
      <c r="A1" s="15" t="s">
        <v>12</v>
      </c>
      <c r="B1" s="15" t="s">
        <v>13</v>
      </c>
      <c r="C1" s="16" t="s">
        <v>45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</row>
    <row r="2" spans="1:8" x14ac:dyDescent="0.15">
      <c r="A2" s="15" t="s">
        <v>28</v>
      </c>
      <c r="B2" s="15">
        <v>6.3</v>
      </c>
      <c r="C2" s="16">
        <v>0</v>
      </c>
      <c r="D2" s="15">
        <v>100</v>
      </c>
      <c r="E2" s="17">
        <v>10</v>
      </c>
      <c r="F2" s="17">
        <v>15</v>
      </c>
      <c r="G2" s="18">
        <f>ROUNDDOWN(E2*(1-0.2-0.33-$C2/($C2+1))*$B2-0.04*$D2,2)</f>
        <v>25.61</v>
      </c>
      <c r="H2" s="18">
        <f>ROUNDDOWN(F2*(1-0.2-0.33-$C2/($C2+1))*$B2-0.04*$D2,2)</f>
        <v>40.409999999999997</v>
      </c>
    </row>
    <row r="3" spans="1:8" x14ac:dyDescent="0.15">
      <c r="A3" s="15" t="s">
        <v>29</v>
      </c>
      <c r="B3" s="15">
        <v>5</v>
      </c>
      <c r="C3" s="16">
        <v>0</v>
      </c>
      <c r="D3" s="15">
        <v>100</v>
      </c>
      <c r="E3" s="17">
        <v>15</v>
      </c>
      <c r="F3" s="17">
        <v>20</v>
      </c>
      <c r="G3" s="18">
        <f t="shared" ref="G3:G10" si="0">ROUNDDOWN(E3*(1-0.2-0.33-$C3/($C3+1))*$B3-0.04*$D3,2)</f>
        <v>31.25</v>
      </c>
      <c r="H3" s="18">
        <f t="shared" ref="H3:H10" si="1">ROUNDDOWN(F3*(1-0.2-0.33-$C3/($C3+1))*$B3-0.04*$D3,2)</f>
        <v>43</v>
      </c>
    </row>
    <row r="4" spans="1:8" x14ac:dyDescent="0.15">
      <c r="A4" s="15" t="s">
        <v>30</v>
      </c>
      <c r="B4" s="15">
        <v>8.6</v>
      </c>
      <c r="C4" s="16">
        <v>0.2</v>
      </c>
      <c r="D4" s="15">
        <v>100</v>
      </c>
      <c r="E4" s="17">
        <v>5</v>
      </c>
      <c r="F4" s="17">
        <v>10</v>
      </c>
      <c r="G4" s="18">
        <f t="shared" si="0"/>
        <v>9.0399999999999991</v>
      </c>
      <c r="H4" s="18">
        <f t="shared" si="1"/>
        <v>22.08</v>
      </c>
    </row>
    <row r="5" spans="1:8" x14ac:dyDescent="0.15">
      <c r="A5" s="15" t="s">
        <v>31</v>
      </c>
      <c r="B5" s="15">
        <v>7.5</v>
      </c>
      <c r="C5" s="16">
        <v>0.19</v>
      </c>
      <c r="D5" s="15">
        <v>100</v>
      </c>
      <c r="E5" s="17">
        <v>10</v>
      </c>
      <c r="F5" s="17">
        <v>15</v>
      </c>
      <c r="G5" s="18">
        <f t="shared" si="0"/>
        <v>19.27</v>
      </c>
      <c r="H5" s="18">
        <f t="shared" si="1"/>
        <v>30.91</v>
      </c>
    </row>
    <row r="6" spans="1:8" x14ac:dyDescent="0.15">
      <c r="A6" s="15" t="s">
        <v>32</v>
      </c>
      <c r="B6" s="15">
        <v>7.5</v>
      </c>
      <c r="C6" s="16">
        <v>0.2</v>
      </c>
      <c r="D6" s="15">
        <v>100</v>
      </c>
      <c r="E6" s="17">
        <v>10</v>
      </c>
      <c r="F6" s="17">
        <v>15</v>
      </c>
      <c r="G6" s="18">
        <f t="shared" si="0"/>
        <v>18.75</v>
      </c>
      <c r="H6" s="18">
        <f t="shared" si="1"/>
        <v>30.12</v>
      </c>
    </row>
    <row r="7" spans="1:8" x14ac:dyDescent="0.15">
      <c r="A7" s="15" t="s">
        <v>33</v>
      </c>
      <c r="B7" s="15">
        <v>7.5</v>
      </c>
      <c r="C7" s="16">
        <v>0.21</v>
      </c>
      <c r="D7" s="15">
        <v>100</v>
      </c>
      <c r="E7" s="17">
        <v>10</v>
      </c>
      <c r="F7" s="17">
        <v>15</v>
      </c>
      <c r="G7" s="18">
        <f t="shared" si="0"/>
        <v>18.23</v>
      </c>
      <c r="H7" s="18">
        <f t="shared" si="1"/>
        <v>29.35</v>
      </c>
    </row>
    <row r="8" spans="1:8" x14ac:dyDescent="0.15">
      <c r="A8" s="15" t="s">
        <v>34</v>
      </c>
      <c r="B8" s="15">
        <v>7.5</v>
      </c>
      <c r="C8" s="16">
        <v>0.22</v>
      </c>
      <c r="D8" s="15">
        <v>100</v>
      </c>
      <c r="E8" s="17">
        <v>10</v>
      </c>
      <c r="F8" s="17">
        <v>15</v>
      </c>
      <c r="G8" s="18">
        <f t="shared" si="0"/>
        <v>17.72</v>
      </c>
      <c r="H8" s="18">
        <f t="shared" si="1"/>
        <v>28.58</v>
      </c>
    </row>
    <row r="9" spans="1:8" x14ac:dyDescent="0.15">
      <c r="A9" s="15" t="s">
        <v>35</v>
      </c>
      <c r="B9" s="15">
        <v>5.7000000000000002E-2</v>
      </c>
      <c r="C9" s="16">
        <v>0</v>
      </c>
      <c r="D9" s="15">
        <v>100</v>
      </c>
      <c r="E9" s="17">
        <v>500</v>
      </c>
      <c r="F9" s="17">
        <v>1000</v>
      </c>
      <c r="G9" s="18">
        <f t="shared" si="0"/>
        <v>9.39</v>
      </c>
      <c r="H9" s="18">
        <f t="shared" si="1"/>
        <v>22.79</v>
      </c>
    </row>
    <row r="10" spans="1:8" x14ac:dyDescent="0.15">
      <c r="A10" s="15" t="s">
        <v>36</v>
      </c>
      <c r="B10" s="15">
        <v>4.8</v>
      </c>
      <c r="C10" s="16">
        <v>0</v>
      </c>
      <c r="D10" s="15">
        <v>100</v>
      </c>
      <c r="E10" s="17"/>
      <c r="F10" s="17"/>
      <c r="G10" s="18">
        <f t="shared" si="0"/>
        <v>-4</v>
      </c>
      <c r="H10" s="18">
        <f t="shared" si="1"/>
        <v>-4</v>
      </c>
    </row>
    <row r="12" spans="1:8" ht="22.5" x14ac:dyDescent="0.15">
      <c r="A12" s="19" t="s">
        <v>63</v>
      </c>
    </row>
  </sheetData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7"/>
  <sheetViews>
    <sheetView workbookViewId="0">
      <selection activeCell="H21" sqref="H21"/>
    </sheetView>
  </sheetViews>
  <sheetFormatPr defaultColWidth="8" defaultRowHeight="13.5" x14ac:dyDescent="0.15"/>
  <cols>
    <col min="1" max="1" width="8" style="1"/>
    <col min="2" max="2" width="29.375" style="1" customWidth="1"/>
    <col min="3" max="3" width="23.125" style="3" customWidth="1"/>
    <col min="4" max="4" width="15.5" style="3" customWidth="1"/>
    <col min="5" max="5" width="8" style="1"/>
    <col min="6" max="6" width="11.25" style="1" customWidth="1"/>
    <col min="7" max="257" width="8" style="1"/>
    <col min="258" max="258" width="29.375" style="1" customWidth="1"/>
    <col min="259" max="259" width="23.125" style="1" customWidth="1"/>
    <col min="260" max="260" width="15.5" style="1" customWidth="1"/>
    <col min="261" max="261" width="8" style="1"/>
    <col min="262" max="262" width="11.25" style="1" customWidth="1"/>
    <col min="263" max="513" width="8" style="1"/>
    <col min="514" max="514" width="29.375" style="1" customWidth="1"/>
    <col min="515" max="515" width="23.125" style="1" customWidth="1"/>
    <col min="516" max="516" width="15.5" style="1" customWidth="1"/>
    <col min="517" max="517" width="8" style="1"/>
    <col min="518" max="518" width="11.25" style="1" customWidth="1"/>
    <col min="519" max="769" width="8" style="1"/>
    <col min="770" max="770" width="29.375" style="1" customWidth="1"/>
    <col min="771" max="771" width="23.125" style="1" customWidth="1"/>
    <col min="772" max="772" width="15.5" style="1" customWidth="1"/>
    <col min="773" max="773" width="8" style="1"/>
    <col min="774" max="774" width="11.25" style="1" customWidth="1"/>
    <col min="775" max="1025" width="8" style="1"/>
    <col min="1026" max="1026" width="29.375" style="1" customWidth="1"/>
    <col min="1027" max="1027" width="23.125" style="1" customWidth="1"/>
    <col min="1028" max="1028" width="15.5" style="1" customWidth="1"/>
    <col min="1029" max="1029" width="8" style="1"/>
    <col min="1030" max="1030" width="11.25" style="1" customWidth="1"/>
    <col min="1031" max="1281" width="8" style="1"/>
    <col min="1282" max="1282" width="29.375" style="1" customWidth="1"/>
    <col min="1283" max="1283" width="23.125" style="1" customWidth="1"/>
    <col min="1284" max="1284" width="15.5" style="1" customWidth="1"/>
    <col min="1285" max="1285" width="8" style="1"/>
    <col min="1286" max="1286" width="11.25" style="1" customWidth="1"/>
    <col min="1287" max="1537" width="8" style="1"/>
    <col min="1538" max="1538" width="29.375" style="1" customWidth="1"/>
    <col min="1539" max="1539" width="23.125" style="1" customWidth="1"/>
    <col min="1540" max="1540" width="15.5" style="1" customWidth="1"/>
    <col min="1541" max="1541" width="8" style="1"/>
    <col min="1542" max="1542" width="11.25" style="1" customWidth="1"/>
    <col min="1543" max="1793" width="8" style="1"/>
    <col min="1794" max="1794" width="29.375" style="1" customWidth="1"/>
    <col min="1795" max="1795" width="23.125" style="1" customWidth="1"/>
    <col min="1796" max="1796" width="15.5" style="1" customWidth="1"/>
    <col min="1797" max="1797" width="8" style="1"/>
    <col min="1798" max="1798" width="11.25" style="1" customWidth="1"/>
    <col min="1799" max="2049" width="8" style="1"/>
    <col min="2050" max="2050" width="29.375" style="1" customWidth="1"/>
    <col min="2051" max="2051" width="23.125" style="1" customWidth="1"/>
    <col min="2052" max="2052" width="15.5" style="1" customWidth="1"/>
    <col min="2053" max="2053" width="8" style="1"/>
    <col min="2054" max="2054" width="11.25" style="1" customWidth="1"/>
    <col min="2055" max="2305" width="8" style="1"/>
    <col min="2306" max="2306" width="29.375" style="1" customWidth="1"/>
    <col min="2307" max="2307" width="23.125" style="1" customWidth="1"/>
    <col min="2308" max="2308" width="15.5" style="1" customWidth="1"/>
    <col min="2309" max="2309" width="8" style="1"/>
    <col min="2310" max="2310" width="11.25" style="1" customWidth="1"/>
    <col min="2311" max="2561" width="8" style="1"/>
    <col min="2562" max="2562" width="29.375" style="1" customWidth="1"/>
    <col min="2563" max="2563" width="23.125" style="1" customWidth="1"/>
    <col min="2564" max="2564" width="15.5" style="1" customWidth="1"/>
    <col min="2565" max="2565" width="8" style="1"/>
    <col min="2566" max="2566" width="11.25" style="1" customWidth="1"/>
    <col min="2567" max="2817" width="8" style="1"/>
    <col min="2818" max="2818" width="29.375" style="1" customWidth="1"/>
    <col min="2819" max="2819" width="23.125" style="1" customWidth="1"/>
    <col min="2820" max="2820" width="15.5" style="1" customWidth="1"/>
    <col min="2821" max="2821" width="8" style="1"/>
    <col min="2822" max="2822" width="11.25" style="1" customWidth="1"/>
    <col min="2823" max="3073" width="8" style="1"/>
    <col min="3074" max="3074" width="29.375" style="1" customWidth="1"/>
    <col min="3075" max="3075" width="23.125" style="1" customWidth="1"/>
    <col min="3076" max="3076" width="15.5" style="1" customWidth="1"/>
    <col min="3077" max="3077" width="8" style="1"/>
    <col min="3078" max="3078" width="11.25" style="1" customWidth="1"/>
    <col min="3079" max="3329" width="8" style="1"/>
    <col min="3330" max="3330" width="29.375" style="1" customWidth="1"/>
    <col min="3331" max="3331" width="23.125" style="1" customWidth="1"/>
    <col min="3332" max="3332" width="15.5" style="1" customWidth="1"/>
    <col min="3333" max="3333" width="8" style="1"/>
    <col min="3334" max="3334" width="11.25" style="1" customWidth="1"/>
    <col min="3335" max="3585" width="8" style="1"/>
    <col min="3586" max="3586" width="29.375" style="1" customWidth="1"/>
    <col min="3587" max="3587" width="23.125" style="1" customWidth="1"/>
    <col min="3588" max="3588" width="15.5" style="1" customWidth="1"/>
    <col min="3589" max="3589" width="8" style="1"/>
    <col min="3590" max="3590" width="11.25" style="1" customWidth="1"/>
    <col min="3591" max="3841" width="8" style="1"/>
    <col min="3842" max="3842" width="29.375" style="1" customWidth="1"/>
    <col min="3843" max="3843" width="23.125" style="1" customWidth="1"/>
    <col min="3844" max="3844" width="15.5" style="1" customWidth="1"/>
    <col min="3845" max="3845" width="8" style="1"/>
    <col min="3846" max="3846" width="11.25" style="1" customWidth="1"/>
    <col min="3847" max="4097" width="8" style="1"/>
    <col min="4098" max="4098" width="29.375" style="1" customWidth="1"/>
    <col min="4099" max="4099" width="23.125" style="1" customWidth="1"/>
    <col min="4100" max="4100" width="15.5" style="1" customWidth="1"/>
    <col min="4101" max="4101" width="8" style="1"/>
    <col min="4102" max="4102" width="11.25" style="1" customWidth="1"/>
    <col min="4103" max="4353" width="8" style="1"/>
    <col min="4354" max="4354" width="29.375" style="1" customWidth="1"/>
    <col min="4355" max="4355" width="23.125" style="1" customWidth="1"/>
    <col min="4356" max="4356" width="15.5" style="1" customWidth="1"/>
    <col min="4357" max="4357" width="8" style="1"/>
    <col min="4358" max="4358" width="11.25" style="1" customWidth="1"/>
    <col min="4359" max="4609" width="8" style="1"/>
    <col min="4610" max="4610" width="29.375" style="1" customWidth="1"/>
    <col min="4611" max="4611" width="23.125" style="1" customWidth="1"/>
    <col min="4612" max="4612" width="15.5" style="1" customWidth="1"/>
    <col min="4613" max="4613" width="8" style="1"/>
    <col min="4614" max="4614" width="11.25" style="1" customWidth="1"/>
    <col min="4615" max="4865" width="8" style="1"/>
    <col min="4866" max="4866" width="29.375" style="1" customWidth="1"/>
    <col min="4867" max="4867" width="23.125" style="1" customWidth="1"/>
    <col min="4868" max="4868" width="15.5" style="1" customWidth="1"/>
    <col min="4869" max="4869" width="8" style="1"/>
    <col min="4870" max="4870" width="11.25" style="1" customWidth="1"/>
    <col min="4871" max="5121" width="8" style="1"/>
    <col min="5122" max="5122" width="29.375" style="1" customWidth="1"/>
    <col min="5123" max="5123" width="23.125" style="1" customWidth="1"/>
    <col min="5124" max="5124" width="15.5" style="1" customWidth="1"/>
    <col min="5125" max="5125" width="8" style="1"/>
    <col min="5126" max="5126" width="11.25" style="1" customWidth="1"/>
    <col min="5127" max="5377" width="8" style="1"/>
    <col min="5378" max="5378" width="29.375" style="1" customWidth="1"/>
    <col min="5379" max="5379" width="23.125" style="1" customWidth="1"/>
    <col min="5380" max="5380" width="15.5" style="1" customWidth="1"/>
    <col min="5381" max="5381" width="8" style="1"/>
    <col min="5382" max="5382" width="11.25" style="1" customWidth="1"/>
    <col min="5383" max="5633" width="8" style="1"/>
    <col min="5634" max="5634" width="29.375" style="1" customWidth="1"/>
    <col min="5635" max="5635" width="23.125" style="1" customWidth="1"/>
    <col min="5636" max="5636" width="15.5" style="1" customWidth="1"/>
    <col min="5637" max="5637" width="8" style="1"/>
    <col min="5638" max="5638" width="11.25" style="1" customWidth="1"/>
    <col min="5639" max="5889" width="8" style="1"/>
    <col min="5890" max="5890" width="29.375" style="1" customWidth="1"/>
    <col min="5891" max="5891" width="23.125" style="1" customWidth="1"/>
    <col min="5892" max="5892" width="15.5" style="1" customWidth="1"/>
    <col min="5893" max="5893" width="8" style="1"/>
    <col min="5894" max="5894" width="11.25" style="1" customWidth="1"/>
    <col min="5895" max="6145" width="8" style="1"/>
    <col min="6146" max="6146" width="29.375" style="1" customWidth="1"/>
    <col min="6147" max="6147" width="23.125" style="1" customWidth="1"/>
    <col min="6148" max="6148" width="15.5" style="1" customWidth="1"/>
    <col min="6149" max="6149" width="8" style="1"/>
    <col min="6150" max="6150" width="11.25" style="1" customWidth="1"/>
    <col min="6151" max="6401" width="8" style="1"/>
    <col min="6402" max="6402" width="29.375" style="1" customWidth="1"/>
    <col min="6403" max="6403" width="23.125" style="1" customWidth="1"/>
    <col min="6404" max="6404" width="15.5" style="1" customWidth="1"/>
    <col min="6405" max="6405" width="8" style="1"/>
    <col min="6406" max="6406" width="11.25" style="1" customWidth="1"/>
    <col min="6407" max="6657" width="8" style="1"/>
    <col min="6658" max="6658" width="29.375" style="1" customWidth="1"/>
    <col min="6659" max="6659" width="23.125" style="1" customWidth="1"/>
    <col min="6660" max="6660" width="15.5" style="1" customWidth="1"/>
    <col min="6661" max="6661" width="8" style="1"/>
    <col min="6662" max="6662" width="11.25" style="1" customWidth="1"/>
    <col min="6663" max="6913" width="8" style="1"/>
    <col min="6914" max="6914" width="29.375" style="1" customWidth="1"/>
    <col min="6915" max="6915" width="23.125" style="1" customWidth="1"/>
    <col min="6916" max="6916" width="15.5" style="1" customWidth="1"/>
    <col min="6917" max="6917" width="8" style="1"/>
    <col min="6918" max="6918" width="11.25" style="1" customWidth="1"/>
    <col min="6919" max="7169" width="8" style="1"/>
    <col min="7170" max="7170" width="29.375" style="1" customWidth="1"/>
    <col min="7171" max="7171" width="23.125" style="1" customWidth="1"/>
    <col min="7172" max="7172" width="15.5" style="1" customWidth="1"/>
    <col min="7173" max="7173" width="8" style="1"/>
    <col min="7174" max="7174" width="11.25" style="1" customWidth="1"/>
    <col min="7175" max="7425" width="8" style="1"/>
    <col min="7426" max="7426" width="29.375" style="1" customWidth="1"/>
    <col min="7427" max="7427" width="23.125" style="1" customWidth="1"/>
    <col min="7428" max="7428" width="15.5" style="1" customWidth="1"/>
    <col min="7429" max="7429" width="8" style="1"/>
    <col min="7430" max="7430" width="11.25" style="1" customWidth="1"/>
    <col min="7431" max="7681" width="8" style="1"/>
    <col min="7682" max="7682" width="29.375" style="1" customWidth="1"/>
    <col min="7683" max="7683" width="23.125" style="1" customWidth="1"/>
    <col min="7684" max="7684" width="15.5" style="1" customWidth="1"/>
    <col min="7685" max="7685" width="8" style="1"/>
    <col min="7686" max="7686" width="11.25" style="1" customWidth="1"/>
    <col min="7687" max="7937" width="8" style="1"/>
    <col min="7938" max="7938" width="29.375" style="1" customWidth="1"/>
    <col min="7939" max="7939" width="23.125" style="1" customWidth="1"/>
    <col min="7940" max="7940" width="15.5" style="1" customWidth="1"/>
    <col min="7941" max="7941" width="8" style="1"/>
    <col min="7942" max="7942" width="11.25" style="1" customWidth="1"/>
    <col min="7943" max="8193" width="8" style="1"/>
    <col min="8194" max="8194" width="29.375" style="1" customWidth="1"/>
    <col min="8195" max="8195" width="23.125" style="1" customWidth="1"/>
    <col min="8196" max="8196" width="15.5" style="1" customWidth="1"/>
    <col min="8197" max="8197" width="8" style="1"/>
    <col min="8198" max="8198" width="11.25" style="1" customWidth="1"/>
    <col min="8199" max="8449" width="8" style="1"/>
    <col min="8450" max="8450" width="29.375" style="1" customWidth="1"/>
    <col min="8451" max="8451" width="23.125" style="1" customWidth="1"/>
    <col min="8452" max="8452" width="15.5" style="1" customWidth="1"/>
    <col min="8453" max="8453" width="8" style="1"/>
    <col min="8454" max="8454" width="11.25" style="1" customWidth="1"/>
    <col min="8455" max="8705" width="8" style="1"/>
    <col min="8706" max="8706" width="29.375" style="1" customWidth="1"/>
    <col min="8707" max="8707" width="23.125" style="1" customWidth="1"/>
    <col min="8708" max="8708" width="15.5" style="1" customWidth="1"/>
    <col min="8709" max="8709" width="8" style="1"/>
    <col min="8710" max="8710" width="11.25" style="1" customWidth="1"/>
    <col min="8711" max="8961" width="8" style="1"/>
    <col min="8962" max="8962" width="29.375" style="1" customWidth="1"/>
    <col min="8963" max="8963" width="23.125" style="1" customWidth="1"/>
    <col min="8964" max="8964" width="15.5" style="1" customWidth="1"/>
    <col min="8965" max="8965" width="8" style="1"/>
    <col min="8966" max="8966" width="11.25" style="1" customWidth="1"/>
    <col min="8967" max="9217" width="8" style="1"/>
    <col min="9218" max="9218" width="29.375" style="1" customWidth="1"/>
    <col min="9219" max="9219" width="23.125" style="1" customWidth="1"/>
    <col min="9220" max="9220" width="15.5" style="1" customWidth="1"/>
    <col min="9221" max="9221" width="8" style="1"/>
    <col min="9222" max="9222" width="11.25" style="1" customWidth="1"/>
    <col min="9223" max="9473" width="8" style="1"/>
    <col min="9474" max="9474" width="29.375" style="1" customWidth="1"/>
    <col min="9475" max="9475" width="23.125" style="1" customWidth="1"/>
    <col min="9476" max="9476" width="15.5" style="1" customWidth="1"/>
    <col min="9477" max="9477" width="8" style="1"/>
    <col min="9478" max="9478" width="11.25" style="1" customWidth="1"/>
    <col min="9479" max="9729" width="8" style="1"/>
    <col min="9730" max="9730" width="29.375" style="1" customWidth="1"/>
    <col min="9731" max="9731" width="23.125" style="1" customWidth="1"/>
    <col min="9732" max="9732" width="15.5" style="1" customWidth="1"/>
    <col min="9733" max="9733" width="8" style="1"/>
    <col min="9734" max="9734" width="11.25" style="1" customWidth="1"/>
    <col min="9735" max="9985" width="8" style="1"/>
    <col min="9986" max="9986" width="29.375" style="1" customWidth="1"/>
    <col min="9987" max="9987" width="23.125" style="1" customWidth="1"/>
    <col min="9988" max="9988" width="15.5" style="1" customWidth="1"/>
    <col min="9989" max="9989" width="8" style="1"/>
    <col min="9990" max="9990" width="11.25" style="1" customWidth="1"/>
    <col min="9991" max="10241" width="8" style="1"/>
    <col min="10242" max="10242" width="29.375" style="1" customWidth="1"/>
    <col min="10243" max="10243" width="23.125" style="1" customWidth="1"/>
    <col min="10244" max="10244" width="15.5" style="1" customWidth="1"/>
    <col min="10245" max="10245" width="8" style="1"/>
    <col min="10246" max="10246" width="11.25" style="1" customWidth="1"/>
    <col min="10247" max="10497" width="8" style="1"/>
    <col min="10498" max="10498" width="29.375" style="1" customWidth="1"/>
    <col min="10499" max="10499" width="23.125" style="1" customWidth="1"/>
    <col min="10500" max="10500" width="15.5" style="1" customWidth="1"/>
    <col min="10501" max="10501" width="8" style="1"/>
    <col min="10502" max="10502" width="11.25" style="1" customWidth="1"/>
    <col min="10503" max="10753" width="8" style="1"/>
    <col min="10754" max="10754" width="29.375" style="1" customWidth="1"/>
    <col min="10755" max="10755" width="23.125" style="1" customWidth="1"/>
    <col min="10756" max="10756" width="15.5" style="1" customWidth="1"/>
    <col min="10757" max="10757" width="8" style="1"/>
    <col min="10758" max="10758" width="11.25" style="1" customWidth="1"/>
    <col min="10759" max="11009" width="8" style="1"/>
    <col min="11010" max="11010" width="29.375" style="1" customWidth="1"/>
    <col min="11011" max="11011" width="23.125" style="1" customWidth="1"/>
    <col min="11012" max="11012" width="15.5" style="1" customWidth="1"/>
    <col min="11013" max="11013" width="8" style="1"/>
    <col min="11014" max="11014" width="11.25" style="1" customWidth="1"/>
    <col min="11015" max="11265" width="8" style="1"/>
    <col min="11266" max="11266" width="29.375" style="1" customWidth="1"/>
    <col min="11267" max="11267" width="23.125" style="1" customWidth="1"/>
    <col min="11268" max="11268" width="15.5" style="1" customWidth="1"/>
    <col min="11269" max="11269" width="8" style="1"/>
    <col min="11270" max="11270" width="11.25" style="1" customWidth="1"/>
    <col min="11271" max="11521" width="8" style="1"/>
    <col min="11522" max="11522" width="29.375" style="1" customWidth="1"/>
    <col min="11523" max="11523" width="23.125" style="1" customWidth="1"/>
    <col min="11524" max="11524" width="15.5" style="1" customWidth="1"/>
    <col min="11525" max="11525" width="8" style="1"/>
    <col min="11526" max="11526" width="11.25" style="1" customWidth="1"/>
    <col min="11527" max="11777" width="8" style="1"/>
    <col min="11778" max="11778" width="29.375" style="1" customWidth="1"/>
    <col min="11779" max="11779" width="23.125" style="1" customWidth="1"/>
    <col min="11780" max="11780" width="15.5" style="1" customWidth="1"/>
    <col min="11781" max="11781" width="8" style="1"/>
    <col min="11782" max="11782" width="11.25" style="1" customWidth="1"/>
    <col min="11783" max="12033" width="8" style="1"/>
    <col min="12034" max="12034" width="29.375" style="1" customWidth="1"/>
    <col min="12035" max="12035" width="23.125" style="1" customWidth="1"/>
    <col min="12036" max="12036" width="15.5" style="1" customWidth="1"/>
    <col min="12037" max="12037" width="8" style="1"/>
    <col min="12038" max="12038" width="11.25" style="1" customWidth="1"/>
    <col min="12039" max="12289" width="8" style="1"/>
    <col min="12290" max="12290" width="29.375" style="1" customWidth="1"/>
    <col min="12291" max="12291" width="23.125" style="1" customWidth="1"/>
    <col min="12292" max="12292" width="15.5" style="1" customWidth="1"/>
    <col min="12293" max="12293" width="8" style="1"/>
    <col min="12294" max="12294" width="11.25" style="1" customWidth="1"/>
    <col min="12295" max="12545" width="8" style="1"/>
    <col min="12546" max="12546" width="29.375" style="1" customWidth="1"/>
    <col min="12547" max="12547" width="23.125" style="1" customWidth="1"/>
    <col min="12548" max="12548" width="15.5" style="1" customWidth="1"/>
    <col min="12549" max="12549" width="8" style="1"/>
    <col min="12550" max="12550" width="11.25" style="1" customWidth="1"/>
    <col min="12551" max="12801" width="8" style="1"/>
    <col min="12802" max="12802" width="29.375" style="1" customWidth="1"/>
    <col min="12803" max="12803" width="23.125" style="1" customWidth="1"/>
    <col min="12804" max="12804" width="15.5" style="1" customWidth="1"/>
    <col min="12805" max="12805" width="8" style="1"/>
    <col min="12806" max="12806" width="11.25" style="1" customWidth="1"/>
    <col min="12807" max="13057" width="8" style="1"/>
    <col min="13058" max="13058" width="29.375" style="1" customWidth="1"/>
    <col min="13059" max="13059" width="23.125" style="1" customWidth="1"/>
    <col min="13060" max="13060" width="15.5" style="1" customWidth="1"/>
    <col min="13061" max="13061" width="8" style="1"/>
    <col min="13062" max="13062" width="11.25" style="1" customWidth="1"/>
    <col min="13063" max="13313" width="8" style="1"/>
    <col min="13314" max="13314" width="29.375" style="1" customWidth="1"/>
    <col min="13315" max="13315" width="23.125" style="1" customWidth="1"/>
    <col min="13316" max="13316" width="15.5" style="1" customWidth="1"/>
    <col min="13317" max="13317" width="8" style="1"/>
    <col min="13318" max="13318" width="11.25" style="1" customWidth="1"/>
    <col min="13319" max="13569" width="8" style="1"/>
    <col min="13570" max="13570" width="29.375" style="1" customWidth="1"/>
    <col min="13571" max="13571" width="23.125" style="1" customWidth="1"/>
    <col min="13572" max="13572" width="15.5" style="1" customWidth="1"/>
    <col min="13573" max="13573" width="8" style="1"/>
    <col min="13574" max="13574" width="11.25" style="1" customWidth="1"/>
    <col min="13575" max="13825" width="8" style="1"/>
    <col min="13826" max="13826" width="29.375" style="1" customWidth="1"/>
    <col min="13827" max="13827" width="23.125" style="1" customWidth="1"/>
    <col min="13828" max="13828" width="15.5" style="1" customWidth="1"/>
    <col min="13829" max="13829" width="8" style="1"/>
    <col min="13830" max="13830" width="11.25" style="1" customWidth="1"/>
    <col min="13831" max="14081" width="8" style="1"/>
    <col min="14082" max="14082" width="29.375" style="1" customWidth="1"/>
    <col min="14083" max="14083" width="23.125" style="1" customWidth="1"/>
    <col min="14084" max="14084" width="15.5" style="1" customWidth="1"/>
    <col min="14085" max="14085" width="8" style="1"/>
    <col min="14086" max="14086" width="11.25" style="1" customWidth="1"/>
    <col min="14087" max="14337" width="8" style="1"/>
    <col min="14338" max="14338" width="29.375" style="1" customWidth="1"/>
    <col min="14339" max="14339" width="23.125" style="1" customWidth="1"/>
    <col min="14340" max="14340" width="15.5" style="1" customWidth="1"/>
    <col min="14341" max="14341" width="8" style="1"/>
    <col min="14342" max="14342" width="11.25" style="1" customWidth="1"/>
    <col min="14343" max="14593" width="8" style="1"/>
    <col min="14594" max="14594" width="29.375" style="1" customWidth="1"/>
    <col min="14595" max="14595" width="23.125" style="1" customWidth="1"/>
    <col min="14596" max="14596" width="15.5" style="1" customWidth="1"/>
    <col min="14597" max="14597" width="8" style="1"/>
    <col min="14598" max="14598" width="11.25" style="1" customWidth="1"/>
    <col min="14599" max="14849" width="8" style="1"/>
    <col min="14850" max="14850" width="29.375" style="1" customWidth="1"/>
    <col min="14851" max="14851" width="23.125" style="1" customWidth="1"/>
    <col min="14852" max="14852" width="15.5" style="1" customWidth="1"/>
    <col min="14853" max="14853" width="8" style="1"/>
    <col min="14854" max="14854" width="11.25" style="1" customWidth="1"/>
    <col min="14855" max="15105" width="8" style="1"/>
    <col min="15106" max="15106" width="29.375" style="1" customWidth="1"/>
    <col min="15107" max="15107" width="23.125" style="1" customWidth="1"/>
    <col min="15108" max="15108" width="15.5" style="1" customWidth="1"/>
    <col min="15109" max="15109" width="8" style="1"/>
    <col min="15110" max="15110" width="11.25" style="1" customWidth="1"/>
    <col min="15111" max="15361" width="8" style="1"/>
    <col min="15362" max="15362" width="29.375" style="1" customWidth="1"/>
    <col min="15363" max="15363" width="23.125" style="1" customWidth="1"/>
    <col min="15364" max="15364" width="15.5" style="1" customWidth="1"/>
    <col min="15365" max="15365" width="8" style="1"/>
    <col min="15366" max="15366" width="11.25" style="1" customWidth="1"/>
    <col min="15367" max="15617" width="8" style="1"/>
    <col min="15618" max="15618" width="29.375" style="1" customWidth="1"/>
    <col min="15619" max="15619" width="23.125" style="1" customWidth="1"/>
    <col min="15620" max="15620" width="15.5" style="1" customWidth="1"/>
    <col min="15621" max="15621" width="8" style="1"/>
    <col min="15622" max="15622" width="11.25" style="1" customWidth="1"/>
    <col min="15623" max="15873" width="8" style="1"/>
    <col min="15874" max="15874" width="29.375" style="1" customWidth="1"/>
    <col min="15875" max="15875" width="23.125" style="1" customWidth="1"/>
    <col min="15876" max="15876" width="15.5" style="1" customWidth="1"/>
    <col min="15877" max="15877" width="8" style="1"/>
    <col min="15878" max="15878" width="11.25" style="1" customWidth="1"/>
    <col min="15879" max="16129" width="8" style="1"/>
    <col min="16130" max="16130" width="29.375" style="1" customWidth="1"/>
    <col min="16131" max="16131" width="23.125" style="1" customWidth="1"/>
    <col min="16132" max="16132" width="15.5" style="1" customWidth="1"/>
    <col min="16133" max="16133" width="8" style="1"/>
    <col min="16134" max="16134" width="11.25" style="1" customWidth="1"/>
    <col min="16135" max="16384" width="8" style="1"/>
  </cols>
  <sheetData>
    <row r="1" spans="2:6" x14ac:dyDescent="0.15">
      <c r="B1" s="8" t="s">
        <v>64</v>
      </c>
      <c r="C1" s="5" t="s">
        <v>65</v>
      </c>
      <c r="D1" s="7" t="s">
        <v>66</v>
      </c>
      <c r="F1" s="2"/>
    </row>
    <row r="2" spans="2:6" x14ac:dyDescent="0.15">
      <c r="B2" s="9" t="s">
        <v>67</v>
      </c>
      <c r="C2" s="2">
        <v>18.899999999999999</v>
      </c>
      <c r="D2" s="10" t="e">
        <v>#N/A</v>
      </c>
    </row>
    <row r="3" spans="2:6" x14ac:dyDescent="0.15">
      <c r="B3" s="9" t="s">
        <v>68</v>
      </c>
      <c r="C3" s="2">
        <v>18.899999999999999</v>
      </c>
      <c r="D3" s="10" t="e">
        <v>#N/A</v>
      </c>
    </row>
    <row r="4" spans="2:6" x14ac:dyDescent="0.15">
      <c r="B4" s="9" t="s">
        <v>69</v>
      </c>
      <c r="C4" s="2">
        <v>18.899999999999999</v>
      </c>
      <c r="D4" s="10" t="e">
        <v>#N/A</v>
      </c>
    </row>
    <row r="5" spans="2:6" x14ac:dyDescent="0.15">
      <c r="B5" s="9" t="s">
        <v>70</v>
      </c>
      <c r="C5" s="2">
        <v>15</v>
      </c>
      <c r="D5" s="10" t="e">
        <v>#N/A</v>
      </c>
    </row>
    <row r="6" spans="2:6" x14ac:dyDescent="0.15">
      <c r="B6" s="9" t="s">
        <v>71</v>
      </c>
      <c r="C6" s="2">
        <v>18</v>
      </c>
      <c r="D6" s="10" t="e">
        <v>#N/A</v>
      </c>
    </row>
    <row r="7" spans="2:6" x14ac:dyDescent="0.15">
      <c r="B7" s="9" t="s">
        <v>72</v>
      </c>
      <c r="C7" s="2">
        <v>133</v>
      </c>
      <c r="D7" s="10" t="e">
        <v>#N/A</v>
      </c>
    </row>
    <row r="8" spans="2:6" x14ac:dyDescent="0.15">
      <c r="B8" s="9" t="s">
        <v>73</v>
      </c>
      <c r="C8" s="2">
        <v>418</v>
      </c>
      <c r="D8" s="10">
        <v>220</v>
      </c>
    </row>
    <row r="9" spans="2:6" x14ac:dyDescent="0.15">
      <c r="B9" s="9" t="s">
        <v>74</v>
      </c>
      <c r="C9" s="2">
        <v>145</v>
      </c>
      <c r="D9" s="10">
        <v>195.53345871313701</v>
      </c>
    </row>
    <row r="10" spans="2:6" x14ac:dyDescent="0.15">
      <c r="B10" s="9" t="s">
        <v>75</v>
      </c>
      <c r="C10" s="2">
        <v>145</v>
      </c>
      <c r="D10" s="10">
        <v>129.21996938775499</v>
      </c>
    </row>
    <row r="11" spans="2:6" x14ac:dyDescent="0.15">
      <c r="B11" s="9" t="s">
        <v>76</v>
      </c>
      <c r="C11" s="2">
        <v>126</v>
      </c>
      <c r="D11" s="10">
        <v>75.333299999999994</v>
      </c>
    </row>
    <row r="12" spans="2:6" x14ac:dyDescent="0.15">
      <c r="B12" s="9" t="s">
        <v>77</v>
      </c>
      <c r="C12" s="2">
        <v>31</v>
      </c>
      <c r="D12" s="10">
        <v>70.966949999999997</v>
      </c>
    </row>
    <row r="13" spans="2:6" x14ac:dyDescent="0.15">
      <c r="B13" s="9" t="s">
        <v>78</v>
      </c>
      <c r="C13" s="2">
        <v>63</v>
      </c>
      <c r="D13" s="10">
        <v>63.550699999999999</v>
      </c>
    </row>
    <row r="14" spans="2:6" x14ac:dyDescent="0.15">
      <c r="B14" s="9" t="s">
        <v>79</v>
      </c>
      <c r="C14" s="2">
        <v>70</v>
      </c>
      <c r="D14" s="10">
        <v>62.073090476190501</v>
      </c>
    </row>
    <row r="15" spans="2:6" x14ac:dyDescent="0.15">
      <c r="B15" s="9" t="s">
        <v>80</v>
      </c>
      <c r="C15" s="2">
        <v>50</v>
      </c>
      <c r="D15" s="10">
        <v>60.2667</v>
      </c>
    </row>
    <row r="16" spans="2:6" x14ac:dyDescent="0.15">
      <c r="B16" s="9" t="s">
        <v>81</v>
      </c>
      <c r="C16" s="2">
        <v>90</v>
      </c>
      <c r="D16" s="10">
        <v>56.416633333333401</v>
      </c>
    </row>
    <row r="17" spans="2:4" x14ac:dyDescent="0.15">
      <c r="B17" s="9" t="s">
        <v>82</v>
      </c>
      <c r="C17" s="2">
        <v>139</v>
      </c>
      <c r="D17" s="10">
        <v>54.523699999999998</v>
      </c>
    </row>
    <row r="18" spans="2:4" x14ac:dyDescent="0.15">
      <c r="B18" s="9" t="s">
        <v>83</v>
      </c>
      <c r="C18" s="2">
        <v>100</v>
      </c>
      <c r="D18" s="10">
        <v>45.8</v>
      </c>
    </row>
    <row r="19" spans="2:4" x14ac:dyDescent="0.15">
      <c r="B19" s="9" t="s">
        <v>84</v>
      </c>
      <c r="C19" s="2">
        <v>17</v>
      </c>
      <c r="D19" s="10">
        <v>45.7333351598174</v>
      </c>
    </row>
    <row r="20" spans="2:4" x14ac:dyDescent="0.15">
      <c r="B20" s="9" t="s">
        <v>85</v>
      </c>
      <c r="C20" s="2">
        <v>90</v>
      </c>
      <c r="D20" s="10">
        <v>39.911099999999998</v>
      </c>
    </row>
    <row r="21" spans="2:4" x14ac:dyDescent="0.15">
      <c r="B21" s="9" t="s">
        <v>86</v>
      </c>
      <c r="C21" s="2">
        <v>31</v>
      </c>
      <c r="D21" s="10">
        <v>38.955931914893597</v>
      </c>
    </row>
    <row r="22" spans="2:4" x14ac:dyDescent="0.15">
      <c r="B22" s="9" t="s">
        <v>87</v>
      </c>
      <c r="C22" s="2">
        <v>105</v>
      </c>
      <c r="D22" s="10">
        <v>37.490918918918901</v>
      </c>
    </row>
    <row r="23" spans="2:4" x14ac:dyDescent="0.15">
      <c r="B23" s="9" t="s">
        <v>88</v>
      </c>
      <c r="C23" s="2">
        <v>36.5</v>
      </c>
      <c r="D23" s="10">
        <v>37.0876466887417</v>
      </c>
    </row>
    <row r="24" spans="2:4" x14ac:dyDescent="0.15">
      <c r="B24" s="9" t="s">
        <v>89</v>
      </c>
      <c r="C24" s="2">
        <v>17</v>
      </c>
      <c r="D24" s="10">
        <v>36.327933333333299</v>
      </c>
    </row>
    <row r="25" spans="2:4" x14ac:dyDescent="0.15">
      <c r="B25" s="9" t="s">
        <v>90</v>
      </c>
      <c r="C25" s="2">
        <v>70.5</v>
      </c>
      <c r="D25" s="10">
        <v>35.919733333333298</v>
      </c>
    </row>
    <row r="26" spans="2:4" x14ac:dyDescent="0.15">
      <c r="B26" s="9" t="s">
        <v>91</v>
      </c>
      <c r="C26" s="2">
        <v>110</v>
      </c>
      <c r="D26" s="10">
        <v>35.289833333333299</v>
      </c>
    </row>
    <row r="27" spans="2:4" x14ac:dyDescent="0.15">
      <c r="B27" s="9" t="s">
        <v>92</v>
      </c>
      <c r="C27" s="2">
        <v>25</v>
      </c>
      <c r="D27" s="10">
        <v>34.776685714285698</v>
      </c>
    </row>
    <row r="28" spans="2:4" x14ac:dyDescent="0.15">
      <c r="B28" s="9" t="s">
        <v>93</v>
      </c>
      <c r="C28" s="2">
        <v>30</v>
      </c>
      <c r="D28" s="10">
        <v>34.233296078431401</v>
      </c>
    </row>
    <row r="29" spans="2:4" x14ac:dyDescent="0.15">
      <c r="B29" s="9" t="s">
        <v>94</v>
      </c>
      <c r="C29" s="2">
        <v>27</v>
      </c>
      <c r="D29" s="10">
        <v>33.406054564755799</v>
      </c>
    </row>
    <row r="30" spans="2:4" x14ac:dyDescent="0.15">
      <c r="B30" s="9" t="s">
        <v>95</v>
      </c>
      <c r="C30" s="2">
        <v>78</v>
      </c>
      <c r="D30" s="10">
        <v>31.751957142857101</v>
      </c>
    </row>
    <row r="31" spans="2:4" x14ac:dyDescent="0.15">
      <c r="B31" s="9" t="s">
        <v>96</v>
      </c>
      <c r="C31" s="2">
        <v>30</v>
      </c>
      <c r="D31" s="10">
        <v>31.6616</v>
      </c>
    </row>
    <row r="32" spans="2:4" x14ac:dyDescent="0.15">
      <c r="B32" s="9" t="s">
        <v>97</v>
      </c>
      <c r="C32" s="2">
        <v>30</v>
      </c>
      <c r="D32" s="10">
        <v>31.3932</v>
      </c>
    </row>
    <row r="33" spans="2:4" x14ac:dyDescent="0.15">
      <c r="B33" s="9" t="s">
        <v>98</v>
      </c>
      <c r="C33" s="2">
        <v>43</v>
      </c>
      <c r="D33" s="10">
        <v>31.057342857142899</v>
      </c>
    </row>
    <row r="34" spans="2:4" x14ac:dyDescent="0.15">
      <c r="B34" s="9" t="s">
        <v>99</v>
      </c>
      <c r="C34" s="2">
        <v>132</v>
      </c>
      <c r="D34" s="10">
        <v>30.836600000000001</v>
      </c>
    </row>
    <row r="35" spans="2:4" x14ac:dyDescent="0.15">
      <c r="B35" s="9" t="s">
        <v>100</v>
      </c>
      <c r="C35" s="2">
        <v>40</v>
      </c>
      <c r="D35" s="10">
        <v>30.628400283286101</v>
      </c>
    </row>
    <row r="36" spans="2:4" x14ac:dyDescent="0.15">
      <c r="B36" s="8" t="s">
        <v>101</v>
      </c>
      <c r="C36" s="11">
        <v>135</v>
      </c>
      <c r="D36" s="12">
        <v>30.1853657894737</v>
      </c>
    </row>
    <row r="37" spans="2:4" x14ac:dyDescent="0.15">
      <c r="B37" s="9" t="s">
        <v>102</v>
      </c>
      <c r="C37" s="2">
        <v>8</v>
      </c>
      <c r="D37" s="10">
        <v>28.912690909090902</v>
      </c>
    </row>
    <row r="38" spans="2:4" x14ac:dyDescent="0.15">
      <c r="B38" s="9" t="s">
        <v>103</v>
      </c>
      <c r="C38" s="2">
        <v>67.2</v>
      </c>
      <c r="D38" s="10">
        <v>28.766391200000001</v>
      </c>
    </row>
    <row r="39" spans="2:4" x14ac:dyDescent="0.15">
      <c r="B39" s="9" t="s">
        <v>104</v>
      </c>
      <c r="C39" s="2">
        <v>26</v>
      </c>
      <c r="D39" s="10">
        <v>28.484766206896602</v>
      </c>
    </row>
    <row r="40" spans="2:4" x14ac:dyDescent="0.15">
      <c r="B40" s="9" t="s">
        <v>105</v>
      </c>
      <c r="C40" s="2">
        <v>30</v>
      </c>
      <c r="D40" s="10">
        <v>28.116275609756102</v>
      </c>
    </row>
    <row r="41" spans="2:4" x14ac:dyDescent="0.15">
      <c r="B41" s="9" t="s">
        <v>106</v>
      </c>
      <c r="C41" s="2">
        <v>15</v>
      </c>
      <c r="D41" s="10">
        <v>24.552600000000002</v>
      </c>
    </row>
    <row r="42" spans="2:4" x14ac:dyDescent="0.15">
      <c r="B42" s="9" t="s">
        <v>107</v>
      </c>
      <c r="C42" s="2">
        <v>8</v>
      </c>
      <c r="D42" s="10">
        <v>23.5</v>
      </c>
    </row>
    <row r="43" spans="2:4" x14ac:dyDescent="0.15">
      <c r="B43" s="9" t="s">
        <v>108</v>
      </c>
      <c r="C43" s="2">
        <v>30</v>
      </c>
      <c r="D43" s="10">
        <v>23.473236111111099</v>
      </c>
    </row>
    <row r="44" spans="2:4" x14ac:dyDescent="0.15">
      <c r="B44" s="9" t="s">
        <v>109</v>
      </c>
      <c r="C44" s="2">
        <v>29</v>
      </c>
      <c r="D44" s="10">
        <v>23.362772972973001</v>
      </c>
    </row>
    <row r="45" spans="2:4" x14ac:dyDescent="0.15">
      <c r="B45" s="9" t="s">
        <v>110</v>
      </c>
      <c r="C45" s="2">
        <v>50</v>
      </c>
      <c r="D45" s="10">
        <v>22.9</v>
      </c>
    </row>
    <row r="46" spans="2:4" x14ac:dyDescent="0.15">
      <c r="B46" s="9" t="s">
        <v>111</v>
      </c>
      <c r="C46" s="2">
        <v>11</v>
      </c>
      <c r="D46" s="10">
        <v>22.857099999999999</v>
      </c>
    </row>
    <row r="47" spans="2:4" x14ac:dyDescent="0.15">
      <c r="B47" s="9" t="s">
        <v>112</v>
      </c>
      <c r="C47" s="2">
        <v>48</v>
      </c>
      <c r="D47" s="10">
        <v>21.984000000000002</v>
      </c>
    </row>
    <row r="48" spans="2:4" x14ac:dyDescent="0.15">
      <c r="B48" s="9" t="s">
        <v>113</v>
      </c>
      <c r="C48" s="2">
        <v>48</v>
      </c>
      <c r="D48" s="10">
        <v>21.984000000000002</v>
      </c>
    </row>
    <row r="49" spans="2:4" x14ac:dyDescent="0.15">
      <c r="B49" s="9" t="s">
        <v>114</v>
      </c>
      <c r="C49" s="2">
        <v>60</v>
      </c>
      <c r="D49" s="10">
        <v>20.239999999999998</v>
      </c>
    </row>
    <row r="50" spans="2:4" x14ac:dyDescent="0.15">
      <c r="B50" s="9" t="s">
        <v>115</v>
      </c>
      <c r="C50" s="2">
        <v>85</v>
      </c>
      <c r="D50" s="10">
        <v>20.058859999999999</v>
      </c>
    </row>
    <row r="51" spans="2:4" x14ac:dyDescent="0.15">
      <c r="B51" s="9" t="s">
        <v>116</v>
      </c>
      <c r="C51" s="2">
        <v>8</v>
      </c>
      <c r="D51" s="10">
        <v>20</v>
      </c>
    </row>
    <row r="52" spans="2:4" x14ac:dyDescent="0.15">
      <c r="B52" s="9" t="s">
        <v>117</v>
      </c>
      <c r="C52" s="2">
        <v>8</v>
      </c>
      <c r="D52" s="10">
        <v>20</v>
      </c>
    </row>
    <row r="53" spans="2:4" x14ac:dyDescent="0.15">
      <c r="B53" s="9" t="s">
        <v>118</v>
      </c>
      <c r="C53" s="2">
        <v>22</v>
      </c>
      <c r="D53" s="10">
        <v>19.9758937062937</v>
      </c>
    </row>
    <row r="54" spans="2:4" x14ac:dyDescent="0.15">
      <c r="B54" s="9" t="s">
        <v>119</v>
      </c>
      <c r="C54" s="2">
        <v>85</v>
      </c>
      <c r="D54" s="10">
        <v>19.410458333333299</v>
      </c>
    </row>
    <row r="55" spans="2:4" x14ac:dyDescent="0.15">
      <c r="B55" s="9" t="s">
        <v>120</v>
      </c>
      <c r="C55" s="2">
        <v>25</v>
      </c>
      <c r="D55" s="10">
        <v>18.813600000000001</v>
      </c>
    </row>
    <row r="56" spans="2:4" x14ac:dyDescent="0.15">
      <c r="B56" s="9" t="s">
        <v>121</v>
      </c>
      <c r="C56" s="2">
        <v>22</v>
      </c>
      <c r="D56" s="10">
        <v>17.572199999999999</v>
      </c>
    </row>
    <row r="57" spans="2:4" x14ac:dyDescent="0.15">
      <c r="B57" s="9" t="s">
        <v>122</v>
      </c>
      <c r="C57" s="2">
        <v>28</v>
      </c>
      <c r="D57" s="10">
        <v>17.309147368421101</v>
      </c>
    </row>
    <row r="58" spans="2:4" x14ac:dyDescent="0.15">
      <c r="B58" s="9" t="s">
        <v>123</v>
      </c>
      <c r="C58" s="2">
        <v>5.5</v>
      </c>
      <c r="D58" s="10">
        <v>17.16</v>
      </c>
    </row>
    <row r="59" spans="2:4" x14ac:dyDescent="0.15">
      <c r="B59" s="9" t="s">
        <v>124</v>
      </c>
      <c r="C59" s="2">
        <v>93</v>
      </c>
      <c r="D59" s="10">
        <v>17</v>
      </c>
    </row>
    <row r="60" spans="2:4" x14ac:dyDescent="0.15">
      <c r="B60" s="9" t="s">
        <v>125</v>
      </c>
      <c r="C60" s="2">
        <v>12</v>
      </c>
      <c r="D60" s="10">
        <v>17</v>
      </c>
    </row>
    <row r="61" spans="2:4" x14ac:dyDescent="0.15">
      <c r="B61" s="9" t="s">
        <v>126</v>
      </c>
      <c r="C61" s="2">
        <v>22</v>
      </c>
      <c r="D61" s="10">
        <v>16.9956</v>
      </c>
    </row>
    <row r="62" spans="2:4" x14ac:dyDescent="0.15">
      <c r="B62" s="9" t="s">
        <v>127</v>
      </c>
      <c r="C62" s="2">
        <v>78</v>
      </c>
      <c r="D62" s="10">
        <v>16.913499999999999</v>
      </c>
    </row>
    <row r="63" spans="2:4" x14ac:dyDescent="0.15">
      <c r="B63" s="9" t="s">
        <v>128</v>
      </c>
      <c r="C63" s="2">
        <v>30</v>
      </c>
      <c r="D63" s="10">
        <v>16.7316</v>
      </c>
    </row>
    <row r="64" spans="2:4" x14ac:dyDescent="0.15">
      <c r="B64" s="9" t="s">
        <v>129</v>
      </c>
      <c r="C64" s="2">
        <v>53</v>
      </c>
      <c r="D64" s="10">
        <v>16.606508474576302</v>
      </c>
    </row>
    <row r="65" spans="2:4" x14ac:dyDescent="0.15">
      <c r="B65" s="9" t="s">
        <v>130</v>
      </c>
      <c r="C65" s="2">
        <v>120</v>
      </c>
      <c r="D65" s="10">
        <v>16.1111</v>
      </c>
    </row>
    <row r="66" spans="2:4" x14ac:dyDescent="0.15">
      <c r="B66" s="9" t="s">
        <v>131</v>
      </c>
      <c r="C66" s="2">
        <v>24</v>
      </c>
      <c r="D66" s="10">
        <v>15.5</v>
      </c>
    </row>
    <row r="67" spans="2:4" x14ac:dyDescent="0.15">
      <c r="B67" s="9" t="s">
        <v>132</v>
      </c>
      <c r="C67" s="2">
        <v>24</v>
      </c>
      <c r="D67" s="10">
        <v>15.5</v>
      </c>
    </row>
    <row r="68" spans="2:4" x14ac:dyDescent="0.15">
      <c r="B68" s="9" t="s">
        <v>133</v>
      </c>
      <c r="C68" s="2">
        <v>32</v>
      </c>
      <c r="D68" s="10">
        <v>15.491977272727301</v>
      </c>
    </row>
    <row r="69" spans="2:4" x14ac:dyDescent="0.15">
      <c r="B69" s="9" t="s">
        <v>134</v>
      </c>
      <c r="C69" s="2">
        <v>22</v>
      </c>
      <c r="D69" s="10">
        <v>15.356</v>
      </c>
    </row>
    <row r="70" spans="2:4" x14ac:dyDescent="0.15">
      <c r="B70" s="9" t="s">
        <v>135</v>
      </c>
      <c r="C70" s="2">
        <v>85</v>
      </c>
      <c r="D70" s="10">
        <v>14.880100000000001</v>
      </c>
    </row>
    <row r="71" spans="2:4" x14ac:dyDescent="0.15">
      <c r="B71" s="9" t="s">
        <v>136</v>
      </c>
      <c r="C71" s="2">
        <v>102</v>
      </c>
      <c r="D71" s="10">
        <v>14.6418428571428</v>
      </c>
    </row>
    <row r="72" spans="2:4" x14ac:dyDescent="0.15">
      <c r="B72" s="9" t="s">
        <v>137</v>
      </c>
      <c r="C72" s="2">
        <v>78</v>
      </c>
      <c r="D72" s="10">
        <v>14.518647368421099</v>
      </c>
    </row>
    <row r="73" spans="2:4" x14ac:dyDescent="0.15">
      <c r="B73" s="9" t="s">
        <v>138</v>
      </c>
      <c r="C73" s="2">
        <v>53</v>
      </c>
      <c r="D73" s="10">
        <v>14.25961875</v>
      </c>
    </row>
    <row r="74" spans="2:4" x14ac:dyDescent="0.15">
      <c r="B74" s="9" t="s">
        <v>139</v>
      </c>
      <c r="C74" s="2">
        <v>22</v>
      </c>
      <c r="D74" s="10">
        <v>14.2521857142857</v>
      </c>
    </row>
    <row r="75" spans="2:4" x14ac:dyDescent="0.15">
      <c r="B75" s="9" t="s">
        <v>140</v>
      </c>
      <c r="C75" s="2">
        <v>12.6</v>
      </c>
      <c r="D75" s="10">
        <v>14.2159</v>
      </c>
    </row>
    <row r="76" spans="2:4" x14ac:dyDescent="0.15">
      <c r="B76" s="9" t="s">
        <v>141</v>
      </c>
      <c r="C76" s="2">
        <v>22</v>
      </c>
      <c r="D76" s="10">
        <v>14.1146777777778</v>
      </c>
    </row>
    <row r="77" spans="2:4" x14ac:dyDescent="0.15">
      <c r="B77" s="9" t="s">
        <v>142</v>
      </c>
      <c r="C77" s="2">
        <v>15.5</v>
      </c>
      <c r="D77" s="10">
        <v>14.085150000000001</v>
      </c>
    </row>
    <row r="78" spans="2:4" x14ac:dyDescent="0.15">
      <c r="B78" s="9" t="s">
        <v>143</v>
      </c>
      <c r="C78" s="2">
        <v>68</v>
      </c>
      <c r="D78" s="10">
        <v>14.0198</v>
      </c>
    </row>
    <row r="79" spans="2:4" x14ac:dyDescent="0.15">
      <c r="B79" s="9" t="s">
        <v>144</v>
      </c>
      <c r="C79" s="2">
        <v>80</v>
      </c>
      <c r="D79" s="10">
        <v>13.9718115384615</v>
      </c>
    </row>
    <row r="80" spans="2:4" x14ac:dyDescent="0.15">
      <c r="B80" s="9" t="s">
        <v>145</v>
      </c>
      <c r="C80" s="2">
        <v>104</v>
      </c>
      <c r="D80" s="10">
        <v>13.9712833333333</v>
      </c>
    </row>
    <row r="81" spans="2:4" x14ac:dyDescent="0.15">
      <c r="B81" s="9" t="s">
        <v>146</v>
      </c>
      <c r="C81" s="2">
        <v>13.7</v>
      </c>
      <c r="D81" s="10">
        <v>13.9316</v>
      </c>
    </row>
    <row r="82" spans="2:4" x14ac:dyDescent="0.15">
      <c r="B82" s="9" t="s">
        <v>147</v>
      </c>
      <c r="C82" s="2">
        <v>40</v>
      </c>
      <c r="D82" s="10">
        <v>13.671465413533801</v>
      </c>
    </row>
    <row r="83" spans="2:4" x14ac:dyDescent="0.15">
      <c r="B83" s="9" t="s">
        <v>148</v>
      </c>
      <c r="C83" s="2">
        <v>10</v>
      </c>
      <c r="D83" s="10">
        <v>13.581300000000001</v>
      </c>
    </row>
    <row r="84" spans="2:4" x14ac:dyDescent="0.15">
      <c r="B84" s="9" t="s">
        <v>149</v>
      </c>
      <c r="C84" s="2">
        <v>36</v>
      </c>
      <c r="D84" s="10">
        <v>13.4224</v>
      </c>
    </row>
    <row r="85" spans="2:4" x14ac:dyDescent="0.15">
      <c r="B85" s="9" t="s">
        <v>150</v>
      </c>
      <c r="C85" s="2">
        <v>53</v>
      </c>
      <c r="D85" s="10">
        <v>13.2543666666667</v>
      </c>
    </row>
    <row r="86" spans="2:4" x14ac:dyDescent="0.15">
      <c r="B86" s="9" t="s">
        <v>151</v>
      </c>
      <c r="C86" s="2">
        <v>21</v>
      </c>
      <c r="D86" s="10">
        <v>13</v>
      </c>
    </row>
    <row r="87" spans="2:4" x14ac:dyDescent="0.15">
      <c r="B87" s="9" t="s">
        <v>152</v>
      </c>
      <c r="C87" s="2">
        <v>21</v>
      </c>
      <c r="D87" s="10">
        <v>13</v>
      </c>
    </row>
    <row r="88" spans="2:4" x14ac:dyDescent="0.15">
      <c r="B88" s="9" t="s">
        <v>153</v>
      </c>
      <c r="C88" s="2">
        <v>21</v>
      </c>
      <c r="D88" s="10">
        <v>13</v>
      </c>
    </row>
    <row r="89" spans="2:4" x14ac:dyDescent="0.15">
      <c r="B89" s="9" t="s">
        <v>154</v>
      </c>
      <c r="C89" s="2">
        <v>21</v>
      </c>
      <c r="D89" s="10">
        <v>13</v>
      </c>
    </row>
    <row r="90" spans="2:4" x14ac:dyDescent="0.15">
      <c r="B90" s="9" t="s">
        <v>155</v>
      </c>
      <c r="C90" s="2">
        <v>21</v>
      </c>
      <c r="D90" s="10">
        <v>13</v>
      </c>
    </row>
    <row r="91" spans="2:4" x14ac:dyDescent="0.15">
      <c r="B91" s="9" t="s">
        <v>156</v>
      </c>
      <c r="C91" s="2">
        <v>21</v>
      </c>
      <c r="D91" s="10">
        <v>13</v>
      </c>
    </row>
    <row r="92" spans="2:4" x14ac:dyDescent="0.15">
      <c r="B92" s="9" t="s">
        <v>157</v>
      </c>
      <c r="C92" s="2">
        <v>21</v>
      </c>
      <c r="D92" s="10">
        <v>13</v>
      </c>
    </row>
    <row r="93" spans="2:4" x14ac:dyDescent="0.15">
      <c r="B93" s="9" t="s">
        <v>158</v>
      </c>
      <c r="C93" s="2">
        <v>21</v>
      </c>
      <c r="D93" s="10">
        <v>13</v>
      </c>
    </row>
    <row r="94" spans="2:4" x14ac:dyDescent="0.15">
      <c r="B94" s="9" t="s">
        <v>159</v>
      </c>
      <c r="C94" s="2">
        <v>124</v>
      </c>
      <c r="D94" s="10">
        <v>12.7032133333333</v>
      </c>
    </row>
    <row r="95" spans="2:4" x14ac:dyDescent="0.15">
      <c r="B95" s="9" t="s">
        <v>160</v>
      </c>
      <c r="C95" s="2">
        <v>122</v>
      </c>
      <c r="D95" s="10">
        <v>12.5620666666667</v>
      </c>
    </row>
    <row r="96" spans="2:4" x14ac:dyDescent="0.15">
      <c r="B96" s="9" t="s">
        <v>161</v>
      </c>
      <c r="C96" s="2">
        <v>120</v>
      </c>
      <c r="D96" s="10">
        <v>12.468</v>
      </c>
    </row>
    <row r="97" spans="2:4" x14ac:dyDescent="0.15">
      <c r="B97" s="9" t="s">
        <v>162</v>
      </c>
      <c r="C97" s="2">
        <v>33</v>
      </c>
      <c r="D97" s="10">
        <v>12.2971</v>
      </c>
    </row>
    <row r="98" spans="2:4" x14ac:dyDescent="0.15">
      <c r="B98" s="9" t="s">
        <v>163</v>
      </c>
      <c r="C98" s="2">
        <v>15</v>
      </c>
      <c r="D98" s="10">
        <v>12.267200000000001</v>
      </c>
    </row>
    <row r="99" spans="2:4" x14ac:dyDescent="0.15">
      <c r="B99" s="9" t="s">
        <v>164</v>
      </c>
      <c r="C99" s="2">
        <v>25</v>
      </c>
      <c r="D99" s="10">
        <v>12.246499999999999</v>
      </c>
    </row>
    <row r="100" spans="2:4" x14ac:dyDescent="0.15">
      <c r="B100" s="9" t="s">
        <v>165</v>
      </c>
      <c r="C100" s="2">
        <v>12</v>
      </c>
      <c r="D100" s="10">
        <v>12.12955</v>
      </c>
    </row>
    <row r="101" spans="2:4" x14ac:dyDescent="0.15">
      <c r="B101" s="9" t="s">
        <v>166</v>
      </c>
      <c r="C101" s="2">
        <v>80</v>
      </c>
      <c r="D101" s="10">
        <v>12.013766666666699</v>
      </c>
    </row>
    <row r="102" spans="2:4" x14ac:dyDescent="0.15">
      <c r="B102" s="9" t="s">
        <v>167</v>
      </c>
      <c r="C102" s="2">
        <v>12</v>
      </c>
      <c r="D102" s="10">
        <v>11.5814</v>
      </c>
    </row>
    <row r="103" spans="2:4" x14ac:dyDescent="0.15">
      <c r="B103" s="9" t="s">
        <v>168</v>
      </c>
      <c r="C103" s="2">
        <v>12</v>
      </c>
      <c r="D103" s="10">
        <v>11.5814</v>
      </c>
    </row>
    <row r="104" spans="2:4" x14ac:dyDescent="0.15">
      <c r="B104" s="9" t="s">
        <v>169</v>
      </c>
      <c r="C104" s="2">
        <v>15.5</v>
      </c>
      <c r="D104" s="10">
        <v>11.246600000000001</v>
      </c>
    </row>
    <row r="105" spans="2:4" x14ac:dyDescent="0.15">
      <c r="B105" s="9" t="s">
        <v>170</v>
      </c>
      <c r="C105" s="2">
        <v>23</v>
      </c>
      <c r="D105" s="10">
        <v>11.23</v>
      </c>
    </row>
    <row r="106" spans="2:4" x14ac:dyDescent="0.15">
      <c r="B106" s="9" t="s">
        <v>171</v>
      </c>
      <c r="C106" s="2">
        <v>24</v>
      </c>
      <c r="D106" s="10">
        <v>10.992000000000001</v>
      </c>
    </row>
    <row r="107" spans="2:4" x14ac:dyDescent="0.15">
      <c r="B107" s="9" t="s">
        <v>172</v>
      </c>
      <c r="C107" s="2">
        <v>23</v>
      </c>
      <c r="D107" s="10">
        <v>10.93</v>
      </c>
    </row>
    <row r="108" spans="2:4" x14ac:dyDescent="0.15">
      <c r="B108" s="9" t="s">
        <v>173</v>
      </c>
      <c r="C108" s="2">
        <v>23</v>
      </c>
      <c r="D108" s="10">
        <v>10.778</v>
      </c>
    </row>
    <row r="109" spans="2:4" x14ac:dyDescent="0.15">
      <c r="B109" s="9" t="s">
        <v>174</v>
      </c>
      <c r="C109" s="2">
        <v>20</v>
      </c>
      <c r="D109" s="10">
        <v>10.6845265734266</v>
      </c>
    </row>
    <row r="110" spans="2:4" x14ac:dyDescent="0.15">
      <c r="B110" s="9" t="s">
        <v>175</v>
      </c>
      <c r="C110" s="2">
        <v>70</v>
      </c>
      <c r="D110" s="10">
        <v>10.5973666666667</v>
      </c>
    </row>
    <row r="111" spans="2:4" x14ac:dyDescent="0.15">
      <c r="B111" s="9" t="s">
        <v>176</v>
      </c>
      <c r="C111" s="2">
        <v>22</v>
      </c>
      <c r="D111" s="10">
        <v>10.471111111111099</v>
      </c>
    </row>
    <row r="112" spans="2:4" x14ac:dyDescent="0.15">
      <c r="B112" s="9" t="s">
        <v>177</v>
      </c>
      <c r="C112" s="2">
        <v>70</v>
      </c>
      <c r="D112" s="10">
        <v>10.4329</v>
      </c>
    </row>
    <row r="113" spans="2:4" x14ac:dyDescent="0.15">
      <c r="B113" s="9" t="s">
        <v>178</v>
      </c>
      <c r="C113" s="2">
        <v>68</v>
      </c>
      <c r="D113" s="10">
        <v>10.193781250000001</v>
      </c>
    </row>
    <row r="114" spans="2:4" x14ac:dyDescent="0.15">
      <c r="B114" s="9" t="s">
        <v>179</v>
      </c>
      <c r="C114" s="2">
        <v>80</v>
      </c>
      <c r="D114" s="10">
        <v>10.078525000000001</v>
      </c>
    </row>
    <row r="115" spans="2:4" x14ac:dyDescent="0.15">
      <c r="B115" s="9" t="s">
        <v>180</v>
      </c>
      <c r="C115" s="2">
        <v>11</v>
      </c>
      <c r="D115" s="10">
        <v>10</v>
      </c>
    </row>
    <row r="116" spans="2:4" x14ac:dyDescent="0.15">
      <c r="B116" s="9" t="s">
        <v>181</v>
      </c>
      <c r="C116" s="2">
        <v>23</v>
      </c>
      <c r="D116" s="10">
        <v>9.9005124999999996</v>
      </c>
    </row>
    <row r="117" spans="2:4" x14ac:dyDescent="0.15">
      <c r="B117" s="9" t="s">
        <v>182</v>
      </c>
      <c r="C117" s="2">
        <v>19</v>
      </c>
      <c r="D117" s="10">
        <v>9.8887999999999998</v>
      </c>
    </row>
    <row r="118" spans="2:4" x14ac:dyDescent="0.15">
      <c r="B118" s="9" t="s">
        <v>183</v>
      </c>
      <c r="C118" s="2">
        <v>12</v>
      </c>
      <c r="D118" s="10">
        <v>9.8412176470588193</v>
      </c>
    </row>
    <row r="119" spans="2:4" x14ac:dyDescent="0.15">
      <c r="B119" s="9" t="s">
        <v>184</v>
      </c>
      <c r="C119" s="2">
        <v>22</v>
      </c>
      <c r="D119" s="10">
        <v>9.6613000000000007</v>
      </c>
    </row>
    <row r="120" spans="2:4" x14ac:dyDescent="0.15">
      <c r="B120" s="9" t="s">
        <v>185</v>
      </c>
      <c r="C120" s="2">
        <v>45</v>
      </c>
      <c r="D120" s="10">
        <v>9.6408308108108098</v>
      </c>
    </row>
    <row r="121" spans="2:4" x14ac:dyDescent="0.15">
      <c r="B121" s="9" t="s">
        <v>186</v>
      </c>
      <c r="C121" s="2">
        <v>85</v>
      </c>
      <c r="D121" s="10">
        <v>9.5618999999999907</v>
      </c>
    </row>
    <row r="122" spans="2:4" x14ac:dyDescent="0.15">
      <c r="B122" s="9" t="s">
        <v>187</v>
      </c>
      <c r="C122" s="2">
        <v>8</v>
      </c>
      <c r="D122" s="10">
        <v>9.5</v>
      </c>
    </row>
    <row r="123" spans="2:4" x14ac:dyDescent="0.15">
      <c r="B123" s="9" t="s">
        <v>188</v>
      </c>
      <c r="C123" s="2">
        <v>8</v>
      </c>
      <c r="D123" s="10">
        <v>9.5</v>
      </c>
    </row>
    <row r="124" spans="2:4" x14ac:dyDescent="0.15">
      <c r="B124" s="9" t="s">
        <v>189</v>
      </c>
      <c r="C124" s="2">
        <v>8</v>
      </c>
      <c r="D124" s="10">
        <v>9.5</v>
      </c>
    </row>
    <row r="125" spans="2:4" x14ac:dyDescent="0.15">
      <c r="B125" s="9" t="s">
        <v>190</v>
      </c>
      <c r="C125" s="2">
        <v>85</v>
      </c>
      <c r="D125" s="10">
        <v>9.4208999999999996</v>
      </c>
    </row>
    <row r="126" spans="2:4" x14ac:dyDescent="0.15">
      <c r="B126" s="9" t="s">
        <v>191</v>
      </c>
      <c r="C126" s="2">
        <v>22</v>
      </c>
      <c r="D126" s="10">
        <v>9.3150999999999993</v>
      </c>
    </row>
    <row r="127" spans="2:4" x14ac:dyDescent="0.15">
      <c r="B127" s="9" t="s">
        <v>192</v>
      </c>
      <c r="C127" s="2">
        <v>22</v>
      </c>
      <c r="D127" s="10">
        <v>9.3150999999999993</v>
      </c>
    </row>
    <row r="128" spans="2:4" x14ac:dyDescent="0.15">
      <c r="B128" s="9" t="s">
        <v>193</v>
      </c>
      <c r="C128" s="2">
        <v>12</v>
      </c>
      <c r="D128" s="10">
        <v>9.0097111111111108</v>
      </c>
    </row>
    <row r="129" spans="2:4" x14ac:dyDescent="0.15">
      <c r="B129" s="9" t="s">
        <v>194</v>
      </c>
      <c r="C129" s="2">
        <v>35</v>
      </c>
      <c r="D129" s="10">
        <v>8.9210714285714303</v>
      </c>
    </row>
    <row r="130" spans="2:4" x14ac:dyDescent="0.15">
      <c r="B130" s="9" t="s">
        <v>195</v>
      </c>
      <c r="C130" s="2">
        <v>12</v>
      </c>
      <c r="D130" s="10">
        <v>8.8501999999999992</v>
      </c>
    </row>
    <row r="131" spans="2:4" x14ac:dyDescent="0.15">
      <c r="B131" s="9" t="s">
        <v>196</v>
      </c>
      <c r="C131" s="2">
        <v>68</v>
      </c>
      <c r="D131" s="10">
        <v>8.7528392857142698</v>
      </c>
    </row>
    <row r="132" spans="2:4" x14ac:dyDescent="0.15">
      <c r="B132" s="9" t="s">
        <v>197</v>
      </c>
      <c r="C132" s="2">
        <v>12</v>
      </c>
      <c r="D132" s="10">
        <v>8.6721000000000004</v>
      </c>
    </row>
    <row r="133" spans="2:4" x14ac:dyDescent="0.15">
      <c r="B133" s="9" t="s">
        <v>198</v>
      </c>
      <c r="C133" s="2">
        <v>12</v>
      </c>
      <c r="D133" s="10">
        <v>8.6721000000000004</v>
      </c>
    </row>
    <row r="134" spans="2:4" x14ac:dyDescent="0.15">
      <c r="B134" s="9" t="s">
        <v>199</v>
      </c>
      <c r="C134" s="2">
        <v>12</v>
      </c>
      <c r="D134" s="10">
        <v>8.60551666666667</v>
      </c>
    </row>
    <row r="135" spans="2:4" x14ac:dyDescent="0.15">
      <c r="B135" s="9" t="s">
        <v>200</v>
      </c>
      <c r="C135" s="2">
        <v>12</v>
      </c>
      <c r="D135" s="10">
        <v>8.60548</v>
      </c>
    </row>
    <row r="136" spans="2:4" x14ac:dyDescent="0.15">
      <c r="B136" s="9" t="s">
        <v>201</v>
      </c>
      <c r="C136" s="2">
        <v>85</v>
      </c>
      <c r="D136" s="10">
        <v>8.3886000000000003</v>
      </c>
    </row>
    <row r="137" spans="2:4" x14ac:dyDescent="0.15">
      <c r="B137" s="9" t="s">
        <v>202</v>
      </c>
      <c r="C137" s="2">
        <v>16</v>
      </c>
      <c r="D137" s="10">
        <v>8.1249528089887697</v>
      </c>
    </row>
    <row r="138" spans="2:4" x14ac:dyDescent="0.15">
      <c r="B138" s="9" t="s">
        <v>203</v>
      </c>
      <c r="C138" s="2">
        <v>10</v>
      </c>
      <c r="D138" s="10">
        <v>8.1111897435897404</v>
      </c>
    </row>
    <row r="139" spans="2:4" x14ac:dyDescent="0.15">
      <c r="B139" s="9" t="s">
        <v>204</v>
      </c>
      <c r="C139" s="2">
        <v>13</v>
      </c>
      <c r="D139" s="10">
        <v>7.9986010526315798</v>
      </c>
    </row>
    <row r="140" spans="2:4" x14ac:dyDescent="0.15">
      <c r="B140" s="9" t="s">
        <v>205</v>
      </c>
      <c r="C140" s="2">
        <v>14</v>
      </c>
      <c r="D140" s="10">
        <v>7.9818304347826103</v>
      </c>
    </row>
    <row r="141" spans="2:4" x14ac:dyDescent="0.15">
      <c r="B141" s="9" t="s">
        <v>206</v>
      </c>
      <c r="C141" s="2">
        <v>13</v>
      </c>
      <c r="D141" s="10">
        <v>7.9717181818181801</v>
      </c>
    </row>
    <row r="142" spans="2:4" x14ac:dyDescent="0.15">
      <c r="B142" s="9" t="s">
        <v>207</v>
      </c>
      <c r="C142" s="2">
        <v>13</v>
      </c>
      <c r="D142" s="10">
        <v>7.8449439393939402</v>
      </c>
    </row>
    <row r="143" spans="2:4" x14ac:dyDescent="0.15">
      <c r="B143" s="9" t="s">
        <v>208</v>
      </c>
      <c r="C143" s="2">
        <v>132</v>
      </c>
      <c r="D143" s="10">
        <v>7.7642857142857302</v>
      </c>
    </row>
    <row r="144" spans="2:4" x14ac:dyDescent="0.15">
      <c r="B144" s="9" t="s">
        <v>209</v>
      </c>
      <c r="C144" s="2">
        <v>68</v>
      </c>
      <c r="D144" s="10">
        <v>7.3223200000000102</v>
      </c>
    </row>
    <row r="145" spans="2:4" x14ac:dyDescent="0.15">
      <c r="B145" s="9" t="s">
        <v>210</v>
      </c>
      <c r="C145" s="2">
        <v>97</v>
      </c>
      <c r="D145" s="10">
        <v>7.3110716000000098</v>
      </c>
    </row>
    <row r="146" spans="2:4" x14ac:dyDescent="0.15">
      <c r="B146" s="9" t="s">
        <v>211</v>
      </c>
      <c r="C146" s="2">
        <v>97</v>
      </c>
      <c r="D146" s="10">
        <v>7.3110716000000098</v>
      </c>
    </row>
    <row r="147" spans="2:4" x14ac:dyDescent="0.15">
      <c r="B147" s="9" t="s">
        <v>212</v>
      </c>
      <c r="C147" s="2">
        <v>70</v>
      </c>
      <c r="D147" s="10">
        <v>7.1347818181818203</v>
      </c>
    </row>
    <row r="148" spans="2:4" x14ac:dyDescent="0.15">
      <c r="B148" s="9" t="s">
        <v>213</v>
      </c>
      <c r="C148" s="2">
        <v>15</v>
      </c>
      <c r="D148" s="10">
        <v>7.12385414364641</v>
      </c>
    </row>
    <row r="149" spans="2:4" x14ac:dyDescent="0.15">
      <c r="B149" s="9" t="s">
        <v>214</v>
      </c>
      <c r="C149" s="2">
        <v>12</v>
      </c>
      <c r="D149" s="10">
        <v>7.0023900000000001</v>
      </c>
    </row>
    <row r="150" spans="2:4" x14ac:dyDescent="0.15">
      <c r="B150" s="9" t="s">
        <v>215</v>
      </c>
      <c r="C150" s="2">
        <v>7</v>
      </c>
      <c r="D150" s="10">
        <v>7</v>
      </c>
    </row>
    <row r="151" spans="2:4" x14ac:dyDescent="0.15">
      <c r="B151" s="9" t="s">
        <v>216</v>
      </c>
      <c r="C151" s="2">
        <v>7</v>
      </c>
      <c r="D151" s="10">
        <v>7</v>
      </c>
    </row>
    <row r="152" spans="2:4" x14ac:dyDescent="0.15">
      <c r="B152" s="9" t="s">
        <v>217</v>
      </c>
      <c r="C152" s="2">
        <v>70.599999999999994</v>
      </c>
      <c r="D152" s="10">
        <v>6.9969000000000099</v>
      </c>
    </row>
    <row r="153" spans="2:4" x14ac:dyDescent="0.15">
      <c r="B153" s="9" t="s">
        <v>218</v>
      </c>
      <c r="C153" s="2">
        <v>320</v>
      </c>
      <c r="D153" s="10">
        <v>6.9332000000000003</v>
      </c>
    </row>
    <row r="154" spans="2:4" x14ac:dyDescent="0.15">
      <c r="B154" s="9" t="s">
        <v>219</v>
      </c>
      <c r="C154" s="2">
        <v>12</v>
      </c>
      <c r="D154" s="10">
        <v>6.82423333333334</v>
      </c>
    </row>
    <row r="155" spans="2:4" x14ac:dyDescent="0.15">
      <c r="B155" s="9" t="s">
        <v>220</v>
      </c>
      <c r="C155" s="2">
        <v>132</v>
      </c>
      <c r="D155" s="10">
        <v>6.7514705882353203</v>
      </c>
    </row>
    <row r="156" spans="2:4" x14ac:dyDescent="0.15">
      <c r="B156" s="9" t="s">
        <v>221</v>
      </c>
      <c r="C156" s="2">
        <v>34</v>
      </c>
      <c r="D156" s="10">
        <v>6.4226400000000003</v>
      </c>
    </row>
    <row r="157" spans="2:4" x14ac:dyDescent="0.15">
      <c r="B157" s="9" t="s">
        <v>222</v>
      </c>
      <c r="C157" s="2">
        <v>34</v>
      </c>
      <c r="D157" s="10">
        <v>6.2365769230769299</v>
      </c>
    </row>
    <row r="158" spans="2:4" x14ac:dyDescent="0.15">
      <c r="B158" s="9" t="s">
        <v>223</v>
      </c>
      <c r="C158" s="2">
        <v>20.5</v>
      </c>
      <c r="D158" s="10">
        <v>5.9751000000000003</v>
      </c>
    </row>
    <row r="159" spans="2:4" x14ac:dyDescent="0.15">
      <c r="B159" s="9" t="s">
        <v>224</v>
      </c>
      <c r="C159" s="2">
        <v>34</v>
      </c>
      <c r="D159" s="10">
        <v>5.8230818181818202</v>
      </c>
    </row>
    <row r="160" spans="2:4" x14ac:dyDescent="0.15">
      <c r="B160" s="9" t="s">
        <v>225</v>
      </c>
      <c r="C160" s="2">
        <v>35</v>
      </c>
      <c r="D160" s="10">
        <v>5.51021428571429</v>
      </c>
    </row>
    <row r="161" spans="2:4" x14ac:dyDescent="0.15">
      <c r="B161" s="9" t="s">
        <v>226</v>
      </c>
      <c r="C161" s="2">
        <v>12</v>
      </c>
      <c r="D161" s="10">
        <v>5.4960000000000004</v>
      </c>
    </row>
    <row r="162" spans="2:4" x14ac:dyDescent="0.15">
      <c r="B162" s="9" t="s">
        <v>227</v>
      </c>
      <c r="C162" s="2">
        <v>34</v>
      </c>
      <c r="D162" s="10">
        <v>5.2775107142857101</v>
      </c>
    </row>
    <row r="163" spans="2:4" x14ac:dyDescent="0.15">
      <c r="B163" s="9" t="s">
        <v>228</v>
      </c>
      <c r="C163" s="2">
        <v>35</v>
      </c>
      <c r="D163" s="10">
        <v>5.2087571428571504</v>
      </c>
    </row>
    <row r="164" spans="2:4" x14ac:dyDescent="0.15">
      <c r="B164" s="9" t="s">
        <v>229</v>
      </c>
      <c r="C164" s="2">
        <v>122</v>
      </c>
      <c r="D164" s="10">
        <v>5.2022999999999904</v>
      </c>
    </row>
    <row r="165" spans="2:4" x14ac:dyDescent="0.15">
      <c r="B165" s="9" t="s">
        <v>230</v>
      </c>
      <c r="C165" s="2">
        <v>34</v>
      </c>
      <c r="D165" s="10">
        <v>5.1799679999999997</v>
      </c>
    </row>
    <row r="166" spans="2:4" x14ac:dyDescent="0.15">
      <c r="B166" s="9" t="s">
        <v>231</v>
      </c>
      <c r="C166" s="2">
        <v>35</v>
      </c>
      <c r="D166" s="10">
        <v>5.1632999999999996</v>
      </c>
    </row>
    <row r="167" spans="2:4" x14ac:dyDescent="0.15">
      <c r="B167" s="9" t="s">
        <v>232</v>
      </c>
      <c r="C167" s="2">
        <v>34</v>
      </c>
      <c r="D167" s="10">
        <v>5.0387974358974397</v>
      </c>
    </row>
    <row r="168" spans="2:4" x14ac:dyDescent="0.15">
      <c r="B168" s="9" t="s">
        <v>233</v>
      </c>
      <c r="C168" s="2">
        <v>34</v>
      </c>
      <c r="D168" s="10">
        <v>5.0319799999999999</v>
      </c>
    </row>
    <row r="169" spans="2:4" x14ac:dyDescent="0.15">
      <c r="B169" s="9" t="s">
        <v>234</v>
      </c>
      <c r="C169" s="2">
        <v>10.89</v>
      </c>
      <c r="D169" s="10">
        <v>5.0288360000000001</v>
      </c>
    </row>
    <row r="170" spans="2:4" x14ac:dyDescent="0.15">
      <c r="B170" s="9" t="s">
        <v>235</v>
      </c>
      <c r="C170" s="2">
        <v>50</v>
      </c>
      <c r="D170" s="10">
        <v>5</v>
      </c>
    </row>
    <row r="171" spans="2:4" x14ac:dyDescent="0.15">
      <c r="B171" s="9" t="s">
        <v>236</v>
      </c>
      <c r="C171" s="2">
        <v>34</v>
      </c>
      <c r="D171" s="10">
        <v>4.7360352941176496</v>
      </c>
    </row>
    <row r="172" spans="2:4" x14ac:dyDescent="0.15">
      <c r="B172" s="9" t="s">
        <v>237</v>
      </c>
      <c r="C172" s="2">
        <v>34</v>
      </c>
      <c r="D172" s="10">
        <v>4.6927052631578903</v>
      </c>
    </row>
    <row r="173" spans="2:4" x14ac:dyDescent="0.15">
      <c r="B173" s="9" t="s">
        <v>238</v>
      </c>
      <c r="C173" s="2">
        <v>12.3</v>
      </c>
      <c r="D173" s="10">
        <v>4.6363636363636402</v>
      </c>
    </row>
    <row r="174" spans="2:4" x14ac:dyDescent="0.15">
      <c r="B174" s="9" t="s">
        <v>239</v>
      </c>
      <c r="C174" s="2">
        <v>70</v>
      </c>
      <c r="D174" s="10">
        <v>4.5747633333333404</v>
      </c>
    </row>
    <row r="175" spans="2:4" x14ac:dyDescent="0.15">
      <c r="B175" s="9" t="s">
        <v>240</v>
      </c>
      <c r="C175" s="2">
        <v>33</v>
      </c>
      <c r="D175" s="10">
        <v>4.2185526315789401</v>
      </c>
    </row>
    <row r="176" spans="2:4" x14ac:dyDescent="0.15">
      <c r="B176" s="9" t="s">
        <v>241</v>
      </c>
      <c r="C176" s="2">
        <v>33</v>
      </c>
      <c r="D176" s="10">
        <v>3.8019333333333298</v>
      </c>
    </row>
    <row r="177" spans="2:4" x14ac:dyDescent="0.15">
      <c r="B177" s="9" t="s">
        <v>242</v>
      </c>
      <c r="C177" s="2">
        <v>70</v>
      </c>
      <c r="D177" s="10">
        <v>3.7174111111111001</v>
      </c>
    </row>
    <row r="178" spans="2:4" x14ac:dyDescent="0.15">
      <c r="B178" s="9" t="s">
        <v>243</v>
      </c>
      <c r="C178" s="2">
        <v>34</v>
      </c>
      <c r="D178" s="10">
        <v>3.6226115384615398</v>
      </c>
    </row>
    <row r="179" spans="2:4" x14ac:dyDescent="0.15">
      <c r="B179" s="9" t="s">
        <v>244</v>
      </c>
      <c r="C179" s="2">
        <v>35</v>
      </c>
      <c r="D179" s="10">
        <v>3.6034230769230802</v>
      </c>
    </row>
    <row r="180" spans="2:4" x14ac:dyDescent="0.15">
      <c r="B180" s="9" t="s">
        <v>245</v>
      </c>
      <c r="C180" s="2">
        <v>33</v>
      </c>
      <c r="D180" s="10">
        <v>3.5188000000000001</v>
      </c>
    </row>
    <row r="181" spans="2:4" x14ac:dyDescent="0.15">
      <c r="B181" s="9" t="s">
        <v>246</v>
      </c>
      <c r="C181" s="2">
        <v>10</v>
      </c>
      <c r="D181" s="10">
        <v>3.4918</v>
      </c>
    </row>
    <row r="182" spans="2:4" x14ac:dyDescent="0.15">
      <c r="B182" s="9" t="s">
        <v>247</v>
      </c>
      <c r="C182" s="2">
        <v>9.4</v>
      </c>
      <c r="D182" s="10">
        <v>3.4681137931034498</v>
      </c>
    </row>
    <row r="183" spans="2:4" x14ac:dyDescent="0.15">
      <c r="B183" s="9" t="s">
        <v>248</v>
      </c>
      <c r="C183" s="2">
        <v>35</v>
      </c>
      <c r="D183" s="10">
        <v>3.4421888888888899</v>
      </c>
    </row>
    <row r="184" spans="2:4" x14ac:dyDescent="0.15">
      <c r="B184" s="9" t="s">
        <v>249</v>
      </c>
      <c r="C184" s="2">
        <v>30.611799999999999</v>
      </c>
      <c r="D184" s="10">
        <v>3.4388000000000001</v>
      </c>
    </row>
    <row r="185" spans="2:4" x14ac:dyDescent="0.15">
      <c r="B185" s="9" t="s">
        <v>250</v>
      </c>
      <c r="C185" s="2">
        <v>33</v>
      </c>
      <c r="D185" s="10">
        <v>3.2920714285714299</v>
      </c>
    </row>
    <row r="186" spans="2:4" x14ac:dyDescent="0.15">
      <c r="B186" s="9" t="s">
        <v>251</v>
      </c>
      <c r="C186" s="2">
        <v>22</v>
      </c>
      <c r="D186" s="10">
        <v>3.19</v>
      </c>
    </row>
    <row r="187" spans="2:4" x14ac:dyDescent="0.15">
      <c r="B187" s="9" t="s">
        <v>252</v>
      </c>
      <c r="C187" s="2">
        <v>34</v>
      </c>
      <c r="D187" s="10">
        <v>3.0863777777777801</v>
      </c>
    </row>
    <row r="188" spans="2:4" x14ac:dyDescent="0.15">
      <c r="B188" s="9" t="s">
        <v>253</v>
      </c>
      <c r="C188" s="2">
        <v>7.4</v>
      </c>
      <c r="D188" s="10">
        <v>3.0589060240963901</v>
      </c>
    </row>
    <row r="189" spans="2:4" x14ac:dyDescent="0.15">
      <c r="B189" s="9" t="s">
        <v>254</v>
      </c>
      <c r="C189" s="2">
        <v>12</v>
      </c>
      <c r="D189" s="10">
        <v>2.8986999999999998</v>
      </c>
    </row>
    <row r="190" spans="2:4" x14ac:dyDescent="0.15">
      <c r="B190" s="9" t="s">
        <v>255</v>
      </c>
      <c r="C190" s="2">
        <v>20</v>
      </c>
      <c r="D190" s="10">
        <v>2.88</v>
      </c>
    </row>
    <row r="191" spans="2:4" x14ac:dyDescent="0.15">
      <c r="B191" s="9" t="s">
        <v>256</v>
      </c>
      <c r="C191" s="2">
        <v>6</v>
      </c>
      <c r="D191" s="10">
        <v>2.7480000000000002</v>
      </c>
    </row>
    <row r="192" spans="2:4" x14ac:dyDescent="0.15">
      <c r="B192" s="9" t="s">
        <v>257</v>
      </c>
      <c r="C192" s="2">
        <v>6</v>
      </c>
      <c r="D192" s="10">
        <v>2.7480000000000002</v>
      </c>
    </row>
    <row r="193" spans="2:4" x14ac:dyDescent="0.15">
      <c r="B193" s="9" t="s">
        <v>258</v>
      </c>
      <c r="C193" s="2">
        <v>34</v>
      </c>
      <c r="D193" s="10">
        <v>2.6783000000000001</v>
      </c>
    </row>
    <row r="194" spans="2:4" x14ac:dyDescent="0.15">
      <c r="B194" s="9" t="s">
        <v>259</v>
      </c>
      <c r="C194" s="2">
        <v>5.2</v>
      </c>
      <c r="D194" s="10">
        <v>2.5166666666666702</v>
      </c>
    </row>
    <row r="195" spans="2:4" x14ac:dyDescent="0.15">
      <c r="B195" s="9" t="s">
        <v>260</v>
      </c>
      <c r="C195" s="2">
        <v>8</v>
      </c>
      <c r="D195" s="10">
        <v>2.5</v>
      </c>
    </row>
    <row r="196" spans="2:4" x14ac:dyDescent="0.15">
      <c r="B196" s="9" t="s">
        <v>261</v>
      </c>
      <c r="C196" s="2">
        <v>8</v>
      </c>
      <c r="D196" s="10">
        <v>2.5</v>
      </c>
    </row>
    <row r="197" spans="2:4" x14ac:dyDescent="0.15">
      <c r="B197" s="9" t="s">
        <v>262</v>
      </c>
      <c r="C197" s="2">
        <v>8</v>
      </c>
      <c r="D197" s="10">
        <v>2.5</v>
      </c>
    </row>
    <row r="198" spans="2:4" x14ac:dyDescent="0.15">
      <c r="B198" s="9" t="s">
        <v>263</v>
      </c>
      <c r="C198" s="2">
        <v>8</v>
      </c>
      <c r="D198" s="10">
        <v>2.5</v>
      </c>
    </row>
    <row r="199" spans="2:4" x14ac:dyDescent="0.15">
      <c r="B199" s="9" t="s">
        <v>264</v>
      </c>
      <c r="C199" s="2">
        <v>8</v>
      </c>
      <c r="D199" s="10">
        <v>2.5</v>
      </c>
    </row>
    <row r="200" spans="2:4" x14ac:dyDescent="0.15">
      <c r="B200" s="9" t="s">
        <v>265</v>
      </c>
      <c r="C200" s="2">
        <v>8</v>
      </c>
      <c r="D200" s="10">
        <v>2.5</v>
      </c>
    </row>
    <row r="201" spans="2:4" x14ac:dyDescent="0.15">
      <c r="B201" s="9" t="s">
        <v>266</v>
      </c>
      <c r="C201" s="2">
        <v>8</v>
      </c>
      <c r="D201" s="10">
        <v>2.5</v>
      </c>
    </row>
    <row r="202" spans="2:4" x14ac:dyDescent="0.15">
      <c r="B202" s="9" t="s">
        <v>267</v>
      </c>
      <c r="C202" s="2">
        <v>8</v>
      </c>
      <c r="D202" s="10">
        <v>2.5</v>
      </c>
    </row>
    <row r="203" spans="2:4" x14ac:dyDescent="0.15">
      <c r="B203" s="9" t="s">
        <v>268</v>
      </c>
      <c r="C203" s="2">
        <v>8</v>
      </c>
      <c r="D203" s="10">
        <v>2.5</v>
      </c>
    </row>
    <row r="204" spans="2:4" x14ac:dyDescent="0.15">
      <c r="B204" s="9" t="s">
        <v>269</v>
      </c>
      <c r="C204" s="2">
        <v>8</v>
      </c>
      <c r="D204" s="10">
        <v>2.5</v>
      </c>
    </row>
    <row r="205" spans="2:4" x14ac:dyDescent="0.15">
      <c r="B205" s="9" t="s">
        <v>270</v>
      </c>
      <c r="C205" s="2">
        <v>8</v>
      </c>
      <c r="D205" s="10">
        <v>2.5</v>
      </c>
    </row>
    <row r="206" spans="2:4" x14ac:dyDescent="0.15">
      <c r="B206" s="9" t="s">
        <v>271</v>
      </c>
      <c r="C206" s="2">
        <v>8</v>
      </c>
      <c r="D206" s="10">
        <v>2.5</v>
      </c>
    </row>
    <row r="207" spans="2:4" x14ac:dyDescent="0.15">
      <c r="B207" s="9" t="s">
        <v>272</v>
      </c>
      <c r="C207" s="2">
        <v>8</v>
      </c>
      <c r="D207" s="10">
        <v>2.5</v>
      </c>
    </row>
    <row r="208" spans="2:4" x14ac:dyDescent="0.15">
      <c r="B208" s="9" t="s">
        <v>273</v>
      </c>
      <c r="C208" s="2">
        <v>8</v>
      </c>
      <c r="D208" s="10">
        <v>2.5</v>
      </c>
    </row>
    <row r="209" spans="2:4" x14ac:dyDescent="0.15">
      <c r="B209" s="9" t="s">
        <v>274</v>
      </c>
      <c r="C209" s="2">
        <v>8</v>
      </c>
      <c r="D209" s="10">
        <v>2.5</v>
      </c>
    </row>
    <row r="210" spans="2:4" x14ac:dyDescent="0.15">
      <c r="B210" s="9" t="s">
        <v>275</v>
      </c>
      <c r="C210" s="2">
        <v>8</v>
      </c>
      <c r="D210" s="10">
        <v>2.5</v>
      </c>
    </row>
    <row r="211" spans="2:4" x14ac:dyDescent="0.15">
      <c r="B211" s="9" t="s">
        <v>276</v>
      </c>
      <c r="C211" s="2">
        <v>8</v>
      </c>
      <c r="D211" s="10">
        <v>2.5</v>
      </c>
    </row>
    <row r="212" spans="2:4" x14ac:dyDescent="0.15">
      <c r="B212" s="9" t="s">
        <v>277</v>
      </c>
      <c r="C212" s="2">
        <v>8</v>
      </c>
      <c r="D212" s="10">
        <v>2.5</v>
      </c>
    </row>
    <row r="213" spans="2:4" x14ac:dyDescent="0.15">
      <c r="B213" s="9" t="s">
        <v>278</v>
      </c>
      <c r="C213" s="2">
        <v>34</v>
      </c>
      <c r="D213" s="10">
        <v>2.3306939393939401</v>
      </c>
    </row>
    <row r="214" spans="2:4" x14ac:dyDescent="0.15">
      <c r="B214" s="9" t="s">
        <v>279</v>
      </c>
      <c r="C214" s="2">
        <v>34</v>
      </c>
      <c r="D214" s="10">
        <v>2.2674799999999999</v>
      </c>
    </row>
    <row r="215" spans="2:4" x14ac:dyDescent="0.15">
      <c r="B215" s="9" t="s">
        <v>280</v>
      </c>
      <c r="C215" s="2">
        <v>18</v>
      </c>
      <c r="D215" s="10">
        <v>2.2556643356643402</v>
      </c>
    </row>
    <row r="216" spans="2:4" x14ac:dyDescent="0.15">
      <c r="B216" s="9" t="s">
        <v>281</v>
      </c>
      <c r="C216" s="2">
        <v>9.4</v>
      </c>
      <c r="D216" s="10">
        <v>2.0516999999999999</v>
      </c>
    </row>
    <row r="217" spans="2:4" x14ac:dyDescent="0.15">
      <c r="B217" s="9" t="s">
        <v>282</v>
      </c>
      <c r="C217" s="2">
        <v>2.5</v>
      </c>
      <c r="D217" s="10">
        <v>1.145</v>
      </c>
    </row>
    <row r="218" spans="2:4" x14ac:dyDescent="0.15">
      <c r="B218" s="9" t="s">
        <v>283</v>
      </c>
      <c r="C218" s="2">
        <v>2.5</v>
      </c>
      <c r="D218" s="10">
        <v>1.145</v>
      </c>
    </row>
    <row r="219" spans="2:4" x14ac:dyDescent="0.15">
      <c r="B219" s="9" t="s">
        <v>284</v>
      </c>
      <c r="C219" s="2">
        <v>2.5</v>
      </c>
      <c r="D219" s="10">
        <v>1.145</v>
      </c>
    </row>
    <row r="220" spans="2:4" x14ac:dyDescent="0.15">
      <c r="B220" s="9" t="s">
        <v>285</v>
      </c>
      <c r="C220" s="2">
        <v>2.5</v>
      </c>
      <c r="D220" s="10">
        <v>1.145</v>
      </c>
    </row>
    <row r="221" spans="2:4" x14ac:dyDescent="0.15">
      <c r="B221" s="9" t="s">
        <v>286</v>
      </c>
      <c r="C221" s="2">
        <v>2.5</v>
      </c>
      <c r="D221" s="10">
        <v>1.145</v>
      </c>
    </row>
    <row r="222" spans="2:4" x14ac:dyDescent="0.15">
      <c r="B222" s="9" t="s">
        <v>287</v>
      </c>
      <c r="C222" s="2">
        <v>2.5</v>
      </c>
      <c r="D222" s="10">
        <v>1.145</v>
      </c>
    </row>
    <row r="223" spans="2:4" x14ac:dyDescent="0.15">
      <c r="B223" s="9" t="s">
        <v>288</v>
      </c>
      <c r="C223" s="2">
        <v>2.5</v>
      </c>
      <c r="D223" s="10">
        <v>1.145</v>
      </c>
    </row>
    <row r="224" spans="2:4" x14ac:dyDescent="0.15">
      <c r="B224" s="9" t="s">
        <v>289</v>
      </c>
      <c r="C224" s="2">
        <v>2.5</v>
      </c>
      <c r="D224" s="10">
        <v>1.145</v>
      </c>
    </row>
    <row r="225" spans="2:4" x14ac:dyDescent="0.15">
      <c r="B225" s="9" t="s">
        <v>290</v>
      </c>
      <c r="C225" s="2">
        <v>2.5</v>
      </c>
      <c r="D225" s="10">
        <v>1.145</v>
      </c>
    </row>
    <row r="226" spans="2:4" x14ac:dyDescent="0.15">
      <c r="B226" s="9" t="s">
        <v>291</v>
      </c>
      <c r="C226" s="2">
        <v>55</v>
      </c>
      <c r="D226" s="10">
        <v>6.9775000000006998E-2</v>
      </c>
    </row>
    <row r="227" spans="2:4" x14ac:dyDescent="0.15">
      <c r="B227" s="9" t="s">
        <v>292</v>
      </c>
      <c r="C227" s="2">
        <v>45</v>
      </c>
      <c r="D227" s="10">
        <v>0</v>
      </c>
    </row>
    <row r="228" spans="2:4" x14ac:dyDescent="0.15">
      <c r="B228" s="9" t="s">
        <v>293</v>
      </c>
      <c r="C228" s="2">
        <v>130</v>
      </c>
      <c r="D228" s="10">
        <v>0</v>
      </c>
    </row>
    <row r="229" spans="2:4" x14ac:dyDescent="0.15">
      <c r="B229" s="9" t="s">
        <v>294</v>
      </c>
      <c r="C229" s="2">
        <v>29</v>
      </c>
      <c r="D229" s="10">
        <v>0</v>
      </c>
    </row>
    <row r="230" spans="2:4" x14ac:dyDescent="0.15">
      <c r="B230" s="9" t="s">
        <v>295</v>
      </c>
      <c r="C230" s="2">
        <v>96</v>
      </c>
      <c r="D230" s="10">
        <v>0</v>
      </c>
    </row>
    <row r="231" spans="2:4" x14ac:dyDescent="0.15">
      <c r="B231" s="9" t="s">
        <v>296</v>
      </c>
      <c r="C231" s="2">
        <v>14.5</v>
      </c>
      <c r="D231" s="10">
        <v>0</v>
      </c>
    </row>
    <row r="232" spans="2:4" x14ac:dyDescent="0.15">
      <c r="B232" s="9" t="s">
        <v>297</v>
      </c>
      <c r="C232" s="2">
        <v>52</v>
      </c>
      <c r="D232" s="10">
        <v>0</v>
      </c>
    </row>
    <row r="233" spans="2:4" x14ac:dyDescent="0.15">
      <c r="B233" s="9" t="s">
        <v>298</v>
      </c>
      <c r="C233" s="2">
        <v>52</v>
      </c>
      <c r="D233" s="10">
        <v>0</v>
      </c>
    </row>
    <row r="234" spans="2:4" x14ac:dyDescent="0.15">
      <c r="B234" s="9" t="s">
        <v>299</v>
      </c>
      <c r="C234" s="2">
        <v>21</v>
      </c>
      <c r="D234" s="10">
        <v>0</v>
      </c>
    </row>
    <row r="235" spans="2:4" x14ac:dyDescent="0.15">
      <c r="B235" s="9" t="s">
        <v>300</v>
      </c>
      <c r="C235" s="2">
        <v>33</v>
      </c>
      <c r="D235" s="10">
        <v>0</v>
      </c>
    </row>
    <row r="236" spans="2:4" x14ac:dyDescent="0.15">
      <c r="B236" s="9" t="s">
        <v>301</v>
      </c>
      <c r="C236" s="2">
        <v>33</v>
      </c>
      <c r="D236" s="10">
        <v>0</v>
      </c>
    </row>
    <row r="237" spans="2:4" x14ac:dyDescent="0.15">
      <c r="B237" s="9" t="s">
        <v>302</v>
      </c>
      <c r="C237" s="2">
        <v>53</v>
      </c>
      <c r="D237" s="10">
        <v>0</v>
      </c>
    </row>
  </sheetData>
  <phoneticPr fontId="19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sqref="A1:XFD1048576"/>
    </sheetView>
  </sheetViews>
  <sheetFormatPr defaultColWidth="9" defaultRowHeight="13.5" x14ac:dyDescent="0.15"/>
  <cols>
    <col min="1" max="1" width="32.5" style="6" customWidth="1"/>
    <col min="2" max="2" width="22.125" style="3" customWidth="1"/>
    <col min="3" max="3" width="23" style="3" customWidth="1"/>
    <col min="4" max="256" width="9" style="6"/>
    <col min="257" max="257" width="32.5" style="6" customWidth="1"/>
    <col min="258" max="258" width="22.125" style="6" customWidth="1"/>
    <col min="259" max="259" width="23" style="6" customWidth="1"/>
    <col min="260" max="512" width="9" style="6"/>
    <col min="513" max="513" width="32.5" style="6" customWidth="1"/>
    <col min="514" max="514" width="22.125" style="6" customWidth="1"/>
    <col min="515" max="515" width="23" style="6" customWidth="1"/>
    <col min="516" max="768" width="9" style="6"/>
    <col min="769" max="769" width="32.5" style="6" customWidth="1"/>
    <col min="770" max="770" width="22.125" style="6" customWidth="1"/>
    <col min="771" max="771" width="23" style="6" customWidth="1"/>
    <col min="772" max="1024" width="9" style="6"/>
    <col min="1025" max="1025" width="32.5" style="6" customWidth="1"/>
    <col min="1026" max="1026" width="22.125" style="6" customWidth="1"/>
    <col min="1027" max="1027" width="23" style="6" customWidth="1"/>
    <col min="1028" max="1280" width="9" style="6"/>
    <col min="1281" max="1281" width="32.5" style="6" customWidth="1"/>
    <col min="1282" max="1282" width="22.125" style="6" customWidth="1"/>
    <col min="1283" max="1283" width="23" style="6" customWidth="1"/>
    <col min="1284" max="1536" width="9" style="6"/>
    <col min="1537" max="1537" width="32.5" style="6" customWidth="1"/>
    <col min="1538" max="1538" width="22.125" style="6" customWidth="1"/>
    <col min="1539" max="1539" width="23" style="6" customWidth="1"/>
    <col min="1540" max="1792" width="9" style="6"/>
    <col min="1793" max="1793" width="32.5" style="6" customWidth="1"/>
    <col min="1794" max="1794" width="22.125" style="6" customWidth="1"/>
    <col min="1795" max="1795" width="23" style="6" customWidth="1"/>
    <col min="1796" max="2048" width="9" style="6"/>
    <col min="2049" max="2049" width="32.5" style="6" customWidth="1"/>
    <col min="2050" max="2050" width="22.125" style="6" customWidth="1"/>
    <col min="2051" max="2051" width="23" style="6" customWidth="1"/>
    <col min="2052" max="2304" width="9" style="6"/>
    <col min="2305" max="2305" width="32.5" style="6" customWidth="1"/>
    <col min="2306" max="2306" width="22.125" style="6" customWidth="1"/>
    <col min="2307" max="2307" width="23" style="6" customWidth="1"/>
    <col min="2308" max="2560" width="9" style="6"/>
    <col min="2561" max="2561" width="32.5" style="6" customWidth="1"/>
    <col min="2562" max="2562" width="22.125" style="6" customWidth="1"/>
    <col min="2563" max="2563" width="23" style="6" customWidth="1"/>
    <col min="2564" max="2816" width="9" style="6"/>
    <col min="2817" max="2817" width="32.5" style="6" customWidth="1"/>
    <col min="2818" max="2818" width="22.125" style="6" customWidth="1"/>
    <col min="2819" max="2819" width="23" style="6" customWidth="1"/>
    <col min="2820" max="3072" width="9" style="6"/>
    <col min="3073" max="3073" width="32.5" style="6" customWidth="1"/>
    <col min="3074" max="3074" width="22.125" style="6" customWidth="1"/>
    <col min="3075" max="3075" width="23" style="6" customWidth="1"/>
    <col min="3076" max="3328" width="9" style="6"/>
    <col min="3329" max="3329" width="32.5" style="6" customWidth="1"/>
    <col min="3330" max="3330" width="22.125" style="6" customWidth="1"/>
    <col min="3331" max="3331" width="23" style="6" customWidth="1"/>
    <col min="3332" max="3584" width="9" style="6"/>
    <col min="3585" max="3585" width="32.5" style="6" customWidth="1"/>
    <col min="3586" max="3586" width="22.125" style="6" customWidth="1"/>
    <col min="3587" max="3587" width="23" style="6" customWidth="1"/>
    <col min="3588" max="3840" width="9" style="6"/>
    <col min="3841" max="3841" width="32.5" style="6" customWidth="1"/>
    <col min="3842" max="3842" width="22.125" style="6" customWidth="1"/>
    <col min="3843" max="3843" width="23" style="6" customWidth="1"/>
    <col min="3844" max="4096" width="9" style="6"/>
    <col min="4097" max="4097" width="32.5" style="6" customWidth="1"/>
    <col min="4098" max="4098" width="22.125" style="6" customWidth="1"/>
    <col min="4099" max="4099" width="23" style="6" customWidth="1"/>
    <col min="4100" max="4352" width="9" style="6"/>
    <col min="4353" max="4353" width="32.5" style="6" customWidth="1"/>
    <col min="4354" max="4354" width="22.125" style="6" customWidth="1"/>
    <col min="4355" max="4355" width="23" style="6" customWidth="1"/>
    <col min="4356" max="4608" width="9" style="6"/>
    <col min="4609" max="4609" width="32.5" style="6" customWidth="1"/>
    <col min="4610" max="4610" width="22.125" style="6" customWidth="1"/>
    <col min="4611" max="4611" width="23" style="6" customWidth="1"/>
    <col min="4612" max="4864" width="9" style="6"/>
    <col min="4865" max="4865" width="32.5" style="6" customWidth="1"/>
    <col min="4866" max="4866" width="22.125" style="6" customWidth="1"/>
    <col min="4867" max="4867" width="23" style="6" customWidth="1"/>
    <col min="4868" max="5120" width="9" style="6"/>
    <col min="5121" max="5121" width="32.5" style="6" customWidth="1"/>
    <col min="5122" max="5122" width="22.125" style="6" customWidth="1"/>
    <col min="5123" max="5123" width="23" style="6" customWidth="1"/>
    <col min="5124" max="5376" width="9" style="6"/>
    <col min="5377" max="5377" width="32.5" style="6" customWidth="1"/>
    <col min="5378" max="5378" width="22.125" style="6" customWidth="1"/>
    <col min="5379" max="5379" width="23" style="6" customWidth="1"/>
    <col min="5380" max="5632" width="9" style="6"/>
    <col min="5633" max="5633" width="32.5" style="6" customWidth="1"/>
    <col min="5634" max="5634" width="22.125" style="6" customWidth="1"/>
    <col min="5635" max="5635" width="23" style="6" customWidth="1"/>
    <col min="5636" max="5888" width="9" style="6"/>
    <col min="5889" max="5889" width="32.5" style="6" customWidth="1"/>
    <col min="5890" max="5890" width="22.125" style="6" customWidth="1"/>
    <col min="5891" max="5891" width="23" style="6" customWidth="1"/>
    <col min="5892" max="6144" width="9" style="6"/>
    <col min="6145" max="6145" width="32.5" style="6" customWidth="1"/>
    <col min="6146" max="6146" width="22.125" style="6" customWidth="1"/>
    <col min="6147" max="6147" width="23" style="6" customWidth="1"/>
    <col min="6148" max="6400" width="9" style="6"/>
    <col min="6401" max="6401" width="32.5" style="6" customWidth="1"/>
    <col min="6402" max="6402" width="22.125" style="6" customWidth="1"/>
    <col min="6403" max="6403" width="23" style="6" customWidth="1"/>
    <col min="6404" max="6656" width="9" style="6"/>
    <col min="6657" max="6657" width="32.5" style="6" customWidth="1"/>
    <col min="6658" max="6658" width="22.125" style="6" customWidth="1"/>
    <col min="6659" max="6659" width="23" style="6" customWidth="1"/>
    <col min="6660" max="6912" width="9" style="6"/>
    <col min="6913" max="6913" width="32.5" style="6" customWidth="1"/>
    <col min="6914" max="6914" width="22.125" style="6" customWidth="1"/>
    <col min="6915" max="6915" width="23" style="6" customWidth="1"/>
    <col min="6916" max="7168" width="9" style="6"/>
    <col min="7169" max="7169" width="32.5" style="6" customWidth="1"/>
    <col min="7170" max="7170" width="22.125" style="6" customWidth="1"/>
    <col min="7171" max="7171" width="23" style="6" customWidth="1"/>
    <col min="7172" max="7424" width="9" style="6"/>
    <col min="7425" max="7425" width="32.5" style="6" customWidth="1"/>
    <col min="7426" max="7426" width="22.125" style="6" customWidth="1"/>
    <col min="7427" max="7427" width="23" style="6" customWidth="1"/>
    <col min="7428" max="7680" width="9" style="6"/>
    <col min="7681" max="7681" width="32.5" style="6" customWidth="1"/>
    <col min="7682" max="7682" width="22.125" style="6" customWidth="1"/>
    <col min="7683" max="7683" width="23" style="6" customWidth="1"/>
    <col min="7684" max="7936" width="9" style="6"/>
    <col min="7937" max="7937" width="32.5" style="6" customWidth="1"/>
    <col min="7938" max="7938" width="22.125" style="6" customWidth="1"/>
    <col min="7939" max="7939" width="23" style="6" customWidth="1"/>
    <col min="7940" max="8192" width="9" style="6"/>
    <col min="8193" max="8193" width="32.5" style="6" customWidth="1"/>
    <col min="8194" max="8194" width="22.125" style="6" customWidth="1"/>
    <col min="8195" max="8195" width="23" style="6" customWidth="1"/>
    <col min="8196" max="8448" width="9" style="6"/>
    <col min="8449" max="8449" width="32.5" style="6" customWidth="1"/>
    <col min="8450" max="8450" width="22.125" style="6" customWidth="1"/>
    <col min="8451" max="8451" width="23" style="6" customWidth="1"/>
    <col min="8452" max="8704" width="9" style="6"/>
    <col min="8705" max="8705" width="32.5" style="6" customWidth="1"/>
    <col min="8706" max="8706" width="22.125" style="6" customWidth="1"/>
    <col min="8707" max="8707" width="23" style="6" customWidth="1"/>
    <col min="8708" max="8960" width="9" style="6"/>
    <col min="8961" max="8961" width="32.5" style="6" customWidth="1"/>
    <col min="8962" max="8962" width="22.125" style="6" customWidth="1"/>
    <col min="8963" max="8963" width="23" style="6" customWidth="1"/>
    <col min="8964" max="9216" width="9" style="6"/>
    <col min="9217" max="9217" width="32.5" style="6" customWidth="1"/>
    <col min="9218" max="9218" width="22.125" style="6" customWidth="1"/>
    <col min="9219" max="9219" width="23" style="6" customWidth="1"/>
    <col min="9220" max="9472" width="9" style="6"/>
    <col min="9473" max="9473" width="32.5" style="6" customWidth="1"/>
    <col min="9474" max="9474" width="22.125" style="6" customWidth="1"/>
    <col min="9475" max="9475" width="23" style="6" customWidth="1"/>
    <col min="9476" max="9728" width="9" style="6"/>
    <col min="9729" max="9729" width="32.5" style="6" customWidth="1"/>
    <col min="9730" max="9730" width="22.125" style="6" customWidth="1"/>
    <col min="9731" max="9731" width="23" style="6" customWidth="1"/>
    <col min="9732" max="9984" width="9" style="6"/>
    <col min="9985" max="9985" width="32.5" style="6" customWidth="1"/>
    <col min="9986" max="9986" width="22.125" style="6" customWidth="1"/>
    <col min="9987" max="9987" width="23" style="6" customWidth="1"/>
    <col min="9988" max="10240" width="9" style="6"/>
    <col min="10241" max="10241" width="32.5" style="6" customWidth="1"/>
    <col min="10242" max="10242" width="22.125" style="6" customWidth="1"/>
    <col min="10243" max="10243" width="23" style="6" customWidth="1"/>
    <col min="10244" max="10496" width="9" style="6"/>
    <col min="10497" max="10497" width="32.5" style="6" customWidth="1"/>
    <col min="10498" max="10498" width="22.125" style="6" customWidth="1"/>
    <col min="10499" max="10499" width="23" style="6" customWidth="1"/>
    <col min="10500" max="10752" width="9" style="6"/>
    <col min="10753" max="10753" width="32.5" style="6" customWidth="1"/>
    <col min="10754" max="10754" width="22.125" style="6" customWidth="1"/>
    <col min="10755" max="10755" width="23" style="6" customWidth="1"/>
    <col min="10756" max="11008" width="9" style="6"/>
    <col min="11009" max="11009" width="32.5" style="6" customWidth="1"/>
    <col min="11010" max="11010" width="22.125" style="6" customWidth="1"/>
    <col min="11011" max="11011" width="23" style="6" customWidth="1"/>
    <col min="11012" max="11264" width="9" style="6"/>
    <col min="11265" max="11265" width="32.5" style="6" customWidth="1"/>
    <col min="11266" max="11266" width="22.125" style="6" customWidth="1"/>
    <col min="11267" max="11267" width="23" style="6" customWidth="1"/>
    <col min="11268" max="11520" width="9" style="6"/>
    <col min="11521" max="11521" width="32.5" style="6" customWidth="1"/>
    <col min="11522" max="11522" width="22.125" style="6" customWidth="1"/>
    <col min="11523" max="11523" width="23" style="6" customWidth="1"/>
    <col min="11524" max="11776" width="9" style="6"/>
    <col min="11777" max="11777" width="32.5" style="6" customWidth="1"/>
    <col min="11778" max="11778" width="22.125" style="6" customWidth="1"/>
    <col min="11779" max="11779" width="23" style="6" customWidth="1"/>
    <col min="11780" max="12032" width="9" style="6"/>
    <col min="12033" max="12033" width="32.5" style="6" customWidth="1"/>
    <col min="12034" max="12034" width="22.125" style="6" customWidth="1"/>
    <col min="12035" max="12035" width="23" style="6" customWidth="1"/>
    <col min="12036" max="12288" width="9" style="6"/>
    <col min="12289" max="12289" width="32.5" style="6" customWidth="1"/>
    <col min="12290" max="12290" width="22.125" style="6" customWidth="1"/>
    <col min="12291" max="12291" width="23" style="6" customWidth="1"/>
    <col min="12292" max="12544" width="9" style="6"/>
    <col min="12545" max="12545" width="32.5" style="6" customWidth="1"/>
    <col min="12546" max="12546" width="22.125" style="6" customWidth="1"/>
    <col min="12547" max="12547" width="23" style="6" customWidth="1"/>
    <col min="12548" max="12800" width="9" style="6"/>
    <col min="12801" max="12801" width="32.5" style="6" customWidth="1"/>
    <col min="12802" max="12802" width="22.125" style="6" customWidth="1"/>
    <col min="12803" max="12803" width="23" style="6" customWidth="1"/>
    <col min="12804" max="13056" width="9" style="6"/>
    <col min="13057" max="13057" width="32.5" style="6" customWidth="1"/>
    <col min="13058" max="13058" width="22.125" style="6" customWidth="1"/>
    <col min="13059" max="13059" width="23" style="6" customWidth="1"/>
    <col min="13060" max="13312" width="9" style="6"/>
    <col min="13313" max="13313" width="32.5" style="6" customWidth="1"/>
    <col min="13314" max="13314" width="22.125" style="6" customWidth="1"/>
    <col min="13315" max="13315" width="23" style="6" customWidth="1"/>
    <col min="13316" max="13568" width="9" style="6"/>
    <col min="13569" max="13569" width="32.5" style="6" customWidth="1"/>
    <col min="13570" max="13570" width="22.125" style="6" customWidth="1"/>
    <col min="13571" max="13571" width="23" style="6" customWidth="1"/>
    <col min="13572" max="13824" width="9" style="6"/>
    <col min="13825" max="13825" width="32.5" style="6" customWidth="1"/>
    <col min="13826" max="13826" width="22.125" style="6" customWidth="1"/>
    <col min="13827" max="13827" width="23" style="6" customWidth="1"/>
    <col min="13828" max="14080" width="9" style="6"/>
    <col min="14081" max="14081" width="32.5" style="6" customWidth="1"/>
    <col min="14082" max="14082" width="22.125" style="6" customWidth="1"/>
    <col min="14083" max="14083" width="23" style="6" customWidth="1"/>
    <col min="14084" max="14336" width="9" style="6"/>
    <col min="14337" max="14337" width="32.5" style="6" customWidth="1"/>
    <col min="14338" max="14338" width="22.125" style="6" customWidth="1"/>
    <col min="14339" max="14339" width="23" style="6" customWidth="1"/>
    <col min="14340" max="14592" width="9" style="6"/>
    <col min="14593" max="14593" width="32.5" style="6" customWidth="1"/>
    <col min="14594" max="14594" width="22.125" style="6" customWidth="1"/>
    <col min="14595" max="14595" width="23" style="6" customWidth="1"/>
    <col min="14596" max="14848" width="9" style="6"/>
    <col min="14849" max="14849" width="32.5" style="6" customWidth="1"/>
    <col min="14850" max="14850" width="22.125" style="6" customWidth="1"/>
    <col min="14851" max="14851" width="23" style="6" customWidth="1"/>
    <col min="14852" max="15104" width="9" style="6"/>
    <col min="15105" max="15105" width="32.5" style="6" customWidth="1"/>
    <col min="15106" max="15106" width="22.125" style="6" customWidth="1"/>
    <col min="15107" max="15107" width="23" style="6" customWidth="1"/>
    <col min="15108" max="15360" width="9" style="6"/>
    <col min="15361" max="15361" width="32.5" style="6" customWidth="1"/>
    <col min="15362" max="15362" width="22.125" style="6" customWidth="1"/>
    <col min="15363" max="15363" width="23" style="6" customWidth="1"/>
    <col min="15364" max="15616" width="9" style="6"/>
    <col min="15617" max="15617" width="32.5" style="6" customWidth="1"/>
    <col min="15618" max="15618" width="22.125" style="6" customWidth="1"/>
    <col min="15619" max="15619" width="23" style="6" customWidth="1"/>
    <col min="15620" max="15872" width="9" style="6"/>
    <col min="15873" max="15873" width="32.5" style="6" customWidth="1"/>
    <col min="15874" max="15874" width="22.125" style="6" customWidth="1"/>
    <col min="15875" max="15875" width="23" style="6" customWidth="1"/>
    <col min="15876" max="16128" width="9" style="6"/>
    <col min="16129" max="16129" width="32.5" style="6" customWidth="1"/>
    <col min="16130" max="16130" width="22.125" style="6" customWidth="1"/>
    <col min="16131" max="16131" width="23" style="6" customWidth="1"/>
    <col min="16132" max="16384" width="9" style="6"/>
  </cols>
  <sheetData>
    <row r="1" spans="1:3" x14ac:dyDescent="0.15">
      <c r="A1" s="6" t="s">
        <v>64</v>
      </c>
      <c r="B1" s="7" t="s">
        <v>65</v>
      </c>
      <c r="C1" s="5" t="s">
        <v>303</v>
      </c>
    </row>
    <row r="2" spans="1:3" x14ac:dyDescent="0.15">
      <c r="A2" s="6" t="s">
        <v>291</v>
      </c>
      <c r="B2" s="3">
        <v>55</v>
      </c>
      <c r="C2" s="3">
        <v>6.9775000000006998E-2</v>
      </c>
    </row>
    <row r="3" spans="1:3" x14ac:dyDescent="0.15">
      <c r="A3" s="6" t="s">
        <v>190</v>
      </c>
      <c r="B3" s="3">
        <v>85</v>
      </c>
      <c r="C3" s="3">
        <v>0.16978000000000301</v>
      </c>
    </row>
    <row r="4" spans="1:3" x14ac:dyDescent="0.15">
      <c r="A4" s="6" t="s">
        <v>186</v>
      </c>
      <c r="B4" s="3">
        <v>85</v>
      </c>
      <c r="C4" s="3">
        <v>0.170063636363636</v>
      </c>
    </row>
    <row r="5" spans="1:3" x14ac:dyDescent="0.15">
      <c r="A5" s="6" t="s">
        <v>304</v>
      </c>
      <c r="B5" s="3">
        <v>10</v>
      </c>
      <c r="C5" s="3">
        <v>1.2134</v>
      </c>
    </row>
    <row r="6" spans="1:3" x14ac:dyDescent="0.15">
      <c r="A6" s="6" t="s">
        <v>281</v>
      </c>
      <c r="B6" s="3">
        <v>9.4</v>
      </c>
      <c r="C6" s="3">
        <v>2.0516999999999999</v>
      </c>
    </row>
    <row r="7" spans="1:3" x14ac:dyDescent="0.15">
      <c r="A7" s="6" t="s">
        <v>279</v>
      </c>
      <c r="B7" s="3">
        <v>34</v>
      </c>
      <c r="C7" s="3">
        <v>2.2674799999999999</v>
      </c>
    </row>
    <row r="8" spans="1:3" x14ac:dyDescent="0.15">
      <c r="A8" s="6" t="s">
        <v>305</v>
      </c>
      <c r="B8" s="3">
        <v>3</v>
      </c>
      <c r="C8" s="3">
        <v>2.2711999999999999</v>
      </c>
    </row>
    <row r="9" spans="1:3" x14ac:dyDescent="0.15">
      <c r="A9" s="6" t="s">
        <v>250</v>
      </c>
      <c r="B9" s="3">
        <v>34</v>
      </c>
      <c r="C9" s="3">
        <v>2.2920714285714299</v>
      </c>
    </row>
    <row r="10" spans="1:3" x14ac:dyDescent="0.15">
      <c r="A10" s="6" t="s">
        <v>278</v>
      </c>
      <c r="B10" s="3">
        <v>34</v>
      </c>
      <c r="C10" s="3">
        <v>2.3306939393939401</v>
      </c>
    </row>
    <row r="11" spans="1:3" x14ac:dyDescent="0.15">
      <c r="A11" s="6" t="s">
        <v>245</v>
      </c>
      <c r="B11" s="3">
        <v>34</v>
      </c>
      <c r="C11" s="3">
        <v>2.5188000000000001</v>
      </c>
    </row>
    <row r="12" spans="1:3" x14ac:dyDescent="0.15">
      <c r="A12" s="6" t="s">
        <v>243</v>
      </c>
      <c r="B12" s="3">
        <v>35</v>
      </c>
      <c r="C12" s="3">
        <v>2.6226115384615398</v>
      </c>
    </row>
    <row r="13" spans="1:3" x14ac:dyDescent="0.15">
      <c r="A13" s="6" t="s">
        <v>252</v>
      </c>
      <c r="B13" s="3">
        <v>34</v>
      </c>
      <c r="C13" s="3">
        <v>2.6292</v>
      </c>
    </row>
    <row r="14" spans="1:3" x14ac:dyDescent="0.15">
      <c r="A14" s="6" t="s">
        <v>258</v>
      </c>
      <c r="B14" s="3">
        <v>34</v>
      </c>
      <c r="C14" s="3">
        <v>2.6783000000000001</v>
      </c>
    </row>
    <row r="15" spans="1:3" x14ac:dyDescent="0.15">
      <c r="A15" s="6" t="s">
        <v>241</v>
      </c>
      <c r="B15" s="3">
        <v>34</v>
      </c>
      <c r="C15" s="3">
        <v>2.8019333333333298</v>
      </c>
    </row>
    <row r="16" spans="1:3" x14ac:dyDescent="0.15">
      <c r="A16" s="6" t="s">
        <v>102</v>
      </c>
      <c r="B16" s="3">
        <v>34</v>
      </c>
      <c r="C16" s="3">
        <v>2.9126909090909101</v>
      </c>
    </row>
    <row r="17" spans="1:3" x14ac:dyDescent="0.15">
      <c r="A17" s="6" t="s">
        <v>249</v>
      </c>
      <c r="B17" s="3">
        <v>31</v>
      </c>
      <c r="C17" s="3">
        <v>3.0506000000000002</v>
      </c>
    </row>
    <row r="18" spans="1:3" x14ac:dyDescent="0.15">
      <c r="A18" s="6" t="s">
        <v>253</v>
      </c>
      <c r="B18" s="3">
        <v>7.4</v>
      </c>
      <c r="C18" s="3">
        <v>3.0589060240963901</v>
      </c>
    </row>
    <row r="19" spans="1:3" x14ac:dyDescent="0.15">
      <c r="A19" s="6" t="s">
        <v>240</v>
      </c>
      <c r="B19" s="3">
        <v>34</v>
      </c>
      <c r="C19" s="3">
        <v>3.2185526315789401</v>
      </c>
    </row>
    <row r="20" spans="1:3" x14ac:dyDescent="0.15">
      <c r="A20" s="6" t="s">
        <v>247</v>
      </c>
      <c r="B20" s="3">
        <v>9.4</v>
      </c>
      <c r="C20" s="3">
        <v>3.4681137931034498</v>
      </c>
    </row>
    <row r="21" spans="1:3" x14ac:dyDescent="0.15">
      <c r="A21" s="6" t="s">
        <v>244</v>
      </c>
      <c r="B21" s="3">
        <v>35</v>
      </c>
      <c r="C21" s="3">
        <v>3.6034230769230802</v>
      </c>
    </row>
    <row r="22" spans="1:3" x14ac:dyDescent="0.15">
      <c r="A22" s="6" t="s">
        <v>237</v>
      </c>
      <c r="B22" s="3">
        <v>35</v>
      </c>
      <c r="C22" s="3">
        <v>3.6927052631578898</v>
      </c>
    </row>
    <row r="23" spans="1:3" x14ac:dyDescent="0.15">
      <c r="A23" s="6" t="s">
        <v>236</v>
      </c>
      <c r="B23" s="3">
        <v>35</v>
      </c>
      <c r="C23" s="3">
        <v>3.73603529411765</v>
      </c>
    </row>
    <row r="24" spans="1:3" x14ac:dyDescent="0.15">
      <c r="A24" s="6" t="s">
        <v>248</v>
      </c>
      <c r="B24" s="3">
        <v>35</v>
      </c>
      <c r="C24" s="3">
        <v>3.8254370370370401</v>
      </c>
    </row>
    <row r="25" spans="1:3" x14ac:dyDescent="0.15">
      <c r="A25" s="6" t="s">
        <v>234</v>
      </c>
      <c r="B25" s="3">
        <v>12</v>
      </c>
      <c r="C25" s="3">
        <v>3.9188360000000002</v>
      </c>
    </row>
    <row r="26" spans="1:3" x14ac:dyDescent="0.15">
      <c r="A26" s="6" t="s">
        <v>233</v>
      </c>
      <c r="B26" s="3">
        <v>35</v>
      </c>
      <c r="C26" s="3">
        <v>4.0319799999999999</v>
      </c>
    </row>
    <row r="27" spans="1:3" x14ac:dyDescent="0.15">
      <c r="A27" s="6" t="s">
        <v>232</v>
      </c>
      <c r="B27" s="3">
        <v>35</v>
      </c>
      <c r="C27" s="3">
        <v>4.0387974358974397</v>
      </c>
    </row>
    <row r="28" spans="1:3" x14ac:dyDescent="0.15">
      <c r="A28" s="6" t="s">
        <v>230</v>
      </c>
      <c r="B28" s="3">
        <v>35</v>
      </c>
      <c r="C28" s="3">
        <v>4.1799679999999997</v>
      </c>
    </row>
    <row r="29" spans="1:3" x14ac:dyDescent="0.15">
      <c r="A29" s="6" t="s">
        <v>227</v>
      </c>
      <c r="B29" s="3">
        <v>35</v>
      </c>
      <c r="C29" s="3">
        <v>4.2775107142857101</v>
      </c>
    </row>
    <row r="30" spans="1:3" x14ac:dyDescent="0.15">
      <c r="A30" s="6" t="s">
        <v>239</v>
      </c>
      <c r="B30" s="3">
        <v>70</v>
      </c>
      <c r="C30" s="3">
        <v>4.5747633333333404</v>
      </c>
    </row>
    <row r="31" spans="1:3" x14ac:dyDescent="0.15">
      <c r="A31" s="6" t="s">
        <v>224</v>
      </c>
      <c r="B31" s="3">
        <v>35</v>
      </c>
      <c r="C31" s="3">
        <v>4.8230818181818202</v>
      </c>
    </row>
    <row r="32" spans="1:3" x14ac:dyDescent="0.15">
      <c r="A32" s="6" t="s">
        <v>228</v>
      </c>
      <c r="B32" s="3">
        <v>35</v>
      </c>
      <c r="C32" s="3">
        <v>4.8376999999999999</v>
      </c>
    </row>
    <row r="33" spans="1:3" x14ac:dyDescent="0.15">
      <c r="A33" s="6" t="s">
        <v>222</v>
      </c>
      <c r="B33" s="3">
        <v>35</v>
      </c>
      <c r="C33" s="3">
        <v>5.2365769230769201</v>
      </c>
    </row>
    <row r="34" spans="1:3" x14ac:dyDescent="0.15">
      <c r="A34" s="6" t="s">
        <v>209</v>
      </c>
      <c r="B34" s="3">
        <v>70</v>
      </c>
      <c r="C34" s="3">
        <v>5.3223200000000102</v>
      </c>
    </row>
    <row r="35" spans="1:3" x14ac:dyDescent="0.15">
      <c r="A35" s="6" t="s">
        <v>225</v>
      </c>
      <c r="B35" s="3">
        <v>35</v>
      </c>
      <c r="C35" s="3">
        <v>5.3296533333333302</v>
      </c>
    </row>
    <row r="36" spans="1:3" x14ac:dyDescent="0.15">
      <c r="A36" s="6" t="s">
        <v>306</v>
      </c>
      <c r="B36" s="3">
        <v>160</v>
      </c>
      <c r="C36" s="3">
        <v>5.3871000000000002</v>
      </c>
    </row>
    <row r="37" spans="1:3" x14ac:dyDescent="0.15">
      <c r="A37" s="6" t="s">
        <v>221</v>
      </c>
      <c r="B37" s="3">
        <v>35</v>
      </c>
      <c r="C37" s="3">
        <v>5.4226400000000003</v>
      </c>
    </row>
    <row r="38" spans="1:3" x14ac:dyDescent="0.15">
      <c r="A38" s="6" t="s">
        <v>231</v>
      </c>
      <c r="B38" s="3">
        <v>35</v>
      </c>
      <c r="C38" s="3">
        <v>5.7807500000000003</v>
      </c>
    </row>
    <row r="39" spans="1:3" x14ac:dyDescent="0.15">
      <c r="A39" s="6" t="s">
        <v>242</v>
      </c>
      <c r="B39" s="3">
        <v>70</v>
      </c>
      <c r="C39" s="3">
        <v>6.2303674999999998</v>
      </c>
    </row>
    <row r="40" spans="1:3" x14ac:dyDescent="0.15">
      <c r="A40" s="6" t="s">
        <v>196</v>
      </c>
      <c r="B40" s="3">
        <v>70</v>
      </c>
      <c r="C40" s="3">
        <v>6.7528392857142698</v>
      </c>
    </row>
    <row r="41" spans="1:3" x14ac:dyDescent="0.15">
      <c r="A41" s="6" t="s">
        <v>212</v>
      </c>
      <c r="B41" s="3">
        <v>70</v>
      </c>
      <c r="C41" s="3">
        <v>7.1347818181818203</v>
      </c>
    </row>
    <row r="42" spans="1:3" x14ac:dyDescent="0.15">
      <c r="A42" s="6" t="s">
        <v>201</v>
      </c>
      <c r="B42" s="3">
        <v>78</v>
      </c>
      <c r="C42" s="3">
        <v>7.1729000000000003</v>
      </c>
    </row>
    <row r="43" spans="1:3" x14ac:dyDescent="0.15">
      <c r="A43" s="6" t="s">
        <v>178</v>
      </c>
      <c r="B43" s="3">
        <v>70</v>
      </c>
      <c r="C43" s="3">
        <v>8.1937812500000007</v>
      </c>
    </row>
    <row r="44" spans="1:3" x14ac:dyDescent="0.15">
      <c r="A44" s="6" t="s">
        <v>203</v>
      </c>
      <c r="B44" s="3">
        <v>10</v>
      </c>
      <c r="C44" s="3">
        <v>9.5411999999999999</v>
      </c>
    </row>
    <row r="45" spans="1:3" x14ac:dyDescent="0.15">
      <c r="A45" s="6" t="s">
        <v>206</v>
      </c>
      <c r="B45" s="3">
        <v>13</v>
      </c>
      <c r="C45" s="3">
        <v>9.5711999999999993</v>
      </c>
    </row>
    <row r="46" spans="1:3" x14ac:dyDescent="0.15">
      <c r="A46" s="6" t="s">
        <v>204</v>
      </c>
      <c r="B46" s="3">
        <v>13</v>
      </c>
      <c r="C46" s="3">
        <v>9.5713000000000008</v>
      </c>
    </row>
    <row r="47" spans="1:3" x14ac:dyDescent="0.15">
      <c r="A47" s="6" t="s">
        <v>167</v>
      </c>
      <c r="B47" s="3">
        <v>14</v>
      </c>
      <c r="C47" s="3">
        <v>9.5814000000000004</v>
      </c>
    </row>
    <row r="48" spans="1:3" x14ac:dyDescent="0.15">
      <c r="A48" s="6" t="s">
        <v>202</v>
      </c>
      <c r="B48" s="3">
        <v>16</v>
      </c>
      <c r="C48" s="3">
        <v>9.6014999999999997</v>
      </c>
    </row>
    <row r="49" spans="1:3" x14ac:dyDescent="0.15">
      <c r="A49" s="6" t="s">
        <v>185</v>
      </c>
      <c r="B49" s="3">
        <v>45</v>
      </c>
      <c r="C49" s="3">
        <v>9.6408308108108098</v>
      </c>
    </row>
    <row r="50" spans="1:3" x14ac:dyDescent="0.15">
      <c r="A50" s="6" t="s">
        <v>182</v>
      </c>
      <c r="B50" s="3">
        <v>19</v>
      </c>
      <c r="C50" s="3">
        <v>9.8887999999999998</v>
      </c>
    </row>
    <row r="51" spans="1:3" x14ac:dyDescent="0.15">
      <c r="A51" s="6" t="s">
        <v>175</v>
      </c>
      <c r="B51" s="3">
        <v>70</v>
      </c>
      <c r="C51" s="3">
        <v>10.2989173913043</v>
      </c>
    </row>
    <row r="52" spans="1:3" x14ac:dyDescent="0.15">
      <c r="A52" s="6" t="s">
        <v>177</v>
      </c>
      <c r="B52" s="3">
        <v>70</v>
      </c>
      <c r="C52" s="3">
        <v>10.4890489795918</v>
      </c>
    </row>
    <row r="53" spans="1:3" x14ac:dyDescent="0.15">
      <c r="A53" s="6" t="s">
        <v>307</v>
      </c>
      <c r="B53" s="3">
        <v>12</v>
      </c>
      <c r="C53" s="3">
        <v>11.1722727272727</v>
      </c>
    </row>
    <row r="54" spans="1:3" x14ac:dyDescent="0.15">
      <c r="A54" s="6" t="s">
        <v>143</v>
      </c>
      <c r="B54" s="3">
        <v>70</v>
      </c>
      <c r="C54" s="3">
        <v>12.0198</v>
      </c>
    </row>
    <row r="55" spans="1:3" x14ac:dyDescent="0.15">
      <c r="A55" s="6" t="s">
        <v>137</v>
      </c>
      <c r="B55" s="3">
        <v>80</v>
      </c>
      <c r="C55" s="3">
        <v>12.518647368421099</v>
      </c>
    </row>
    <row r="56" spans="1:3" x14ac:dyDescent="0.15">
      <c r="A56" s="6" t="s">
        <v>144</v>
      </c>
      <c r="B56" s="3">
        <v>80</v>
      </c>
      <c r="C56" s="3">
        <v>13.1686625</v>
      </c>
    </row>
    <row r="57" spans="1:3" x14ac:dyDescent="0.15">
      <c r="A57" s="6" t="s">
        <v>149</v>
      </c>
      <c r="B57" s="3">
        <v>36</v>
      </c>
      <c r="C57" s="3">
        <v>13.4224</v>
      </c>
    </row>
    <row r="58" spans="1:3" x14ac:dyDescent="0.15">
      <c r="A58" s="6" t="s">
        <v>115</v>
      </c>
      <c r="B58" s="3">
        <v>85</v>
      </c>
      <c r="C58" s="3">
        <v>13.436871428571401</v>
      </c>
    </row>
    <row r="59" spans="1:3" x14ac:dyDescent="0.15">
      <c r="A59" s="6" t="s">
        <v>147</v>
      </c>
      <c r="B59" s="3">
        <v>40</v>
      </c>
      <c r="C59" s="3">
        <v>13.671465413533801</v>
      </c>
    </row>
    <row r="60" spans="1:3" x14ac:dyDescent="0.15">
      <c r="A60" s="6" t="s">
        <v>142</v>
      </c>
      <c r="B60" s="3">
        <v>15.5</v>
      </c>
      <c r="C60" s="3">
        <v>14.085150000000001</v>
      </c>
    </row>
    <row r="61" spans="1:3" x14ac:dyDescent="0.15">
      <c r="A61" s="6" t="s">
        <v>169</v>
      </c>
      <c r="B61" s="3">
        <v>15.5</v>
      </c>
      <c r="C61" s="3">
        <v>15.213956250000001</v>
      </c>
    </row>
    <row r="62" spans="1:3" x14ac:dyDescent="0.15">
      <c r="A62" s="6" t="s">
        <v>140</v>
      </c>
      <c r="B62" s="3">
        <v>12.6</v>
      </c>
      <c r="C62" s="3">
        <v>16.925650632911399</v>
      </c>
    </row>
    <row r="63" spans="1:3" x14ac:dyDescent="0.15">
      <c r="A63" s="6" t="s">
        <v>163</v>
      </c>
      <c r="B63" s="3">
        <v>15</v>
      </c>
      <c r="C63" s="3">
        <v>17.228178378378399</v>
      </c>
    </row>
    <row r="64" spans="1:3" x14ac:dyDescent="0.15">
      <c r="A64" s="6" t="s">
        <v>218</v>
      </c>
      <c r="B64" s="3">
        <v>295</v>
      </c>
      <c r="C64" s="3">
        <v>18.699893750000001</v>
      </c>
    </row>
    <row r="65" spans="1:3" x14ac:dyDescent="0.15">
      <c r="A65" s="6" t="s">
        <v>146</v>
      </c>
      <c r="B65" s="3">
        <v>13.7</v>
      </c>
      <c r="C65" s="3">
        <v>19.027132885905999</v>
      </c>
    </row>
    <row r="66" spans="1:3" x14ac:dyDescent="0.15">
      <c r="A66" s="6" t="s">
        <v>92</v>
      </c>
      <c r="B66" s="3">
        <v>25</v>
      </c>
      <c r="C66" s="3">
        <v>20.7258071428571</v>
      </c>
    </row>
    <row r="67" spans="1:3" x14ac:dyDescent="0.15">
      <c r="A67" s="6" t="s">
        <v>89</v>
      </c>
      <c r="B67" s="3">
        <v>26</v>
      </c>
      <c r="C67" s="3">
        <v>27.327933333333299</v>
      </c>
    </row>
    <row r="68" spans="1:3" x14ac:dyDescent="0.15">
      <c r="A68" s="6" t="s">
        <v>101</v>
      </c>
      <c r="B68" s="3">
        <v>135</v>
      </c>
      <c r="C68" s="3">
        <v>28</v>
      </c>
    </row>
    <row r="69" spans="1:3" x14ac:dyDescent="0.15">
      <c r="A69" s="6" t="s">
        <v>118</v>
      </c>
      <c r="B69" s="3">
        <v>22</v>
      </c>
      <c r="C69" s="3">
        <v>30.454799999999999</v>
      </c>
    </row>
    <row r="70" spans="1:3" x14ac:dyDescent="0.15">
      <c r="A70" s="6" t="s">
        <v>104</v>
      </c>
      <c r="B70" s="3">
        <v>26</v>
      </c>
      <c r="C70" s="3">
        <v>33.109101880877802</v>
      </c>
    </row>
    <row r="71" spans="1:3" x14ac:dyDescent="0.15">
      <c r="A71" s="6" t="s">
        <v>86</v>
      </c>
      <c r="B71" s="3">
        <v>36</v>
      </c>
      <c r="C71" s="3">
        <v>33.955931914893597</v>
      </c>
    </row>
    <row r="72" spans="1:3" x14ac:dyDescent="0.15">
      <c r="A72" s="6" t="s">
        <v>84</v>
      </c>
      <c r="B72" s="3">
        <v>26</v>
      </c>
      <c r="C72" s="3">
        <v>36.7333351598174</v>
      </c>
    </row>
    <row r="73" spans="1:3" x14ac:dyDescent="0.15">
      <c r="A73" s="6" t="s">
        <v>88</v>
      </c>
      <c r="B73" s="3">
        <v>36</v>
      </c>
      <c r="C73" s="3">
        <v>37.5876466887417</v>
      </c>
    </row>
    <row r="74" spans="1:3" x14ac:dyDescent="0.15">
      <c r="A74" s="6" t="s">
        <v>77</v>
      </c>
      <c r="B74" s="3">
        <v>31</v>
      </c>
      <c r="C74" s="3">
        <v>42.55</v>
      </c>
    </row>
    <row r="75" spans="1:3" x14ac:dyDescent="0.15">
      <c r="A75" s="6" t="s">
        <v>119</v>
      </c>
      <c r="B75" s="3">
        <v>85</v>
      </c>
      <c r="C75" s="3">
        <v>43.083300000000001</v>
      </c>
    </row>
    <row r="76" spans="1:3" x14ac:dyDescent="0.15">
      <c r="A76" s="6" t="s">
        <v>79</v>
      </c>
      <c r="B76" s="3">
        <v>70</v>
      </c>
      <c r="C76" s="3">
        <v>53.347572580645199</v>
      </c>
    </row>
    <row r="77" spans="1:3" x14ac:dyDescent="0.15">
      <c r="A77" s="6" t="s">
        <v>82</v>
      </c>
      <c r="B77" s="3">
        <v>139</v>
      </c>
      <c r="C77" s="3">
        <v>54.523699999999998</v>
      </c>
    </row>
    <row r="78" spans="1:3" x14ac:dyDescent="0.15">
      <c r="A78" s="6" t="s">
        <v>87</v>
      </c>
      <c r="B78" s="3">
        <v>105</v>
      </c>
      <c r="C78" s="3">
        <v>57.348637837837998</v>
      </c>
    </row>
    <row r="79" spans="1:3" x14ac:dyDescent="0.15">
      <c r="A79" s="6" t="s">
        <v>78</v>
      </c>
      <c r="B79" s="3">
        <v>63</v>
      </c>
      <c r="C79" s="3">
        <v>63.997462499999997</v>
      </c>
    </row>
    <row r="80" spans="1:3" x14ac:dyDescent="0.15">
      <c r="A80" s="6" t="s">
        <v>74</v>
      </c>
      <c r="B80" s="3">
        <v>145</v>
      </c>
      <c r="C80" s="3">
        <v>199.51949999999999</v>
      </c>
    </row>
    <row r="81" spans="1:3" x14ac:dyDescent="0.15">
      <c r="A81" s="6" t="s">
        <v>75</v>
      </c>
      <c r="B81" s="3">
        <v>145</v>
      </c>
      <c r="C81" s="3">
        <v>244.63740000000001</v>
      </c>
    </row>
    <row r="82" spans="1:3" x14ac:dyDescent="0.15">
      <c r="A82" s="6" t="s">
        <v>308</v>
      </c>
      <c r="B82" s="3">
        <v>24</v>
      </c>
      <c r="C82" s="3" t="e">
        <v>#N/A</v>
      </c>
    </row>
    <row r="83" spans="1:3" x14ac:dyDescent="0.15">
      <c r="A83" s="6" t="s">
        <v>280</v>
      </c>
      <c r="B83" s="3">
        <v>18</v>
      </c>
      <c r="C83" s="3" t="e">
        <v>#N/A</v>
      </c>
    </row>
    <row r="84" spans="1:3" x14ac:dyDescent="0.15">
      <c r="A84" s="6" t="s">
        <v>67</v>
      </c>
      <c r="B84" s="3">
        <v>18.899999999999999</v>
      </c>
      <c r="C84" s="3" t="e">
        <v>#N/A</v>
      </c>
    </row>
    <row r="85" spans="1:3" x14ac:dyDescent="0.15">
      <c r="A85" s="6" t="s">
        <v>68</v>
      </c>
      <c r="B85" s="3">
        <v>18.899999999999999</v>
      </c>
      <c r="C85" s="3" t="e">
        <v>#N/A</v>
      </c>
    </row>
    <row r="86" spans="1:3" x14ac:dyDescent="0.15">
      <c r="A86" s="6" t="s">
        <v>69</v>
      </c>
      <c r="B86" s="3">
        <v>18.899999999999999</v>
      </c>
      <c r="C86" s="3" t="e">
        <v>#N/A</v>
      </c>
    </row>
    <row r="87" spans="1:3" x14ac:dyDescent="0.15">
      <c r="A87" s="6" t="s">
        <v>70</v>
      </c>
      <c r="B87" s="3">
        <v>15</v>
      </c>
      <c r="C87" s="3" t="e">
        <v>#N/A</v>
      </c>
    </row>
    <row r="88" spans="1:3" x14ac:dyDescent="0.15">
      <c r="A88" s="6" t="s">
        <v>71</v>
      </c>
      <c r="B88" s="3">
        <v>18</v>
      </c>
      <c r="C88" s="3" t="e">
        <v>#N/A</v>
      </c>
    </row>
    <row r="89" spans="1:3" x14ac:dyDescent="0.15">
      <c r="A89" s="6" t="s">
        <v>309</v>
      </c>
      <c r="B89" s="3">
        <v>95</v>
      </c>
      <c r="C89" s="3" t="e">
        <v>#N/A</v>
      </c>
    </row>
    <row r="90" spans="1:3" x14ac:dyDescent="0.15">
      <c r="A90" s="6" t="s">
        <v>310</v>
      </c>
      <c r="B90" s="3">
        <v>44</v>
      </c>
      <c r="C90" s="3" t="e">
        <v>#N/A</v>
      </c>
    </row>
    <row r="91" spans="1:3" x14ac:dyDescent="0.15">
      <c r="A91" s="6" t="s">
        <v>311</v>
      </c>
      <c r="B91" s="3">
        <v>50</v>
      </c>
      <c r="C91" s="3" t="e">
        <v>#N/A</v>
      </c>
    </row>
    <row r="92" spans="1:3" x14ac:dyDescent="0.15">
      <c r="A92" s="6" t="s">
        <v>312</v>
      </c>
      <c r="B92" s="3">
        <v>49</v>
      </c>
      <c r="C92" s="3" t="e">
        <v>#N/A</v>
      </c>
    </row>
    <row r="93" spans="1:3" x14ac:dyDescent="0.15">
      <c r="A93" s="6" t="s">
        <v>72</v>
      </c>
      <c r="B93" s="3">
        <v>135</v>
      </c>
      <c r="C93" s="3" t="e">
        <v>#N/A</v>
      </c>
    </row>
    <row r="94" spans="1:3" x14ac:dyDescent="0.15">
      <c r="A94" s="6" t="s">
        <v>246</v>
      </c>
      <c r="B94" s="3">
        <v>10</v>
      </c>
      <c r="C94" s="3" t="e">
        <v>#N/A</v>
      </c>
    </row>
    <row r="95" spans="1:3" x14ac:dyDescent="0.15">
      <c r="A95" s="6" t="s">
        <v>313</v>
      </c>
      <c r="B95" s="3">
        <v>3</v>
      </c>
      <c r="C95" s="3" t="e">
        <v>#N/A</v>
      </c>
    </row>
    <row r="96" spans="1:3" x14ac:dyDescent="0.15">
      <c r="A96" s="6" t="s">
        <v>106</v>
      </c>
      <c r="B96" s="3">
        <v>15</v>
      </c>
      <c r="C96" s="3" t="e">
        <v>#N/A</v>
      </c>
    </row>
    <row r="97" spans="1:3" x14ac:dyDescent="0.15">
      <c r="A97" s="6" t="s">
        <v>127</v>
      </c>
      <c r="B97" s="3">
        <v>80</v>
      </c>
      <c r="C97" s="3" t="e">
        <v>#N/A</v>
      </c>
    </row>
  </sheetData>
  <phoneticPr fontId="1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workbookViewId="0">
      <selection activeCell="A2" sqref="A2"/>
    </sheetView>
  </sheetViews>
  <sheetFormatPr defaultColWidth="8" defaultRowHeight="13.5" x14ac:dyDescent="0.15"/>
  <cols>
    <col min="1" max="1" width="27.875" style="1" customWidth="1"/>
    <col min="2" max="2" width="23.625" style="2" customWidth="1"/>
    <col min="3" max="3" width="23.625" style="3" customWidth="1"/>
    <col min="4" max="256" width="8" style="1"/>
    <col min="257" max="257" width="27.875" style="1" customWidth="1"/>
    <col min="258" max="259" width="23.625" style="1" customWidth="1"/>
    <col min="260" max="512" width="8" style="1"/>
    <col min="513" max="513" width="27.875" style="1" customWidth="1"/>
    <col min="514" max="515" width="23.625" style="1" customWidth="1"/>
    <col min="516" max="768" width="8" style="1"/>
    <col min="769" max="769" width="27.875" style="1" customWidth="1"/>
    <col min="770" max="771" width="23.625" style="1" customWidth="1"/>
    <col min="772" max="1024" width="8" style="1"/>
    <col min="1025" max="1025" width="27.875" style="1" customWidth="1"/>
    <col min="1026" max="1027" width="23.625" style="1" customWidth="1"/>
    <col min="1028" max="1280" width="8" style="1"/>
    <col min="1281" max="1281" width="27.875" style="1" customWidth="1"/>
    <col min="1282" max="1283" width="23.625" style="1" customWidth="1"/>
    <col min="1284" max="1536" width="8" style="1"/>
    <col min="1537" max="1537" width="27.875" style="1" customWidth="1"/>
    <col min="1538" max="1539" width="23.625" style="1" customWidth="1"/>
    <col min="1540" max="1792" width="8" style="1"/>
    <col min="1793" max="1793" width="27.875" style="1" customWidth="1"/>
    <col min="1794" max="1795" width="23.625" style="1" customWidth="1"/>
    <col min="1796" max="2048" width="8" style="1"/>
    <col min="2049" max="2049" width="27.875" style="1" customWidth="1"/>
    <col min="2050" max="2051" width="23.625" style="1" customWidth="1"/>
    <col min="2052" max="2304" width="8" style="1"/>
    <col min="2305" max="2305" width="27.875" style="1" customWidth="1"/>
    <col min="2306" max="2307" width="23.625" style="1" customWidth="1"/>
    <col min="2308" max="2560" width="8" style="1"/>
    <col min="2561" max="2561" width="27.875" style="1" customWidth="1"/>
    <col min="2562" max="2563" width="23.625" style="1" customWidth="1"/>
    <col min="2564" max="2816" width="8" style="1"/>
    <col min="2817" max="2817" width="27.875" style="1" customWidth="1"/>
    <col min="2818" max="2819" width="23.625" style="1" customWidth="1"/>
    <col min="2820" max="3072" width="8" style="1"/>
    <col min="3073" max="3073" width="27.875" style="1" customWidth="1"/>
    <col min="3074" max="3075" width="23.625" style="1" customWidth="1"/>
    <col min="3076" max="3328" width="8" style="1"/>
    <col min="3329" max="3329" width="27.875" style="1" customWidth="1"/>
    <col min="3330" max="3331" width="23.625" style="1" customWidth="1"/>
    <col min="3332" max="3584" width="8" style="1"/>
    <col min="3585" max="3585" width="27.875" style="1" customWidth="1"/>
    <col min="3586" max="3587" width="23.625" style="1" customWidth="1"/>
    <col min="3588" max="3840" width="8" style="1"/>
    <col min="3841" max="3841" width="27.875" style="1" customWidth="1"/>
    <col min="3842" max="3843" width="23.625" style="1" customWidth="1"/>
    <col min="3844" max="4096" width="8" style="1"/>
    <col min="4097" max="4097" width="27.875" style="1" customWidth="1"/>
    <col min="4098" max="4099" width="23.625" style="1" customWidth="1"/>
    <col min="4100" max="4352" width="8" style="1"/>
    <col min="4353" max="4353" width="27.875" style="1" customWidth="1"/>
    <col min="4354" max="4355" width="23.625" style="1" customWidth="1"/>
    <col min="4356" max="4608" width="8" style="1"/>
    <col min="4609" max="4609" width="27.875" style="1" customWidth="1"/>
    <col min="4610" max="4611" width="23.625" style="1" customWidth="1"/>
    <col min="4612" max="4864" width="8" style="1"/>
    <col min="4865" max="4865" width="27.875" style="1" customWidth="1"/>
    <col min="4866" max="4867" width="23.625" style="1" customWidth="1"/>
    <col min="4868" max="5120" width="8" style="1"/>
    <col min="5121" max="5121" width="27.875" style="1" customWidth="1"/>
    <col min="5122" max="5123" width="23.625" style="1" customWidth="1"/>
    <col min="5124" max="5376" width="8" style="1"/>
    <col min="5377" max="5377" width="27.875" style="1" customWidth="1"/>
    <col min="5378" max="5379" width="23.625" style="1" customWidth="1"/>
    <col min="5380" max="5632" width="8" style="1"/>
    <col min="5633" max="5633" width="27.875" style="1" customWidth="1"/>
    <col min="5634" max="5635" width="23.625" style="1" customWidth="1"/>
    <col min="5636" max="5888" width="8" style="1"/>
    <col min="5889" max="5889" width="27.875" style="1" customWidth="1"/>
    <col min="5890" max="5891" width="23.625" style="1" customWidth="1"/>
    <col min="5892" max="6144" width="8" style="1"/>
    <col min="6145" max="6145" width="27.875" style="1" customWidth="1"/>
    <col min="6146" max="6147" width="23.625" style="1" customWidth="1"/>
    <col min="6148" max="6400" width="8" style="1"/>
    <col min="6401" max="6401" width="27.875" style="1" customWidth="1"/>
    <col min="6402" max="6403" width="23.625" style="1" customWidth="1"/>
    <col min="6404" max="6656" width="8" style="1"/>
    <col min="6657" max="6657" width="27.875" style="1" customWidth="1"/>
    <col min="6658" max="6659" width="23.625" style="1" customWidth="1"/>
    <col min="6660" max="6912" width="8" style="1"/>
    <col min="6913" max="6913" width="27.875" style="1" customWidth="1"/>
    <col min="6914" max="6915" width="23.625" style="1" customWidth="1"/>
    <col min="6916" max="7168" width="8" style="1"/>
    <col min="7169" max="7169" width="27.875" style="1" customWidth="1"/>
    <col min="7170" max="7171" width="23.625" style="1" customWidth="1"/>
    <col min="7172" max="7424" width="8" style="1"/>
    <col min="7425" max="7425" width="27.875" style="1" customWidth="1"/>
    <col min="7426" max="7427" width="23.625" style="1" customWidth="1"/>
    <col min="7428" max="7680" width="8" style="1"/>
    <col min="7681" max="7681" width="27.875" style="1" customWidth="1"/>
    <col min="7682" max="7683" width="23.625" style="1" customWidth="1"/>
    <col min="7684" max="7936" width="8" style="1"/>
    <col min="7937" max="7937" width="27.875" style="1" customWidth="1"/>
    <col min="7938" max="7939" width="23.625" style="1" customWidth="1"/>
    <col min="7940" max="8192" width="8" style="1"/>
    <col min="8193" max="8193" width="27.875" style="1" customWidth="1"/>
    <col min="8194" max="8195" width="23.625" style="1" customWidth="1"/>
    <col min="8196" max="8448" width="8" style="1"/>
    <col min="8449" max="8449" width="27.875" style="1" customWidth="1"/>
    <col min="8450" max="8451" width="23.625" style="1" customWidth="1"/>
    <col min="8452" max="8704" width="8" style="1"/>
    <col min="8705" max="8705" width="27.875" style="1" customWidth="1"/>
    <col min="8706" max="8707" width="23.625" style="1" customWidth="1"/>
    <col min="8708" max="8960" width="8" style="1"/>
    <col min="8961" max="8961" width="27.875" style="1" customWidth="1"/>
    <col min="8962" max="8963" width="23.625" style="1" customWidth="1"/>
    <col min="8964" max="9216" width="8" style="1"/>
    <col min="9217" max="9217" width="27.875" style="1" customWidth="1"/>
    <col min="9218" max="9219" width="23.625" style="1" customWidth="1"/>
    <col min="9220" max="9472" width="8" style="1"/>
    <col min="9473" max="9473" width="27.875" style="1" customWidth="1"/>
    <col min="9474" max="9475" width="23.625" style="1" customWidth="1"/>
    <col min="9476" max="9728" width="8" style="1"/>
    <col min="9729" max="9729" width="27.875" style="1" customWidth="1"/>
    <col min="9730" max="9731" width="23.625" style="1" customWidth="1"/>
    <col min="9732" max="9984" width="8" style="1"/>
    <col min="9985" max="9985" width="27.875" style="1" customWidth="1"/>
    <col min="9986" max="9987" width="23.625" style="1" customWidth="1"/>
    <col min="9988" max="10240" width="8" style="1"/>
    <col min="10241" max="10241" width="27.875" style="1" customWidth="1"/>
    <col min="10242" max="10243" width="23.625" style="1" customWidth="1"/>
    <col min="10244" max="10496" width="8" style="1"/>
    <col min="10497" max="10497" width="27.875" style="1" customWidth="1"/>
    <col min="10498" max="10499" width="23.625" style="1" customWidth="1"/>
    <col min="10500" max="10752" width="8" style="1"/>
    <col min="10753" max="10753" width="27.875" style="1" customWidth="1"/>
    <col min="10754" max="10755" width="23.625" style="1" customWidth="1"/>
    <col min="10756" max="11008" width="8" style="1"/>
    <col min="11009" max="11009" width="27.875" style="1" customWidth="1"/>
    <col min="11010" max="11011" width="23.625" style="1" customWidth="1"/>
    <col min="11012" max="11264" width="8" style="1"/>
    <col min="11265" max="11265" width="27.875" style="1" customWidth="1"/>
    <col min="11266" max="11267" width="23.625" style="1" customWidth="1"/>
    <col min="11268" max="11520" width="8" style="1"/>
    <col min="11521" max="11521" width="27.875" style="1" customWidth="1"/>
    <col min="11522" max="11523" width="23.625" style="1" customWidth="1"/>
    <col min="11524" max="11776" width="8" style="1"/>
    <col min="11777" max="11777" width="27.875" style="1" customWidth="1"/>
    <col min="11778" max="11779" width="23.625" style="1" customWidth="1"/>
    <col min="11780" max="12032" width="8" style="1"/>
    <col min="12033" max="12033" width="27.875" style="1" customWidth="1"/>
    <col min="12034" max="12035" width="23.625" style="1" customWidth="1"/>
    <col min="12036" max="12288" width="8" style="1"/>
    <col min="12289" max="12289" width="27.875" style="1" customWidth="1"/>
    <col min="12290" max="12291" width="23.625" style="1" customWidth="1"/>
    <col min="12292" max="12544" width="8" style="1"/>
    <col min="12545" max="12545" width="27.875" style="1" customWidth="1"/>
    <col min="12546" max="12547" width="23.625" style="1" customWidth="1"/>
    <col min="12548" max="12800" width="8" style="1"/>
    <col min="12801" max="12801" width="27.875" style="1" customWidth="1"/>
    <col min="12802" max="12803" width="23.625" style="1" customWidth="1"/>
    <col min="12804" max="13056" width="8" style="1"/>
    <col min="13057" max="13057" width="27.875" style="1" customWidth="1"/>
    <col min="13058" max="13059" width="23.625" style="1" customWidth="1"/>
    <col min="13060" max="13312" width="8" style="1"/>
    <col min="13313" max="13313" width="27.875" style="1" customWidth="1"/>
    <col min="13314" max="13315" width="23.625" style="1" customWidth="1"/>
    <col min="13316" max="13568" width="8" style="1"/>
    <col min="13569" max="13569" width="27.875" style="1" customWidth="1"/>
    <col min="13570" max="13571" width="23.625" style="1" customWidth="1"/>
    <col min="13572" max="13824" width="8" style="1"/>
    <col min="13825" max="13825" width="27.875" style="1" customWidth="1"/>
    <col min="13826" max="13827" width="23.625" style="1" customWidth="1"/>
    <col min="13828" max="14080" width="8" style="1"/>
    <col min="14081" max="14081" width="27.875" style="1" customWidth="1"/>
    <col min="14082" max="14083" width="23.625" style="1" customWidth="1"/>
    <col min="14084" max="14336" width="8" style="1"/>
    <col min="14337" max="14337" width="27.875" style="1" customWidth="1"/>
    <col min="14338" max="14339" width="23.625" style="1" customWidth="1"/>
    <col min="14340" max="14592" width="8" style="1"/>
    <col min="14593" max="14593" width="27.875" style="1" customWidth="1"/>
    <col min="14594" max="14595" width="23.625" style="1" customWidth="1"/>
    <col min="14596" max="14848" width="8" style="1"/>
    <col min="14849" max="14849" width="27.875" style="1" customWidth="1"/>
    <col min="14850" max="14851" width="23.625" style="1" customWidth="1"/>
    <col min="14852" max="15104" width="8" style="1"/>
    <col min="15105" max="15105" width="27.875" style="1" customWidth="1"/>
    <col min="15106" max="15107" width="23.625" style="1" customWidth="1"/>
    <col min="15108" max="15360" width="8" style="1"/>
    <col min="15361" max="15361" width="27.875" style="1" customWidth="1"/>
    <col min="15362" max="15363" width="23.625" style="1" customWidth="1"/>
    <col min="15364" max="15616" width="8" style="1"/>
    <col min="15617" max="15617" width="27.875" style="1" customWidth="1"/>
    <col min="15618" max="15619" width="23.625" style="1" customWidth="1"/>
    <col min="15620" max="15872" width="8" style="1"/>
    <col min="15873" max="15873" width="27.875" style="1" customWidth="1"/>
    <col min="15874" max="15875" width="23.625" style="1" customWidth="1"/>
    <col min="15876" max="16128" width="8" style="1"/>
    <col min="16129" max="16129" width="27.875" style="1" customWidth="1"/>
    <col min="16130" max="16131" width="23.625" style="1" customWidth="1"/>
    <col min="16132" max="16384" width="8" style="1"/>
  </cols>
  <sheetData>
    <row r="1" spans="1:3" x14ac:dyDescent="0.15">
      <c r="A1" s="1" t="s">
        <v>64</v>
      </c>
      <c r="B1" s="4" t="s">
        <v>65</v>
      </c>
      <c r="C1" s="5" t="s">
        <v>303</v>
      </c>
    </row>
    <row r="2" spans="1:3" x14ac:dyDescent="0.15">
      <c r="A2" s="1" t="s">
        <v>207</v>
      </c>
      <c r="B2" s="2">
        <v>13</v>
      </c>
      <c r="C2" s="3" t="e">
        <v>#DIV/0!</v>
      </c>
    </row>
    <row r="3" spans="1:3" x14ac:dyDescent="0.15">
      <c r="A3" s="1" t="s">
        <v>314</v>
      </c>
      <c r="B3" s="2">
        <v>52</v>
      </c>
      <c r="C3" s="3" t="e">
        <v>#DIV/0!</v>
      </c>
    </row>
    <row r="4" spans="1:3" x14ac:dyDescent="0.15">
      <c r="A4" s="1" t="s">
        <v>315</v>
      </c>
      <c r="B4" s="2">
        <v>30</v>
      </c>
      <c r="C4" s="3" t="e">
        <v>#DIV/0!</v>
      </c>
    </row>
    <row r="5" spans="1:3" x14ac:dyDescent="0.15">
      <c r="A5" s="1" t="s">
        <v>100</v>
      </c>
      <c r="B5" s="2">
        <v>40</v>
      </c>
      <c r="C5" s="3" t="e">
        <v>#DIV/0!</v>
      </c>
    </row>
    <row r="6" spans="1:3" x14ac:dyDescent="0.15">
      <c r="A6" s="1" t="s">
        <v>299</v>
      </c>
      <c r="B6" s="2">
        <v>21</v>
      </c>
      <c r="C6" s="3" t="e">
        <v>#N/A</v>
      </c>
    </row>
    <row r="7" spans="1:3" x14ac:dyDescent="0.15">
      <c r="A7" s="1" t="s">
        <v>316</v>
      </c>
      <c r="B7" s="2">
        <v>20</v>
      </c>
      <c r="C7" s="3" t="e">
        <v>#N/A</v>
      </c>
    </row>
    <row r="8" spans="1:3" x14ac:dyDescent="0.15">
      <c r="A8" s="1" t="s">
        <v>76</v>
      </c>
      <c r="B8" s="2">
        <v>126</v>
      </c>
      <c r="C8" s="3" t="e">
        <v>#N/A</v>
      </c>
    </row>
    <row r="9" spans="1:3" x14ac:dyDescent="0.15">
      <c r="A9" s="1" t="s">
        <v>87</v>
      </c>
      <c r="B9" s="2">
        <v>105</v>
      </c>
      <c r="C9" s="3" t="e">
        <v>#DIV/0!</v>
      </c>
    </row>
    <row r="10" spans="1:3" x14ac:dyDescent="0.15">
      <c r="A10" s="1" t="s">
        <v>317</v>
      </c>
      <c r="B10" s="2">
        <v>19.5</v>
      </c>
      <c r="C10" s="3" t="e">
        <v>#DIV/0!</v>
      </c>
    </row>
    <row r="11" spans="1:3" x14ac:dyDescent="0.15">
      <c r="A11" s="1" t="s">
        <v>318</v>
      </c>
      <c r="B11" s="2">
        <v>21</v>
      </c>
      <c r="C11" s="3" t="e">
        <v>#DIV/0!</v>
      </c>
    </row>
    <row r="12" spans="1:3" x14ac:dyDescent="0.15">
      <c r="A12" s="1" t="s">
        <v>118</v>
      </c>
      <c r="B12" s="2">
        <v>22</v>
      </c>
      <c r="C12" s="3" t="e">
        <v>#DIV/0!</v>
      </c>
    </row>
    <row r="13" spans="1:3" x14ac:dyDescent="0.15">
      <c r="A13" s="1" t="s">
        <v>319</v>
      </c>
      <c r="B13" s="2">
        <v>17</v>
      </c>
      <c r="C13" s="3" t="e">
        <v>#DIV/0!</v>
      </c>
    </row>
    <row r="14" spans="1:3" x14ac:dyDescent="0.15">
      <c r="A14" s="1" t="s">
        <v>78</v>
      </c>
      <c r="B14" s="2">
        <v>63</v>
      </c>
      <c r="C14" s="3" t="e">
        <v>#DIV/0!</v>
      </c>
    </row>
    <row r="15" spans="1:3" x14ac:dyDescent="0.15">
      <c r="A15" s="1" t="s">
        <v>320</v>
      </c>
      <c r="B15" s="2">
        <v>69</v>
      </c>
      <c r="C15" s="3" t="e">
        <v>#N/A</v>
      </c>
    </row>
    <row r="16" spans="1:3" x14ac:dyDescent="0.15">
      <c r="A16" s="1" t="s">
        <v>321</v>
      </c>
      <c r="B16" s="2">
        <v>49</v>
      </c>
      <c r="C16" s="3" t="e">
        <v>#N/A</v>
      </c>
    </row>
    <row r="17" spans="1:3" x14ac:dyDescent="0.15">
      <c r="A17" s="1" t="s">
        <v>322</v>
      </c>
      <c r="B17" s="2">
        <v>60</v>
      </c>
      <c r="C17" s="3" t="e">
        <v>#N/A</v>
      </c>
    </row>
    <row r="18" spans="1:3" x14ac:dyDescent="0.15">
      <c r="A18" s="1" t="s">
        <v>323</v>
      </c>
      <c r="B18" s="2">
        <v>16</v>
      </c>
      <c r="C18" s="3" t="e">
        <v>#N/A</v>
      </c>
    </row>
    <row r="19" spans="1:3" x14ac:dyDescent="0.15">
      <c r="A19" s="1" t="s">
        <v>324</v>
      </c>
      <c r="B19" s="2">
        <v>35</v>
      </c>
      <c r="C19" s="3" t="e">
        <v>#N/A</v>
      </c>
    </row>
    <row r="20" spans="1:3" x14ac:dyDescent="0.15">
      <c r="A20" s="1" t="s">
        <v>325</v>
      </c>
      <c r="B20" s="2">
        <v>19</v>
      </c>
      <c r="C20" s="3" t="e">
        <v>#N/A</v>
      </c>
    </row>
    <row r="21" spans="1:3" x14ac:dyDescent="0.15">
      <c r="A21" s="1" t="s">
        <v>326</v>
      </c>
      <c r="B21" s="2">
        <v>13.5</v>
      </c>
      <c r="C21" s="3" t="e">
        <v>#DIV/0!</v>
      </c>
    </row>
    <row r="22" spans="1:3" x14ac:dyDescent="0.15">
      <c r="A22" s="1" t="s">
        <v>327</v>
      </c>
      <c r="B22" s="2">
        <v>268</v>
      </c>
      <c r="C22" s="3" t="e">
        <v>#N/A</v>
      </c>
    </row>
    <row r="23" spans="1:3" x14ac:dyDescent="0.15">
      <c r="A23" s="1" t="s">
        <v>328</v>
      </c>
      <c r="B23" s="2">
        <v>35</v>
      </c>
      <c r="C23" s="3" t="e">
        <v>#DIV/0!</v>
      </c>
    </row>
    <row r="24" spans="1:3" x14ac:dyDescent="0.15">
      <c r="A24" s="1" t="s">
        <v>230</v>
      </c>
      <c r="B24" s="2">
        <v>35</v>
      </c>
      <c r="C24" s="3" t="e">
        <v>#DIV/0!</v>
      </c>
    </row>
    <row r="25" spans="1:3" x14ac:dyDescent="0.15">
      <c r="A25" s="1" t="s">
        <v>242</v>
      </c>
      <c r="B25" s="2">
        <v>70</v>
      </c>
      <c r="C25" s="3" t="e">
        <v>#DIV/0!</v>
      </c>
    </row>
    <row r="26" spans="1:3" x14ac:dyDescent="0.15">
      <c r="A26" s="1" t="s">
        <v>239</v>
      </c>
      <c r="B26" s="2">
        <v>70</v>
      </c>
      <c r="C26" s="3" t="e">
        <v>#DIV/0!</v>
      </c>
    </row>
    <row r="27" spans="1:3" x14ac:dyDescent="0.15">
      <c r="A27" s="1" t="s">
        <v>212</v>
      </c>
      <c r="B27" s="2">
        <v>70</v>
      </c>
      <c r="C27" s="3" t="e">
        <v>#DIV/0!</v>
      </c>
    </row>
    <row r="28" spans="1:3" x14ac:dyDescent="0.15">
      <c r="A28" s="1" t="s">
        <v>329</v>
      </c>
      <c r="B28" s="2">
        <v>73</v>
      </c>
      <c r="C28" s="3" t="e">
        <v>#N/A</v>
      </c>
    </row>
    <row r="29" spans="1:3" x14ac:dyDescent="0.15">
      <c r="A29" s="1" t="s">
        <v>330</v>
      </c>
      <c r="B29" s="2">
        <v>105</v>
      </c>
      <c r="C29" s="3" t="e">
        <v>#N/A</v>
      </c>
    </row>
    <row r="30" spans="1:3" x14ac:dyDescent="0.15">
      <c r="A30" s="1" t="s">
        <v>331</v>
      </c>
      <c r="B30" s="2">
        <v>40</v>
      </c>
      <c r="C30" s="3" t="e">
        <v>#DIV/0!</v>
      </c>
    </row>
    <row r="31" spans="1:3" x14ac:dyDescent="0.15">
      <c r="A31" s="1" t="s">
        <v>332</v>
      </c>
      <c r="B31" s="2">
        <v>45</v>
      </c>
      <c r="C31" s="3" t="e">
        <v>#N/A</v>
      </c>
    </row>
    <row r="32" spans="1:3" x14ac:dyDescent="0.15">
      <c r="A32" s="1" t="s">
        <v>333</v>
      </c>
      <c r="B32" s="2">
        <v>48</v>
      </c>
      <c r="C32" s="3" t="e">
        <v>#DIV/0!</v>
      </c>
    </row>
    <row r="33" spans="1:3" x14ac:dyDescent="0.15">
      <c r="A33" s="1" t="s">
        <v>334</v>
      </c>
      <c r="B33" s="2">
        <v>63</v>
      </c>
      <c r="C33" s="3">
        <v>52.697499999999998</v>
      </c>
    </row>
    <row r="34" spans="1:3" x14ac:dyDescent="0.15">
      <c r="A34" s="1" t="s">
        <v>335</v>
      </c>
      <c r="B34" s="2">
        <v>108</v>
      </c>
      <c r="C34" s="3">
        <v>52.013208333333303</v>
      </c>
    </row>
    <row r="35" spans="1:3" x14ac:dyDescent="0.15">
      <c r="A35" s="1" t="s">
        <v>336</v>
      </c>
      <c r="B35" s="2">
        <v>82</v>
      </c>
      <c r="C35" s="3">
        <v>50.831600000000002</v>
      </c>
    </row>
    <row r="36" spans="1:3" x14ac:dyDescent="0.15">
      <c r="A36" s="1" t="s">
        <v>337</v>
      </c>
      <c r="B36" s="2">
        <v>82</v>
      </c>
      <c r="C36" s="3">
        <v>50.831484210526298</v>
      </c>
    </row>
    <row r="37" spans="1:3" x14ac:dyDescent="0.15">
      <c r="A37" s="1" t="s">
        <v>338</v>
      </c>
      <c r="B37" s="2">
        <v>87</v>
      </c>
      <c r="C37" s="3">
        <v>46.152042105263199</v>
      </c>
    </row>
    <row r="38" spans="1:3" x14ac:dyDescent="0.15">
      <c r="A38" s="1" t="s">
        <v>339</v>
      </c>
      <c r="B38" s="2">
        <v>87</v>
      </c>
      <c r="C38" s="3">
        <v>45.638975000000002</v>
      </c>
    </row>
    <row r="39" spans="1:3" x14ac:dyDescent="0.15">
      <c r="A39" s="1" t="s">
        <v>340</v>
      </c>
      <c r="B39" s="2">
        <v>110</v>
      </c>
      <c r="C39" s="3">
        <v>44.557499999999997</v>
      </c>
    </row>
    <row r="40" spans="1:3" x14ac:dyDescent="0.15">
      <c r="A40" s="1" t="s">
        <v>81</v>
      </c>
      <c r="B40" s="2">
        <v>90</v>
      </c>
      <c r="C40" s="3">
        <v>37.908372727272699</v>
      </c>
    </row>
    <row r="41" spans="1:3" x14ac:dyDescent="0.15">
      <c r="A41" s="1" t="s">
        <v>341</v>
      </c>
      <c r="B41" s="2">
        <v>78</v>
      </c>
      <c r="C41" s="3">
        <v>36.471087096774198</v>
      </c>
    </row>
    <row r="42" spans="1:3" x14ac:dyDescent="0.15">
      <c r="A42" s="1" t="s">
        <v>342</v>
      </c>
      <c r="B42" s="2">
        <v>78</v>
      </c>
      <c r="C42" s="3">
        <v>35.5629791666667</v>
      </c>
    </row>
    <row r="43" spans="1:3" x14ac:dyDescent="0.15">
      <c r="A43" s="1" t="s">
        <v>343</v>
      </c>
      <c r="B43" s="2">
        <v>78</v>
      </c>
      <c r="C43" s="3">
        <v>35.266905882352901</v>
      </c>
    </row>
    <row r="44" spans="1:3" x14ac:dyDescent="0.15">
      <c r="A44" s="1" t="s">
        <v>344</v>
      </c>
      <c r="B44" s="2">
        <v>79</v>
      </c>
      <c r="C44" s="3">
        <v>33.798699999999997</v>
      </c>
    </row>
    <row r="45" spans="1:3" x14ac:dyDescent="0.15">
      <c r="A45" s="1" t="s">
        <v>345</v>
      </c>
      <c r="B45" s="2">
        <v>78</v>
      </c>
      <c r="C45" s="3">
        <v>32.262347368420997</v>
      </c>
    </row>
    <row r="46" spans="1:3" x14ac:dyDescent="0.15">
      <c r="A46" s="1" t="s">
        <v>79</v>
      </c>
      <c r="B46" s="2">
        <v>70</v>
      </c>
      <c r="C46" s="3">
        <v>31.3843</v>
      </c>
    </row>
    <row r="47" spans="1:3" x14ac:dyDescent="0.15">
      <c r="A47" s="1" t="s">
        <v>346</v>
      </c>
      <c r="B47" s="2">
        <v>82</v>
      </c>
      <c r="C47" s="3">
        <v>30.950837837837799</v>
      </c>
    </row>
    <row r="48" spans="1:3" x14ac:dyDescent="0.15">
      <c r="A48" s="1" t="s">
        <v>347</v>
      </c>
      <c r="B48" s="2">
        <v>65</v>
      </c>
      <c r="C48" s="3">
        <v>30.695534375000001</v>
      </c>
    </row>
    <row r="49" spans="1:3" x14ac:dyDescent="0.15">
      <c r="A49" s="1" t="s">
        <v>348</v>
      </c>
      <c r="B49" s="2">
        <v>42</v>
      </c>
      <c r="C49" s="3">
        <v>30.485064102564099</v>
      </c>
    </row>
    <row r="50" spans="1:3" x14ac:dyDescent="0.15">
      <c r="A50" s="1" t="s">
        <v>88</v>
      </c>
      <c r="B50" s="2">
        <v>36</v>
      </c>
      <c r="C50" s="3">
        <v>27.253592857142898</v>
      </c>
    </row>
    <row r="51" spans="1:3" x14ac:dyDescent="0.15">
      <c r="A51" s="1" t="s">
        <v>349</v>
      </c>
      <c r="B51" s="2">
        <v>36</v>
      </c>
      <c r="C51" s="3">
        <v>26.967162500000001</v>
      </c>
    </row>
    <row r="52" spans="1:3" x14ac:dyDescent="0.15">
      <c r="A52" s="1" t="s">
        <v>350</v>
      </c>
      <c r="B52" s="2">
        <v>30</v>
      </c>
      <c r="C52" s="3">
        <v>26.288399999999999</v>
      </c>
    </row>
    <row r="53" spans="1:3" x14ac:dyDescent="0.15">
      <c r="A53" s="1" t="s">
        <v>351</v>
      </c>
      <c r="B53" s="2">
        <v>52</v>
      </c>
      <c r="C53" s="3">
        <v>24.2063555555556</v>
      </c>
    </row>
    <row r="54" spans="1:3" x14ac:dyDescent="0.15">
      <c r="A54" s="1" t="s">
        <v>203</v>
      </c>
      <c r="B54" s="2">
        <v>10</v>
      </c>
      <c r="C54" s="3">
        <v>23.136359375000001</v>
      </c>
    </row>
    <row r="55" spans="1:3" x14ac:dyDescent="0.15">
      <c r="A55" s="1" t="s">
        <v>84</v>
      </c>
      <c r="B55" s="2">
        <v>26</v>
      </c>
      <c r="C55" s="3">
        <v>20.8575634146342</v>
      </c>
    </row>
    <row r="56" spans="1:3" x14ac:dyDescent="0.15">
      <c r="A56" s="1" t="s">
        <v>352</v>
      </c>
      <c r="B56" s="2">
        <v>52</v>
      </c>
      <c r="C56" s="3">
        <v>20.485099999999999</v>
      </c>
    </row>
    <row r="57" spans="1:3" x14ac:dyDescent="0.15">
      <c r="A57" s="1" t="s">
        <v>353</v>
      </c>
      <c r="B57" s="2">
        <v>52</v>
      </c>
      <c r="C57" s="3">
        <v>20.485047058823501</v>
      </c>
    </row>
    <row r="58" spans="1:3" x14ac:dyDescent="0.15">
      <c r="A58" s="1" t="s">
        <v>354</v>
      </c>
      <c r="B58" s="2">
        <v>52</v>
      </c>
      <c r="C58" s="3">
        <v>20.484971428571399</v>
      </c>
    </row>
    <row r="59" spans="1:3" x14ac:dyDescent="0.15">
      <c r="A59" s="1" t="s">
        <v>355</v>
      </c>
      <c r="B59" s="2">
        <v>47</v>
      </c>
      <c r="C59" s="3">
        <v>19.1616</v>
      </c>
    </row>
    <row r="60" spans="1:3" x14ac:dyDescent="0.15">
      <c r="A60" s="1" t="s">
        <v>356</v>
      </c>
      <c r="B60" s="2">
        <v>135</v>
      </c>
      <c r="C60" s="3">
        <v>18.910606097561001</v>
      </c>
    </row>
    <row r="61" spans="1:3" x14ac:dyDescent="0.15">
      <c r="A61" s="1" t="s">
        <v>357</v>
      </c>
      <c r="B61" s="2">
        <v>32</v>
      </c>
      <c r="C61" s="3">
        <v>18.374584931506899</v>
      </c>
    </row>
    <row r="62" spans="1:3" x14ac:dyDescent="0.15">
      <c r="A62" s="1" t="s">
        <v>358</v>
      </c>
      <c r="B62" s="2">
        <v>32</v>
      </c>
      <c r="C62" s="3">
        <v>18.3699864864865</v>
      </c>
    </row>
    <row r="63" spans="1:3" x14ac:dyDescent="0.15">
      <c r="A63" s="1" t="s">
        <v>359</v>
      </c>
      <c r="B63" s="2">
        <v>32</v>
      </c>
      <c r="C63" s="3">
        <v>18.292785106383</v>
      </c>
    </row>
    <row r="64" spans="1:3" x14ac:dyDescent="0.15">
      <c r="A64" s="1" t="s">
        <v>360</v>
      </c>
      <c r="B64" s="2">
        <v>32</v>
      </c>
      <c r="C64" s="3">
        <v>18.194585416666701</v>
      </c>
    </row>
    <row r="65" spans="1:3" x14ac:dyDescent="0.15">
      <c r="A65" s="1" t="s">
        <v>119</v>
      </c>
      <c r="B65" s="2">
        <v>85</v>
      </c>
      <c r="C65" s="3">
        <v>18.120785714285699</v>
      </c>
    </row>
    <row r="66" spans="1:3" x14ac:dyDescent="0.15">
      <c r="A66" s="1" t="s">
        <v>361</v>
      </c>
      <c r="B66" s="2">
        <v>55</v>
      </c>
      <c r="C66" s="3">
        <v>17.484940000000002</v>
      </c>
    </row>
    <row r="67" spans="1:3" x14ac:dyDescent="0.15">
      <c r="A67" s="1" t="s">
        <v>362</v>
      </c>
      <c r="B67" s="2">
        <v>31</v>
      </c>
      <c r="C67" s="3">
        <v>16.549399999999999</v>
      </c>
    </row>
    <row r="68" spans="1:3" x14ac:dyDescent="0.15">
      <c r="A68" s="1" t="s">
        <v>363</v>
      </c>
      <c r="B68" s="2">
        <v>79</v>
      </c>
      <c r="C68" s="3">
        <v>16.352995</v>
      </c>
    </row>
    <row r="69" spans="1:3" x14ac:dyDescent="0.15">
      <c r="A69" s="1" t="s">
        <v>136</v>
      </c>
      <c r="B69" s="2">
        <v>102</v>
      </c>
      <c r="C69" s="3">
        <v>16.289899999999999</v>
      </c>
    </row>
    <row r="70" spans="1:3" x14ac:dyDescent="0.15">
      <c r="A70" s="1" t="s">
        <v>364</v>
      </c>
      <c r="B70" s="2">
        <v>77</v>
      </c>
      <c r="C70" s="3">
        <v>15.9567833333333</v>
      </c>
    </row>
    <row r="71" spans="1:3" x14ac:dyDescent="0.15">
      <c r="A71" s="1" t="s">
        <v>202</v>
      </c>
      <c r="B71" s="2">
        <v>16</v>
      </c>
      <c r="C71" s="3">
        <v>15.7223371428571</v>
      </c>
    </row>
    <row r="72" spans="1:3" x14ac:dyDescent="0.15">
      <c r="A72" s="1" t="s">
        <v>168</v>
      </c>
      <c r="B72" s="2">
        <v>14</v>
      </c>
      <c r="C72" s="3">
        <v>15.702249999999999</v>
      </c>
    </row>
    <row r="73" spans="1:3" x14ac:dyDescent="0.15">
      <c r="A73" s="1" t="s">
        <v>167</v>
      </c>
      <c r="B73" s="2">
        <v>14</v>
      </c>
      <c r="C73" s="3">
        <v>15.702243243243201</v>
      </c>
    </row>
    <row r="74" spans="1:3" x14ac:dyDescent="0.15">
      <c r="A74" s="1" t="s">
        <v>148</v>
      </c>
      <c r="B74" s="2">
        <v>14</v>
      </c>
      <c r="C74" s="3">
        <v>15.702241176470601</v>
      </c>
    </row>
    <row r="75" spans="1:3" x14ac:dyDescent="0.15">
      <c r="A75" s="1" t="s">
        <v>205</v>
      </c>
      <c r="B75" s="2">
        <v>14</v>
      </c>
      <c r="C75" s="3">
        <v>15.7022294117647</v>
      </c>
    </row>
    <row r="76" spans="1:3" x14ac:dyDescent="0.15">
      <c r="A76" s="1" t="s">
        <v>204</v>
      </c>
      <c r="B76" s="2">
        <v>13</v>
      </c>
      <c r="C76" s="3">
        <v>15.692153846153801</v>
      </c>
    </row>
    <row r="77" spans="1:3" x14ac:dyDescent="0.15">
      <c r="A77" s="1" t="s">
        <v>206</v>
      </c>
      <c r="B77" s="2">
        <v>13</v>
      </c>
      <c r="C77" s="3">
        <v>15.6921473684211</v>
      </c>
    </row>
    <row r="78" spans="1:3" x14ac:dyDescent="0.15">
      <c r="A78" s="1" t="s">
        <v>365</v>
      </c>
      <c r="B78" s="2">
        <v>130</v>
      </c>
      <c r="C78" s="3">
        <v>15.1809980769231</v>
      </c>
    </row>
    <row r="79" spans="1:3" x14ac:dyDescent="0.15">
      <c r="A79" s="1" t="s">
        <v>366</v>
      </c>
      <c r="B79" s="2">
        <v>52</v>
      </c>
      <c r="C79" s="3">
        <v>13.9887173913043</v>
      </c>
    </row>
    <row r="80" spans="1:3" x14ac:dyDescent="0.15">
      <c r="A80" s="1" t="s">
        <v>133</v>
      </c>
      <c r="B80" s="2">
        <v>31</v>
      </c>
      <c r="C80" s="3">
        <v>13.544664285714299</v>
      </c>
    </row>
    <row r="81" spans="1:3" x14ac:dyDescent="0.15">
      <c r="A81" s="1" t="s">
        <v>367</v>
      </c>
      <c r="B81" s="2">
        <v>31</v>
      </c>
      <c r="C81" s="3">
        <v>13.53</v>
      </c>
    </row>
    <row r="82" spans="1:3" x14ac:dyDescent="0.15">
      <c r="A82" s="1" t="s">
        <v>101</v>
      </c>
      <c r="B82" s="2">
        <v>135</v>
      </c>
      <c r="C82" s="3">
        <v>13.2407093023256</v>
      </c>
    </row>
    <row r="83" spans="1:3" x14ac:dyDescent="0.15">
      <c r="A83" s="1" t="s">
        <v>89</v>
      </c>
      <c r="B83" s="2">
        <v>26</v>
      </c>
      <c r="C83" s="3">
        <v>13.1259092592593</v>
      </c>
    </row>
    <row r="84" spans="1:3" x14ac:dyDescent="0.15">
      <c r="A84" s="1" t="s">
        <v>368</v>
      </c>
      <c r="B84" s="2">
        <v>86</v>
      </c>
      <c r="C84" s="3">
        <v>12.792055555555599</v>
      </c>
    </row>
    <row r="85" spans="1:3" x14ac:dyDescent="0.15">
      <c r="A85" s="1" t="s">
        <v>369</v>
      </c>
      <c r="B85" s="2">
        <v>206</v>
      </c>
      <c r="C85" s="3">
        <v>12.1113571428571</v>
      </c>
    </row>
    <row r="86" spans="1:3" x14ac:dyDescent="0.15">
      <c r="A86" s="1" t="s">
        <v>370</v>
      </c>
      <c r="B86" s="2">
        <v>86</v>
      </c>
      <c r="C86" s="3">
        <v>12.0413</v>
      </c>
    </row>
    <row r="87" spans="1:3" x14ac:dyDescent="0.15">
      <c r="A87" s="1" t="s">
        <v>371</v>
      </c>
      <c r="B87" s="2">
        <v>86</v>
      </c>
      <c r="C87" s="3">
        <v>12.0413</v>
      </c>
    </row>
    <row r="88" spans="1:3" x14ac:dyDescent="0.15">
      <c r="A88" s="1" t="s">
        <v>372</v>
      </c>
      <c r="B88" s="2">
        <v>86</v>
      </c>
      <c r="C88" s="3">
        <v>12.0413</v>
      </c>
    </row>
    <row r="89" spans="1:3" x14ac:dyDescent="0.15">
      <c r="A89" s="1" t="s">
        <v>373</v>
      </c>
      <c r="B89" s="2">
        <v>86</v>
      </c>
      <c r="C89" s="3">
        <v>12.0413</v>
      </c>
    </row>
    <row r="90" spans="1:3" x14ac:dyDescent="0.15">
      <c r="A90" s="1" t="s">
        <v>295</v>
      </c>
      <c r="B90" s="2">
        <v>96</v>
      </c>
      <c r="C90" s="3">
        <v>11.807499999999999</v>
      </c>
    </row>
    <row r="91" spans="1:3" x14ac:dyDescent="0.15">
      <c r="A91" s="1" t="s">
        <v>374</v>
      </c>
      <c r="B91" s="2">
        <v>96</v>
      </c>
      <c r="C91" s="3">
        <v>11.807499999999999</v>
      </c>
    </row>
    <row r="92" spans="1:3" x14ac:dyDescent="0.15">
      <c r="A92" s="1" t="s">
        <v>375</v>
      </c>
      <c r="B92" s="2">
        <v>132</v>
      </c>
      <c r="C92" s="3">
        <v>11.741168518518499</v>
      </c>
    </row>
    <row r="93" spans="1:3" x14ac:dyDescent="0.15">
      <c r="A93" s="1" t="s">
        <v>92</v>
      </c>
      <c r="B93" s="2">
        <v>25</v>
      </c>
      <c r="C93" s="3">
        <v>11.374599999999999</v>
      </c>
    </row>
    <row r="94" spans="1:3" x14ac:dyDescent="0.15">
      <c r="A94" s="1" t="s">
        <v>376</v>
      </c>
      <c r="B94" s="2">
        <v>35</v>
      </c>
      <c r="C94" s="3">
        <v>11.330172222222201</v>
      </c>
    </row>
    <row r="95" spans="1:3" x14ac:dyDescent="0.15">
      <c r="A95" s="1" t="s">
        <v>377</v>
      </c>
      <c r="B95" s="2">
        <v>166</v>
      </c>
      <c r="C95" s="3">
        <v>11.244925</v>
      </c>
    </row>
    <row r="96" spans="1:3" x14ac:dyDescent="0.15">
      <c r="A96" s="1" t="s">
        <v>218</v>
      </c>
      <c r="B96" s="2">
        <v>295</v>
      </c>
      <c r="C96" s="3">
        <v>11.1910631578947</v>
      </c>
    </row>
    <row r="97" spans="1:3" x14ac:dyDescent="0.15">
      <c r="A97" s="1" t="s">
        <v>378</v>
      </c>
      <c r="B97" s="2">
        <v>206</v>
      </c>
      <c r="C97" s="3">
        <v>11.0209461538462</v>
      </c>
    </row>
    <row r="98" spans="1:3" x14ac:dyDescent="0.15">
      <c r="A98" s="1" t="s">
        <v>145</v>
      </c>
      <c r="B98" s="2">
        <v>104</v>
      </c>
      <c r="C98" s="3">
        <v>10.7685</v>
      </c>
    </row>
    <row r="99" spans="1:3" x14ac:dyDescent="0.15">
      <c r="A99" s="1" t="s">
        <v>161</v>
      </c>
      <c r="B99" s="2">
        <v>120</v>
      </c>
      <c r="C99" s="3">
        <v>10.744925</v>
      </c>
    </row>
    <row r="100" spans="1:3" x14ac:dyDescent="0.15">
      <c r="A100" s="1" t="s">
        <v>162</v>
      </c>
      <c r="B100" s="2">
        <v>31</v>
      </c>
      <c r="C100" s="3">
        <v>10.499253846153801</v>
      </c>
    </row>
    <row r="101" spans="1:3" x14ac:dyDescent="0.15">
      <c r="A101" s="1" t="s">
        <v>379</v>
      </c>
      <c r="B101" s="2">
        <v>137</v>
      </c>
      <c r="C101" s="3">
        <v>10.3553488888889</v>
      </c>
    </row>
    <row r="102" spans="1:3" x14ac:dyDescent="0.15">
      <c r="A102" s="1" t="s">
        <v>160</v>
      </c>
      <c r="B102" s="2">
        <v>122</v>
      </c>
      <c r="C102" s="3">
        <v>10.3529083333333</v>
      </c>
    </row>
    <row r="103" spans="1:3" x14ac:dyDescent="0.15">
      <c r="A103" s="1" t="s">
        <v>380</v>
      </c>
      <c r="B103" s="2">
        <v>65</v>
      </c>
      <c r="C103" s="3">
        <v>10.24315</v>
      </c>
    </row>
    <row r="104" spans="1:3" x14ac:dyDescent="0.15">
      <c r="A104" s="1" t="s">
        <v>104</v>
      </c>
      <c r="B104" s="2">
        <v>26</v>
      </c>
      <c r="C104" s="3">
        <v>10.186629999999999</v>
      </c>
    </row>
    <row r="105" spans="1:3" x14ac:dyDescent="0.15">
      <c r="A105" s="1" t="s">
        <v>115</v>
      </c>
      <c r="B105" s="2">
        <v>85</v>
      </c>
      <c r="C105" s="3">
        <v>9.92988035714286</v>
      </c>
    </row>
    <row r="106" spans="1:3" x14ac:dyDescent="0.15">
      <c r="A106" s="1" t="s">
        <v>184</v>
      </c>
      <c r="B106" s="2">
        <v>22</v>
      </c>
      <c r="C106" s="3">
        <v>9.5792000000000002</v>
      </c>
    </row>
    <row r="107" spans="1:3" x14ac:dyDescent="0.15">
      <c r="A107" s="1" t="s">
        <v>176</v>
      </c>
      <c r="B107" s="2">
        <v>22</v>
      </c>
      <c r="C107" s="3">
        <v>9.5791833333333294</v>
      </c>
    </row>
    <row r="108" spans="1:3" x14ac:dyDescent="0.15">
      <c r="A108" s="1" t="s">
        <v>134</v>
      </c>
      <c r="B108" s="2">
        <v>22</v>
      </c>
      <c r="C108" s="3">
        <v>9.5791833333333294</v>
      </c>
    </row>
    <row r="109" spans="1:3" x14ac:dyDescent="0.15">
      <c r="A109" s="1" t="s">
        <v>121</v>
      </c>
      <c r="B109" s="2">
        <v>22</v>
      </c>
      <c r="C109" s="3">
        <v>9.5791625000000007</v>
      </c>
    </row>
    <row r="110" spans="1:3" x14ac:dyDescent="0.15">
      <c r="A110" s="1" t="s">
        <v>192</v>
      </c>
      <c r="B110" s="2">
        <v>22</v>
      </c>
      <c r="C110" s="3">
        <v>9.5791625000000007</v>
      </c>
    </row>
    <row r="111" spans="1:3" x14ac:dyDescent="0.15">
      <c r="A111" s="1" t="s">
        <v>381</v>
      </c>
      <c r="B111" s="2">
        <v>35</v>
      </c>
      <c r="C111" s="3">
        <v>9.5373722222222206</v>
      </c>
    </row>
    <row r="112" spans="1:3" x14ac:dyDescent="0.15">
      <c r="A112" s="1" t="s">
        <v>382</v>
      </c>
      <c r="B112" s="2">
        <v>35</v>
      </c>
      <c r="C112" s="3">
        <v>9.5373705882352997</v>
      </c>
    </row>
    <row r="113" spans="1:3" x14ac:dyDescent="0.15">
      <c r="A113" s="1" t="s">
        <v>383</v>
      </c>
      <c r="B113" s="2">
        <v>35</v>
      </c>
      <c r="C113" s="3">
        <v>9.5373705882352997</v>
      </c>
    </row>
    <row r="114" spans="1:3" x14ac:dyDescent="0.15">
      <c r="A114" s="1" t="s">
        <v>384</v>
      </c>
      <c r="B114" s="2">
        <v>23</v>
      </c>
      <c r="C114" s="3">
        <v>9.33404285714286</v>
      </c>
    </row>
    <row r="115" spans="1:3" x14ac:dyDescent="0.15">
      <c r="A115" s="1" t="s">
        <v>385</v>
      </c>
      <c r="B115" s="2">
        <v>45</v>
      </c>
      <c r="C115" s="3">
        <v>9.3251782608695599</v>
      </c>
    </row>
    <row r="116" spans="1:3" x14ac:dyDescent="0.15">
      <c r="A116" s="1" t="s">
        <v>159</v>
      </c>
      <c r="B116" s="2">
        <v>124</v>
      </c>
      <c r="C116" s="3">
        <v>9.3087428571428497</v>
      </c>
    </row>
    <row r="117" spans="1:3" x14ac:dyDescent="0.15">
      <c r="A117" s="1" t="s">
        <v>386</v>
      </c>
      <c r="B117" s="2">
        <v>75</v>
      </c>
      <c r="C117" s="3">
        <v>8.9700000000000006</v>
      </c>
    </row>
    <row r="118" spans="1:3" x14ac:dyDescent="0.15">
      <c r="A118" s="1" t="s">
        <v>191</v>
      </c>
      <c r="B118" s="2">
        <v>21</v>
      </c>
      <c r="C118" s="3">
        <v>8.9247777777777806</v>
      </c>
    </row>
    <row r="119" spans="1:3" x14ac:dyDescent="0.15">
      <c r="A119" s="1" t="s">
        <v>177</v>
      </c>
      <c r="B119" s="2">
        <v>70</v>
      </c>
      <c r="C119" s="3">
        <v>8.9237000000000002</v>
      </c>
    </row>
    <row r="120" spans="1:3" x14ac:dyDescent="0.15">
      <c r="A120" s="1" t="s">
        <v>143</v>
      </c>
      <c r="B120" s="2">
        <v>70</v>
      </c>
      <c r="C120" s="3">
        <v>8.8772384615384503</v>
      </c>
    </row>
    <row r="121" spans="1:3" x14ac:dyDescent="0.15">
      <c r="A121" s="1" t="s">
        <v>387</v>
      </c>
      <c r="B121" s="2">
        <v>39.5</v>
      </c>
      <c r="C121" s="3">
        <v>8.8055000000000003</v>
      </c>
    </row>
    <row r="122" spans="1:3" x14ac:dyDescent="0.15">
      <c r="A122" s="1" t="s">
        <v>139</v>
      </c>
      <c r="B122" s="2">
        <v>21</v>
      </c>
      <c r="C122" s="3">
        <v>8.5401111111111092</v>
      </c>
    </row>
    <row r="123" spans="1:3" x14ac:dyDescent="0.15">
      <c r="A123" s="1" t="s">
        <v>126</v>
      </c>
      <c r="B123" s="2">
        <v>22</v>
      </c>
      <c r="C123" s="3">
        <v>8.2938375000000004</v>
      </c>
    </row>
    <row r="124" spans="1:3" x14ac:dyDescent="0.15">
      <c r="A124" s="1" t="s">
        <v>130</v>
      </c>
      <c r="B124" s="2">
        <v>125</v>
      </c>
      <c r="C124" s="3">
        <v>7.8785999999999996</v>
      </c>
    </row>
    <row r="125" spans="1:3" x14ac:dyDescent="0.15">
      <c r="A125" s="1" t="s">
        <v>388</v>
      </c>
      <c r="B125" s="2">
        <v>125</v>
      </c>
      <c r="C125" s="3">
        <v>7.8783159999999803</v>
      </c>
    </row>
    <row r="126" spans="1:3" x14ac:dyDescent="0.15">
      <c r="A126" s="1" t="s">
        <v>389</v>
      </c>
      <c r="B126" s="2">
        <v>23</v>
      </c>
      <c r="C126" s="3">
        <v>7.80382777777778</v>
      </c>
    </row>
    <row r="127" spans="1:3" x14ac:dyDescent="0.15">
      <c r="A127" s="1" t="s">
        <v>141</v>
      </c>
      <c r="B127" s="2">
        <v>22</v>
      </c>
      <c r="C127" s="3">
        <v>7.5401166666666697</v>
      </c>
    </row>
    <row r="128" spans="1:3" x14ac:dyDescent="0.15">
      <c r="A128" s="1" t="s">
        <v>390</v>
      </c>
      <c r="B128" s="2">
        <v>70</v>
      </c>
      <c r="C128" s="3">
        <v>7.4576500000000001</v>
      </c>
    </row>
    <row r="129" spans="1:3" x14ac:dyDescent="0.15">
      <c r="A129" s="1" t="s">
        <v>391</v>
      </c>
      <c r="B129" s="2">
        <v>70</v>
      </c>
      <c r="C129" s="3">
        <v>7.4576500000000001</v>
      </c>
    </row>
    <row r="130" spans="1:3" x14ac:dyDescent="0.15">
      <c r="A130" s="1" t="s">
        <v>175</v>
      </c>
      <c r="B130" s="2">
        <v>70</v>
      </c>
      <c r="C130" s="3">
        <v>7.3095749999999997</v>
      </c>
    </row>
    <row r="131" spans="1:3" x14ac:dyDescent="0.15">
      <c r="A131" s="1" t="s">
        <v>392</v>
      </c>
      <c r="B131" s="2">
        <v>50</v>
      </c>
      <c r="C131" s="3">
        <v>7.1707599999999898</v>
      </c>
    </row>
    <row r="132" spans="1:3" x14ac:dyDescent="0.15">
      <c r="A132" s="1" t="s">
        <v>393</v>
      </c>
      <c r="B132" s="2">
        <v>50</v>
      </c>
      <c r="C132" s="3">
        <v>7.1707599999999898</v>
      </c>
    </row>
    <row r="133" spans="1:3" x14ac:dyDescent="0.15">
      <c r="A133" s="1" t="s">
        <v>394</v>
      </c>
      <c r="B133" s="2">
        <v>50</v>
      </c>
      <c r="C133" s="3">
        <v>7.1707599999999898</v>
      </c>
    </row>
    <row r="134" spans="1:3" x14ac:dyDescent="0.15">
      <c r="A134" s="1" t="s">
        <v>395</v>
      </c>
      <c r="B134" s="2">
        <v>50</v>
      </c>
      <c r="C134" s="3">
        <v>7.1707599999999898</v>
      </c>
    </row>
    <row r="135" spans="1:3" x14ac:dyDescent="0.15">
      <c r="A135" s="1" t="s">
        <v>396</v>
      </c>
      <c r="B135" s="2">
        <v>50</v>
      </c>
      <c r="C135" s="3">
        <v>7.1707599999999898</v>
      </c>
    </row>
    <row r="136" spans="1:3" x14ac:dyDescent="0.15">
      <c r="A136" s="1" t="s">
        <v>397</v>
      </c>
      <c r="B136" s="2">
        <v>50</v>
      </c>
      <c r="C136" s="3">
        <v>7.1707599999999898</v>
      </c>
    </row>
    <row r="137" spans="1:3" x14ac:dyDescent="0.15">
      <c r="A137" s="1" t="s">
        <v>398</v>
      </c>
      <c r="B137" s="2">
        <v>50</v>
      </c>
      <c r="C137" s="3">
        <v>7.1707599999999898</v>
      </c>
    </row>
    <row r="138" spans="1:3" x14ac:dyDescent="0.15">
      <c r="A138" s="1" t="s">
        <v>399</v>
      </c>
      <c r="B138" s="2">
        <v>50</v>
      </c>
      <c r="C138" s="3">
        <v>7.1707599999999898</v>
      </c>
    </row>
    <row r="139" spans="1:3" x14ac:dyDescent="0.15">
      <c r="A139" s="1" t="s">
        <v>400</v>
      </c>
      <c r="B139" s="2">
        <v>50</v>
      </c>
      <c r="C139" s="3">
        <v>7.1707599999999898</v>
      </c>
    </row>
    <row r="140" spans="1:3" x14ac:dyDescent="0.15">
      <c r="A140" s="1" t="s">
        <v>401</v>
      </c>
      <c r="B140" s="2">
        <v>50</v>
      </c>
      <c r="C140" s="3">
        <v>7.1707599999999898</v>
      </c>
    </row>
    <row r="141" spans="1:3" x14ac:dyDescent="0.15">
      <c r="A141" s="1" t="s">
        <v>402</v>
      </c>
      <c r="B141" s="2">
        <v>50</v>
      </c>
      <c r="C141" s="3">
        <v>7.1707599999999898</v>
      </c>
    </row>
    <row r="142" spans="1:3" x14ac:dyDescent="0.15">
      <c r="A142" s="1" t="s">
        <v>403</v>
      </c>
      <c r="B142" s="2">
        <v>50</v>
      </c>
      <c r="C142" s="3">
        <v>7.1707599999999898</v>
      </c>
    </row>
    <row r="143" spans="1:3" x14ac:dyDescent="0.15">
      <c r="A143" s="1" t="s">
        <v>404</v>
      </c>
      <c r="B143" s="2">
        <v>50</v>
      </c>
      <c r="C143" s="3">
        <v>7.1707599999999898</v>
      </c>
    </row>
    <row r="144" spans="1:3" x14ac:dyDescent="0.15">
      <c r="A144" s="1" t="s">
        <v>405</v>
      </c>
      <c r="B144" s="2">
        <v>50</v>
      </c>
      <c r="C144" s="3">
        <v>7.1707599999999898</v>
      </c>
    </row>
    <row r="145" spans="1:3" x14ac:dyDescent="0.15">
      <c r="A145" s="1" t="s">
        <v>406</v>
      </c>
      <c r="B145" s="2">
        <v>50</v>
      </c>
      <c r="C145" s="3">
        <v>7.17075</v>
      </c>
    </row>
    <row r="146" spans="1:3" x14ac:dyDescent="0.15">
      <c r="A146" s="1" t="s">
        <v>193</v>
      </c>
      <c r="B146" s="2">
        <v>11</v>
      </c>
      <c r="C146" s="3">
        <v>6.9664555555555596</v>
      </c>
    </row>
    <row r="147" spans="1:3" x14ac:dyDescent="0.15">
      <c r="A147" s="1" t="s">
        <v>407</v>
      </c>
      <c r="B147" s="2">
        <v>12</v>
      </c>
      <c r="C147" s="3">
        <v>6.7186000000000003</v>
      </c>
    </row>
    <row r="148" spans="1:3" x14ac:dyDescent="0.15">
      <c r="A148" s="1" t="s">
        <v>408</v>
      </c>
      <c r="B148" s="2">
        <v>12</v>
      </c>
      <c r="C148" s="3">
        <v>6.7186000000000003</v>
      </c>
    </row>
    <row r="149" spans="1:3" x14ac:dyDescent="0.15">
      <c r="A149" s="1" t="s">
        <v>409</v>
      </c>
      <c r="B149" s="2">
        <v>12</v>
      </c>
      <c r="C149" s="3">
        <v>6.7186000000000003</v>
      </c>
    </row>
    <row r="150" spans="1:3" x14ac:dyDescent="0.15">
      <c r="A150" s="1" t="s">
        <v>410</v>
      </c>
      <c r="B150" s="2">
        <v>39.5</v>
      </c>
      <c r="C150" s="3">
        <v>6.5813119999999996</v>
      </c>
    </row>
    <row r="151" spans="1:3" x14ac:dyDescent="0.15">
      <c r="A151" s="1" t="s">
        <v>411</v>
      </c>
      <c r="B151" s="2">
        <v>87</v>
      </c>
      <c r="C151" s="3">
        <v>6.4981590909090796</v>
      </c>
    </row>
    <row r="152" spans="1:3" x14ac:dyDescent="0.15">
      <c r="A152" s="1" t="s">
        <v>412</v>
      </c>
      <c r="B152" s="2">
        <v>166</v>
      </c>
      <c r="C152" s="3">
        <v>6.4951249999999998</v>
      </c>
    </row>
    <row r="153" spans="1:3" x14ac:dyDescent="0.15">
      <c r="A153" s="1" t="s">
        <v>196</v>
      </c>
      <c r="B153" s="2">
        <v>70</v>
      </c>
      <c r="C153" s="3">
        <v>6.4782250000000001</v>
      </c>
    </row>
    <row r="154" spans="1:3" x14ac:dyDescent="0.15">
      <c r="A154" s="1" t="s">
        <v>413</v>
      </c>
      <c r="B154" s="2">
        <v>85</v>
      </c>
      <c r="C154" s="3">
        <v>6.4259666666666702</v>
      </c>
    </row>
    <row r="155" spans="1:3" x14ac:dyDescent="0.15">
      <c r="A155" s="1" t="s">
        <v>414</v>
      </c>
      <c r="B155" s="2">
        <v>83</v>
      </c>
      <c r="C155" s="3">
        <v>6.3778466666666702</v>
      </c>
    </row>
    <row r="156" spans="1:3" x14ac:dyDescent="0.15">
      <c r="A156" s="1" t="s">
        <v>415</v>
      </c>
      <c r="B156" s="2">
        <v>23</v>
      </c>
      <c r="C156" s="3">
        <v>6.35893333333334</v>
      </c>
    </row>
    <row r="157" spans="1:3" x14ac:dyDescent="0.15">
      <c r="A157" s="1" t="s">
        <v>416</v>
      </c>
      <c r="B157" s="2">
        <v>98</v>
      </c>
      <c r="C157" s="3">
        <v>6.0835823529411801</v>
      </c>
    </row>
    <row r="158" spans="1:3" x14ac:dyDescent="0.15">
      <c r="A158" s="1" t="s">
        <v>183</v>
      </c>
      <c r="B158" s="2">
        <v>12</v>
      </c>
      <c r="C158" s="3">
        <v>5.96645</v>
      </c>
    </row>
    <row r="159" spans="1:3" x14ac:dyDescent="0.15">
      <c r="A159" s="1" t="s">
        <v>200</v>
      </c>
      <c r="B159" s="2">
        <v>12</v>
      </c>
      <c r="C159" s="3">
        <v>5.96645</v>
      </c>
    </row>
    <row r="160" spans="1:3" x14ac:dyDescent="0.15">
      <c r="A160" s="1" t="s">
        <v>219</v>
      </c>
      <c r="B160" s="2">
        <v>12</v>
      </c>
      <c r="C160" s="3">
        <v>5.9664428571428596</v>
      </c>
    </row>
    <row r="161" spans="1:3" x14ac:dyDescent="0.15">
      <c r="A161" s="1" t="s">
        <v>214</v>
      </c>
      <c r="B161" s="2">
        <v>12</v>
      </c>
      <c r="C161" s="3">
        <v>5.9664428571428596</v>
      </c>
    </row>
    <row r="162" spans="1:3" x14ac:dyDescent="0.15">
      <c r="A162" s="1" t="s">
        <v>198</v>
      </c>
      <c r="B162" s="2">
        <v>12</v>
      </c>
      <c r="C162" s="3">
        <v>5.9664428571428596</v>
      </c>
    </row>
    <row r="163" spans="1:3" x14ac:dyDescent="0.15">
      <c r="A163" s="1" t="s">
        <v>197</v>
      </c>
      <c r="B163" s="2">
        <v>12</v>
      </c>
      <c r="C163" s="3">
        <v>5.9664333333333301</v>
      </c>
    </row>
    <row r="164" spans="1:3" x14ac:dyDescent="0.15">
      <c r="A164" s="1" t="s">
        <v>195</v>
      </c>
      <c r="B164" s="2">
        <v>12</v>
      </c>
      <c r="C164" s="3">
        <v>5.9664333333333301</v>
      </c>
    </row>
    <row r="165" spans="1:3" x14ac:dyDescent="0.15">
      <c r="A165" s="1" t="s">
        <v>199</v>
      </c>
      <c r="B165" s="2">
        <v>12</v>
      </c>
      <c r="C165" s="3">
        <v>5.9664000000000001</v>
      </c>
    </row>
    <row r="166" spans="1:3" x14ac:dyDescent="0.15">
      <c r="A166" s="1" t="s">
        <v>417</v>
      </c>
      <c r="B166" s="2">
        <v>24</v>
      </c>
      <c r="C166" s="3">
        <v>5.7316500000000001</v>
      </c>
    </row>
    <row r="167" spans="1:3" x14ac:dyDescent="0.15">
      <c r="A167" s="1" t="s">
        <v>418</v>
      </c>
      <c r="B167" s="2">
        <v>24</v>
      </c>
      <c r="C167" s="3">
        <v>5.7316399999999996</v>
      </c>
    </row>
    <row r="168" spans="1:3" x14ac:dyDescent="0.15">
      <c r="A168" s="1" t="s">
        <v>419</v>
      </c>
      <c r="B168" s="2">
        <v>24</v>
      </c>
      <c r="C168" s="3">
        <v>5.7316399999999996</v>
      </c>
    </row>
    <row r="169" spans="1:3" x14ac:dyDescent="0.15">
      <c r="A169" s="1" t="s">
        <v>420</v>
      </c>
      <c r="B169" s="2">
        <v>24</v>
      </c>
      <c r="C169" s="3">
        <v>5.7316399999999996</v>
      </c>
    </row>
    <row r="170" spans="1:3" x14ac:dyDescent="0.15">
      <c r="A170" s="1" t="s">
        <v>421</v>
      </c>
      <c r="B170" s="2">
        <v>24</v>
      </c>
      <c r="C170" s="3">
        <v>5.7316399999999996</v>
      </c>
    </row>
    <row r="171" spans="1:3" x14ac:dyDescent="0.15">
      <c r="A171" s="1" t="s">
        <v>422</v>
      </c>
      <c r="B171" s="2">
        <v>70</v>
      </c>
      <c r="C171" s="3">
        <v>5.5646250000000101</v>
      </c>
    </row>
    <row r="172" spans="1:3" x14ac:dyDescent="0.15">
      <c r="A172" s="1" t="s">
        <v>423</v>
      </c>
      <c r="B172" s="2">
        <v>70</v>
      </c>
      <c r="C172" s="3">
        <v>5.5646250000000101</v>
      </c>
    </row>
    <row r="173" spans="1:3" x14ac:dyDescent="0.15">
      <c r="A173" s="1" t="s">
        <v>424</v>
      </c>
      <c r="B173" s="2">
        <v>70</v>
      </c>
      <c r="C173" s="3">
        <v>5.5645624999999903</v>
      </c>
    </row>
    <row r="174" spans="1:3" x14ac:dyDescent="0.15">
      <c r="A174" s="1" t="s">
        <v>425</v>
      </c>
      <c r="B174" s="2">
        <v>70</v>
      </c>
      <c r="C174" s="3">
        <v>5.5210333333333397</v>
      </c>
    </row>
    <row r="175" spans="1:3" x14ac:dyDescent="0.15">
      <c r="A175" s="1" t="s">
        <v>225</v>
      </c>
      <c r="B175" s="2">
        <v>35</v>
      </c>
      <c r="C175" s="3">
        <v>5.4994352941176503</v>
      </c>
    </row>
    <row r="176" spans="1:3" x14ac:dyDescent="0.15">
      <c r="A176" s="1" t="s">
        <v>426</v>
      </c>
      <c r="B176" s="2">
        <v>96</v>
      </c>
      <c r="C176" s="3">
        <v>5.2180418181818196</v>
      </c>
    </row>
    <row r="177" spans="1:3" x14ac:dyDescent="0.15">
      <c r="A177" s="1" t="s">
        <v>178</v>
      </c>
      <c r="B177" s="2">
        <v>70</v>
      </c>
      <c r="C177" s="3">
        <v>4.8447599999999902</v>
      </c>
    </row>
    <row r="178" spans="1:3" x14ac:dyDescent="0.15">
      <c r="A178" s="1" t="s">
        <v>227</v>
      </c>
      <c r="B178" s="2">
        <v>35</v>
      </c>
      <c r="C178" s="3">
        <v>4.6748904761904804</v>
      </c>
    </row>
    <row r="179" spans="1:3" x14ac:dyDescent="0.15">
      <c r="A179" s="1" t="s">
        <v>427</v>
      </c>
      <c r="B179" s="2">
        <v>9.5</v>
      </c>
      <c r="C179" s="3">
        <v>4.4354275000000003</v>
      </c>
    </row>
    <row r="180" spans="1:3" x14ac:dyDescent="0.15">
      <c r="A180" s="1" t="s">
        <v>428</v>
      </c>
      <c r="B180" s="2">
        <v>9.5</v>
      </c>
      <c r="C180" s="3">
        <v>4.4354258823529404</v>
      </c>
    </row>
    <row r="181" spans="1:3" x14ac:dyDescent="0.15">
      <c r="A181" s="1" t="s">
        <v>429</v>
      </c>
      <c r="B181" s="2">
        <v>9.5</v>
      </c>
      <c r="C181" s="3">
        <v>4.43542391304348</v>
      </c>
    </row>
    <row r="182" spans="1:3" x14ac:dyDescent="0.15">
      <c r="A182" s="1" t="s">
        <v>209</v>
      </c>
      <c r="B182" s="2">
        <v>70</v>
      </c>
      <c r="C182" s="3">
        <v>4.2769500000000003</v>
      </c>
    </row>
    <row r="183" spans="1:3" x14ac:dyDescent="0.15">
      <c r="A183" s="1" t="s">
        <v>430</v>
      </c>
      <c r="B183" s="2">
        <v>35</v>
      </c>
      <c r="C183" s="3">
        <v>4.2245999999999997</v>
      </c>
    </row>
    <row r="184" spans="1:3" x14ac:dyDescent="0.15">
      <c r="A184" s="1" t="s">
        <v>244</v>
      </c>
      <c r="B184" s="2">
        <v>35</v>
      </c>
      <c r="C184" s="3">
        <v>4.059215</v>
      </c>
    </row>
    <row r="185" spans="1:3" x14ac:dyDescent="0.15">
      <c r="A185" s="1" t="s">
        <v>248</v>
      </c>
      <c r="B185" s="2">
        <v>35</v>
      </c>
      <c r="C185" s="3">
        <v>3.9631599999999998</v>
      </c>
    </row>
    <row r="186" spans="1:3" x14ac:dyDescent="0.15">
      <c r="A186" s="1" t="s">
        <v>233</v>
      </c>
      <c r="B186" s="2">
        <v>35</v>
      </c>
      <c r="C186" s="3">
        <v>3.963025</v>
      </c>
    </row>
    <row r="187" spans="1:3" x14ac:dyDescent="0.15">
      <c r="A187" s="1" t="s">
        <v>431</v>
      </c>
      <c r="B187" s="2">
        <v>31.5</v>
      </c>
      <c r="C187" s="3">
        <v>3.68025</v>
      </c>
    </row>
    <row r="188" spans="1:3" x14ac:dyDescent="0.15">
      <c r="A188" s="1" t="s">
        <v>221</v>
      </c>
      <c r="B188" s="2">
        <v>35</v>
      </c>
      <c r="C188" s="3">
        <v>3.6572</v>
      </c>
    </row>
    <row r="189" spans="1:3" x14ac:dyDescent="0.15">
      <c r="A189" s="1" t="s">
        <v>222</v>
      </c>
      <c r="B189" s="2">
        <v>35</v>
      </c>
      <c r="C189" s="3">
        <v>3.6572</v>
      </c>
    </row>
    <row r="190" spans="1:3" x14ac:dyDescent="0.15">
      <c r="A190" s="1" t="s">
        <v>224</v>
      </c>
      <c r="B190" s="2">
        <v>35</v>
      </c>
      <c r="C190" s="3">
        <v>3.6457916666666699</v>
      </c>
    </row>
    <row r="191" spans="1:3" x14ac:dyDescent="0.15">
      <c r="A191" s="1" t="s">
        <v>432</v>
      </c>
      <c r="B191" s="2">
        <v>35</v>
      </c>
      <c r="C191" s="3">
        <v>3.6220076923076898</v>
      </c>
    </row>
    <row r="192" spans="1:3" x14ac:dyDescent="0.15">
      <c r="A192" s="1" t="s">
        <v>228</v>
      </c>
      <c r="B192" s="2">
        <v>35</v>
      </c>
      <c r="C192" s="3">
        <v>3.6004</v>
      </c>
    </row>
    <row r="193" spans="1:3" x14ac:dyDescent="0.15">
      <c r="A193" s="1" t="s">
        <v>231</v>
      </c>
      <c r="B193" s="2">
        <v>35</v>
      </c>
      <c r="C193" s="3">
        <v>3.6004</v>
      </c>
    </row>
    <row r="194" spans="1:3" x14ac:dyDescent="0.15">
      <c r="A194" s="1" t="s">
        <v>433</v>
      </c>
      <c r="B194" s="2">
        <v>35</v>
      </c>
      <c r="C194" s="3">
        <v>3.5124300000000002</v>
      </c>
    </row>
    <row r="195" spans="1:3" x14ac:dyDescent="0.15">
      <c r="A195" s="1" t="s">
        <v>240</v>
      </c>
      <c r="B195" s="2">
        <v>34</v>
      </c>
      <c r="C195" s="3">
        <v>3.4805041666666701</v>
      </c>
    </row>
    <row r="196" spans="1:3" x14ac:dyDescent="0.15">
      <c r="A196" s="1" t="s">
        <v>434</v>
      </c>
      <c r="B196" s="2">
        <v>35</v>
      </c>
      <c r="C196" s="3">
        <v>3.3779454545454501</v>
      </c>
    </row>
    <row r="197" spans="1:3" x14ac:dyDescent="0.15">
      <c r="A197" s="1" t="s">
        <v>435</v>
      </c>
      <c r="B197" s="2">
        <v>35</v>
      </c>
      <c r="C197" s="3">
        <v>3.3770363636363601</v>
      </c>
    </row>
    <row r="198" spans="1:3" x14ac:dyDescent="0.15">
      <c r="A198" s="1" t="s">
        <v>243</v>
      </c>
      <c r="B198" s="2">
        <v>35</v>
      </c>
      <c r="C198" s="3">
        <v>2.9596916666666599</v>
      </c>
    </row>
    <row r="199" spans="1:3" x14ac:dyDescent="0.15">
      <c r="A199" s="1" t="s">
        <v>102</v>
      </c>
      <c r="B199" s="2">
        <v>34</v>
      </c>
      <c r="C199" s="3">
        <v>2.950490625</v>
      </c>
    </row>
    <row r="200" spans="1:3" x14ac:dyDescent="0.15">
      <c r="A200" s="1" t="s">
        <v>258</v>
      </c>
      <c r="B200" s="2">
        <v>34</v>
      </c>
      <c r="C200" s="3">
        <v>2.8927857142857198</v>
      </c>
    </row>
    <row r="201" spans="1:3" x14ac:dyDescent="0.15">
      <c r="A201" s="1" t="s">
        <v>245</v>
      </c>
      <c r="B201" s="2">
        <v>34</v>
      </c>
      <c r="C201" s="3">
        <v>2.8138749999999999</v>
      </c>
    </row>
    <row r="202" spans="1:3" x14ac:dyDescent="0.15">
      <c r="A202" s="1" t="s">
        <v>236</v>
      </c>
      <c r="B202" s="2">
        <v>35</v>
      </c>
      <c r="C202" s="3">
        <v>2.4570333333333401</v>
      </c>
    </row>
    <row r="203" spans="1:3" x14ac:dyDescent="0.15">
      <c r="A203" s="1" t="s">
        <v>232</v>
      </c>
      <c r="B203" s="2">
        <v>35</v>
      </c>
      <c r="C203" s="3">
        <v>2.4500999999999999</v>
      </c>
    </row>
    <row r="204" spans="1:3" x14ac:dyDescent="0.15">
      <c r="A204" s="1" t="s">
        <v>237</v>
      </c>
      <c r="B204" s="2">
        <v>35</v>
      </c>
      <c r="C204" s="3">
        <v>2.4001999999999999</v>
      </c>
    </row>
    <row r="205" spans="1:3" x14ac:dyDescent="0.15">
      <c r="A205" s="1" t="s">
        <v>278</v>
      </c>
      <c r="B205" s="2">
        <v>34</v>
      </c>
      <c r="C205" s="3">
        <v>2.3950846153846199</v>
      </c>
    </row>
    <row r="206" spans="1:3" x14ac:dyDescent="0.15">
      <c r="A206" s="1" t="s">
        <v>436</v>
      </c>
      <c r="B206" s="2">
        <v>26</v>
      </c>
      <c r="C206" s="3">
        <v>1.8503624999999999</v>
      </c>
    </row>
    <row r="207" spans="1:3" x14ac:dyDescent="0.15">
      <c r="A207" s="1" t="s">
        <v>437</v>
      </c>
      <c r="B207" s="2">
        <v>26</v>
      </c>
      <c r="C207" s="3">
        <v>1.85033125</v>
      </c>
    </row>
    <row r="208" spans="1:3" x14ac:dyDescent="0.15">
      <c r="A208" s="1" t="s">
        <v>438</v>
      </c>
      <c r="B208" s="2">
        <v>19</v>
      </c>
      <c r="C208" s="3">
        <v>1.834125</v>
      </c>
    </row>
    <row r="209" spans="1:3" x14ac:dyDescent="0.15">
      <c r="A209" s="1" t="s">
        <v>439</v>
      </c>
      <c r="B209" s="2">
        <v>19</v>
      </c>
      <c r="C209" s="3">
        <v>1.834125</v>
      </c>
    </row>
    <row r="210" spans="1:3" x14ac:dyDescent="0.15">
      <c r="A210" s="1" t="s">
        <v>144</v>
      </c>
      <c r="B210" s="2">
        <v>80</v>
      </c>
      <c r="C210" s="3">
        <v>1.6186812499999901</v>
      </c>
    </row>
    <row r="211" spans="1:3" x14ac:dyDescent="0.15">
      <c r="A211" s="1" t="s">
        <v>241</v>
      </c>
      <c r="B211" s="2">
        <v>34</v>
      </c>
      <c r="C211" s="3">
        <v>1.47153333333333</v>
      </c>
    </row>
    <row r="212" spans="1:3" x14ac:dyDescent="0.15">
      <c r="A212" s="1" t="s">
        <v>279</v>
      </c>
      <c r="B212" s="2">
        <v>34</v>
      </c>
      <c r="C212" s="3">
        <v>1.4006000000000001</v>
      </c>
    </row>
    <row r="213" spans="1:3" x14ac:dyDescent="0.15">
      <c r="A213" s="1" t="s">
        <v>250</v>
      </c>
      <c r="B213" s="2">
        <v>34</v>
      </c>
      <c r="C213" s="3">
        <v>1.4006000000000001</v>
      </c>
    </row>
    <row r="214" spans="1:3" x14ac:dyDescent="0.15">
      <c r="A214" s="1" t="s">
        <v>252</v>
      </c>
      <c r="B214" s="2">
        <v>34</v>
      </c>
      <c r="C214" s="3">
        <v>1.4001666666666699</v>
      </c>
    </row>
    <row r="215" spans="1:3" x14ac:dyDescent="0.15">
      <c r="A215" s="1" t="s">
        <v>440</v>
      </c>
      <c r="B215" s="2">
        <v>68</v>
      </c>
      <c r="C215" s="3">
        <v>1.4000000000000099</v>
      </c>
    </row>
    <row r="216" spans="1:3" x14ac:dyDescent="0.15">
      <c r="A216" s="1" t="s">
        <v>441</v>
      </c>
      <c r="B216" s="2">
        <v>7</v>
      </c>
      <c r="C216" s="3">
        <v>0.92933529411764704</v>
      </c>
    </row>
    <row r="217" spans="1:3" x14ac:dyDescent="0.15">
      <c r="A217" s="1" t="s">
        <v>442</v>
      </c>
      <c r="B217" s="2">
        <v>7</v>
      </c>
      <c r="C217" s="3">
        <v>0.92933333333333401</v>
      </c>
    </row>
    <row r="218" spans="1:3" x14ac:dyDescent="0.15">
      <c r="A218" s="1" t="s">
        <v>443</v>
      </c>
      <c r="B218" s="2">
        <v>7</v>
      </c>
      <c r="C218" s="3">
        <v>0.92933157894736795</v>
      </c>
    </row>
    <row r="219" spans="1:3" x14ac:dyDescent="0.15">
      <c r="A219" s="1" t="s">
        <v>444</v>
      </c>
      <c r="B219" s="2">
        <v>14</v>
      </c>
      <c r="C219" s="3">
        <v>0.85413333333333197</v>
      </c>
    </row>
    <row r="220" spans="1:3" x14ac:dyDescent="0.15">
      <c r="A220" s="1" t="s">
        <v>445</v>
      </c>
      <c r="B220" s="2">
        <v>14</v>
      </c>
      <c r="C220" s="3">
        <v>0.85411666666666597</v>
      </c>
    </row>
    <row r="221" spans="1:3" x14ac:dyDescent="0.15">
      <c r="A221" s="1" t="s">
        <v>446</v>
      </c>
      <c r="B221" s="2">
        <v>20</v>
      </c>
      <c r="C221" s="3">
        <v>0.83423333333333405</v>
      </c>
    </row>
    <row r="222" spans="1:3" x14ac:dyDescent="0.15">
      <c r="A222" s="1" t="s">
        <v>447</v>
      </c>
      <c r="B222" s="2">
        <v>20</v>
      </c>
      <c r="C222" s="3">
        <v>0.83414444444444402</v>
      </c>
    </row>
    <row r="223" spans="1:3" x14ac:dyDescent="0.15">
      <c r="A223" s="1" t="s">
        <v>448</v>
      </c>
      <c r="B223" s="2">
        <v>20</v>
      </c>
      <c r="C223" s="3">
        <v>0.834128571428572</v>
      </c>
    </row>
    <row r="224" spans="1:3" x14ac:dyDescent="0.15">
      <c r="A224" s="1" t="s">
        <v>449</v>
      </c>
      <c r="B224" s="2">
        <v>20</v>
      </c>
      <c r="C224" s="3">
        <v>0.83412666666667001</v>
      </c>
    </row>
    <row r="225" spans="1:3" x14ac:dyDescent="0.15">
      <c r="A225" s="1" t="s">
        <v>450</v>
      </c>
      <c r="B225" s="2">
        <v>13.5</v>
      </c>
      <c r="C225" s="3">
        <v>0.12429999999999999</v>
      </c>
    </row>
    <row r="226" spans="1:3" x14ac:dyDescent="0.15">
      <c r="A226" s="1" t="s">
        <v>451</v>
      </c>
      <c r="B226" s="2">
        <v>25</v>
      </c>
      <c r="C226" s="3">
        <v>0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利润总表</vt:lpstr>
      <vt:lpstr>以成本推算价格</vt:lpstr>
      <vt:lpstr>以售价推算成本</vt:lpstr>
      <vt:lpstr>FBA-US成本+运费</vt:lpstr>
      <vt:lpstr>FBA-CA成本+运费</vt:lpstr>
      <vt:lpstr>FBA-JP成本+运费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2018-01-10T06:40:00Z</dcterms:created>
  <dcterms:modified xsi:type="dcterms:W3CDTF">2018-11-02T10:33:50Z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eadingLayout">
    <vt:bool>true</vt:bool>
  </property>
</Properties>
</file>