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 activeTab="1"/>
  </bookViews>
  <sheets>
    <sheet name="pokerRes" sheetId="1" r:id="rId1"/>
    <sheet name="rankingModel" sheetId="2" r:id="rId2"/>
    <sheet name="index" sheetId="3" r:id="rId3"/>
    <sheet name="rankingInstance" sheetId="4" r:id="rId4"/>
    <sheet name="Sheet2" sheetId="5" r:id="rId5"/>
  </sheets>
  <definedNames>
    <definedName name="_xlnm._FilterDatabase" localSheetId="1" hidden="1">rankingModel!$B$2:$H$2</definedName>
  </definedNames>
  <calcPr calcId="144525"/>
</workbook>
</file>

<file path=xl/sharedStrings.xml><?xml version="1.0" encoding="utf-8"?>
<sst xmlns="http://schemas.openxmlformats.org/spreadsheetml/2006/main" count="173" uniqueCount="129">
  <si>
    <t>head</t>
  </si>
  <si>
    <t>1黑桃
2红心
3梅花
4方片</t>
  </si>
  <si>
    <t>name</t>
  </si>
  <si>
    <t>id</t>
  </si>
  <si>
    <t>code</t>
  </si>
  <si>
    <t>type</t>
  </si>
  <si>
    <t>number</t>
  </si>
  <si>
    <t>handImage</t>
  </si>
  <si>
    <t>tableImage</t>
  </si>
  <si>
    <t>dogImage</t>
  </si>
  <si>
    <t>int</t>
  </si>
  <si>
    <t>string</t>
  </si>
  <si>
    <t>黑桃A</t>
  </si>
  <si>
    <t>黑桃2</t>
  </si>
  <si>
    <t>黑桃3</t>
  </si>
  <si>
    <t>黑桃4</t>
  </si>
  <si>
    <t>黑桃5</t>
  </si>
  <si>
    <t>黑桃6</t>
  </si>
  <si>
    <t>黑桃7</t>
  </si>
  <si>
    <t>黑桃8</t>
  </si>
  <si>
    <t>黑桃9</t>
  </si>
  <si>
    <t>黑桃10</t>
  </si>
  <si>
    <t>黑桃J</t>
  </si>
  <si>
    <t>黑桃Q</t>
  </si>
  <si>
    <t>黑桃K</t>
  </si>
  <si>
    <t>红心A</t>
  </si>
  <si>
    <t>红心2</t>
  </si>
  <si>
    <t>红心3</t>
  </si>
  <si>
    <t>红心4</t>
  </si>
  <si>
    <t>红心5</t>
  </si>
  <si>
    <t>红心6</t>
  </si>
  <si>
    <t>红心7</t>
  </si>
  <si>
    <t>红心8</t>
  </si>
  <si>
    <t>红心9</t>
  </si>
  <si>
    <t>红心10</t>
  </si>
  <si>
    <t>红心J</t>
  </si>
  <si>
    <t>红心Q</t>
  </si>
  <si>
    <t>红心K</t>
  </si>
  <si>
    <t>梅花A</t>
  </si>
  <si>
    <t>梅花2</t>
  </si>
  <si>
    <t>梅花3</t>
  </si>
  <si>
    <t>梅花4</t>
  </si>
  <si>
    <t>梅花5</t>
  </si>
  <si>
    <t>梅花6</t>
  </si>
  <si>
    <t>梅花7</t>
  </si>
  <si>
    <t>梅花8</t>
  </si>
  <si>
    <t>梅花9</t>
  </si>
  <si>
    <t>梅花10</t>
  </si>
  <si>
    <t>梅花J</t>
  </si>
  <si>
    <t>梅花Q</t>
  </si>
  <si>
    <t>梅花K</t>
  </si>
  <si>
    <t>方片A</t>
  </si>
  <si>
    <t>方片2</t>
  </si>
  <si>
    <t>方片3</t>
  </si>
  <si>
    <t>方片4</t>
  </si>
  <si>
    <t>方片5</t>
  </si>
  <si>
    <t>方片6</t>
  </si>
  <si>
    <t>方片7</t>
  </si>
  <si>
    <t>方片8</t>
  </si>
  <si>
    <t>方片9</t>
  </si>
  <si>
    <t>方片10</t>
  </si>
  <si>
    <t>方片J</t>
  </si>
  <si>
    <t>方片Q</t>
  </si>
  <si>
    <t>方片K</t>
  </si>
  <si>
    <t>*</t>
  </si>
  <si>
    <t>ranking</t>
  </si>
  <si>
    <t>weight</t>
  </si>
  <si>
    <t>eunm</t>
  </si>
  <si>
    <t>eth</t>
  </si>
  <si>
    <t>remarks</t>
  </si>
  <si>
    <t>概率估算</t>
  </si>
  <si>
    <t>备注</t>
  </si>
  <si>
    <t>data</t>
  </si>
  <si>
    <t>High Card</t>
  </si>
  <si>
    <t>HIGH_CARD</t>
  </si>
  <si>
    <t>高牌</t>
  </si>
  <si>
    <t>eth列除以10000来使用</t>
  </si>
  <si>
    <t>Pair</t>
  </si>
  <si>
    <t>PAIR</t>
  </si>
  <si>
    <t>一对</t>
  </si>
  <si>
    <t>Two Pair</t>
  </si>
  <si>
    <t>TWO_PAIR</t>
  </si>
  <si>
    <t>两对</t>
  </si>
  <si>
    <t>Three of a Kind</t>
  </si>
  <si>
    <t>THREE_OF_A_KIND</t>
  </si>
  <si>
    <t>三条</t>
  </si>
  <si>
    <t>Straight</t>
  </si>
  <si>
    <t>STRAIGHT</t>
  </si>
  <si>
    <t>顺子</t>
  </si>
  <si>
    <t>Flush</t>
  </si>
  <si>
    <t>FLUSH</t>
  </si>
  <si>
    <t>同花</t>
  </si>
  <si>
    <t>Full House</t>
  </si>
  <si>
    <t>FULL_HOUSE</t>
  </si>
  <si>
    <t>葫芦</t>
  </si>
  <si>
    <t>Four Of a Kind</t>
  </si>
  <si>
    <t>FOUR_OF_A_KIND</t>
  </si>
  <si>
    <t>四条</t>
  </si>
  <si>
    <t>Straight Flush</t>
  </si>
  <si>
    <t>STRAIGHT_FLUSH</t>
  </si>
  <si>
    <t>同花顺</t>
  </si>
  <si>
    <t>Royal Flush</t>
  </si>
  <si>
    <t>ROYAL_FLUSH</t>
  </si>
  <si>
    <t>皇家同花顺</t>
  </si>
  <si>
    <t>Spade</t>
  </si>
  <si>
    <t>S</t>
  </si>
  <si>
    <t>Heart</t>
  </si>
  <si>
    <t>H</t>
  </si>
  <si>
    <t>Club</t>
  </si>
  <si>
    <t>C</t>
  </si>
  <si>
    <t>Diamond</t>
  </si>
  <si>
    <t>D</t>
  </si>
  <si>
    <t>T</t>
  </si>
  <si>
    <t>J</t>
  </si>
  <si>
    <t>Q</t>
  </si>
  <si>
    <t>K</t>
  </si>
  <si>
    <t>A</t>
  </si>
  <si>
    <t>rankingName</t>
  </si>
  <si>
    <t>used</t>
  </si>
  <si>
    <t>pk1</t>
  </si>
  <si>
    <t>pk2</t>
  </si>
  <si>
    <t>pk3</t>
  </si>
  <si>
    <t>pk4</t>
  </si>
  <si>
    <t>pk5</t>
  </si>
  <si>
    <t>pk6</t>
  </si>
  <si>
    <t>pk7</t>
  </si>
  <si>
    <t xml:space="preserve"> *</t>
  </si>
  <si>
    <t>设计一下编码规则</t>
  </si>
  <si>
    <t>gas</t>
  </si>
</sst>
</file>

<file path=xl/styles.xml><?xml version="1.0" encoding="utf-8"?>
<styleSheet xmlns="http://schemas.openxmlformats.org/spreadsheetml/2006/main">
  <numFmts count="5">
    <numFmt numFmtId="176" formatCode="#,##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176" fontId="0" fillId="0" borderId="0" xfId="0" applyNumberFormat="1"/>
    <xf numFmtId="0" fontId="1" fillId="0" borderId="0" xfId="49" applyFont="1">
      <alignment vertical="center"/>
    </xf>
    <xf numFmtId="0" fontId="1" fillId="0" borderId="0" xfId="49" applyFont="1" applyAlignment="1"/>
    <xf numFmtId="10" fontId="1" fillId="0" borderId="0" xfId="11" applyNumberFormat="1" applyFont="1" applyAlignment="1"/>
    <xf numFmtId="0" fontId="1" fillId="0" borderId="0" xfId="0" applyFont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workbookViewId="0">
      <selection activeCell="H23" sqref="H23"/>
    </sheetView>
  </sheetViews>
  <sheetFormatPr defaultColWidth="9" defaultRowHeight="16.5"/>
  <cols>
    <col min="1" max="3" width="9" style="1"/>
    <col min="4" max="4" width="12.2545454545455" style="1" customWidth="1"/>
    <col min="5" max="5" width="11.1272727272727" style="1" customWidth="1"/>
    <col min="6" max="6" width="13.1272727272727" style="1" customWidth="1"/>
    <col min="7" max="7" width="12.8727272727273" style="1" customWidth="1"/>
    <col min="8" max="8" width="13.1272727272727" style="1" customWidth="1"/>
    <col min="9" max="9" width="11.6272727272727" style="1" customWidth="1"/>
    <col min="10" max="16384" width="9" style="1"/>
  </cols>
  <sheetData>
    <row r="1" ht="75" customHeight="1" spans="1:4">
      <c r="A1" s="1" t="s">
        <v>0</v>
      </c>
      <c r="D1" s="6" t="s">
        <v>1</v>
      </c>
    </row>
    <row r="2" spans="1:9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7</v>
      </c>
      <c r="H2" s="1" t="s">
        <v>8</v>
      </c>
      <c r="I2" s="1" t="s">
        <v>9</v>
      </c>
    </row>
    <row r="3" ht="18" customHeight="1" spans="1:9">
      <c r="A3" s="1" t="s">
        <v>5</v>
      </c>
      <c r="B3" s="1" t="s">
        <v>10</v>
      </c>
      <c r="C3" s="1" t="s">
        <v>11</v>
      </c>
      <c r="D3" s="6" t="s">
        <v>10</v>
      </c>
      <c r="E3" s="1" t="s">
        <v>10</v>
      </c>
      <c r="F3" s="1" t="s">
        <v>11</v>
      </c>
      <c r="G3" s="1" t="s">
        <v>11</v>
      </c>
      <c r="H3" s="1" t="s">
        <v>11</v>
      </c>
      <c r="I3" s="1" t="s">
        <v>11</v>
      </c>
    </row>
    <row r="4" spans="2:6">
      <c r="B4" s="1">
        <v>1014</v>
      </c>
      <c r="C4" s="1" t="str">
        <f>INDEX(index!$C$2:$C$5,MATCH(D4,index!$D$2:$D$5,0))&amp;INDEX(index!$F$2:$F$14,MATCH(pokerRes!E4,index!$G$2:$G$14,0))</f>
        <v>SA</v>
      </c>
      <c r="D4" s="1">
        <v>1</v>
      </c>
      <c r="E4" s="1">
        <v>14</v>
      </c>
      <c r="F4" s="1" t="s">
        <v>12</v>
      </c>
    </row>
    <row r="5" spans="2:6">
      <c r="B5" s="1">
        <v>1002</v>
      </c>
      <c r="C5" s="1" t="str">
        <f>INDEX(index!$C$2:$C$5,MATCH(D5,index!$D$2:$D$5,0))&amp;INDEX(index!$F$2:$F$14,MATCH(pokerRes!E5,index!$G$2:$G$14,0))</f>
        <v>S2</v>
      </c>
      <c r="D5" s="1">
        <v>1</v>
      </c>
      <c r="E5" s="1">
        <v>2</v>
      </c>
      <c r="F5" s="1" t="s">
        <v>13</v>
      </c>
    </row>
    <row r="6" spans="2:6">
      <c r="B6" s="1">
        <v>1003</v>
      </c>
      <c r="C6" s="1" t="str">
        <f>INDEX(index!$C$2:$C$5,MATCH(D6,index!$D$2:$D$5,0))&amp;INDEX(index!$F$2:$F$14,MATCH(pokerRes!E6,index!$G$2:$G$14,0))</f>
        <v>S3</v>
      </c>
      <c r="D6" s="1">
        <v>1</v>
      </c>
      <c r="E6" s="1">
        <v>3</v>
      </c>
      <c r="F6" s="1" t="s">
        <v>14</v>
      </c>
    </row>
    <row r="7" spans="2:6">
      <c r="B7" s="1">
        <v>1004</v>
      </c>
      <c r="C7" s="1" t="str">
        <f>INDEX(index!$C$2:$C$5,MATCH(D7,index!$D$2:$D$5,0))&amp;INDEX(index!$F$2:$F$14,MATCH(pokerRes!E7,index!$G$2:$G$14,0))</f>
        <v>S4</v>
      </c>
      <c r="D7" s="1">
        <v>1</v>
      </c>
      <c r="E7" s="1">
        <v>4</v>
      </c>
      <c r="F7" s="1" t="s">
        <v>15</v>
      </c>
    </row>
    <row r="8" spans="2:6">
      <c r="B8" s="1">
        <v>1005</v>
      </c>
      <c r="C8" s="1" t="str">
        <f>INDEX(index!$C$2:$C$5,MATCH(D8,index!$D$2:$D$5,0))&amp;INDEX(index!$F$2:$F$14,MATCH(pokerRes!E8,index!$G$2:$G$14,0))</f>
        <v>S5</v>
      </c>
      <c r="D8" s="1">
        <v>1</v>
      </c>
      <c r="E8" s="1">
        <v>5</v>
      </c>
      <c r="F8" s="1" t="s">
        <v>16</v>
      </c>
    </row>
    <row r="9" spans="2:6">
      <c r="B9" s="1">
        <v>1006</v>
      </c>
      <c r="C9" s="1" t="str">
        <f>INDEX(index!$C$2:$C$5,MATCH(D9,index!$D$2:$D$5,0))&amp;INDEX(index!$F$2:$F$14,MATCH(pokerRes!E9,index!$G$2:$G$14,0))</f>
        <v>S6</v>
      </c>
      <c r="D9" s="1">
        <v>1</v>
      </c>
      <c r="E9" s="1">
        <v>6</v>
      </c>
      <c r="F9" s="1" t="s">
        <v>17</v>
      </c>
    </row>
    <row r="10" spans="2:6">
      <c r="B10" s="1">
        <v>1007</v>
      </c>
      <c r="C10" s="1" t="str">
        <f>INDEX(index!$C$2:$C$5,MATCH(D10,index!$D$2:$D$5,0))&amp;INDEX(index!$F$2:$F$14,MATCH(pokerRes!E10,index!$G$2:$G$14,0))</f>
        <v>S7</v>
      </c>
      <c r="D10" s="1">
        <v>1</v>
      </c>
      <c r="E10" s="1">
        <v>7</v>
      </c>
      <c r="F10" s="1" t="s">
        <v>18</v>
      </c>
    </row>
    <row r="11" spans="2:6">
      <c r="B11" s="1">
        <v>1008</v>
      </c>
      <c r="C11" s="1" t="str">
        <f>INDEX(index!$C$2:$C$5,MATCH(D11,index!$D$2:$D$5,0))&amp;INDEX(index!$F$2:$F$14,MATCH(pokerRes!E11,index!$G$2:$G$14,0))</f>
        <v>S8</v>
      </c>
      <c r="D11" s="1">
        <v>1</v>
      </c>
      <c r="E11" s="1">
        <v>8</v>
      </c>
      <c r="F11" s="1" t="s">
        <v>19</v>
      </c>
    </row>
    <row r="12" spans="2:6">
      <c r="B12" s="1">
        <v>1009</v>
      </c>
      <c r="C12" s="1" t="str">
        <f>INDEX(index!$C$2:$C$5,MATCH(D12,index!$D$2:$D$5,0))&amp;INDEX(index!$F$2:$F$14,MATCH(pokerRes!E12,index!$G$2:$G$14,0))</f>
        <v>S9</v>
      </c>
      <c r="D12" s="1">
        <v>1</v>
      </c>
      <c r="E12" s="1">
        <v>9</v>
      </c>
      <c r="F12" s="1" t="s">
        <v>20</v>
      </c>
    </row>
    <row r="13" spans="2:6">
      <c r="B13" s="1">
        <v>1010</v>
      </c>
      <c r="C13" s="1" t="str">
        <f>INDEX(index!$C$2:$C$5,MATCH(D13,index!$D$2:$D$5,0))&amp;INDEX(index!$F$2:$F$14,MATCH(pokerRes!E13,index!$G$2:$G$14,0))</f>
        <v>ST</v>
      </c>
      <c r="D13" s="1">
        <v>1</v>
      </c>
      <c r="E13" s="1">
        <v>10</v>
      </c>
      <c r="F13" s="1" t="s">
        <v>21</v>
      </c>
    </row>
    <row r="14" spans="2:6">
      <c r="B14" s="1">
        <v>1011</v>
      </c>
      <c r="C14" s="1" t="str">
        <f>INDEX(index!$C$2:$C$5,MATCH(D14,index!$D$2:$D$5,0))&amp;INDEX(index!$F$2:$F$14,MATCH(pokerRes!E14,index!$G$2:$G$14,0))</f>
        <v>SJ</v>
      </c>
      <c r="D14" s="1">
        <v>1</v>
      </c>
      <c r="E14" s="1">
        <v>11</v>
      </c>
      <c r="F14" s="1" t="s">
        <v>22</v>
      </c>
    </row>
    <row r="15" spans="2:6">
      <c r="B15" s="1">
        <v>1012</v>
      </c>
      <c r="C15" s="1" t="str">
        <f>INDEX(index!$C$2:$C$5,MATCH(D15,index!$D$2:$D$5,0))&amp;INDEX(index!$F$2:$F$14,MATCH(pokerRes!E15,index!$G$2:$G$14,0))</f>
        <v>SQ</v>
      </c>
      <c r="D15" s="1">
        <v>1</v>
      </c>
      <c r="E15" s="1">
        <v>12</v>
      </c>
      <c r="F15" s="1" t="s">
        <v>23</v>
      </c>
    </row>
    <row r="16" spans="2:6">
      <c r="B16" s="1">
        <v>1013</v>
      </c>
      <c r="C16" s="1" t="str">
        <f>INDEX(index!$C$2:$C$5,MATCH(D16,index!$D$2:$D$5,0))&amp;INDEX(index!$F$2:$F$14,MATCH(pokerRes!E16,index!$G$2:$G$14,0))</f>
        <v>SK</v>
      </c>
      <c r="D16" s="1">
        <v>1</v>
      </c>
      <c r="E16" s="1">
        <v>13</v>
      </c>
      <c r="F16" s="1" t="s">
        <v>24</v>
      </c>
    </row>
    <row r="17" spans="2:6">
      <c r="B17" s="1">
        <v>2014</v>
      </c>
      <c r="C17" s="1" t="str">
        <f>INDEX(index!$C$2:$C$5,MATCH(D17,index!$D$2:$D$5,0))&amp;INDEX(index!$F$2:$F$14,MATCH(pokerRes!E17,index!$G$2:$G$14,0))</f>
        <v>HA</v>
      </c>
      <c r="D17" s="1">
        <v>2</v>
      </c>
      <c r="E17" s="1">
        <v>14</v>
      </c>
      <c r="F17" s="1" t="s">
        <v>25</v>
      </c>
    </row>
    <row r="18" spans="2:6">
      <c r="B18" s="1">
        <v>2002</v>
      </c>
      <c r="C18" s="1" t="str">
        <f>INDEX(index!$C$2:$C$5,MATCH(D18,index!$D$2:$D$5,0))&amp;INDEX(index!$F$2:$F$14,MATCH(pokerRes!E18,index!$G$2:$G$14,0))</f>
        <v>H2</v>
      </c>
      <c r="D18" s="1">
        <v>2</v>
      </c>
      <c r="E18" s="1">
        <v>2</v>
      </c>
      <c r="F18" s="1" t="s">
        <v>26</v>
      </c>
    </row>
    <row r="19" spans="2:6">
      <c r="B19" s="1">
        <v>2003</v>
      </c>
      <c r="C19" s="1" t="str">
        <f>INDEX(index!$C$2:$C$5,MATCH(D19,index!$D$2:$D$5,0))&amp;INDEX(index!$F$2:$F$14,MATCH(pokerRes!E19,index!$G$2:$G$14,0))</f>
        <v>H3</v>
      </c>
      <c r="D19" s="1">
        <v>2</v>
      </c>
      <c r="E19" s="1">
        <v>3</v>
      </c>
      <c r="F19" s="1" t="s">
        <v>27</v>
      </c>
    </row>
    <row r="20" spans="2:6">
      <c r="B20" s="1">
        <v>2004</v>
      </c>
      <c r="C20" s="1" t="str">
        <f>INDEX(index!$C$2:$C$5,MATCH(D20,index!$D$2:$D$5,0))&amp;INDEX(index!$F$2:$F$14,MATCH(pokerRes!E20,index!$G$2:$G$14,0))</f>
        <v>H4</v>
      </c>
      <c r="D20" s="1">
        <v>2</v>
      </c>
      <c r="E20" s="1">
        <v>4</v>
      </c>
      <c r="F20" s="1" t="s">
        <v>28</v>
      </c>
    </row>
    <row r="21" spans="2:6">
      <c r="B21" s="1">
        <v>2005</v>
      </c>
      <c r="C21" s="1" t="str">
        <f>INDEX(index!$C$2:$C$5,MATCH(D21,index!$D$2:$D$5,0))&amp;INDEX(index!$F$2:$F$14,MATCH(pokerRes!E21,index!$G$2:$G$14,0))</f>
        <v>H5</v>
      </c>
      <c r="D21" s="1">
        <v>2</v>
      </c>
      <c r="E21" s="1">
        <v>5</v>
      </c>
      <c r="F21" s="1" t="s">
        <v>29</v>
      </c>
    </row>
    <row r="22" spans="2:6">
      <c r="B22" s="1">
        <v>2006</v>
      </c>
      <c r="C22" s="1" t="str">
        <f>INDEX(index!$C$2:$C$5,MATCH(D22,index!$D$2:$D$5,0))&amp;INDEX(index!$F$2:$F$14,MATCH(pokerRes!E22,index!$G$2:$G$14,0))</f>
        <v>H6</v>
      </c>
      <c r="D22" s="1">
        <v>2</v>
      </c>
      <c r="E22" s="1">
        <v>6</v>
      </c>
      <c r="F22" s="1" t="s">
        <v>30</v>
      </c>
    </row>
    <row r="23" spans="2:6">
      <c r="B23" s="1">
        <v>2007</v>
      </c>
      <c r="C23" s="1" t="str">
        <f>INDEX(index!$C$2:$C$5,MATCH(D23,index!$D$2:$D$5,0))&amp;INDEX(index!$F$2:$F$14,MATCH(pokerRes!E23,index!$G$2:$G$14,0))</f>
        <v>H7</v>
      </c>
      <c r="D23" s="1">
        <v>2</v>
      </c>
      <c r="E23" s="1">
        <v>7</v>
      </c>
      <c r="F23" s="1" t="s">
        <v>31</v>
      </c>
    </row>
    <row r="24" spans="2:6">
      <c r="B24" s="1">
        <v>2008</v>
      </c>
      <c r="C24" s="1" t="str">
        <f>INDEX(index!$C$2:$C$5,MATCH(D24,index!$D$2:$D$5,0))&amp;INDEX(index!$F$2:$F$14,MATCH(pokerRes!E24,index!$G$2:$G$14,0))</f>
        <v>H8</v>
      </c>
      <c r="D24" s="1">
        <v>2</v>
      </c>
      <c r="E24" s="1">
        <v>8</v>
      </c>
      <c r="F24" s="1" t="s">
        <v>32</v>
      </c>
    </row>
    <row r="25" spans="2:6">
      <c r="B25" s="1">
        <v>2009</v>
      </c>
      <c r="C25" s="1" t="str">
        <f>INDEX(index!$C$2:$C$5,MATCH(D25,index!$D$2:$D$5,0))&amp;INDEX(index!$F$2:$F$14,MATCH(pokerRes!E25,index!$G$2:$G$14,0))</f>
        <v>H9</v>
      </c>
      <c r="D25" s="1">
        <v>2</v>
      </c>
      <c r="E25" s="1">
        <v>9</v>
      </c>
      <c r="F25" s="1" t="s">
        <v>33</v>
      </c>
    </row>
    <row r="26" spans="2:6">
      <c r="B26" s="1">
        <v>2010</v>
      </c>
      <c r="C26" s="1" t="str">
        <f>INDEX(index!$C$2:$C$5,MATCH(D26,index!$D$2:$D$5,0))&amp;INDEX(index!$F$2:$F$14,MATCH(pokerRes!E26,index!$G$2:$G$14,0))</f>
        <v>HT</v>
      </c>
      <c r="D26" s="1">
        <v>2</v>
      </c>
      <c r="E26" s="1">
        <v>10</v>
      </c>
      <c r="F26" s="1" t="s">
        <v>34</v>
      </c>
    </row>
    <row r="27" spans="2:6">
      <c r="B27" s="1">
        <v>2011</v>
      </c>
      <c r="C27" s="1" t="str">
        <f>INDEX(index!$C$2:$C$5,MATCH(D27,index!$D$2:$D$5,0))&amp;INDEX(index!$F$2:$F$14,MATCH(pokerRes!E27,index!$G$2:$G$14,0))</f>
        <v>HJ</v>
      </c>
      <c r="D27" s="1">
        <v>2</v>
      </c>
      <c r="E27" s="1">
        <v>11</v>
      </c>
      <c r="F27" s="1" t="s">
        <v>35</v>
      </c>
    </row>
    <row r="28" spans="2:6">
      <c r="B28" s="1">
        <v>2012</v>
      </c>
      <c r="C28" s="1" t="str">
        <f>INDEX(index!$C$2:$C$5,MATCH(D28,index!$D$2:$D$5,0))&amp;INDEX(index!$F$2:$F$14,MATCH(pokerRes!E28,index!$G$2:$G$14,0))</f>
        <v>HQ</v>
      </c>
      <c r="D28" s="1">
        <v>2</v>
      </c>
      <c r="E28" s="1">
        <v>12</v>
      </c>
      <c r="F28" s="1" t="s">
        <v>36</v>
      </c>
    </row>
    <row r="29" spans="2:6">
      <c r="B29" s="1">
        <v>2013</v>
      </c>
      <c r="C29" s="1" t="str">
        <f>INDEX(index!$C$2:$C$5,MATCH(D29,index!$D$2:$D$5,0))&amp;INDEX(index!$F$2:$F$14,MATCH(pokerRes!E29,index!$G$2:$G$14,0))</f>
        <v>HK</v>
      </c>
      <c r="D29" s="1">
        <v>2</v>
      </c>
      <c r="E29" s="1">
        <v>13</v>
      </c>
      <c r="F29" s="1" t="s">
        <v>37</v>
      </c>
    </row>
    <row r="30" spans="2:6">
      <c r="B30" s="1">
        <v>3014</v>
      </c>
      <c r="C30" s="1" t="str">
        <f>INDEX(index!$C$2:$C$5,MATCH(D30,index!$D$2:$D$5,0))&amp;INDEX(index!$F$2:$F$14,MATCH(pokerRes!E30,index!$G$2:$G$14,0))</f>
        <v>CA</v>
      </c>
      <c r="D30" s="1">
        <v>3</v>
      </c>
      <c r="E30" s="1">
        <v>14</v>
      </c>
      <c r="F30" s="1" t="s">
        <v>38</v>
      </c>
    </row>
    <row r="31" spans="2:6">
      <c r="B31" s="1">
        <v>3002</v>
      </c>
      <c r="C31" s="1" t="str">
        <f>INDEX(index!$C$2:$C$5,MATCH(D31,index!$D$2:$D$5,0))&amp;INDEX(index!$F$2:$F$14,MATCH(pokerRes!E31,index!$G$2:$G$14,0))</f>
        <v>C2</v>
      </c>
      <c r="D31" s="1">
        <v>3</v>
      </c>
      <c r="E31" s="1">
        <v>2</v>
      </c>
      <c r="F31" s="1" t="s">
        <v>39</v>
      </c>
    </row>
    <row r="32" spans="2:6">
      <c r="B32" s="1">
        <v>3003</v>
      </c>
      <c r="C32" s="1" t="str">
        <f>INDEX(index!$C$2:$C$5,MATCH(D32,index!$D$2:$D$5,0))&amp;INDEX(index!$F$2:$F$14,MATCH(pokerRes!E32,index!$G$2:$G$14,0))</f>
        <v>C3</v>
      </c>
      <c r="D32" s="1">
        <v>3</v>
      </c>
      <c r="E32" s="1">
        <v>3</v>
      </c>
      <c r="F32" s="1" t="s">
        <v>40</v>
      </c>
    </row>
    <row r="33" spans="2:6">
      <c r="B33" s="1">
        <v>3004</v>
      </c>
      <c r="C33" s="1" t="str">
        <f>INDEX(index!$C$2:$C$5,MATCH(D33,index!$D$2:$D$5,0))&amp;INDEX(index!$F$2:$F$14,MATCH(pokerRes!E33,index!$G$2:$G$14,0))</f>
        <v>C4</v>
      </c>
      <c r="D33" s="1">
        <v>3</v>
      </c>
      <c r="E33" s="1">
        <v>4</v>
      </c>
      <c r="F33" s="1" t="s">
        <v>41</v>
      </c>
    </row>
    <row r="34" spans="2:6">
      <c r="B34" s="1">
        <v>3005</v>
      </c>
      <c r="C34" s="1" t="str">
        <f>INDEX(index!$C$2:$C$5,MATCH(D34,index!$D$2:$D$5,0))&amp;INDEX(index!$F$2:$F$14,MATCH(pokerRes!E34,index!$G$2:$G$14,0))</f>
        <v>C5</v>
      </c>
      <c r="D34" s="1">
        <v>3</v>
      </c>
      <c r="E34" s="1">
        <v>5</v>
      </c>
      <c r="F34" s="1" t="s">
        <v>42</v>
      </c>
    </row>
    <row r="35" spans="2:6">
      <c r="B35" s="1">
        <v>3006</v>
      </c>
      <c r="C35" s="1" t="str">
        <f>INDEX(index!$C$2:$C$5,MATCH(D35,index!$D$2:$D$5,0))&amp;INDEX(index!$F$2:$F$14,MATCH(pokerRes!E35,index!$G$2:$G$14,0))</f>
        <v>C6</v>
      </c>
      <c r="D35" s="1">
        <v>3</v>
      </c>
      <c r="E35" s="1">
        <v>6</v>
      </c>
      <c r="F35" s="1" t="s">
        <v>43</v>
      </c>
    </row>
    <row r="36" spans="2:6">
      <c r="B36" s="1">
        <v>3007</v>
      </c>
      <c r="C36" s="1" t="str">
        <f>INDEX(index!$C$2:$C$5,MATCH(D36,index!$D$2:$D$5,0))&amp;INDEX(index!$F$2:$F$14,MATCH(pokerRes!E36,index!$G$2:$G$14,0))</f>
        <v>C7</v>
      </c>
      <c r="D36" s="1">
        <v>3</v>
      </c>
      <c r="E36" s="1">
        <v>7</v>
      </c>
      <c r="F36" s="1" t="s">
        <v>44</v>
      </c>
    </row>
    <row r="37" spans="2:6">
      <c r="B37" s="1">
        <v>3008</v>
      </c>
      <c r="C37" s="1" t="str">
        <f>INDEX(index!$C$2:$C$5,MATCH(D37,index!$D$2:$D$5,0))&amp;INDEX(index!$F$2:$F$14,MATCH(pokerRes!E37,index!$G$2:$G$14,0))</f>
        <v>C8</v>
      </c>
      <c r="D37" s="1">
        <v>3</v>
      </c>
      <c r="E37" s="1">
        <v>8</v>
      </c>
      <c r="F37" s="1" t="s">
        <v>45</v>
      </c>
    </row>
    <row r="38" spans="2:6">
      <c r="B38" s="1">
        <v>3009</v>
      </c>
      <c r="C38" s="1" t="str">
        <f>INDEX(index!$C$2:$C$5,MATCH(D38,index!$D$2:$D$5,0))&amp;INDEX(index!$F$2:$F$14,MATCH(pokerRes!E38,index!$G$2:$G$14,0))</f>
        <v>C9</v>
      </c>
      <c r="D38" s="1">
        <v>3</v>
      </c>
      <c r="E38" s="1">
        <v>9</v>
      </c>
      <c r="F38" s="1" t="s">
        <v>46</v>
      </c>
    </row>
    <row r="39" spans="2:6">
      <c r="B39" s="1">
        <v>3010</v>
      </c>
      <c r="C39" s="1" t="str">
        <f>INDEX(index!$C$2:$C$5,MATCH(D39,index!$D$2:$D$5,0))&amp;INDEX(index!$F$2:$F$14,MATCH(pokerRes!E39,index!$G$2:$G$14,0))</f>
        <v>CT</v>
      </c>
      <c r="D39" s="1">
        <v>3</v>
      </c>
      <c r="E39" s="1">
        <v>10</v>
      </c>
      <c r="F39" s="1" t="s">
        <v>47</v>
      </c>
    </row>
    <row r="40" spans="2:6">
      <c r="B40" s="1">
        <v>3011</v>
      </c>
      <c r="C40" s="1" t="str">
        <f>INDEX(index!$C$2:$C$5,MATCH(D40,index!$D$2:$D$5,0))&amp;INDEX(index!$F$2:$F$14,MATCH(pokerRes!E40,index!$G$2:$G$14,0))</f>
        <v>CJ</v>
      </c>
      <c r="D40" s="1">
        <v>3</v>
      </c>
      <c r="E40" s="1">
        <v>11</v>
      </c>
      <c r="F40" s="1" t="s">
        <v>48</v>
      </c>
    </row>
    <row r="41" spans="2:6">
      <c r="B41" s="1">
        <v>3012</v>
      </c>
      <c r="C41" s="1" t="str">
        <f>INDEX(index!$C$2:$C$5,MATCH(D41,index!$D$2:$D$5,0))&amp;INDEX(index!$F$2:$F$14,MATCH(pokerRes!E41,index!$G$2:$G$14,0))</f>
        <v>CQ</v>
      </c>
      <c r="D41" s="1">
        <v>3</v>
      </c>
      <c r="E41" s="1">
        <v>12</v>
      </c>
      <c r="F41" s="1" t="s">
        <v>49</v>
      </c>
    </row>
    <row r="42" spans="2:6">
      <c r="B42" s="1">
        <v>3013</v>
      </c>
      <c r="C42" s="1" t="str">
        <f>INDEX(index!$C$2:$C$5,MATCH(D42,index!$D$2:$D$5,0))&amp;INDEX(index!$F$2:$F$14,MATCH(pokerRes!E42,index!$G$2:$G$14,0))</f>
        <v>CK</v>
      </c>
      <c r="D42" s="1">
        <v>3</v>
      </c>
      <c r="E42" s="1">
        <v>13</v>
      </c>
      <c r="F42" s="1" t="s">
        <v>50</v>
      </c>
    </row>
    <row r="43" spans="2:6">
      <c r="B43" s="1">
        <v>4014</v>
      </c>
      <c r="C43" s="1" t="str">
        <f>INDEX(index!$C$2:$C$5,MATCH(D43,index!$D$2:$D$5,0))&amp;INDEX(index!$F$2:$F$14,MATCH(pokerRes!E43,index!$G$2:$G$14,0))</f>
        <v>DA</v>
      </c>
      <c r="D43" s="1">
        <v>4</v>
      </c>
      <c r="E43" s="1">
        <v>14</v>
      </c>
      <c r="F43" s="1" t="s">
        <v>51</v>
      </c>
    </row>
    <row r="44" spans="2:6">
      <c r="B44" s="1">
        <v>4002</v>
      </c>
      <c r="C44" s="1" t="str">
        <f>INDEX(index!$C$2:$C$5,MATCH(D44,index!$D$2:$D$5,0))&amp;INDEX(index!$F$2:$F$14,MATCH(pokerRes!E44,index!$G$2:$G$14,0))</f>
        <v>D2</v>
      </c>
      <c r="D44" s="1">
        <v>4</v>
      </c>
      <c r="E44" s="1">
        <v>2</v>
      </c>
      <c r="F44" s="1" t="s">
        <v>52</v>
      </c>
    </row>
    <row r="45" spans="2:6">
      <c r="B45" s="1">
        <v>4003</v>
      </c>
      <c r="C45" s="1" t="str">
        <f>INDEX(index!$C$2:$C$5,MATCH(D45,index!$D$2:$D$5,0))&amp;INDEX(index!$F$2:$F$14,MATCH(pokerRes!E45,index!$G$2:$G$14,0))</f>
        <v>D3</v>
      </c>
      <c r="D45" s="1">
        <v>4</v>
      </c>
      <c r="E45" s="1">
        <v>3</v>
      </c>
      <c r="F45" s="1" t="s">
        <v>53</v>
      </c>
    </row>
    <row r="46" spans="2:6">
      <c r="B46" s="1">
        <v>4004</v>
      </c>
      <c r="C46" s="1" t="str">
        <f>INDEX(index!$C$2:$C$5,MATCH(D46,index!$D$2:$D$5,0))&amp;INDEX(index!$F$2:$F$14,MATCH(pokerRes!E46,index!$G$2:$G$14,0))</f>
        <v>D4</v>
      </c>
      <c r="D46" s="1">
        <v>4</v>
      </c>
      <c r="E46" s="1">
        <v>4</v>
      </c>
      <c r="F46" s="1" t="s">
        <v>54</v>
      </c>
    </row>
    <row r="47" spans="2:6">
      <c r="B47" s="1">
        <v>4005</v>
      </c>
      <c r="C47" s="1" t="str">
        <f>INDEX(index!$C$2:$C$5,MATCH(D47,index!$D$2:$D$5,0))&amp;INDEX(index!$F$2:$F$14,MATCH(pokerRes!E47,index!$G$2:$G$14,0))</f>
        <v>D5</v>
      </c>
      <c r="D47" s="1">
        <v>4</v>
      </c>
      <c r="E47" s="1">
        <v>5</v>
      </c>
      <c r="F47" s="1" t="s">
        <v>55</v>
      </c>
    </row>
    <row r="48" spans="2:6">
      <c r="B48" s="1">
        <v>4006</v>
      </c>
      <c r="C48" s="1" t="str">
        <f>INDEX(index!$C$2:$C$5,MATCH(D48,index!$D$2:$D$5,0))&amp;INDEX(index!$F$2:$F$14,MATCH(pokerRes!E48,index!$G$2:$G$14,0))</f>
        <v>D6</v>
      </c>
      <c r="D48" s="1">
        <v>4</v>
      </c>
      <c r="E48" s="1">
        <v>6</v>
      </c>
      <c r="F48" s="1" t="s">
        <v>56</v>
      </c>
    </row>
    <row r="49" spans="2:6">
      <c r="B49" s="1">
        <v>4007</v>
      </c>
      <c r="C49" s="1" t="str">
        <f>INDEX(index!$C$2:$C$5,MATCH(D49,index!$D$2:$D$5,0))&amp;INDEX(index!$F$2:$F$14,MATCH(pokerRes!E49,index!$G$2:$G$14,0))</f>
        <v>D7</v>
      </c>
      <c r="D49" s="1">
        <v>4</v>
      </c>
      <c r="E49" s="1">
        <v>7</v>
      </c>
      <c r="F49" s="1" t="s">
        <v>57</v>
      </c>
    </row>
    <row r="50" spans="2:6">
      <c r="B50" s="1">
        <v>4008</v>
      </c>
      <c r="C50" s="1" t="str">
        <f>INDEX(index!$C$2:$C$5,MATCH(D50,index!$D$2:$D$5,0))&amp;INDEX(index!$F$2:$F$14,MATCH(pokerRes!E50,index!$G$2:$G$14,0))</f>
        <v>D8</v>
      </c>
      <c r="D50" s="1">
        <v>4</v>
      </c>
      <c r="E50" s="1">
        <v>8</v>
      </c>
      <c r="F50" s="1" t="s">
        <v>58</v>
      </c>
    </row>
    <row r="51" spans="2:6">
      <c r="B51" s="1">
        <v>4009</v>
      </c>
      <c r="C51" s="1" t="str">
        <f>INDEX(index!$C$2:$C$5,MATCH(D51,index!$D$2:$D$5,0))&amp;INDEX(index!$F$2:$F$14,MATCH(pokerRes!E51,index!$G$2:$G$14,0))</f>
        <v>D9</v>
      </c>
      <c r="D51" s="1">
        <v>4</v>
      </c>
      <c r="E51" s="1">
        <v>9</v>
      </c>
      <c r="F51" s="1" t="s">
        <v>59</v>
      </c>
    </row>
    <row r="52" spans="2:6">
      <c r="B52" s="1">
        <v>4010</v>
      </c>
      <c r="C52" s="1" t="str">
        <f>INDEX(index!$C$2:$C$5,MATCH(D52,index!$D$2:$D$5,0))&amp;INDEX(index!$F$2:$F$14,MATCH(pokerRes!E52,index!$G$2:$G$14,0))</f>
        <v>DT</v>
      </c>
      <c r="D52" s="1">
        <v>4</v>
      </c>
      <c r="E52" s="1">
        <v>10</v>
      </c>
      <c r="F52" s="1" t="s">
        <v>60</v>
      </c>
    </row>
    <row r="53" spans="2:6">
      <c r="B53" s="1">
        <v>4011</v>
      </c>
      <c r="C53" s="1" t="str">
        <f>INDEX(index!$C$2:$C$5,MATCH(D53,index!$D$2:$D$5,0))&amp;INDEX(index!$F$2:$F$14,MATCH(pokerRes!E53,index!$G$2:$G$14,0))</f>
        <v>DJ</v>
      </c>
      <c r="D53" s="1">
        <v>4</v>
      </c>
      <c r="E53" s="1">
        <v>11</v>
      </c>
      <c r="F53" s="1" t="s">
        <v>61</v>
      </c>
    </row>
    <row r="54" spans="2:6">
      <c r="B54" s="1">
        <v>4012</v>
      </c>
      <c r="C54" s="1" t="str">
        <f>INDEX(index!$C$2:$C$5,MATCH(D54,index!$D$2:$D$5,0))&amp;INDEX(index!$F$2:$F$14,MATCH(pokerRes!E54,index!$G$2:$G$14,0))</f>
        <v>DQ</v>
      </c>
      <c r="D54" s="1">
        <v>4</v>
      </c>
      <c r="E54" s="1">
        <v>12</v>
      </c>
      <c r="F54" s="1" t="s">
        <v>62</v>
      </c>
    </row>
    <row r="55" spans="2:6">
      <c r="B55" s="1">
        <v>4013</v>
      </c>
      <c r="C55" s="1" t="str">
        <f>INDEX(index!$C$2:$C$5,MATCH(D55,index!$D$2:$D$5,0))&amp;INDEX(index!$F$2:$F$14,MATCH(pokerRes!E55,index!$G$2:$G$14,0))</f>
        <v>DK</v>
      </c>
      <c r="D55" s="1">
        <v>4</v>
      </c>
      <c r="E55" s="1">
        <v>13</v>
      </c>
      <c r="F55" s="1" t="s">
        <v>63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L23" sqref="L23"/>
    </sheetView>
  </sheetViews>
  <sheetFormatPr defaultColWidth="8.75454545454545" defaultRowHeight="16.5"/>
  <cols>
    <col min="1" max="2" width="8.75454545454545" style="1"/>
    <col min="3" max="3" width="9.25454545454545" style="1" customWidth="1"/>
    <col min="4" max="4" width="17.8727272727273" style="1" customWidth="1"/>
    <col min="5" max="5" width="9.62727272727273" style="1" customWidth="1"/>
    <col min="6" max="7" width="16.3727272727273" style="1" customWidth="1"/>
    <col min="8" max="8" width="22.5" style="1" customWidth="1"/>
    <col min="9" max="9" width="8.75454545454545" style="1"/>
    <col min="10" max="10" width="14.6272727272727" style="1" customWidth="1"/>
    <col min="11" max="16384" width="8.75454545454545" style="1"/>
  </cols>
  <sheetData>
    <row r="1" spans="1:10">
      <c r="A1" s="1" t="s">
        <v>0</v>
      </c>
      <c r="H1" s="1" t="s">
        <v>64</v>
      </c>
      <c r="I1" s="1" t="s">
        <v>64</v>
      </c>
      <c r="J1" s="1" t="s">
        <v>64</v>
      </c>
    </row>
    <row r="2" spans="1:10">
      <c r="A2" s="1" t="s">
        <v>2</v>
      </c>
      <c r="B2" s="1" t="s">
        <v>3</v>
      </c>
      <c r="C2" s="1" t="s">
        <v>65</v>
      </c>
      <c r="D2" s="1" t="s">
        <v>2</v>
      </c>
      <c r="E2" s="1" t="s">
        <v>66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</row>
    <row r="3" spans="1:8">
      <c r="A3" s="1" t="s">
        <v>5</v>
      </c>
      <c r="B3" s="1" t="s">
        <v>10</v>
      </c>
      <c r="C3" s="1" t="s">
        <v>10</v>
      </c>
      <c r="D3" s="1" t="s">
        <v>11</v>
      </c>
      <c r="E3" s="1" t="s">
        <v>10</v>
      </c>
      <c r="F3" s="1" t="s">
        <v>11</v>
      </c>
      <c r="G3" s="1" t="s">
        <v>10</v>
      </c>
      <c r="H3" s="1" t="s">
        <v>11</v>
      </c>
    </row>
    <row r="4" spans="1:10">
      <c r="A4" s="1" t="s">
        <v>72</v>
      </c>
      <c r="B4" s="1">
        <f t="shared" ref="B4:B13" si="0">C4+1000</f>
        <v>1001</v>
      </c>
      <c r="C4" s="1">
        <v>1</v>
      </c>
      <c r="D4" s="1" t="s">
        <v>73</v>
      </c>
      <c r="E4" s="1">
        <v>4</v>
      </c>
      <c r="F4" s="1" t="s">
        <v>74</v>
      </c>
      <c r="G4" s="1">
        <v>128</v>
      </c>
      <c r="H4" s="1" t="s">
        <v>75</v>
      </c>
      <c r="I4" s="5">
        <f>E4/SUM($E$4:$E$13)</f>
        <v>0.0168067226890756</v>
      </c>
      <c r="J4" s="1" t="s">
        <v>76</v>
      </c>
    </row>
    <row r="5" spans="2:9">
      <c r="B5" s="1">
        <f t="shared" si="0"/>
        <v>1002</v>
      </c>
      <c r="C5" s="1">
        <v>2</v>
      </c>
      <c r="D5" s="1" t="s">
        <v>77</v>
      </c>
      <c r="E5" s="1">
        <v>10</v>
      </c>
      <c r="F5" s="1" t="s">
        <v>78</v>
      </c>
      <c r="G5" s="1">
        <v>260</v>
      </c>
      <c r="H5" s="1" t="s">
        <v>79</v>
      </c>
      <c r="I5" s="5">
        <f t="shared" ref="I5:I13" si="1">E5/SUM($E$4:$E$13)</f>
        <v>0.0420168067226891</v>
      </c>
    </row>
    <row r="6" spans="2:9">
      <c r="B6" s="1">
        <f t="shared" si="0"/>
        <v>1003</v>
      </c>
      <c r="C6" s="1">
        <v>3</v>
      </c>
      <c r="D6" s="1" t="s">
        <v>80</v>
      </c>
      <c r="E6" s="1">
        <v>20</v>
      </c>
      <c r="F6" s="1" t="s">
        <v>81</v>
      </c>
      <c r="G6" s="1">
        <v>260</v>
      </c>
      <c r="H6" s="1" t="s">
        <v>82</v>
      </c>
      <c r="I6" s="5">
        <f t="shared" si="1"/>
        <v>0.0840336134453782</v>
      </c>
    </row>
    <row r="7" spans="2:9">
      <c r="B7" s="1">
        <f t="shared" si="0"/>
        <v>1004</v>
      </c>
      <c r="C7" s="1">
        <v>4</v>
      </c>
      <c r="D7" s="1" t="s">
        <v>83</v>
      </c>
      <c r="E7" s="1">
        <v>30</v>
      </c>
      <c r="F7" s="1" t="s">
        <v>84</v>
      </c>
      <c r="G7" s="1">
        <v>260</v>
      </c>
      <c r="H7" s="1" t="s">
        <v>85</v>
      </c>
      <c r="I7" s="5">
        <f t="shared" si="1"/>
        <v>0.126050420168067</v>
      </c>
    </row>
    <row r="8" spans="2:9">
      <c r="B8" s="1">
        <f t="shared" si="0"/>
        <v>1005</v>
      </c>
      <c r="C8" s="1">
        <v>5</v>
      </c>
      <c r="D8" s="1" t="s">
        <v>86</v>
      </c>
      <c r="E8" s="1">
        <v>50</v>
      </c>
      <c r="F8" s="1" t="s">
        <v>87</v>
      </c>
      <c r="G8" s="1">
        <v>520</v>
      </c>
      <c r="H8" s="1" t="s">
        <v>88</v>
      </c>
      <c r="I8" s="5">
        <f t="shared" si="1"/>
        <v>0.210084033613445</v>
      </c>
    </row>
    <row r="9" spans="2:9">
      <c r="B9" s="1">
        <f t="shared" si="0"/>
        <v>1006</v>
      </c>
      <c r="C9" s="1">
        <v>6</v>
      </c>
      <c r="D9" s="1" t="s">
        <v>89</v>
      </c>
      <c r="E9" s="1">
        <v>50</v>
      </c>
      <c r="F9" s="1" t="s">
        <v>90</v>
      </c>
      <c r="G9" s="1">
        <v>520</v>
      </c>
      <c r="H9" s="1" t="s">
        <v>91</v>
      </c>
      <c r="I9" s="5">
        <f t="shared" si="1"/>
        <v>0.210084033613445</v>
      </c>
    </row>
    <row r="10" spans="2:9">
      <c r="B10" s="1">
        <f t="shared" si="0"/>
        <v>1007</v>
      </c>
      <c r="C10" s="1">
        <v>7</v>
      </c>
      <c r="D10" s="1" t="s">
        <v>92</v>
      </c>
      <c r="E10" s="1">
        <v>25</v>
      </c>
      <c r="F10" s="1" t="s">
        <v>93</v>
      </c>
      <c r="G10" s="1">
        <v>520</v>
      </c>
      <c r="H10" s="1" t="s">
        <v>94</v>
      </c>
      <c r="I10" s="5">
        <f t="shared" si="1"/>
        <v>0.105042016806723</v>
      </c>
    </row>
    <row r="11" spans="2:9">
      <c r="B11" s="1">
        <f t="shared" si="0"/>
        <v>1008</v>
      </c>
      <c r="C11" s="1">
        <v>8</v>
      </c>
      <c r="D11" s="1" t="s">
        <v>95</v>
      </c>
      <c r="E11" s="1">
        <v>25</v>
      </c>
      <c r="F11" s="1" t="s">
        <v>96</v>
      </c>
      <c r="G11" s="1">
        <v>520</v>
      </c>
      <c r="H11" s="1" t="s">
        <v>97</v>
      </c>
      <c r="I11" s="5">
        <f t="shared" si="1"/>
        <v>0.105042016806723</v>
      </c>
    </row>
    <row r="12" spans="2:9">
      <c r="B12" s="1">
        <f t="shared" si="0"/>
        <v>1009</v>
      </c>
      <c r="C12" s="1">
        <v>9</v>
      </c>
      <c r="D12" s="1" t="s">
        <v>98</v>
      </c>
      <c r="E12" s="1">
        <v>20</v>
      </c>
      <c r="F12" s="1" t="s">
        <v>99</v>
      </c>
      <c r="G12" s="1">
        <v>520</v>
      </c>
      <c r="H12" s="1" t="s">
        <v>100</v>
      </c>
      <c r="I12" s="5">
        <f t="shared" si="1"/>
        <v>0.0840336134453782</v>
      </c>
    </row>
    <row r="13" spans="2:9">
      <c r="B13" s="1">
        <f t="shared" si="0"/>
        <v>1010</v>
      </c>
      <c r="C13" s="1">
        <v>10</v>
      </c>
      <c r="D13" s="1" t="s">
        <v>101</v>
      </c>
      <c r="E13" s="1">
        <v>4</v>
      </c>
      <c r="F13" s="1" t="s">
        <v>102</v>
      </c>
      <c r="G13" s="1">
        <v>990</v>
      </c>
      <c r="H13" s="1" t="s">
        <v>103</v>
      </c>
      <c r="I13" s="5">
        <f t="shared" si="1"/>
        <v>0.0168067226890756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4"/>
  <sheetViews>
    <sheetView workbookViewId="0">
      <selection activeCell="F11" sqref="F11"/>
    </sheetView>
  </sheetViews>
  <sheetFormatPr defaultColWidth="8.75454545454545" defaultRowHeight="16.5" outlineLevelCol="6"/>
  <cols>
    <col min="1" max="16384" width="8.75454545454545" style="1"/>
  </cols>
  <sheetData>
    <row r="2" spans="2:7">
      <c r="B2" s="1" t="s">
        <v>104</v>
      </c>
      <c r="C2" s="1" t="s">
        <v>105</v>
      </c>
      <c r="D2" s="1">
        <v>1</v>
      </c>
      <c r="F2" s="1">
        <v>2</v>
      </c>
      <c r="G2" s="1">
        <v>2</v>
      </c>
    </row>
    <row r="3" spans="2:7">
      <c r="B3" s="1" t="s">
        <v>106</v>
      </c>
      <c r="C3" s="1" t="s">
        <v>107</v>
      </c>
      <c r="D3" s="1">
        <v>2</v>
      </c>
      <c r="F3" s="1">
        <v>3</v>
      </c>
      <c r="G3" s="1">
        <v>3</v>
      </c>
    </row>
    <row r="4" spans="2:7">
      <c r="B4" s="1" t="s">
        <v>108</v>
      </c>
      <c r="C4" s="1" t="s">
        <v>109</v>
      </c>
      <c r="D4" s="1">
        <v>3</v>
      </c>
      <c r="F4" s="1">
        <v>4</v>
      </c>
      <c r="G4" s="1">
        <v>4</v>
      </c>
    </row>
    <row r="5" spans="2:7">
      <c r="B5" s="1" t="s">
        <v>110</v>
      </c>
      <c r="C5" s="1" t="s">
        <v>111</v>
      </c>
      <c r="D5" s="1">
        <v>4</v>
      </c>
      <c r="F5" s="1">
        <v>5</v>
      </c>
      <c r="G5" s="1">
        <v>5</v>
      </c>
    </row>
    <row r="6" spans="6:7">
      <c r="F6" s="1">
        <v>6</v>
      </c>
      <c r="G6" s="1">
        <v>6</v>
      </c>
    </row>
    <row r="7" spans="6:7">
      <c r="F7" s="1">
        <v>7</v>
      </c>
      <c r="G7" s="1">
        <v>7</v>
      </c>
    </row>
    <row r="8" spans="6:7">
      <c r="F8" s="1">
        <v>8</v>
      </c>
      <c r="G8" s="1">
        <v>8</v>
      </c>
    </row>
    <row r="9" spans="6:7">
      <c r="F9" s="1">
        <v>9</v>
      </c>
      <c r="G9" s="1">
        <v>9</v>
      </c>
    </row>
    <row r="10" spans="6:7">
      <c r="F10" s="1" t="s">
        <v>112</v>
      </c>
      <c r="G10" s="1">
        <v>10</v>
      </c>
    </row>
    <row r="11" spans="6:7">
      <c r="F11" s="1" t="s">
        <v>113</v>
      </c>
      <c r="G11" s="1">
        <v>11</v>
      </c>
    </row>
    <row r="12" spans="6:7">
      <c r="F12" s="1" t="s">
        <v>114</v>
      </c>
      <c r="G12" s="1">
        <v>12</v>
      </c>
    </row>
    <row r="13" spans="6:7">
      <c r="F13" s="1" t="s">
        <v>115</v>
      </c>
      <c r="G13" s="1">
        <v>13</v>
      </c>
    </row>
    <row r="14" spans="6:7">
      <c r="F14" s="1" t="s">
        <v>116</v>
      </c>
      <c r="G14" s="1">
        <v>14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workbookViewId="0">
      <selection activeCell="M1" sqref="M1"/>
    </sheetView>
  </sheetViews>
  <sheetFormatPr defaultColWidth="8.75454545454545" defaultRowHeight="16.5"/>
  <cols>
    <col min="1" max="2" width="8.75454545454545" style="3"/>
    <col min="3" max="3" width="32.5" style="3" customWidth="1"/>
    <col min="4" max="4" width="11" style="3" customWidth="1"/>
    <col min="5" max="5" width="10.1272727272727" style="3" customWidth="1"/>
    <col min="6" max="16384" width="8.75454545454545" style="3"/>
  </cols>
  <sheetData>
    <row r="1" spans="1:5">
      <c r="A1" s="4" t="s">
        <v>0</v>
      </c>
      <c r="B1" s="4"/>
      <c r="C1" s="4"/>
      <c r="D1" s="4"/>
      <c r="E1" s="4"/>
    </row>
    <row r="2" spans="1:12">
      <c r="A2" s="4" t="s">
        <v>2</v>
      </c>
      <c r="B2" s="4" t="s">
        <v>3</v>
      </c>
      <c r="C2" s="4" t="s">
        <v>117</v>
      </c>
      <c r="D2" s="4" t="s">
        <v>118</v>
      </c>
      <c r="E2" s="4" t="s">
        <v>119</v>
      </c>
      <c r="F2" s="3" t="s">
        <v>120</v>
      </c>
      <c r="G2" s="3" t="s">
        <v>121</v>
      </c>
      <c r="H2" s="4" t="s">
        <v>122</v>
      </c>
      <c r="I2" s="3" t="s">
        <v>123</v>
      </c>
      <c r="J2" s="3" t="s">
        <v>124</v>
      </c>
      <c r="K2" s="4" t="s">
        <v>125</v>
      </c>
      <c r="L2" s="3" t="s">
        <v>68</v>
      </c>
    </row>
    <row r="3" spans="1:12">
      <c r="A3" s="4" t="s">
        <v>5</v>
      </c>
      <c r="B3" s="4" t="s">
        <v>10</v>
      </c>
      <c r="C3" s="4" t="s">
        <v>11</v>
      </c>
      <c r="D3" s="4" t="s">
        <v>10</v>
      </c>
      <c r="E3" s="4" t="s">
        <v>11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  <c r="K3" s="4" t="s">
        <v>11</v>
      </c>
      <c r="L3" s="3" t="s">
        <v>10</v>
      </c>
    </row>
    <row r="4" spans="1:1">
      <c r="A4" s="4" t="s">
        <v>72</v>
      </c>
    </row>
    <row r="11" spans="13:14">
      <c r="M11" s="4"/>
      <c r="N11" s="4"/>
    </row>
    <row r="12" spans="13:14">
      <c r="M12" s="4"/>
      <c r="N12" s="4"/>
    </row>
    <row r="13" spans="13:14">
      <c r="M13" s="4"/>
      <c r="N13" s="4"/>
    </row>
    <row r="14" spans="13:14">
      <c r="M14" s="4"/>
      <c r="N14" s="4"/>
    </row>
    <row r="15" spans="13:13">
      <c r="M15" s="4"/>
    </row>
    <row r="16" spans="13:13">
      <c r="M16" s="4"/>
    </row>
    <row r="17" spans="13:14">
      <c r="M17" s="4"/>
      <c r="N17" s="4"/>
    </row>
    <row r="18" spans="13:13">
      <c r="M18" s="4"/>
    </row>
    <row r="19" spans="13:13">
      <c r="M19" s="4"/>
    </row>
    <row r="20" spans="13:14">
      <c r="M20" s="4"/>
      <c r="N20" s="4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U28"/>
  <sheetViews>
    <sheetView workbookViewId="0">
      <selection activeCell="N24" sqref="N24:N26"/>
    </sheetView>
  </sheetViews>
  <sheetFormatPr defaultColWidth="9" defaultRowHeight="14"/>
  <cols>
    <col min="17" max="17" width="15.1818181818182"/>
  </cols>
  <sheetData>
    <row r="3" ht="16.5" spans="2:7">
      <c r="B3" s="1" t="s">
        <v>64</v>
      </c>
      <c r="C3" s="1" t="s">
        <v>126</v>
      </c>
      <c r="D3" s="1" t="s">
        <v>64</v>
      </c>
      <c r="E3" s="1" t="s">
        <v>126</v>
      </c>
      <c r="F3" s="1" t="s">
        <v>64</v>
      </c>
      <c r="G3" s="1" t="s">
        <v>126</v>
      </c>
    </row>
    <row r="4" ht="16.5" spans="2:7">
      <c r="B4" s="1"/>
      <c r="C4" s="1"/>
      <c r="D4" s="1"/>
      <c r="E4" s="1"/>
      <c r="F4" s="1"/>
      <c r="G4" s="1"/>
    </row>
    <row r="5" ht="16.5" spans="2:7">
      <c r="B5" s="1"/>
      <c r="C5" s="1"/>
      <c r="D5" s="1"/>
      <c r="E5" s="1"/>
      <c r="F5" s="1"/>
      <c r="G5" s="1"/>
    </row>
    <row r="6" ht="16.5" spans="2:7">
      <c r="B6" s="1"/>
      <c r="C6" s="1"/>
      <c r="D6" s="1"/>
      <c r="E6" s="1"/>
      <c r="F6" s="1"/>
      <c r="G6" s="1"/>
    </row>
    <row r="7" ht="16.5" spans="2:7">
      <c r="B7" s="1"/>
      <c r="C7" s="1"/>
      <c r="D7" s="1"/>
      <c r="E7" s="1"/>
      <c r="F7" s="1"/>
      <c r="G7" s="1"/>
    </row>
    <row r="8" ht="16.5" spans="2:7">
      <c r="B8" s="1" t="s">
        <v>127</v>
      </c>
      <c r="C8" s="1"/>
      <c r="D8" s="1"/>
      <c r="E8" s="1"/>
      <c r="F8" s="1"/>
      <c r="G8" s="1"/>
    </row>
    <row r="9" ht="16.5" spans="2:7">
      <c r="B9" s="1"/>
      <c r="C9" s="1"/>
      <c r="D9" s="1"/>
      <c r="E9" s="1"/>
      <c r="F9" s="1"/>
      <c r="G9" s="1"/>
    </row>
    <row r="10" ht="16.5" spans="2:7">
      <c r="B10" s="1"/>
      <c r="C10" s="1"/>
      <c r="D10" s="1"/>
      <c r="E10" s="1"/>
      <c r="F10" s="1"/>
      <c r="G10" s="1"/>
    </row>
    <row r="11" ht="16.5" spans="2:7">
      <c r="B11" s="1"/>
      <c r="C11" s="1"/>
      <c r="D11" s="1"/>
      <c r="E11" s="1"/>
      <c r="F11" s="1"/>
      <c r="G11" s="1"/>
    </row>
    <row r="12" ht="16.5" spans="2:7">
      <c r="B12" s="1"/>
      <c r="C12" s="1"/>
      <c r="D12" s="1"/>
      <c r="E12" s="1"/>
      <c r="F12" s="1">
        <v>5</v>
      </c>
      <c r="G12" s="1"/>
    </row>
    <row r="13" ht="16.5" spans="2:7">
      <c r="B13" s="1"/>
      <c r="C13" s="1"/>
      <c r="D13" s="1"/>
      <c r="E13" s="1"/>
      <c r="F13" s="1"/>
      <c r="G13" s="1"/>
    </row>
    <row r="14" ht="16.5" spans="2:7">
      <c r="B14" s="1">
        <v>1</v>
      </c>
      <c r="C14" s="1">
        <v>2</v>
      </c>
      <c r="D14" s="1">
        <v>3</v>
      </c>
      <c r="E14" s="1">
        <v>4</v>
      </c>
      <c r="F14" s="1"/>
      <c r="G14" s="1"/>
    </row>
    <row r="15" ht="16.5" spans="2:7">
      <c r="B15" s="1"/>
      <c r="C15" s="1"/>
      <c r="D15" s="1"/>
      <c r="E15" s="1"/>
      <c r="F15" s="1"/>
      <c r="G15" s="1"/>
    </row>
    <row r="16" ht="16.5" spans="2:7">
      <c r="B16" s="1"/>
      <c r="C16" s="1"/>
      <c r="D16" s="1"/>
      <c r="E16" s="1"/>
      <c r="F16" s="1"/>
      <c r="G16" s="1"/>
    </row>
    <row r="17" ht="16.5" spans="2:7">
      <c r="B17" s="1"/>
      <c r="C17" s="1"/>
      <c r="D17" s="1">
        <v>6</v>
      </c>
      <c r="E17" s="1"/>
      <c r="F17" s="1"/>
      <c r="G17" s="1"/>
    </row>
    <row r="18" ht="16.5" spans="2:7">
      <c r="B18" s="1"/>
      <c r="C18" s="1"/>
      <c r="D18" s="1">
        <v>7</v>
      </c>
      <c r="E18" s="1"/>
      <c r="F18" s="1"/>
      <c r="G18" s="1"/>
    </row>
    <row r="19" ht="16.5" spans="2:7">
      <c r="B19" s="1"/>
      <c r="C19" s="1"/>
      <c r="D19" s="1"/>
      <c r="E19" s="1"/>
      <c r="F19" s="1"/>
      <c r="G19" s="1"/>
    </row>
    <row r="20" ht="16.5" spans="2:7">
      <c r="B20" s="1"/>
      <c r="C20" s="1"/>
      <c r="D20" s="1"/>
      <c r="E20" s="1"/>
      <c r="F20" s="1"/>
      <c r="G20" s="1"/>
    </row>
    <row r="23" spans="17:19">
      <c r="Q23">
        <v>1750</v>
      </c>
      <c r="R23">
        <v>6.7</v>
      </c>
      <c r="S23">
        <v>5200</v>
      </c>
    </row>
    <row r="24" spans="14:21">
      <c r="N24">
        <f>O24*10000</f>
        <v>990</v>
      </c>
      <c r="O24">
        <v>0.099</v>
      </c>
      <c r="P24">
        <f>O24*$Q$23*$R$23</f>
        <v>1160.775</v>
      </c>
      <c r="Q24" s="2">
        <f>P24*$S$23</f>
        <v>6036030</v>
      </c>
      <c r="U24">
        <v>0.021</v>
      </c>
    </row>
    <row r="25" spans="14:21">
      <c r="N25">
        <f>O25*10000</f>
        <v>520</v>
      </c>
      <c r="O25">
        <v>0.052</v>
      </c>
      <c r="P25">
        <f>O25*$Q$23*$R$23</f>
        <v>609.7</v>
      </c>
      <c r="Q25" s="2">
        <f>P25*$S$23</f>
        <v>3170440</v>
      </c>
      <c r="U25">
        <v>0.006</v>
      </c>
    </row>
    <row r="26" spans="14:17">
      <c r="N26">
        <f>O26*10000</f>
        <v>260</v>
      </c>
      <c r="O26">
        <v>0.026</v>
      </c>
      <c r="P26">
        <f>O26*$Q$23*$R$23</f>
        <v>304.85</v>
      </c>
      <c r="Q26" s="2">
        <f>P26*$S$23</f>
        <v>1585220</v>
      </c>
    </row>
    <row r="27" spans="17:17">
      <c r="Q27" s="2"/>
    </row>
    <row r="28" spans="14:17">
      <c r="N28" t="s">
        <v>128</v>
      </c>
      <c r="O28">
        <v>0.003</v>
      </c>
      <c r="P28">
        <f>O28*$Q$23*$R$23</f>
        <v>35.175</v>
      </c>
      <c r="Q28" s="2">
        <f>P28*$S$23</f>
        <v>182910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pokerRes</vt:lpstr>
      <vt:lpstr>rankingModel</vt:lpstr>
      <vt:lpstr>index</vt:lpstr>
      <vt:lpstr>rankingInstance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Seanan</cp:lastModifiedBy>
  <dcterms:created xsi:type="dcterms:W3CDTF">2006-09-16T00:00:00Z</dcterms:created>
  <dcterms:modified xsi:type="dcterms:W3CDTF">2022-05-29T10:17:27Z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4C037957B39E4F7CAA868CCD768FC9FF</vt:lpwstr>
  </property>
  <property fmtid="{D5CDD505-2E9C-101B-9397-08002B2CF9AE}" pid="3" name="KSOProductBuildVer">
    <vt:lpwstr>2052-11.1.0.10358</vt:lpwstr>
  </property>
</Properties>
</file>