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Keyin\Python\Assignments\04 Final Sprint\"/>
    </mc:Choice>
  </mc:AlternateContent>
  <xr:revisionPtr revIDLastSave="0" documentId="13_ncr:1_{7B22D252-4B53-498E-855F-2CC198E30A5B}" xr6:coauthVersionLast="47" xr6:coauthVersionMax="47" xr10:uidLastSave="{00000000-0000-0000-0000-000000000000}"/>
  <bookViews>
    <workbookView xWindow="-110" yWindow="-110" windowWidth="38620" windowHeight="21100" xr2:uid="{4BF1BC0C-B061-4825-8B12-B3AB22F5F833}"/>
  </bookViews>
  <sheets>
    <sheet name="Employee" sheetId="6" r:id="rId1"/>
    <sheet name="Revenue" sheetId="2" r:id="rId2"/>
    <sheet name="Expenses" sheetId="3" r:id="rId3"/>
    <sheet name="Rentals" sheetId="5" r:id="rId4"/>
    <sheet name="Paymen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4" i="5"/>
  <c r="J13" i="5"/>
  <c r="J12" i="5"/>
  <c r="J11" i="5"/>
  <c r="J10" i="5"/>
  <c r="J9" i="5"/>
  <c r="J8" i="5"/>
  <c r="J7" i="5"/>
  <c r="J6" i="5"/>
  <c r="J5" i="5"/>
  <c r="J4" i="5"/>
  <c r="J3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15" i="5"/>
  <c r="H14" i="5"/>
  <c r="H13" i="5"/>
  <c r="H10" i="5"/>
  <c r="H9" i="5"/>
  <c r="H8" i="5"/>
  <c r="H7" i="5"/>
  <c r="H4" i="5"/>
  <c r="I15" i="3"/>
  <c r="J15" i="3" s="1"/>
  <c r="K15" i="3" s="1"/>
  <c r="I14" i="3"/>
  <c r="J14" i="3" s="1"/>
  <c r="I13" i="3"/>
  <c r="I12" i="3"/>
  <c r="J12" i="3" s="1"/>
  <c r="K12" i="3" s="1"/>
  <c r="I11" i="3"/>
  <c r="J11" i="3" s="1"/>
  <c r="K11" i="3" s="1"/>
  <c r="I10" i="3"/>
  <c r="I9" i="3"/>
  <c r="I8" i="3"/>
  <c r="J8" i="3" s="1"/>
  <c r="K8" i="3" s="1"/>
  <c r="I7" i="3"/>
  <c r="J7" i="3" s="1"/>
  <c r="K7" i="3" s="1"/>
  <c r="I6" i="3"/>
  <c r="I5" i="3"/>
  <c r="I4" i="3"/>
  <c r="J4" i="3" s="1"/>
  <c r="K4" i="3" s="1"/>
  <c r="I3" i="3"/>
  <c r="J3" i="3" s="1"/>
  <c r="K3" i="3" s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F25" i="2"/>
  <c r="F24" i="2"/>
  <c r="F23" i="2"/>
  <c r="F21" i="2"/>
  <c r="F20" i="2"/>
  <c r="F19" i="2"/>
  <c r="F17" i="2"/>
  <c r="F16" i="2"/>
  <c r="K14" i="3" l="1"/>
  <c r="J10" i="3"/>
  <c r="K10" i="3" s="1"/>
  <c r="J5" i="3"/>
  <c r="K5" i="3" s="1"/>
  <c r="J13" i="3"/>
  <c r="K13" i="3" s="1"/>
  <c r="J6" i="3"/>
  <c r="K6" i="3" s="1"/>
  <c r="J9" i="3"/>
  <c r="K9" i="3" s="1"/>
</calcChain>
</file>

<file path=xl/sharedStrings.xml><?xml version="1.0" encoding="utf-8"?>
<sst xmlns="http://schemas.openxmlformats.org/spreadsheetml/2006/main" count="231" uniqueCount="141">
  <si>
    <t>ID</t>
  </si>
  <si>
    <t>Weekly Rental</t>
  </si>
  <si>
    <t>Daily Rental</t>
  </si>
  <si>
    <t>Own Car</t>
  </si>
  <si>
    <t>Monthly Standard Fees</t>
  </si>
  <si>
    <t>HST</t>
  </si>
  <si>
    <t>Total Amount</t>
  </si>
  <si>
    <t>Rented Car</t>
  </si>
  <si>
    <t>Rate Per Week</t>
  </si>
  <si>
    <t>Rate Per Day</t>
  </si>
  <si>
    <t>REVENUE Data Table</t>
  </si>
  <si>
    <t>Transc Date</t>
  </si>
  <si>
    <t>Description</t>
  </si>
  <si>
    <t>Emp ID</t>
  </si>
  <si>
    <t>Trans Amount</t>
  </si>
  <si>
    <t>Rental ID</t>
  </si>
  <si>
    <t>Monthly Stand Fees</t>
  </si>
  <si>
    <t>1 WEEK</t>
  </si>
  <si>
    <t>5 DAYS</t>
  </si>
  <si>
    <t>NULL</t>
  </si>
  <si>
    <t>EXPENSE Data Table</t>
  </si>
  <si>
    <t>Invoice No</t>
  </si>
  <si>
    <t>Invoice Date</t>
  </si>
  <si>
    <t>Item No</t>
  </si>
  <si>
    <t>Item Descp</t>
  </si>
  <si>
    <t>Item Cost</t>
  </si>
  <si>
    <t>Item Qty</t>
  </si>
  <si>
    <t>Sub Total</t>
  </si>
  <si>
    <t>Total</t>
  </si>
  <si>
    <t>HABEX-01</t>
  </si>
  <si>
    <t>HABEX-02</t>
  </si>
  <si>
    <t>HABEX-03</t>
  </si>
  <si>
    <t>HABEX-04</t>
  </si>
  <si>
    <t>HABEX-05</t>
  </si>
  <si>
    <t>HABEX-06</t>
  </si>
  <si>
    <t>HABEX-07</t>
  </si>
  <si>
    <t>HABEX-08</t>
  </si>
  <si>
    <t>HABEX-09</t>
  </si>
  <si>
    <t>HABEX-10</t>
  </si>
  <si>
    <t>HABEX-11</t>
  </si>
  <si>
    <t>HABEX-12</t>
  </si>
  <si>
    <t>HABEX-13</t>
  </si>
  <si>
    <t>Car Break Pad</t>
  </si>
  <si>
    <t>Car Battery</t>
  </si>
  <si>
    <t>Suspension</t>
  </si>
  <si>
    <t>Headlights</t>
  </si>
  <si>
    <t>Axle</t>
  </si>
  <si>
    <t>Break System</t>
  </si>
  <si>
    <t>Alternator</t>
  </si>
  <si>
    <t>Gear Box</t>
  </si>
  <si>
    <t>RENTALS Data Table</t>
  </si>
  <si>
    <t>Start Date</t>
  </si>
  <si>
    <t>Car No</t>
  </si>
  <si>
    <t>Rent Time</t>
  </si>
  <si>
    <t>Weekly</t>
  </si>
  <si>
    <t>Daily</t>
  </si>
  <si>
    <t>Rent Days</t>
  </si>
  <si>
    <t>9 DAYS</t>
  </si>
  <si>
    <t>3 DAYS</t>
  </si>
  <si>
    <t>4 DAYS</t>
  </si>
  <si>
    <t>Rent Cost</t>
  </si>
  <si>
    <t>EMPLOYEE Data Table</t>
  </si>
  <si>
    <t>First Name</t>
  </si>
  <si>
    <t>Last Name</t>
  </si>
  <si>
    <t>Str Add</t>
  </si>
  <si>
    <t>City</t>
  </si>
  <si>
    <t>Prov</t>
  </si>
  <si>
    <t>Postal Code</t>
  </si>
  <si>
    <t>Phone Num</t>
  </si>
  <si>
    <t>DriversLicNum</t>
  </si>
  <si>
    <t>ExpDate</t>
  </si>
  <si>
    <t>InsPolicyName</t>
  </si>
  <si>
    <t>InsPolicyNum</t>
  </si>
  <si>
    <t>Emp Car</t>
  </si>
  <si>
    <t>Emp Bal Due</t>
  </si>
  <si>
    <t>Asif</t>
  </si>
  <si>
    <t>Artem</t>
  </si>
  <si>
    <t>Donovan</t>
  </si>
  <si>
    <t>Michelle</t>
  </si>
  <si>
    <t>Sara</t>
  </si>
  <si>
    <t>Stephen</t>
  </si>
  <si>
    <t>Lakhani</t>
  </si>
  <si>
    <t>Hanzha</t>
  </si>
  <si>
    <t>Head</t>
  </si>
  <si>
    <t>Anderson</t>
  </si>
  <si>
    <t>Woodford</t>
  </si>
  <si>
    <t>Crocker</t>
  </si>
  <si>
    <t>Archie</t>
  </si>
  <si>
    <t>Harry</t>
  </si>
  <si>
    <t>1 Penney Lane</t>
  </si>
  <si>
    <t>2 Penney Lane</t>
  </si>
  <si>
    <t>3 Penney Lane</t>
  </si>
  <si>
    <t>4 Penney Lane</t>
  </si>
  <si>
    <t>5 Penney Lane</t>
  </si>
  <si>
    <t>6 Penney Lane</t>
  </si>
  <si>
    <t>St. John's</t>
  </si>
  <si>
    <t>Mount Pearl</t>
  </si>
  <si>
    <t>Paradise</t>
  </si>
  <si>
    <t>Grand Windsor</t>
  </si>
  <si>
    <t>Torbay</t>
  </si>
  <si>
    <t>NL</t>
  </si>
  <si>
    <t>A1A4B8</t>
  </si>
  <si>
    <t>A1A4B9</t>
  </si>
  <si>
    <t>A2A4B4</t>
  </si>
  <si>
    <t>A2A3B2</t>
  </si>
  <si>
    <t>A1A5B1</t>
  </si>
  <si>
    <t>A6A1B2</t>
  </si>
  <si>
    <t>L12345</t>
  </si>
  <si>
    <t>B12345</t>
  </si>
  <si>
    <t>A12345</t>
  </si>
  <si>
    <t>D12345</t>
  </si>
  <si>
    <t>F12345</t>
  </si>
  <si>
    <t>G12345</t>
  </si>
  <si>
    <t>M12345</t>
  </si>
  <si>
    <t>BellaDirect</t>
  </si>
  <si>
    <t>AL45</t>
  </si>
  <si>
    <t>AH24</t>
  </si>
  <si>
    <t>DH75</t>
  </si>
  <si>
    <t>MA25</t>
  </si>
  <si>
    <t>SW27</t>
  </si>
  <si>
    <t>SC78</t>
  </si>
  <si>
    <t>Own</t>
  </si>
  <si>
    <t>Rental</t>
  </si>
  <si>
    <t>Mackie</t>
  </si>
  <si>
    <t>Brian</t>
  </si>
  <si>
    <t>11 Inverness Lane</t>
  </si>
  <si>
    <t>B2B4A6</t>
  </si>
  <si>
    <t>A12375</t>
  </si>
  <si>
    <t>B17572</t>
  </si>
  <si>
    <t>HM45</t>
  </si>
  <si>
    <t>AM24</t>
  </si>
  <si>
    <t>BM26</t>
  </si>
  <si>
    <t>PAYMENT Data Table</t>
  </si>
  <si>
    <t>Pay ID</t>
  </si>
  <si>
    <t>Date of Payment</t>
  </si>
  <si>
    <t>Amount</t>
  </si>
  <si>
    <t>Reason</t>
  </si>
  <si>
    <t>Pay Method</t>
  </si>
  <si>
    <t>Cash</t>
  </si>
  <si>
    <t>Debit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</si>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</sst>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yyyy/mm/dd;@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3075-8407-441F-9EE4-F8D6A2170931}">
  <dimension ref="A1:P25"/>
  <sheetViews>
    <sheetView tabSelected="1" workbookViewId="0">
      <selection activeCell="F22" sqref="F22"/>
    </sheetView>
  </sheetViews>
  <sheetFormatPr defaultRowHeight="14.5" x14ac:dyDescent="0.35"/>
  <cols>
    <col min="2" max="2" width="14.08984375" bestFit="1" customWidth="1"/>
    <col min="3" max="3" width="13.81640625" bestFit="1" customWidth="1"/>
    <col min="4" max="4" width="14.6328125" customWidth="1"/>
    <col min="5" max="5" width="14.90625" customWidth="1"/>
    <col min="6" max="6" width="8.7265625" customWidth="1"/>
    <col min="7" max="7" width="10.08984375" customWidth="1"/>
    <col min="8" max="8" width="12" customWidth="1"/>
    <col min="9" max="9" width="12.1796875" customWidth="1"/>
    <col min="10" max="10" width="12.08984375" customWidth="1"/>
    <col min="11" max="11" width="12.81640625" customWidth="1"/>
    <col min="12" max="12" width="9.26953125" customWidth="1"/>
    <col min="14" max="14" width="15.81640625" customWidth="1"/>
  </cols>
  <sheetData>
    <row r="1" spans="1:16" x14ac:dyDescent="0.35">
      <c r="A1" s="6" t="s">
        <v>61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9"/>
    </row>
    <row r="2" spans="1:16" x14ac:dyDescent="0.35">
      <c r="A2" s="4" t="s">
        <v>13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</row>
    <row r="3" spans="1:16" x14ac:dyDescent="0.35">
      <c r="A3">
        <v>1919</v>
      </c>
      <c r="B3" t="s">
        <v>88</v>
      </c>
      <c r="C3" t="s">
        <v>123</v>
      </c>
      <c r="D3" t="s">
        <v>125</v>
      </c>
      <c r="E3" t="s">
        <v>95</v>
      </c>
      <c r="F3" t="s">
        <v>100</v>
      </c>
      <c r="G3" t="s">
        <v>126</v>
      </c>
      <c r="H3">
        <v>7092452478</v>
      </c>
      <c r="I3" t="s">
        <v>113</v>
      </c>
      <c r="J3" s="1">
        <v>46341</v>
      </c>
      <c r="K3" t="s">
        <v>114</v>
      </c>
      <c r="L3" t="s">
        <v>129</v>
      </c>
      <c r="M3" t="s">
        <v>121</v>
      </c>
      <c r="N3" s="12">
        <v>201.25</v>
      </c>
    </row>
    <row r="4" spans="1:16" x14ac:dyDescent="0.35">
      <c r="A4">
        <v>1920</v>
      </c>
      <c r="B4" t="s">
        <v>87</v>
      </c>
      <c r="C4" t="s">
        <v>123</v>
      </c>
      <c r="D4" t="s">
        <v>125</v>
      </c>
      <c r="E4" t="s">
        <v>95</v>
      </c>
      <c r="F4" t="s">
        <v>100</v>
      </c>
      <c r="G4" t="s">
        <v>126</v>
      </c>
      <c r="H4">
        <v>7093752347</v>
      </c>
      <c r="I4" t="s">
        <v>127</v>
      </c>
      <c r="J4" s="1">
        <v>46011</v>
      </c>
      <c r="K4" t="s">
        <v>114</v>
      </c>
      <c r="L4" t="s">
        <v>130</v>
      </c>
      <c r="M4" t="s">
        <v>121</v>
      </c>
      <c r="N4" s="12">
        <v>201.25</v>
      </c>
    </row>
    <row r="5" spans="1:16" x14ac:dyDescent="0.35">
      <c r="A5">
        <v>1921</v>
      </c>
      <c r="B5" t="s">
        <v>124</v>
      </c>
      <c r="C5" t="s">
        <v>123</v>
      </c>
      <c r="D5" t="s">
        <v>125</v>
      </c>
      <c r="E5" t="s">
        <v>95</v>
      </c>
      <c r="F5" t="s">
        <v>100</v>
      </c>
      <c r="G5" t="s">
        <v>126</v>
      </c>
      <c r="H5">
        <v>7092457214</v>
      </c>
      <c r="I5" t="s">
        <v>128</v>
      </c>
      <c r="J5" s="1">
        <v>45970</v>
      </c>
      <c r="K5" t="s">
        <v>114</v>
      </c>
      <c r="L5" t="s">
        <v>131</v>
      </c>
      <c r="M5" t="s">
        <v>121</v>
      </c>
      <c r="N5" s="12">
        <v>201.25</v>
      </c>
    </row>
    <row r="6" spans="1:16" x14ac:dyDescent="0.35">
      <c r="A6">
        <v>1922</v>
      </c>
      <c r="B6" t="s">
        <v>75</v>
      </c>
      <c r="C6" t="s">
        <v>81</v>
      </c>
      <c r="D6" t="s">
        <v>89</v>
      </c>
      <c r="E6" t="s">
        <v>95</v>
      </c>
      <c r="F6" t="s">
        <v>100</v>
      </c>
      <c r="G6" t="s">
        <v>101</v>
      </c>
      <c r="H6">
        <v>7099954572</v>
      </c>
      <c r="I6" t="s">
        <v>107</v>
      </c>
      <c r="J6" s="1">
        <v>46300</v>
      </c>
      <c r="K6" t="s">
        <v>114</v>
      </c>
      <c r="L6" t="s">
        <v>115</v>
      </c>
      <c r="M6" t="s">
        <v>121</v>
      </c>
      <c r="N6" s="12">
        <v>201.25</v>
      </c>
    </row>
    <row r="7" spans="1:16" x14ac:dyDescent="0.35">
      <c r="A7">
        <v>1923</v>
      </c>
      <c r="B7" t="s">
        <v>76</v>
      </c>
      <c r="C7" t="s">
        <v>82</v>
      </c>
      <c r="D7" t="s">
        <v>90</v>
      </c>
      <c r="E7" t="s">
        <v>96</v>
      </c>
      <c r="F7" t="s">
        <v>100</v>
      </c>
      <c r="G7" t="s">
        <v>102</v>
      </c>
      <c r="H7">
        <v>7097583155</v>
      </c>
      <c r="I7" t="s">
        <v>108</v>
      </c>
      <c r="J7" s="1">
        <v>45935</v>
      </c>
      <c r="K7" t="s">
        <v>114</v>
      </c>
      <c r="L7" t="s">
        <v>116</v>
      </c>
      <c r="M7" t="s">
        <v>122</v>
      </c>
      <c r="N7" s="12">
        <v>345</v>
      </c>
    </row>
    <row r="8" spans="1:16" x14ac:dyDescent="0.35">
      <c r="A8">
        <v>1924</v>
      </c>
      <c r="B8" t="s">
        <v>77</v>
      </c>
      <c r="C8" t="s">
        <v>83</v>
      </c>
      <c r="D8" t="s">
        <v>91</v>
      </c>
      <c r="E8" t="s">
        <v>97</v>
      </c>
      <c r="F8" t="s">
        <v>100</v>
      </c>
      <c r="G8" t="s">
        <v>103</v>
      </c>
      <c r="H8">
        <v>7094526454</v>
      </c>
      <c r="I8" t="s">
        <v>109</v>
      </c>
      <c r="J8" s="1">
        <v>45570</v>
      </c>
      <c r="K8" t="s">
        <v>114</v>
      </c>
      <c r="L8" t="s">
        <v>117</v>
      </c>
      <c r="M8" t="s">
        <v>121</v>
      </c>
      <c r="N8" s="12">
        <v>201.25</v>
      </c>
    </row>
    <row r="9" spans="1:16" x14ac:dyDescent="0.35">
      <c r="A9">
        <v>1925</v>
      </c>
      <c r="B9" t="s">
        <v>78</v>
      </c>
      <c r="C9" t="s">
        <v>84</v>
      </c>
      <c r="D9" t="s">
        <v>92</v>
      </c>
      <c r="E9" t="s">
        <v>98</v>
      </c>
      <c r="F9" t="s">
        <v>100</v>
      </c>
      <c r="G9" t="s">
        <v>104</v>
      </c>
      <c r="H9">
        <v>7095572234</v>
      </c>
      <c r="I9" t="s">
        <v>110</v>
      </c>
      <c r="J9" s="1">
        <v>46361</v>
      </c>
      <c r="K9" t="s">
        <v>114</v>
      </c>
      <c r="L9" t="s">
        <v>118</v>
      </c>
      <c r="M9" t="s">
        <v>122</v>
      </c>
      <c r="N9" s="12">
        <v>172.5</v>
      </c>
    </row>
    <row r="10" spans="1:16" x14ac:dyDescent="0.35">
      <c r="A10">
        <v>1926</v>
      </c>
      <c r="B10" t="s">
        <v>79</v>
      </c>
      <c r="C10" t="s">
        <v>85</v>
      </c>
      <c r="D10" t="s">
        <v>93</v>
      </c>
      <c r="E10" t="s">
        <v>99</v>
      </c>
      <c r="F10" t="s">
        <v>100</v>
      </c>
      <c r="G10" t="s">
        <v>105</v>
      </c>
      <c r="H10">
        <v>7096678895</v>
      </c>
      <c r="I10" t="s">
        <v>111</v>
      </c>
      <c r="J10" s="1">
        <v>46366</v>
      </c>
      <c r="K10" t="s">
        <v>114</v>
      </c>
      <c r="L10" t="s">
        <v>119</v>
      </c>
      <c r="M10" t="s">
        <v>122</v>
      </c>
      <c r="N10" s="12">
        <v>45</v>
      </c>
    </row>
    <row r="11" spans="1:16" x14ac:dyDescent="0.35">
      <c r="A11">
        <v>1927</v>
      </c>
      <c r="B11" t="s">
        <v>80</v>
      </c>
      <c r="C11" t="s">
        <v>86</v>
      </c>
      <c r="D11" t="s">
        <v>94</v>
      </c>
      <c r="E11" t="s">
        <v>95</v>
      </c>
      <c r="F11" t="s">
        <v>100</v>
      </c>
      <c r="G11" t="s">
        <v>106</v>
      </c>
      <c r="H11">
        <v>7093482245</v>
      </c>
      <c r="I11" t="s">
        <v>112</v>
      </c>
      <c r="J11" s="1">
        <v>46371</v>
      </c>
      <c r="K11" t="s">
        <v>114</v>
      </c>
      <c r="L11" t="s">
        <v>120</v>
      </c>
      <c r="M11" t="s">
        <v>121</v>
      </c>
      <c r="N11" s="12">
        <v>201.25</v>
      </c>
    </row>
    <row r="12" spans="1:16" x14ac:dyDescent="0.35">
      <c r="J12" s="1"/>
    </row>
    <row r="13" spans="1:16" x14ac:dyDescent="0.35">
      <c r="J13" s="1"/>
      <c r="N13" s="2"/>
    </row>
    <row r="14" spans="1:16" x14ac:dyDescent="0.35">
      <c r="J14" s="1"/>
      <c r="N14" s="2"/>
    </row>
    <row r="15" spans="1:16" x14ac:dyDescent="0.35">
      <c r="J15" s="1"/>
    </row>
    <row r="16" spans="1:16" x14ac:dyDescent="0.35">
      <c r="J16" s="1"/>
      <c r="N16" s="2"/>
    </row>
    <row r="17" spans="10:14" x14ac:dyDescent="0.35">
      <c r="J17" s="1"/>
    </row>
    <row r="18" spans="10:14" x14ac:dyDescent="0.35">
      <c r="J18" s="1"/>
      <c r="N18" s="2"/>
    </row>
    <row r="19" spans="10:14" x14ac:dyDescent="0.35">
      <c r="J19" s="1"/>
    </row>
    <row r="20" spans="10:14" x14ac:dyDescent="0.35">
      <c r="J20" s="1"/>
      <c r="N20" s="2"/>
    </row>
    <row r="21" spans="10:14" x14ac:dyDescent="0.35">
      <c r="J21" s="1"/>
      <c r="N21" s="2"/>
    </row>
    <row r="22" spans="10:14" x14ac:dyDescent="0.35">
      <c r="J22" s="1"/>
      <c r="N22" s="2"/>
    </row>
    <row r="23" spans="10:14" x14ac:dyDescent="0.35">
      <c r="J23" s="1"/>
    </row>
    <row r="24" spans="10:14" x14ac:dyDescent="0.35">
      <c r="J24" s="1"/>
      <c r="N24" s="2"/>
    </row>
    <row r="25" spans="10:14" x14ac:dyDescent="0.35">
      <c r="J25" s="1"/>
    </row>
  </sheetData>
  <phoneticPr fontId="3" type="noConversion"/>
  <conditionalFormatting sqref="D1">
    <cfRule type="duplicateValues" dxfId="5" priority="3"/>
  </conditionalFormatting>
  <conditionalFormatting sqref="S27:S39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E324-3CE5-4DE6-BBD1-97EA910556E9}">
  <dimension ref="A2:I27"/>
  <sheetViews>
    <sheetView workbookViewId="0">
      <selection activeCell="I20" sqref="I20"/>
    </sheetView>
  </sheetViews>
  <sheetFormatPr defaultRowHeight="14.5" x14ac:dyDescent="0.35"/>
  <cols>
    <col min="1" max="1" width="28" bestFit="1" customWidth="1"/>
    <col min="3" max="3" width="14.453125" customWidth="1"/>
    <col min="4" max="4" width="17.6328125" customWidth="1"/>
    <col min="6" max="6" width="12.6328125" bestFit="1" customWidth="1"/>
    <col min="8" max="8" width="14.6328125" customWidth="1"/>
    <col min="9" max="9" width="11.453125" customWidth="1"/>
  </cols>
  <sheetData>
    <row r="2" spans="1:9" x14ac:dyDescent="0.35">
      <c r="A2" s="3" t="s">
        <v>3</v>
      </c>
    </row>
    <row r="3" spans="1:9" x14ac:dyDescent="0.35">
      <c r="A3" t="s">
        <v>4</v>
      </c>
      <c r="B3">
        <v>175</v>
      </c>
    </row>
    <row r="5" spans="1:9" x14ac:dyDescent="0.35">
      <c r="A5" s="3" t="s">
        <v>7</v>
      </c>
    </row>
    <row r="6" spans="1:9" x14ac:dyDescent="0.35">
      <c r="A6" t="s">
        <v>8</v>
      </c>
      <c r="B6">
        <v>300</v>
      </c>
    </row>
    <row r="7" spans="1:9" x14ac:dyDescent="0.35">
      <c r="A7" t="s">
        <v>9</v>
      </c>
      <c r="B7">
        <v>50</v>
      </c>
    </row>
    <row r="12" spans="1:9" x14ac:dyDescent="0.35">
      <c r="A12" s="6" t="s">
        <v>10</v>
      </c>
      <c r="B12" s="7"/>
      <c r="C12" s="7"/>
      <c r="D12" s="7"/>
      <c r="E12" s="7"/>
      <c r="F12" s="7"/>
      <c r="G12" s="7"/>
      <c r="H12" s="7"/>
      <c r="I12" s="7"/>
    </row>
    <row r="13" spans="1:9" s="4" customFormat="1" x14ac:dyDescent="0.35">
      <c r="B13" s="4" t="s">
        <v>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5</v>
      </c>
      <c r="H13" s="4" t="s">
        <v>6</v>
      </c>
      <c r="I13" s="4" t="s">
        <v>15</v>
      </c>
    </row>
    <row r="14" spans="1:9" x14ac:dyDescent="0.35">
      <c r="B14" s="5">
        <v>143</v>
      </c>
      <c r="C14" s="1">
        <v>44652</v>
      </c>
      <c r="D14" t="s">
        <v>16</v>
      </c>
      <c r="E14">
        <v>1922</v>
      </c>
      <c r="F14" s="12">
        <v>175</v>
      </c>
      <c r="G14" s="12">
        <f>F14*0.15</f>
        <v>26.25</v>
      </c>
      <c r="H14" s="12">
        <f>SUM(F14:G14)</f>
        <v>201.25</v>
      </c>
      <c r="I14" t="s">
        <v>19</v>
      </c>
    </row>
    <row r="15" spans="1:9" x14ac:dyDescent="0.35">
      <c r="B15" s="5">
        <v>144</v>
      </c>
      <c r="C15" s="1">
        <v>44682</v>
      </c>
      <c r="D15" t="s">
        <v>16</v>
      </c>
      <c r="E15">
        <v>1924</v>
      </c>
      <c r="F15" s="12">
        <v>175</v>
      </c>
      <c r="G15" s="12">
        <f t="shared" ref="G15:G26" si="0">F15*0.15</f>
        <v>26.25</v>
      </c>
      <c r="H15" s="12">
        <f t="shared" ref="H15:H26" si="1">SUM(F15:G15)</f>
        <v>201.25</v>
      </c>
      <c r="I15" t="s">
        <v>19</v>
      </c>
    </row>
    <row r="16" spans="1:9" x14ac:dyDescent="0.35">
      <c r="A16" t="s">
        <v>17</v>
      </c>
      <c r="B16" s="5">
        <v>145</v>
      </c>
      <c r="C16" s="1">
        <v>44691</v>
      </c>
      <c r="D16" t="s">
        <v>1</v>
      </c>
      <c r="E16">
        <v>1923</v>
      </c>
      <c r="F16" s="12">
        <f>B6</f>
        <v>300</v>
      </c>
      <c r="G16" s="12">
        <f t="shared" si="0"/>
        <v>45</v>
      </c>
      <c r="H16" s="12">
        <f t="shared" si="1"/>
        <v>345</v>
      </c>
      <c r="I16">
        <v>120</v>
      </c>
    </row>
    <row r="17" spans="1:9" x14ac:dyDescent="0.35">
      <c r="A17" t="s">
        <v>18</v>
      </c>
      <c r="B17" s="5">
        <v>146</v>
      </c>
      <c r="C17" s="1">
        <v>44752</v>
      </c>
      <c r="D17" t="s">
        <v>2</v>
      </c>
      <c r="E17">
        <v>1925</v>
      </c>
      <c r="F17" s="12">
        <f>5*B7</f>
        <v>250</v>
      </c>
      <c r="G17" s="12">
        <f t="shared" si="0"/>
        <v>37.5</v>
      </c>
      <c r="H17" s="12">
        <f t="shared" si="1"/>
        <v>287.5</v>
      </c>
      <c r="I17">
        <v>121</v>
      </c>
    </row>
    <row r="18" spans="1:9" x14ac:dyDescent="0.35">
      <c r="B18" s="5">
        <v>147</v>
      </c>
      <c r="C18" s="1">
        <v>44774</v>
      </c>
      <c r="D18" t="s">
        <v>16</v>
      </c>
      <c r="E18">
        <v>1927</v>
      </c>
      <c r="F18" s="12">
        <v>175</v>
      </c>
      <c r="G18" s="12">
        <f t="shared" si="0"/>
        <v>26.25</v>
      </c>
      <c r="H18" s="12">
        <f t="shared" si="1"/>
        <v>201.25</v>
      </c>
      <c r="I18" t="s">
        <v>19</v>
      </c>
    </row>
    <row r="19" spans="1:9" x14ac:dyDescent="0.35">
      <c r="A19" t="s">
        <v>17</v>
      </c>
      <c r="B19" s="5">
        <v>148</v>
      </c>
      <c r="C19" s="1">
        <v>44813</v>
      </c>
      <c r="D19" t="s">
        <v>1</v>
      </c>
      <c r="E19">
        <v>1926</v>
      </c>
      <c r="F19" s="12">
        <f>B6</f>
        <v>300</v>
      </c>
      <c r="G19" s="12">
        <f t="shared" si="0"/>
        <v>45</v>
      </c>
      <c r="H19" s="12">
        <f t="shared" si="1"/>
        <v>345</v>
      </c>
      <c r="I19">
        <v>122</v>
      </c>
    </row>
    <row r="20" spans="1:9" x14ac:dyDescent="0.35">
      <c r="A20" t="s">
        <v>17</v>
      </c>
      <c r="B20" s="5">
        <v>149</v>
      </c>
      <c r="C20" s="1">
        <v>44845</v>
      </c>
      <c r="D20" t="s">
        <v>1</v>
      </c>
      <c r="E20">
        <v>1923</v>
      </c>
      <c r="F20" s="12">
        <f>B6</f>
        <v>300</v>
      </c>
      <c r="G20" s="12">
        <f t="shared" si="0"/>
        <v>45</v>
      </c>
      <c r="H20" s="12">
        <f t="shared" si="1"/>
        <v>345</v>
      </c>
      <c r="I20">
        <v>123</v>
      </c>
    </row>
    <row r="21" spans="1:9" x14ac:dyDescent="0.35">
      <c r="A21" t="s">
        <v>18</v>
      </c>
      <c r="B21" s="5">
        <v>150</v>
      </c>
      <c r="C21" s="1">
        <v>44883</v>
      </c>
      <c r="D21" t="s">
        <v>2</v>
      </c>
      <c r="E21">
        <v>1925</v>
      </c>
      <c r="F21" s="12">
        <f>5*B7</f>
        <v>250</v>
      </c>
      <c r="G21" s="12">
        <f t="shared" si="0"/>
        <v>37.5</v>
      </c>
      <c r="H21" s="12">
        <f t="shared" si="1"/>
        <v>287.5</v>
      </c>
      <c r="I21">
        <v>124</v>
      </c>
    </row>
    <row r="22" spans="1:9" x14ac:dyDescent="0.35">
      <c r="B22" s="5">
        <v>151</v>
      </c>
      <c r="C22" s="1">
        <v>44562</v>
      </c>
      <c r="D22" t="s">
        <v>16</v>
      </c>
      <c r="E22">
        <v>1920</v>
      </c>
      <c r="F22" s="12">
        <v>175</v>
      </c>
      <c r="G22" s="12">
        <f t="shared" si="0"/>
        <v>26.25</v>
      </c>
      <c r="H22" s="12">
        <f t="shared" si="1"/>
        <v>201.25</v>
      </c>
      <c r="I22" t="s">
        <v>19</v>
      </c>
    </row>
    <row r="23" spans="1:9" x14ac:dyDescent="0.35">
      <c r="A23" t="s">
        <v>57</v>
      </c>
      <c r="B23" s="5">
        <v>152</v>
      </c>
      <c r="C23" s="1">
        <v>44937</v>
      </c>
      <c r="D23" t="s">
        <v>2</v>
      </c>
      <c r="E23">
        <v>1926</v>
      </c>
      <c r="F23" s="12">
        <f>9*B7</f>
        <v>450</v>
      </c>
      <c r="G23" s="12">
        <f t="shared" si="0"/>
        <v>67.5</v>
      </c>
      <c r="H23" s="12">
        <f t="shared" si="1"/>
        <v>517.5</v>
      </c>
      <c r="I23">
        <v>125</v>
      </c>
    </row>
    <row r="24" spans="1:9" x14ac:dyDescent="0.35">
      <c r="A24" t="s">
        <v>58</v>
      </c>
      <c r="B24" s="5">
        <v>153</v>
      </c>
      <c r="C24" s="1">
        <v>44960</v>
      </c>
      <c r="D24" t="s">
        <v>2</v>
      </c>
      <c r="E24">
        <v>1925</v>
      </c>
      <c r="F24" s="12">
        <f>3*B7</f>
        <v>150</v>
      </c>
      <c r="G24" s="12">
        <f t="shared" si="0"/>
        <v>22.5</v>
      </c>
      <c r="H24" s="12">
        <f t="shared" si="1"/>
        <v>172.5</v>
      </c>
      <c r="I24">
        <v>126</v>
      </c>
    </row>
    <row r="25" spans="1:9" x14ac:dyDescent="0.35">
      <c r="A25" t="s">
        <v>59</v>
      </c>
      <c r="B25" s="5">
        <v>154</v>
      </c>
      <c r="C25" s="1">
        <v>44996</v>
      </c>
      <c r="D25" t="s">
        <v>2</v>
      </c>
      <c r="E25">
        <v>1923</v>
      </c>
      <c r="F25" s="12">
        <f>4*B7</f>
        <v>200</v>
      </c>
      <c r="G25" s="12">
        <f t="shared" si="0"/>
        <v>30</v>
      </c>
      <c r="H25" s="12">
        <f t="shared" si="1"/>
        <v>230</v>
      </c>
      <c r="I25">
        <v>127</v>
      </c>
    </row>
    <row r="26" spans="1:9" x14ac:dyDescent="0.35">
      <c r="B26" s="5">
        <v>155</v>
      </c>
      <c r="C26" s="1">
        <v>45017</v>
      </c>
      <c r="D26" t="s">
        <v>16</v>
      </c>
      <c r="E26">
        <v>1919</v>
      </c>
      <c r="F26" s="12">
        <v>175</v>
      </c>
      <c r="G26" s="12">
        <f t="shared" si="0"/>
        <v>26.25</v>
      </c>
      <c r="H26" s="12">
        <f t="shared" si="1"/>
        <v>201.25</v>
      </c>
      <c r="I26" t="s">
        <v>19</v>
      </c>
    </row>
    <row r="27" spans="1:9" x14ac:dyDescent="0.35">
      <c r="F27" s="12"/>
      <c r="G27" s="12"/>
      <c r="H27" s="12"/>
    </row>
  </sheetData>
  <conditionalFormatting sqref="E1:E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8C88-AACD-4074-9238-14A53DACE7B5}">
  <dimension ref="A1:P16"/>
  <sheetViews>
    <sheetView workbookViewId="0">
      <selection activeCell="H9" sqref="H9"/>
    </sheetView>
  </sheetViews>
  <sheetFormatPr defaultRowHeight="14.5" x14ac:dyDescent="0.35"/>
  <cols>
    <col min="2" max="2" width="10.90625" customWidth="1"/>
    <col min="3" max="3" width="13" customWidth="1"/>
    <col min="4" max="4" width="12.36328125" customWidth="1"/>
    <col min="6" max="6" width="21.90625" customWidth="1"/>
    <col min="7" max="7" width="19.90625" customWidth="1"/>
    <col min="8" max="8" width="8.81640625" bestFit="1" customWidth="1"/>
    <col min="9" max="9" width="9.08984375" bestFit="1" customWidth="1"/>
    <col min="10" max="10" width="8.81640625" bestFit="1" customWidth="1"/>
    <col min="11" max="11" width="9.08984375" bestFit="1" customWidth="1"/>
    <col min="16" max="16" width="8.7265625" style="9"/>
  </cols>
  <sheetData>
    <row r="1" spans="1:12" x14ac:dyDescent="0.35">
      <c r="A1" s="6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4" t="s">
        <v>0</v>
      </c>
      <c r="B2" s="4" t="s">
        <v>21</v>
      </c>
      <c r="C2" s="4" t="s">
        <v>22</v>
      </c>
      <c r="D2" s="4" t="s">
        <v>13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5</v>
      </c>
      <c r="K2" s="4" t="s">
        <v>28</v>
      </c>
    </row>
    <row r="3" spans="1:12" x14ac:dyDescent="0.35">
      <c r="A3">
        <v>110</v>
      </c>
      <c r="B3" t="s">
        <v>29</v>
      </c>
      <c r="C3" s="1">
        <v>44686</v>
      </c>
      <c r="D3">
        <v>1920</v>
      </c>
      <c r="E3">
        <v>28</v>
      </c>
      <c r="F3" t="s">
        <v>42</v>
      </c>
      <c r="G3" s="12">
        <v>300</v>
      </c>
      <c r="H3" s="12">
        <v>1</v>
      </c>
      <c r="I3" s="12">
        <f>G3*H3</f>
        <v>300</v>
      </c>
      <c r="J3" s="12">
        <f>I3*0.15</f>
        <v>45</v>
      </c>
      <c r="K3" s="12">
        <f>SUM(I3:J3)</f>
        <v>345</v>
      </c>
    </row>
    <row r="4" spans="1:12" x14ac:dyDescent="0.35">
      <c r="A4">
        <v>111</v>
      </c>
      <c r="B4" t="s">
        <v>30</v>
      </c>
      <c r="C4" s="1">
        <v>44727</v>
      </c>
      <c r="D4">
        <v>1921</v>
      </c>
      <c r="E4">
        <v>35</v>
      </c>
      <c r="F4" t="s">
        <v>43</v>
      </c>
      <c r="G4" s="12">
        <v>2000</v>
      </c>
      <c r="H4" s="12">
        <v>1</v>
      </c>
      <c r="I4" s="12">
        <f t="shared" ref="I4:I15" si="0">G4*H4</f>
        <v>2000</v>
      </c>
      <c r="J4" s="12">
        <f t="shared" ref="J4:J15" si="1">I4*0.15</f>
        <v>300</v>
      </c>
      <c r="K4" s="12">
        <f t="shared" ref="K4:K15" si="2">SUM(I4:J4)</f>
        <v>2300</v>
      </c>
    </row>
    <row r="5" spans="1:12" x14ac:dyDescent="0.35">
      <c r="A5">
        <v>112</v>
      </c>
      <c r="B5" t="s">
        <v>31</v>
      </c>
      <c r="C5" s="1">
        <v>44762</v>
      </c>
      <c r="D5">
        <v>1922</v>
      </c>
      <c r="E5">
        <v>24</v>
      </c>
      <c r="F5" t="s">
        <v>44</v>
      </c>
      <c r="G5" s="12">
        <v>1500</v>
      </c>
      <c r="H5" s="12">
        <v>2</v>
      </c>
      <c r="I5" s="12">
        <f t="shared" si="0"/>
        <v>3000</v>
      </c>
      <c r="J5" s="12">
        <f t="shared" si="1"/>
        <v>450</v>
      </c>
      <c r="K5" s="12">
        <f t="shared" si="2"/>
        <v>3450</v>
      </c>
    </row>
    <row r="6" spans="1:12" x14ac:dyDescent="0.35">
      <c r="A6">
        <v>113</v>
      </c>
      <c r="B6" t="s">
        <v>32</v>
      </c>
      <c r="C6" s="1">
        <v>44785</v>
      </c>
      <c r="D6">
        <v>1923</v>
      </c>
      <c r="E6">
        <v>15</v>
      </c>
      <c r="F6" t="s">
        <v>47</v>
      </c>
      <c r="G6" s="12">
        <v>3000</v>
      </c>
      <c r="H6" s="12">
        <v>1</v>
      </c>
      <c r="I6" s="12">
        <f t="shared" si="0"/>
        <v>3000</v>
      </c>
      <c r="J6" s="12">
        <f t="shared" si="1"/>
        <v>450</v>
      </c>
      <c r="K6" s="12">
        <f t="shared" si="2"/>
        <v>3450</v>
      </c>
    </row>
    <row r="7" spans="1:12" x14ac:dyDescent="0.35">
      <c r="A7">
        <v>114</v>
      </c>
      <c r="B7" t="s">
        <v>33</v>
      </c>
      <c r="C7" s="1">
        <v>44836</v>
      </c>
      <c r="D7">
        <v>1924</v>
      </c>
      <c r="E7">
        <v>5</v>
      </c>
      <c r="F7" t="s">
        <v>48</v>
      </c>
      <c r="G7" s="12">
        <v>350</v>
      </c>
      <c r="H7" s="12">
        <v>1</v>
      </c>
      <c r="I7" s="12">
        <f t="shared" si="0"/>
        <v>350</v>
      </c>
      <c r="J7" s="12">
        <f t="shared" si="1"/>
        <v>52.5</v>
      </c>
      <c r="K7" s="12">
        <f t="shared" si="2"/>
        <v>402.5</v>
      </c>
    </row>
    <row r="8" spans="1:12" x14ac:dyDescent="0.35">
      <c r="A8">
        <v>115</v>
      </c>
      <c r="B8" t="s">
        <v>34</v>
      </c>
      <c r="C8" s="1">
        <v>44945</v>
      </c>
      <c r="D8">
        <v>1925</v>
      </c>
      <c r="E8">
        <v>40</v>
      </c>
      <c r="F8" t="s">
        <v>45</v>
      </c>
      <c r="G8" s="12">
        <v>500</v>
      </c>
      <c r="H8" s="12">
        <v>2</v>
      </c>
      <c r="I8" s="12">
        <f t="shared" si="0"/>
        <v>1000</v>
      </c>
      <c r="J8" s="12">
        <f t="shared" si="1"/>
        <v>150</v>
      </c>
      <c r="K8" s="12">
        <f t="shared" si="2"/>
        <v>1150</v>
      </c>
    </row>
    <row r="9" spans="1:12" x14ac:dyDescent="0.35">
      <c r="A9">
        <v>116</v>
      </c>
      <c r="B9" t="s">
        <v>35</v>
      </c>
      <c r="C9" s="1">
        <v>45081</v>
      </c>
      <c r="D9">
        <v>1926</v>
      </c>
      <c r="E9">
        <v>45</v>
      </c>
      <c r="F9" t="s">
        <v>46</v>
      </c>
      <c r="G9" s="12">
        <v>1000</v>
      </c>
      <c r="H9" s="12">
        <v>1</v>
      </c>
      <c r="I9" s="12">
        <f t="shared" si="0"/>
        <v>1000</v>
      </c>
      <c r="J9" s="12">
        <f t="shared" si="1"/>
        <v>150</v>
      </c>
      <c r="K9" s="12">
        <f t="shared" si="2"/>
        <v>1150</v>
      </c>
    </row>
    <row r="10" spans="1:12" x14ac:dyDescent="0.35">
      <c r="A10">
        <v>117</v>
      </c>
      <c r="B10" t="s">
        <v>36</v>
      </c>
      <c r="C10" s="1">
        <v>45129</v>
      </c>
      <c r="D10">
        <v>1927</v>
      </c>
      <c r="E10">
        <v>25</v>
      </c>
      <c r="F10" t="s">
        <v>49</v>
      </c>
      <c r="G10" s="12">
        <v>2500</v>
      </c>
      <c r="H10" s="12">
        <v>1</v>
      </c>
      <c r="I10" s="12">
        <f t="shared" si="0"/>
        <v>2500</v>
      </c>
      <c r="J10" s="12">
        <f t="shared" si="1"/>
        <v>375</v>
      </c>
      <c r="K10" s="12">
        <f t="shared" si="2"/>
        <v>2875</v>
      </c>
    </row>
    <row r="11" spans="1:12" x14ac:dyDescent="0.35">
      <c r="A11">
        <v>118</v>
      </c>
      <c r="B11" t="s">
        <v>37</v>
      </c>
      <c r="C11" s="1">
        <v>45140</v>
      </c>
      <c r="D11">
        <v>1919</v>
      </c>
      <c r="E11">
        <v>28</v>
      </c>
      <c r="F11" t="s">
        <v>42</v>
      </c>
      <c r="G11" s="12">
        <v>300</v>
      </c>
      <c r="H11" s="12">
        <v>2</v>
      </c>
      <c r="I11" s="12">
        <f t="shared" si="0"/>
        <v>600</v>
      </c>
      <c r="J11" s="12">
        <f t="shared" si="1"/>
        <v>90</v>
      </c>
      <c r="K11" s="12">
        <f t="shared" si="2"/>
        <v>690</v>
      </c>
    </row>
    <row r="12" spans="1:12" x14ac:dyDescent="0.35">
      <c r="A12">
        <v>119</v>
      </c>
      <c r="B12" t="s">
        <v>38</v>
      </c>
      <c r="C12" s="1">
        <v>45164</v>
      </c>
      <c r="D12">
        <v>1922</v>
      </c>
      <c r="E12">
        <v>15</v>
      </c>
      <c r="F12" t="s">
        <v>47</v>
      </c>
      <c r="G12" s="12">
        <v>3000</v>
      </c>
      <c r="H12" s="12">
        <v>1</v>
      </c>
      <c r="I12" s="12">
        <f t="shared" si="0"/>
        <v>3000</v>
      </c>
      <c r="J12" s="12">
        <f t="shared" si="1"/>
        <v>450</v>
      </c>
      <c r="K12" s="12">
        <f t="shared" si="2"/>
        <v>3450</v>
      </c>
    </row>
    <row r="13" spans="1:12" x14ac:dyDescent="0.35">
      <c r="A13">
        <v>120</v>
      </c>
      <c r="B13" t="s">
        <v>39</v>
      </c>
      <c r="C13" s="1">
        <v>45231</v>
      </c>
      <c r="D13">
        <v>1923</v>
      </c>
      <c r="E13">
        <v>35</v>
      </c>
      <c r="F13" t="s">
        <v>43</v>
      </c>
      <c r="G13" s="12">
        <v>2000</v>
      </c>
      <c r="H13" s="12">
        <v>1</v>
      </c>
      <c r="I13" s="12">
        <f t="shared" si="0"/>
        <v>2000</v>
      </c>
      <c r="J13" s="12">
        <f t="shared" si="1"/>
        <v>300</v>
      </c>
      <c r="K13" s="12">
        <f t="shared" si="2"/>
        <v>2300</v>
      </c>
    </row>
    <row r="14" spans="1:12" x14ac:dyDescent="0.35">
      <c r="A14">
        <v>121</v>
      </c>
      <c r="B14" t="s">
        <v>40</v>
      </c>
      <c r="C14" s="1">
        <v>45341</v>
      </c>
      <c r="D14">
        <v>1924</v>
      </c>
      <c r="E14">
        <v>40</v>
      </c>
      <c r="F14" t="s">
        <v>45</v>
      </c>
      <c r="G14" s="12">
        <v>500</v>
      </c>
      <c r="H14" s="12">
        <v>1</v>
      </c>
      <c r="I14" s="12">
        <f t="shared" si="0"/>
        <v>500</v>
      </c>
      <c r="J14" s="12">
        <f t="shared" si="1"/>
        <v>75</v>
      </c>
      <c r="K14" s="12">
        <f t="shared" si="2"/>
        <v>575</v>
      </c>
    </row>
    <row r="15" spans="1:12" x14ac:dyDescent="0.35">
      <c r="A15">
        <v>122</v>
      </c>
      <c r="B15" t="s">
        <v>41</v>
      </c>
      <c r="C15" s="1">
        <v>45381</v>
      </c>
      <c r="D15">
        <v>1920</v>
      </c>
      <c r="E15">
        <v>45</v>
      </c>
      <c r="F15" t="s">
        <v>46</v>
      </c>
      <c r="G15" s="12">
        <v>1000</v>
      </c>
      <c r="H15" s="12">
        <v>1</v>
      </c>
      <c r="I15" s="12">
        <f t="shared" si="0"/>
        <v>1000</v>
      </c>
      <c r="J15" s="12">
        <f t="shared" si="1"/>
        <v>150</v>
      </c>
      <c r="K15" s="12">
        <f t="shared" si="2"/>
        <v>1150</v>
      </c>
    </row>
    <row r="16" spans="1:12" x14ac:dyDescent="0.35">
      <c r="J16" s="8"/>
      <c r="K16" s="8"/>
      <c r="L16" s="8"/>
    </row>
  </sheetData>
  <phoneticPr fontId="3" type="noConversion"/>
  <conditionalFormatting sqref="D1:D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4EEE-E52A-48AD-8AC2-CD8EA5AFDFBB}">
  <dimension ref="A1:N19"/>
  <sheetViews>
    <sheetView workbookViewId="0">
      <selection activeCell="M22" sqref="M22"/>
    </sheetView>
  </sheetViews>
  <sheetFormatPr defaultRowHeight="14.5" x14ac:dyDescent="0.35"/>
  <cols>
    <col min="2" max="2" width="10.90625" customWidth="1"/>
    <col min="4" max="4" width="14.7265625" customWidth="1"/>
    <col min="6" max="6" width="10.36328125" customWidth="1"/>
    <col min="7" max="7" width="10.453125" customWidth="1"/>
    <col min="9" max="9" width="8.81640625" bestFit="1" customWidth="1"/>
    <col min="10" max="10" width="9.36328125" bestFit="1" customWidth="1"/>
    <col min="14" max="14" width="8.7265625" style="9"/>
  </cols>
  <sheetData>
    <row r="1" spans="1:10" x14ac:dyDescent="0.35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5">
      <c r="A2" s="4"/>
      <c r="B2" s="4" t="s">
        <v>0</v>
      </c>
      <c r="C2" s="4" t="s">
        <v>13</v>
      </c>
      <c r="D2" s="4" t="s">
        <v>51</v>
      </c>
      <c r="E2" s="4" t="s">
        <v>52</v>
      </c>
      <c r="F2" s="4" t="s">
        <v>53</v>
      </c>
      <c r="G2" s="4" t="s">
        <v>56</v>
      </c>
      <c r="H2" s="4" t="s">
        <v>60</v>
      </c>
      <c r="I2" s="4" t="s">
        <v>5</v>
      </c>
      <c r="J2" s="4" t="s">
        <v>28</v>
      </c>
    </row>
    <row r="3" spans="1:10" s="11" customFormat="1" x14ac:dyDescent="0.35">
      <c r="A3"/>
      <c r="B3">
        <v>120</v>
      </c>
      <c r="C3">
        <v>1926</v>
      </c>
      <c r="D3" s="1">
        <v>44691</v>
      </c>
      <c r="E3">
        <v>1</v>
      </c>
      <c r="F3" t="s">
        <v>54</v>
      </c>
      <c r="G3" s="10">
        <v>7</v>
      </c>
      <c r="H3" s="12">
        <v>300</v>
      </c>
      <c r="I3" s="12">
        <f>H3*0.15</f>
        <v>45</v>
      </c>
      <c r="J3" s="12">
        <f>SUM(H3:I3)</f>
        <v>345</v>
      </c>
    </row>
    <row r="4" spans="1:10" s="11" customFormat="1" x14ac:dyDescent="0.35">
      <c r="A4"/>
      <c r="B4">
        <v>121</v>
      </c>
      <c r="C4">
        <v>1925</v>
      </c>
      <c r="D4" s="1">
        <v>44752</v>
      </c>
      <c r="E4">
        <v>2</v>
      </c>
      <c r="F4" t="s">
        <v>55</v>
      </c>
      <c r="G4" s="10">
        <v>5</v>
      </c>
      <c r="H4" s="12">
        <f>G4*50</f>
        <v>250</v>
      </c>
      <c r="I4" s="12">
        <f t="shared" ref="I4:I15" si="0">H4*0.15</f>
        <v>37.5</v>
      </c>
      <c r="J4" s="12">
        <f t="shared" ref="J4:J15" si="1">SUM(H4:I4)</f>
        <v>287.5</v>
      </c>
    </row>
    <row r="5" spans="1:10" s="11" customFormat="1" x14ac:dyDescent="0.35">
      <c r="A5"/>
      <c r="B5">
        <v>122</v>
      </c>
      <c r="C5">
        <v>1923</v>
      </c>
      <c r="D5" s="1">
        <v>44813</v>
      </c>
      <c r="E5">
        <v>3</v>
      </c>
      <c r="F5" t="s">
        <v>54</v>
      </c>
      <c r="G5" s="10">
        <v>7</v>
      </c>
      <c r="H5" s="12">
        <v>300</v>
      </c>
      <c r="I5" s="12">
        <f t="shared" si="0"/>
        <v>45</v>
      </c>
      <c r="J5" s="12">
        <f t="shared" si="1"/>
        <v>345</v>
      </c>
    </row>
    <row r="6" spans="1:10" s="11" customFormat="1" x14ac:dyDescent="0.35">
      <c r="A6"/>
      <c r="B6">
        <v>123</v>
      </c>
      <c r="C6">
        <v>1926</v>
      </c>
      <c r="D6" s="1">
        <v>44845</v>
      </c>
      <c r="E6">
        <v>2</v>
      </c>
      <c r="F6" t="s">
        <v>54</v>
      </c>
      <c r="G6" s="10">
        <v>7</v>
      </c>
      <c r="H6" s="12">
        <v>300</v>
      </c>
      <c r="I6" s="12">
        <f t="shared" si="0"/>
        <v>45</v>
      </c>
      <c r="J6" s="12">
        <f t="shared" si="1"/>
        <v>345</v>
      </c>
    </row>
    <row r="7" spans="1:10" s="11" customFormat="1" x14ac:dyDescent="0.35">
      <c r="A7"/>
      <c r="B7">
        <v>124</v>
      </c>
      <c r="C7">
        <v>1923</v>
      </c>
      <c r="D7" s="1">
        <v>44883</v>
      </c>
      <c r="E7">
        <v>2</v>
      </c>
      <c r="F7" t="s">
        <v>55</v>
      </c>
      <c r="G7" s="10">
        <v>5</v>
      </c>
      <c r="H7" s="12">
        <f t="shared" ref="H7:H10" si="2">G7*50</f>
        <v>250</v>
      </c>
      <c r="I7" s="12">
        <f t="shared" si="0"/>
        <v>37.5</v>
      </c>
      <c r="J7" s="12">
        <f t="shared" si="1"/>
        <v>287.5</v>
      </c>
    </row>
    <row r="8" spans="1:10" s="11" customFormat="1" x14ac:dyDescent="0.35">
      <c r="A8"/>
      <c r="B8">
        <v>125</v>
      </c>
      <c r="C8">
        <v>1926</v>
      </c>
      <c r="D8" s="1">
        <v>44937</v>
      </c>
      <c r="E8">
        <v>1</v>
      </c>
      <c r="F8" t="s">
        <v>55</v>
      </c>
      <c r="G8" s="10">
        <v>9</v>
      </c>
      <c r="H8" s="12">
        <f t="shared" si="2"/>
        <v>450</v>
      </c>
      <c r="I8" s="12">
        <f t="shared" si="0"/>
        <v>67.5</v>
      </c>
      <c r="J8" s="12">
        <f t="shared" si="1"/>
        <v>517.5</v>
      </c>
    </row>
    <row r="9" spans="1:10" s="11" customFormat="1" x14ac:dyDescent="0.35">
      <c r="A9"/>
      <c r="B9">
        <v>126</v>
      </c>
      <c r="C9">
        <v>1925</v>
      </c>
      <c r="D9" s="1">
        <v>44960</v>
      </c>
      <c r="E9">
        <v>4</v>
      </c>
      <c r="F9" t="s">
        <v>55</v>
      </c>
      <c r="G9" s="10">
        <v>3</v>
      </c>
      <c r="H9" s="12">
        <f t="shared" si="2"/>
        <v>150</v>
      </c>
      <c r="I9" s="12">
        <f t="shared" si="0"/>
        <v>22.5</v>
      </c>
      <c r="J9" s="12">
        <f t="shared" si="1"/>
        <v>172.5</v>
      </c>
    </row>
    <row r="10" spans="1:10" s="11" customFormat="1" x14ac:dyDescent="0.35">
      <c r="A10"/>
      <c r="B10">
        <v>127</v>
      </c>
      <c r="C10">
        <v>1923</v>
      </c>
      <c r="D10" s="1">
        <v>44996</v>
      </c>
      <c r="E10">
        <v>1</v>
      </c>
      <c r="F10" t="s">
        <v>55</v>
      </c>
      <c r="G10" s="10">
        <v>4</v>
      </c>
      <c r="H10" s="12">
        <f t="shared" si="2"/>
        <v>200</v>
      </c>
      <c r="I10" s="12">
        <f t="shared" si="0"/>
        <v>30</v>
      </c>
      <c r="J10" s="12">
        <f t="shared" si="1"/>
        <v>230</v>
      </c>
    </row>
    <row r="11" spans="1:10" s="11" customFormat="1" x14ac:dyDescent="0.35">
      <c r="A11"/>
      <c r="B11">
        <v>128</v>
      </c>
      <c r="C11">
        <v>1926</v>
      </c>
      <c r="D11" s="1">
        <v>44996</v>
      </c>
      <c r="E11">
        <v>3</v>
      </c>
      <c r="F11" t="s">
        <v>54</v>
      </c>
      <c r="G11" s="10">
        <v>7</v>
      </c>
      <c r="H11" s="12">
        <v>300</v>
      </c>
      <c r="I11" s="12">
        <f t="shared" si="0"/>
        <v>45</v>
      </c>
      <c r="J11" s="12">
        <f t="shared" si="1"/>
        <v>345</v>
      </c>
    </row>
    <row r="12" spans="1:10" s="11" customFormat="1" x14ac:dyDescent="0.35">
      <c r="A12"/>
      <c r="B12">
        <v>129</v>
      </c>
      <c r="C12">
        <v>1923</v>
      </c>
      <c r="D12" s="1">
        <v>45005</v>
      </c>
      <c r="E12">
        <v>4</v>
      </c>
      <c r="F12" t="s">
        <v>54</v>
      </c>
      <c r="G12" s="10">
        <v>7</v>
      </c>
      <c r="H12" s="12">
        <v>300</v>
      </c>
      <c r="I12" s="12">
        <f t="shared" si="0"/>
        <v>45</v>
      </c>
      <c r="J12" s="12">
        <f t="shared" si="1"/>
        <v>345</v>
      </c>
    </row>
    <row r="13" spans="1:10" s="11" customFormat="1" x14ac:dyDescent="0.35">
      <c r="A13"/>
      <c r="B13">
        <v>130</v>
      </c>
      <c r="C13">
        <v>1925</v>
      </c>
      <c r="D13" s="1">
        <v>45312</v>
      </c>
      <c r="E13">
        <v>1</v>
      </c>
      <c r="F13" t="s">
        <v>55</v>
      </c>
      <c r="G13" s="10">
        <v>2</v>
      </c>
      <c r="H13" s="12">
        <f t="shared" ref="H13:H15" si="3">G13*50</f>
        <v>100</v>
      </c>
      <c r="I13" s="12">
        <f t="shared" si="0"/>
        <v>15</v>
      </c>
      <c r="J13" s="12">
        <f t="shared" si="1"/>
        <v>115</v>
      </c>
    </row>
    <row r="14" spans="1:10" s="11" customFormat="1" x14ac:dyDescent="0.35">
      <c r="A14"/>
      <c r="B14">
        <v>131</v>
      </c>
      <c r="C14">
        <v>1923</v>
      </c>
      <c r="D14" s="1">
        <v>45323</v>
      </c>
      <c r="E14">
        <v>2</v>
      </c>
      <c r="F14" t="s">
        <v>55</v>
      </c>
      <c r="G14" s="10">
        <v>1</v>
      </c>
      <c r="H14" s="12">
        <f t="shared" si="3"/>
        <v>50</v>
      </c>
      <c r="I14" s="12">
        <f t="shared" si="0"/>
        <v>7.5</v>
      </c>
      <c r="J14" s="12">
        <f t="shared" si="1"/>
        <v>57.5</v>
      </c>
    </row>
    <row r="15" spans="1:10" s="11" customFormat="1" x14ac:dyDescent="0.35">
      <c r="A15"/>
      <c r="B15">
        <v>132</v>
      </c>
      <c r="C15">
        <v>1926</v>
      </c>
      <c r="D15" s="1">
        <v>45361</v>
      </c>
      <c r="E15">
        <v>1</v>
      </c>
      <c r="F15" t="s">
        <v>55</v>
      </c>
      <c r="G15" s="10">
        <v>4</v>
      </c>
      <c r="H15" s="12">
        <f t="shared" si="3"/>
        <v>200</v>
      </c>
      <c r="I15" s="12">
        <f t="shared" si="0"/>
        <v>30</v>
      </c>
      <c r="J15" s="12">
        <f t="shared" si="1"/>
        <v>230</v>
      </c>
    </row>
    <row r="16" spans="1:10" x14ac:dyDescent="0.35">
      <c r="G16" s="10"/>
      <c r="H16" s="12"/>
      <c r="I16" s="12"/>
      <c r="J16" s="12"/>
    </row>
    <row r="17" spans="7:10" x14ac:dyDescent="0.35">
      <c r="G17" s="10"/>
      <c r="I17" s="2"/>
      <c r="J17" s="2"/>
    </row>
    <row r="18" spans="7:10" x14ac:dyDescent="0.35">
      <c r="G18" s="10"/>
    </row>
    <row r="19" spans="7:10" x14ac:dyDescent="0.35">
      <c r="G1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8A6E-84E8-4CA6-9F1F-937768F4E8B3}">
  <dimension ref="A1:F15"/>
  <sheetViews>
    <sheetView workbookViewId="0">
      <selection activeCell="A2" sqref="A2"/>
    </sheetView>
  </sheetViews>
  <sheetFormatPr defaultRowHeight="14.5" x14ac:dyDescent="0.35"/>
  <cols>
    <col min="2" max="2" width="14.08984375" bestFit="1" customWidth="1"/>
    <col min="3" max="3" width="15.90625" customWidth="1"/>
    <col min="4" max="4" width="14.90625" customWidth="1"/>
    <col min="5" max="5" width="21.81640625" customWidth="1"/>
    <col min="6" max="6" width="13.26953125" customWidth="1"/>
  </cols>
  <sheetData>
    <row r="1" spans="1:6" x14ac:dyDescent="0.35">
      <c r="A1" s="6" t="s">
        <v>132</v>
      </c>
      <c r="B1" s="7"/>
      <c r="C1" s="7"/>
      <c r="D1" s="7"/>
      <c r="E1" s="7"/>
      <c r="F1" s="7"/>
    </row>
    <row r="2" spans="1:6" x14ac:dyDescent="0.35">
      <c r="A2" s="4" t="s">
        <v>133</v>
      </c>
      <c r="B2" s="4" t="s">
        <v>13</v>
      </c>
      <c r="C2" s="4" t="s">
        <v>134</v>
      </c>
      <c r="D2" s="4" t="s">
        <v>135</v>
      </c>
      <c r="E2" s="4" t="s">
        <v>136</v>
      </c>
      <c r="F2" s="4" t="s">
        <v>137</v>
      </c>
    </row>
    <row r="3" spans="1:6" x14ac:dyDescent="0.35">
      <c r="A3">
        <v>101</v>
      </c>
      <c r="B3">
        <v>1922</v>
      </c>
      <c r="C3" s="1">
        <v>44774</v>
      </c>
      <c r="D3" s="12">
        <v>201.25</v>
      </c>
      <c r="E3" t="s">
        <v>16</v>
      </c>
      <c r="F3" t="s">
        <v>138</v>
      </c>
    </row>
    <row r="4" spans="1:6" x14ac:dyDescent="0.35">
      <c r="A4">
        <v>102</v>
      </c>
      <c r="B4">
        <v>1924</v>
      </c>
      <c r="C4" s="1">
        <v>44813</v>
      </c>
      <c r="D4" s="12">
        <v>201.25</v>
      </c>
      <c r="E4" t="s">
        <v>16</v>
      </c>
      <c r="F4" t="s">
        <v>138</v>
      </c>
    </row>
    <row r="5" spans="1:6" x14ac:dyDescent="0.35">
      <c r="A5">
        <v>103</v>
      </c>
      <c r="B5">
        <v>1923</v>
      </c>
      <c r="C5" s="1">
        <v>44845</v>
      </c>
      <c r="D5" s="12">
        <v>345</v>
      </c>
      <c r="E5" t="s">
        <v>1</v>
      </c>
      <c r="F5" t="s">
        <v>139</v>
      </c>
    </row>
    <row r="6" spans="1:6" x14ac:dyDescent="0.35">
      <c r="A6">
        <v>104</v>
      </c>
      <c r="B6">
        <v>1925</v>
      </c>
      <c r="C6" s="1">
        <v>44883</v>
      </c>
      <c r="D6" s="12">
        <v>287.5</v>
      </c>
      <c r="E6" t="s">
        <v>2</v>
      </c>
      <c r="F6" t="s">
        <v>140</v>
      </c>
    </row>
    <row r="7" spans="1:6" x14ac:dyDescent="0.35">
      <c r="A7">
        <v>105</v>
      </c>
      <c r="B7">
        <v>1927</v>
      </c>
      <c r="C7" s="1">
        <v>44562</v>
      </c>
      <c r="D7" s="12">
        <v>201.25</v>
      </c>
      <c r="E7" t="s">
        <v>16</v>
      </c>
      <c r="F7" t="s">
        <v>140</v>
      </c>
    </row>
    <row r="8" spans="1:6" x14ac:dyDescent="0.35">
      <c r="A8">
        <v>106</v>
      </c>
      <c r="B8">
        <v>1926</v>
      </c>
      <c r="C8" s="1">
        <v>44937</v>
      </c>
      <c r="D8" s="12">
        <v>345</v>
      </c>
      <c r="E8" t="s">
        <v>1</v>
      </c>
      <c r="F8" t="s">
        <v>139</v>
      </c>
    </row>
    <row r="9" spans="1:6" x14ac:dyDescent="0.35">
      <c r="A9">
        <v>107</v>
      </c>
      <c r="B9">
        <v>1923</v>
      </c>
      <c r="C9" s="1">
        <v>44960</v>
      </c>
      <c r="D9" s="12">
        <v>345</v>
      </c>
      <c r="E9" t="s">
        <v>1</v>
      </c>
      <c r="F9" t="s">
        <v>139</v>
      </c>
    </row>
    <row r="10" spans="1:6" x14ac:dyDescent="0.35">
      <c r="A10">
        <v>108</v>
      </c>
      <c r="B10">
        <v>1925</v>
      </c>
      <c r="C10" s="1">
        <v>44996</v>
      </c>
      <c r="D10" s="12">
        <v>287.5</v>
      </c>
      <c r="E10" t="s">
        <v>2</v>
      </c>
      <c r="F10" t="s">
        <v>138</v>
      </c>
    </row>
    <row r="11" spans="1:6" x14ac:dyDescent="0.35">
      <c r="A11">
        <v>109</v>
      </c>
      <c r="B11">
        <v>1920</v>
      </c>
      <c r="C11" s="1">
        <v>45017</v>
      </c>
      <c r="D11" s="12">
        <v>201.25</v>
      </c>
      <c r="E11" t="s">
        <v>16</v>
      </c>
      <c r="F11" t="s">
        <v>138</v>
      </c>
    </row>
    <row r="12" spans="1:6" x14ac:dyDescent="0.35">
      <c r="C12" s="1"/>
      <c r="D12" s="12"/>
    </row>
    <row r="13" spans="1:6" x14ac:dyDescent="0.35">
      <c r="C13" s="1"/>
      <c r="D13" s="12"/>
    </row>
    <row r="14" spans="1:6" x14ac:dyDescent="0.35">
      <c r="C14" s="1"/>
      <c r="D14" s="12"/>
    </row>
    <row r="15" spans="1:6" x14ac:dyDescent="0.35">
      <c r="C15" s="1"/>
    </row>
  </sheetData>
  <conditionalFormatting sqref="D1">
    <cfRule type="duplicateValues" dxfId="1" priority="3"/>
  </conditionalFormatting>
  <conditionalFormatting sqref="G26:G3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Revenue</vt:lpstr>
      <vt:lpstr>Expenses</vt:lpstr>
      <vt:lpstr>Rentals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Lakhani</dc:creator>
  <cp:lastModifiedBy>Asif Lakhani</cp:lastModifiedBy>
  <dcterms:created xsi:type="dcterms:W3CDTF">2024-04-03T14:47:37Z</dcterms:created>
  <dcterms:modified xsi:type="dcterms:W3CDTF">2024-04-03T21:17:26Z</dcterms:modified>
</cp:coreProperties>
</file>