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aa9106\Desktop\Pharmacy RAR\"/>
    </mc:Choice>
  </mc:AlternateContent>
  <xr:revisionPtr revIDLastSave="0" documentId="8_{76476C30-82CC-479B-AC39-1E3F5CDCC58E}" xr6:coauthVersionLast="47" xr6:coauthVersionMax="47" xr10:uidLastSave="{00000000-0000-0000-0000-000000000000}"/>
  <bookViews>
    <workbookView xWindow="-22110" yWindow="3165" windowWidth="21600" windowHeight="12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B39" i="1"/>
  <c r="B40" i="1"/>
  <c r="B10" i="1"/>
  <c r="B166" i="1"/>
  <c r="B165" i="1"/>
  <c r="B164" i="1"/>
  <c r="B156" i="1"/>
  <c r="B157" i="1"/>
  <c r="B158" i="1"/>
  <c r="B159" i="1"/>
  <c r="B160" i="1"/>
  <c r="B161" i="1"/>
  <c r="B162" i="1"/>
  <c r="B155" i="1"/>
  <c r="B149" i="1"/>
  <c r="B150" i="1"/>
  <c r="B151" i="1"/>
  <c r="B147" i="1"/>
  <c r="B148" i="1"/>
  <c r="B146" i="1"/>
  <c r="B145" i="1"/>
  <c r="B144" i="1"/>
  <c r="B143" i="1"/>
  <c r="B114" i="1"/>
  <c r="B108" i="1"/>
  <c r="B107" i="1"/>
  <c r="B100" i="1"/>
  <c r="B94" i="1"/>
  <c r="B91" i="1"/>
  <c r="B90" i="1"/>
  <c r="B89" i="1"/>
  <c r="B84" i="1"/>
  <c r="B76" i="1"/>
  <c r="B64" i="1"/>
  <c r="B63" i="1"/>
  <c r="B62" i="1"/>
  <c r="B61" i="1"/>
  <c r="B57" i="1"/>
  <c r="B37" i="1"/>
  <c r="B31" i="1"/>
  <c r="B26" i="1"/>
  <c r="B9" i="1"/>
  <c r="B8" i="1"/>
  <c r="B7" i="1"/>
  <c r="B6" i="1"/>
  <c r="B141" i="1" l="1"/>
  <c r="B142" i="1" s="1"/>
  <c r="B133" i="1"/>
</calcChain>
</file>

<file path=xl/sharedStrings.xml><?xml version="1.0" encoding="utf-8"?>
<sst xmlns="http://schemas.openxmlformats.org/spreadsheetml/2006/main" count="190" uniqueCount="173">
  <si>
    <t>frequency</t>
  </si>
  <si>
    <t>***alternate day dosing***</t>
  </si>
  <si>
    <t>***customizable dose interv***</t>
  </si>
  <si>
    <t>***most used***</t>
  </si>
  <si>
    <t>***standard dosing interval***</t>
  </si>
  <si>
    <t>5x day</t>
  </si>
  <si>
    <t>6x day</t>
  </si>
  <si>
    <t>6x week</t>
  </si>
  <si>
    <t>7x day</t>
  </si>
  <si>
    <t>&lt;continuous&gt;</t>
  </si>
  <si>
    <t>&lt;multiple&gt;</t>
  </si>
  <si>
    <t>&lt;user schedule&gt;</t>
  </si>
  <si>
    <t>ac - (2x)</t>
  </si>
  <si>
    <t>ac - (3x)</t>
  </si>
  <si>
    <t>ac and bedtime</t>
  </si>
  <si>
    <t>ac-(11,16)</t>
  </si>
  <si>
    <t>ac-(7,11,16)</t>
  </si>
  <si>
    <t>ac-(7,16)</t>
  </si>
  <si>
    <t>ac-(8,12,17)</t>
  </si>
  <si>
    <t>bedtime</t>
  </si>
  <si>
    <t>bedtime (adults) 9pm</t>
  </si>
  <si>
    <t>bedtime (peds) 8pm</t>
  </si>
  <si>
    <t>bid</t>
  </si>
  <si>
    <t>bid - (antibiotics)</t>
  </si>
  <si>
    <t>bid - (diuretics)</t>
  </si>
  <si>
    <t>bid f/sa/sun</t>
  </si>
  <si>
    <t>bid m/tu/w</t>
  </si>
  <si>
    <t>bid m/w/f</t>
  </si>
  <si>
    <t>bid q12h</t>
  </si>
  <si>
    <t>bid sa/sun/m</t>
  </si>
  <si>
    <t>bid sat/sun</t>
  </si>
  <si>
    <t>bid sun/m/tu</t>
  </si>
  <si>
    <t>bid th/f/sa</t>
  </si>
  <si>
    <t>bid tu/w/th</t>
  </si>
  <si>
    <t>bid w/th/f</t>
  </si>
  <si>
    <t>bid-(9,17)</t>
  </si>
  <si>
    <t>biwk - m/fri</t>
  </si>
  <si>
    <t>biwk - m/th</t>
  </si>
  <si>
    <t>biwk - tu/fri</t>
  </si>
  <si>
    <t>biwk - tu/sa</t>
  </si>
  <si>
    <t>cd:1937657</t>
  </si>
  <si>
    <t>cont prn</t>
  </si>
  <si>
    <t>daily</t>
  </si>
  <si>
    <t>daily - (unscheduled)</t>
  </si>
  <si>
    <t>daily 6am</t>
  </si>
  <si>
    <t>daily 6pm</t>
  </si>
  <si>
    <t>daily 7am</t>
  </si>
  <si>
    <t>daily 9am</t>
  </si>
  <si>
    <t>daily [breakfast]</t>
  </si>
  <si>
    <t>every 10 hours</t>
  </si>
  <si>
    <t>every 12 hours</t>
  </si>
  <si>
    <t>every 16 hours</t>
  </si>
  <si>
    <t>every 3 hours</t>
  </si>
  <si>
    <t>every 4 hours</t>
  </si>
  <si>
    <t>every 6 hours</t>
  </si>
  <si>
    <t>every 8 hours</t>
  </si>
  <si>
    <t>every monday</t>
  </si>
  <si>
    <t>every other day</t>
  </si>
  <si>
    <t>every thursday</t>
  </si>
  <si>
    <t>givenonce</t>
  </si>
  <si>
    <t>m-w-f</t>
  </si>
  <si>
    <t>m/th</t>
  </si>
  <si>
    <t>m/tu/w/th/f</t>
  </si>
  <si>
    <t>m/w/f/sun</t>
  </si>
  <si>
    <t>once</t>
  </si>
  <si>
    <t>once 2pm</t>
  </si>
  <si>
    <t>once 6pm</t>
  </si>
  <si>
    <t>once.</t>
  </si>
  <si>
    <t>pc</t>
  </si>
  <si>
    <t>pc and bedtime</t>
  </si>
  <si>
    <t>pc-(9,13,18)</t>
  </si>
  <si>
    <t>per er protocol</t>
  </si>
  <si>
    <t>per floor protocol</t>
  </si>
  <si>
    <t>per icu protocol</t>
  </si>
  <si>
    <t>per post-op protocol</t>
  </si>
  <si>
    <t>q10 min</t>
  </si>
  <si>
    <t>q120h</t>
  </si>
  <si>
    <t>q12h</t>
  </si>
  <si>
    <t>q12h-(6,18)</t>
  </si>
  <si>
    <t>q12h-(9,21)</t>
  </si>
  <si>
    <t>q12hr</t>
  </si>
  <si>
    <t>q12hr - (antibiotics)</t>
  </si>
  <si>
    <t>q12hr - (unscheduled)</t>
  </si>
  <si>
    <t>q14 days</t>
  </si>
  <si>
    <t>q15 min</t>
  </si>
  <si>
    <t>q16h</t>
  </si>
  <si>
    <t>q18h</t>
  </si>
  <si>
    <t>q1h</t>
  </si>
  <si>
    <t>q2 min</t>
  </si>
  <si>
    <t>q20 min</t>
  </si>
  <si>
    <t>q21 days</t>
  </si>
  <si>
    <t>q24h</t>
  </si>
  <si>
    <t>q24h - (antibiotics)</t>
  </si>
  <si>
    <t>q28 days</t>
  </si>
  <si>
    <t>q2h</t>
  </si>
  <si>
    <t>q2h (even)</t>
  </si>
  <si>
    <t>q2h (odd)</t>
  </si>
  <si>
    <t>q2hr</t>
  </si>
  <si>
    <t>q30 min</t>
  </si>
  <si>
    <t>q30days</t>
  </si>
  <si>
    <t>q36h</t>
  </si>
  <si>
    <t>q3h</t>
  </si>
  <si>
    <t>q3h - (unscheduled)</t>
  </si>
  <si>
    <t>q48h</t>
  </si>
  <si>
    <t>q48h - (antibiotics)</t>
  </si>
  <si>
    <t>q4h</t>
  </si>
  <si>
    <t>q5 min</t>
  </si>
  <si>
    <t>q5days</t>
  </si>
  <si>
    <t>q5h</t>
  </si>
  <si>
    <t>q6h</t>
  </si>
  <si>
    <t>q6h-(0,6,12,18)</t>
  </si>
  <si>
    <t>q6hr</t>
  </si>
  <si>
    <t>q6hr - (unscheduled)</t>
  </si>
  <si>
    <t>q7 days</t>
  </si>
  <si>
    <t>q72h</t>
  </si>
  <si>
    <t>q72hr - (antibiotics)</t>
  </si>
  <si>
    <t>q8h</t>
  </si>
  <si>
    <t>q8h-(1,9,17)</t>
  </si>
  <si>
    <t>q8h-(4,12,20)</t>
  </si>
  <si>
    <t>q8h-(5,13,21)</t>
  </si>
  <si>
    <t>q8h-(6,14,22)</t>
  </si>
  <si>
    <t>q8h-alt-(2,10,18)</t>
  </si>
  <si>
    <t>q8hr</t>
  </si>
  <si>
    <t>q8hr - (unscheduled)</t>
  </si>
  <si>
    <t>q96h</t>
  </si>
  <si>
    <t>qam 4am</t>
  </si>
  <si>
    <t>qam 6am</t>
  </si>
  <si>
    <t>qam 7am</t>
  </si>
  <si>
    <t>qam 9am</t>
  </si>
  <si>
    <t>qhs</t>
  </si>
  <si>
    <t>qid</t>
  </si>
  <si>
    <t>qid-(9,13,17,21)</t>
  </si>
  <si>
    <t>qiwk - m/tu/th/sa</t>
  </si>
  <si>
    <t>qiwk - m/w/f/sa</t>
  </si>
  <si>
    <t>qmeals</t>
  </si>
  <si>
    <t>qpm</t>
  </si>
  <si>
    <t>qpm 10pm</t>
  </si>
  <si>
    <t>qpm 6pm</t>
  </si>
  <si>
    <t>qpm 9pm</t>
  </si>
  <si>
    <t>qshift</t>
  </si>
  <si>
    <t>qweek fri</t>
  </si>
  <si>
    <t>qweek m/tu/w/th/f/sa</t>
  </si>
  <si>
    <t>qweek mon</t>
  </si>
  <si>
    <t>qweek sat</t>
  </si>
  <si>
    <t>qweek sat/sun</t>
  </si>
  <si>
    <t>qweek sun</t>
  </si>
  <si>
    <t>qweek thu</t>
  </si>
  <si>
    <t>qweek tue</t>
  </si>
  <si>
    <t>qweek w/th</t>
  </si>
  <si>
    <t>qweek wed</t>
  </si>
  <si>
    <t>qwk</t>
  </si>
  <si>
    <t>tid</t>
  </si>
  <si>
    <t>tid-(10,14,20)</t>
  </si>
  <si>
    <t>tid-(9,13,17)</t>
  </si>
  <si>
    <t>tiwk</t>
  </si>
  <si>
    <t>tiwk - m/th/sat</t>
  </si>
  <si>
    <t>tiwk - m/w/f</t>
  </si>
  <si>
    <t>tiwk - m/w/f 10pm</t>
  </si>
  <si>
    <t>tiwk - m/w/sat</t>
  </si>
  <si>
    <t>tiwk - sun/m/tu</t>
  </si>
  <si>
    <t>tiwk - tu/th/sat</t>
  </si>
  <si>
    <t>tiwk - tu/th/sun</t>
  </si>
  <si>
    <t>tonight 6pm</t>
  </si>
  <si>
    <t>tu/th/sa/su</t>
  </si>
  <si>
    <t>tu/thu/sa/su</t>
  </si>
  <si>
    <t>tu/w/f/sa/su</t>
  </si>
  <si>
    <t>N/A</t>
  </si>
  <si>
    <t>after meals</t>
  </si>
  <si>
    <t>hour equivalent</t>
  </si>
  <si>
    <t>Notes</t>
  </si>
  <si>
    <t>converted to every minute</t>
  </si>
  <si>
    <t>before meals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</si>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</sst>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zoomScale="130" zoomScaleNormal="130" workbookViewId="0">
      <selection activeCell="E27" sqref="E27"/>
    </sheetView>
  </sheetViews>
  <sheetFormatPr defaultRowHeight="15" x14ac:dyDescent="0.25"/>
  <cols>
    <col min="1" max="1" width="27.42578125" bestFit="1" customWidth="1"/>
    <col min="2" max="2" width="22.42578125" customWidth="1"/>
    <col min="3" max="3" width="22.7109375" bestFit="1" customWidth="1"/>
  </cols>
  <sheetData>
    <row r="1" spans="1:3" x14ac:dyDescent="0.25">
      <c r="A1" s="1" t="s">
        <v>0</v>
      </c>
      <c r="B1" s="1" t="s">
        <v>168</v>
      </c>
      <c r="C1" s="2" t="s">
        <v>169</v>
      </c>
    </row>
    <row r="2" spans="1:3" x14ac:dyDescent="0.25">
      <c r="A2" s="3" t="s">
        <v>1</v>
      </c>
      <c r="B2" s="3">
        <v>48</v>
      </c>
      <c r="C2" s="3"/>
    </row>
    <row r="3" spans="1:3" x14ac:dyDescent="0.25">
      <c r="A3" s="3" t="s">
        <v>2</v>
      </c>
      <c r="B3" s="3" t="s">
        <v>166</v>
      </c>
      <c r="C3" s="3"/>
    </row>
    <row r="4" spans="1:3" x14ac:dyDescent="0.25">
      <c r="A4" s="3" t="s">
        <v>3</v>
      </c>
      <c r="B4" s="3" t="s">
        <v>166</v>
      </c>
      <c r="C4" s="3"/>
    </row>
    <row r="5" spans="1:3" x14ac:dyDescent="0.25">
      <c r="A5" s="3" t="s">
        <v>4</v>
      </c>
      <c r="B5" s="3" t="s">
        <v>166</v>
      </c>
      <c r="C5" s="3"/>
    </row>
    <row r="6" spans="1:3" x14ac:dyDescent="0.25">
      <c r="A6" s="3" t="s">
        <v>5</v>
      </c>
      <c r="B6" s="3">
        <f>24/5</f>
        <v>4.8</v>
      </c>
      <c r="C6" s="3"/>
    </row>
    <row r="7" spans="1:3" x14ac:dyDescent="0.25">
      <c r="A7" s="3" t="s">
        <v>6</v>
      </c>
      <c r="B7" s="3">
        <f>24/6</f>
        <v>4</v>
      </c>
      <c r="C7" s="3"/>
    </row>
    <row r="8" spans="1:3" x14ac:dyDescent="0.25">
      <c r="A8" s="3" t="s">
        <v>7</v>
      </c>
      <c r="B8" s="3">
        <f>7*24/6</f>
        <v>28</v>
      </c>
      <c r="C8" s="3"/>
    </row>
    <row r="9" spans="1:3" x14ac:dyDescent="0.25">
      <c r="A9" s="3" t="s">
        <v>8</v>
      </c>
      <c r="B9" s="3">
        <f>24/7</f>
        <v>3.4285714285714284</v>
      </c>
      <c r="C9" s="3"/>
    </row>
    <row r="10" spans="1:3" x14ac:dyDescent="0.25">
      <c r="A10" s="3" t="s">
        <v>9</v>
      </c>
      <c r="B10" s="3">
        <f>1/60</f>
        <v>1.6666666666666666E-2</v>
      </c>
      <c r="C10" s="2" t="s">
        <v>170</v>
      </c>
    </row>
    <row r="11" spans="1:3" x14ac:dyDescent="0.25">
      <c r="A11" s="3" t="s">
        <v>10</v>
      </c>
      <c r="B11" s="3" t="s">
        <v>166</v>
      </c>
      <c r="C11" s="3"/>
    </row>
    <row r="12" spans="1:3" x14ac:dyDescent="0.25">
      <c r="A12" s="3" t="s">
        <v>11</v>
      </c>
      <c r="B12" s="3" t="s">
        <v>166</v>
      </c>
      <c r="C12" s="3"/>
    </row>
    <row r="13" spans="1:3" x14ac:dyDescent="0.25">
      <c r="A13" s="3" t="s">
        <v>12</v>
      </c>
      <c r="B13" s="3">
        <v>12</v>
      </c>
      <c r="C13" s="3" t="s">
        <v>171</v>
      </c>
    </row>
    <row r="14" spans="1:3" x14ac:dyDescent="0.25">
      <c r="A14" s="3" t="s">
        <v>13</v>
      </c>
      <c r="B14" s="3">
        <v>8</v>
      </c>
      <c r="C14" s="3"/>
    </row>
    <row r="15" spans="1:3" x14ac:dyDescent="0.25">
      <c r="A15" s="3" t="s">
        <v>14</v>
      </c>
      <c r="B15" s="3">
        <v>6</v>
      </c>
      <c r="C15" s="3"/>
    </row>
    <row r="16" spans="1:3" x14ac:dyDescent="0.25">
      <c r="A16" s="3" t="s">
        <v>15</v>
      </c>
      <c r="B16" s="3">
        <v>12</v>
      </c>
      <c r="C16" s="3"/>
    </row>
    <row r="17" spans="1:5" x14ac:dyDescent="0.25">
      <c r="A17" s="3" t="s">
        <v>16</v>
      </c>
      <c r="B17" s="3">
        <v>8</v>
      </c>
      <c r="C17" s="3"/>
    </row>
    <row r="18" spans="1:5" x14ac:dyDescent="0.25">
      <c r="A18" s="3" t="s">
        <v>17</v>
      </c>
      <c r="B18" s="3">
        <v>12</v>
      </c>
      <c r="C18" s="3"/>
    </row>
    <row r="19" spans="1:5" x14ac:dyDescent="0.25">
      <c r="A19" s="3" t="s">
        <v>18</v>
      </c>
      <c r="B19" s="3">
        <v>8</v>
      </c>
      <c r="C19" s="3"/>
    </row>
    <row r="20" spans="1:5" x14ac:dyDescent="0.25">
      <c r="A20" s="3" t="s">
        <v>19</v>
      </c>
      <c r="B20" s="3">
        <v>24</v>
      </c>
      <c r="C20" s="3"/>
    </row>
    <row r="21" spans="1:5" x14ac:dyDescent="0.25">
      <c r="A21" s="3" t="s">
        <v>20</v>
      </c>
      <c r="B21" s="3">
        <v>24</v>
      </c>
      <c r="C21" s="3"/>
    </row>
    <row r="22" spans="1:5" x14ac:dyDescent="0.25">
      <c r="A22" s="3" t="s">
        <v>21</v>
      </c>
      <c r="B22" s="3">
        <v>24</v>
      </c>
      <c r="C22" s="3"/>
    </row>
    <row r="23" spans="1:5" x14ac:dyDescent="0.25">
      <c r="A23" s="3" t="s">
        <v>22</v>
      </c>
      <c r="B23" s="3">
        <v>12</v>
      </c>
      <c r="C23" s="3"/>
    </row>
    <row r="24" spans="1:5" x14ac:dyDescent="0.25">
      <c r="A24" s="3" t="s">
        <v>23</v>
      </c>
      <c r="B24" s="3">
        <v>12</v>
      </c>
      <c r="C24" s="3"/>
    </row>
    <row r="25" spans="1:5" x14ac:dyDescent="0.25">
      <c r="A25" s="3" t="s">
        <v>24</v>
      </c>
      <c r="B25" s="3">
        <v>12</v>
      </c>
      <c r="C25" s="3"/>
    </row>
    <row r="26" spans="1:5" x14ac:dyDescent="0.25">
      <c r="A26" s="3" t="s">
        <v>25</v>
      </c>
      <c r="B26" s="3">
        <f>24*7/6</f>
        <v>28</v>
      </c>
      <c r="C26" s="3"/>
      <c r="E26" t="s">
        <v>172</v>
      </c>
    </row>
    <row r="27" spans="1:5" x14ac:dyDescent="0.25">
      <c r="A27" s="3" t="s">
        <v>26</v>
      </c>
      <c r="B27" s="3">
        <v>28</v>
      </c>
      <c r="C27" s="3"/>
      <c r="E27" t="s">
        <v>172</v>
      </c>
    </row>
    <row r="28" spans="1:5" x14ac:dyDescent="0.25">
      <c r="A28" s="3" t="s">
        <v>27</v>
      </c>
      <c r="B28" s="3">
        <v>28</v>
      </c>
      <c r="C28" s="3"/>
    </row>
    <row r="29" spans="1:5" x14ac:dyDescent="0.25">
      <c r="A29" s="3" t="s">
        <v>28</v>
      </c>
      <c r="B29" s="3">
        <v>12</v>
      </c>
      <c r="C29" s="3"/>
    </row>
    <row r="30" spans="1:5" x14ac:dyDescent="0.25">
      <c r="A30" s="3" t="s">
        <v>29</v>
      </c>
      <c r="B30" s="3">
        <v>28</v>
      </c>
      <c r="C30" s="3"/>
    </row>
    <row r="31" spans="1:5" x14ac:dyDescent="0.25">
      <c r="A31" s="3" t="s">
        <v>30</v>
      </c>
      <c r="B31" s="3">
        <f>7*24/4</f>
        <v>42</v>
      </c>
      <c r="C31" s="3"/>
    </row>
    <row r="32" spans="1:5" x14ac:dyDescent="0.25">
      <c r="A32" s="3" t="s">
        <v>31</v>
      </c>
      <c r="B32" s="3">
        <v>28</v>
      </c>
      <c r="C32" s="3"/>
    </row>
    <row r="33" spans="1:3" x14ac:dyDescent="0.25">
      <c r="A33" s="3" t="s">
        <v>32</v>
      </c>
      <c r="B33" s="3">
        <v>28</v>
      </c>
      <c r="C33" s="3"/>
    </row>
    <row r="34" spans="1:3" x14ac:dyDescent="0.25">
      <c r="A34" s="3" t="s">
        <v>33</v>
      </c>
      <c r="B34" s="3">
        <v>28</v>
      </c>
      <c r="C34" s="3"/>
    </row>
    <row r="35" spans="1:3" x14ac:dyDescent="0.25">
      <c r="A35" s="3" t="s">
        <v>34</v>
      </c>
      <c r="B35" s="3">
        <v>28</v>
      </c>
      <c r="C35" s="3"/>
    </row>
    <row r="36" spans="1:3" x14ac:dyDescent="0.25">
      <c r="A36" s="3" t="s">
        <v>35</v>
      </c>
      <c r="B36" s="3">
        <v>12</v>
      </c>
      <c r="C36" s="3"/>
    </row>
    <row r="37" spans="1:3" x14ac:dyDescent="0.25">
      <c r="A37" s="3" t="s">
        <v>36</v>
      </c>
      <c r="B37" s="3">
        <f>7*24/2</f>
        <v>84</v>
      </c>
      <c r="C37" s="3"/>
    </row>
    <row r="38" spans="1:3" x14ac:dyDescent="0.25">
      <c r="A38" s="3" t="s">
        <v>37</v>
      </c>
      <c r="B38" s="3">
        <f t="shared" ref="B38:B40" si="0">7*24/2</f>
        <v>84</v>
      </c>
      <c r="C38" s="3"/>
    </row>
    <row r="39" spans="1:3" x14ac:dyDescent="0.25">
      <c r="A39" s="3" t="s">
        <v>38</v>
      </c>
      <c r="B39" s="3">
        <f t="shared" si="0"/>
        <v>84</v>
      </c>
      <c r="C39" s="3"/>
    </row>
    <row r="40" spans="1:3" x14ac:dyDescent="0.25">
      <c r="A40" s="3" t="s">
        <v>39</v>
      </c>
      <c r="B40" s="3">
        <f t="shared" si="0"/>
        <v>84</v>
      </c>
      <c r="C40" s="3"/>
    </row>
    <row r="41" spans="1:3" x14ac:dyDescent="0.25">
      <c r="A41" s="3" t="s">
        <v>40</v>
      </c>
      <c r="B41" s="3" t="s">
        <v>166</v>
      </c>
      <c r="C41" s="3"/>
    </row>
    <row r="42" spans="1:3" x14ac:dyDescent="0.25">
      <c r="A42" s="3" t="s">
        <v>41</v>
      </c>
      <c r="B42" s="3" t="s">
        <v>166</v>
      </c>
      <c r="C42" s="3"/>
    </row>
    <row r="43" spans="1:3" x14ac:dyDescent="0.25">
      <c r="A43" s="3" t="s">
        <v>42</v>
      </c>
      <c r="B43" s="3">
        <v>24</v>
      </c>
      <c r="C43" s="3"/>
    </row>
    <row r="44" spans="1:3" x14ac:dyDescent="0.25">
      <c r="A44" s="3" t="s">
        <v>43</v>
      </c>
      <c r="B44" s="3">
        <v>24</v>
      </c>
      <c r="C44" s="3"/>
    </row>
    <row r="45" spans="1:3" x14ac:dyDescent="0.25">
      <c r="A45" s="3" t="s">
        <v>44</v>
      </c>
      <c r="B45" s="3">
        <v>24</v>
      </c>
      <c r="C45" s="3"/>
    </row>
    <row r="46" spans="1:3" x14ac:dyDescent="0.25">
      <c r="A46" s="3" t="s">
        <v>45</v>
      </c>
      <c r="B46" s="3">
        <v>24</v>
      </c>
      <c r="C46" s="3"/>
    </row>
    <row r="47" spans="1:3" x14ac:dyDescent="0.25">
      <c r="A47" s="3" t="s">
        <v>46</v>
      </c>
      <c r="B47" s="3">
        <v>24</v>
      </c>
      <c r="C47" s="3"/>
    </row>
    <row r="48" spans="1:3" x14ac:dyDescent="0.25">
      <c r="A48" s="3" t="s">
        <v>47</v>
      </c>
      <c r="B48" s="3">
        <v>24</v>
      </c>
      <c r="C48" s="3"/>
    </row>
    <row r="49" spans="1:3" x14ac:dyDescent="0.25">
      <c r="A49" s="3" t="s">
        <v>48</v>
      </c>
      <c r="B49" s="3">
        <v>24</v>
      </c>
      <c r="C49" s="3"/>
    </row>
    <row r="50" spans="1:3" x14ac:dyDescent="0.25">
      <c r="A50" s="3" t="s">
        <v>49</v>
      </c>
      <c r="B50" s="3">
        <v>10</v>
      </c>
      <c r="C50" s="3"/>
    </row>
    <row r="51" spans="1:3" x14ac:dyDescent="0.25">
      <c r="A51" s="3" t="s">
        <v>50</v>
      </c>
      <c r="B51" s="3">
        <v>12</v>
      </c>
      <c r="C51" s="3"/>
    </row>
    <row r="52" spans="1:3" x14ac:dyDescent="0.25">
      <c r="A52" s="3" t="s">
        <v>51</v>
      </c>
      <c r="B52" s="3">
        <v>16</v>
      </c>
      <c r="C52" s="3"/>
    </row>
    <row r="53" spans="1:3" x14ac:dyDescent="0.25">
      <c r="A53" s="3" t="s">
        <v>52</v>
      </c>
      <c r="B53" s="3">
        <v>3</v>
      </c>
      <c r="C53" s="3"/>
    </row>
    <row r="54" spans="1:3" x14ac:dyDescent="0.25">
      <c r="A54" s="3" t="s">
        <v>53</v>
      </c>
      <c r="B54" s="3">
        <v>4</v>
      </c>
      <c r="C54" s="3"/>
    </row>
    <row r="55" spans="1:3" x14ac:dyDescent="0.25">
      <c r="A55" s="3" t="s">
        <v>54</v>
      </c>
      <c r="B55" s="3">
        <v>6</v>
      </c>
      <c r="C55" s="3"/>
    </row>
    <row r="56" spans="1:3" x14ac:dyDescent="0.25">
      <c r="A56" s="3" t="s">
        <v>55</v>
      </c>
      <c r="B56" s="3">
        <v>8</v>
      </c>
      <c r="C56" s="3"/>
    </row>
    <row r="57" spans="1:3" x14ac:dyDescent="0.25">
      <c r="A57" s="3" t="s">
        <v>56</v>
      </c>
      <c r="B57" s="3">
        <f>7*24</f>
        <v>168</v>
      </c>
      <c r="C57" s="3"/>
    </row>
    <row r="58" spans="1:3" x14ac:dyDescent="0.25">
      <c r="A58" s="3" t="s">
        <v>57</v>
      </c>
      <c r="B58" s="3">
        <v>48</v>
      </c>
      <c r="C58" s="3"/>
    </row>
    <row r="59" spans="1:3" x14ac:dyDescent="0.25">
      <c r="A59" s="3" t="s">
        <v>58</v>
      </c>
      <c r="B59" s="3">
        <v>168</v>
      </c>
      <c r="C59" s="3"/>
    </row>
    <row r="60" spans="1:3" x14ac:dyDescent="0.25">
      <c r="A60" s="3" t="s">
        <v>59</v>
      </c>
      <c r="B60" s="3" t="s">
        <v>166</v>
      </c>
      <c r="C60" s="3"/>
    </row>
    <row r="61" spans="1:3" x14ac:dyDescent="0.25">
      <c r="A61" s="3" t="s">
        <v>60</v>
      </c>
      <c r="B61" s="3">
        <f>7*24/3</f>
        <v>56</v>
      </c>
      <c r="C61" s="3"/>
    </row>
    <row r="62" spans="1:3" x14ac:dyDescent="0.25">
      <c r="A62" s="3" t="s">
        <v>61</v>
      </c>
      <c r="B62" s="3">
        <f>7*24/2</f>
        <v>84</v>
      </c>
      <c r="C62" s="3"/>
    </row>
    <row r="63" spans="1:3" x14ac:dyDescent="0.25">
      <c r="A63" s="3" t="s">
        <v>62</v>
      </c>
      <c r="B63" s="3">
        <f>7*24/5</f>
        <v>33.6</v>
      </c>
      <c r="C63" s="3"/>
    </row>
    <row r="64" spans="1:3" x14ac:dyDescent="0.25">
      <c r="A64" s="3" t="s">
        <v>63</v>
      </c>
      <c r="B64" s="3">
        <f>7*24/4</f>
        <v>42</v>
      </c>
      <c r="C64" s="3"/>
    </row>
    <row r="65" spans="1:3" x14ac:dyDescent="0.25">
      <c r="A65" s="3" t="s">
        <v>64</v>
      </c>
      <c r="B65" s="3" t="s">
        <v>166</v>
      </c>
      <c r="C65" s="3"/>
    </row>
    <row r="66" spans="1:3" x14ac:dyDescent="0.25">
      <c r="A66" s="3" t="s">
        <v>65</v>
      </c>
      <c r="B66" s="3" t="s">
        <v>166</v>
      </c>
      <c r="C66" s="3"/>
    </row>
    <row r="67" spans="1:3" x14ac:dyDescent="0.25">
      <c r="A67" s="3" t="s">
        <v>66</v>
      </c>
      <c r="B67" s="3" t="s">
        <v>166</v>
      </c>
      <c r="C67" s="3"/>
    </row>
    <row r="68" spans="1:3" x14ac:dyDescent="0.25">
      <c r="A68" s="3" t="s">
        <v>67</v>
      </c>
      <c r="B68" s="3" t="s">
        <v>166</v>
      </c>
      <c r="C68" s="3"/>
    </row>
    <row r="69" spans="1:3" x14ac:dyDescent="0.25">
      <c r="A69" s="3" t="s">
        <v>68</v>
      </c>
      <c r="B69" s="3">
        <v>8</v>
      </c>
      <c r="C69" s="3" t="s">
        <v>167</v>
      </c>
    </row>
    <row r="70" spans="1:3" x14ac:dyDescent="0.25">
      <c r="A70" s="3" t="s">
        <v>69</v>
      </c>
      <c r="B70" s="3">
        <v>6</v>
      </c>
      <c r="C70" s="3"/>
    </row>
    <row r="71" spans="1:3" x14ac:dyDescent="0.25">
      <c r="A71" s="3" t="s">
        <v>70</v>
      </c>
      <c r="B71" s="3">
        <v>8</v>
      </c>
      <c r="C71" s="3"/>
    </row>
    <row r="72" spans="1:3" x14ac:dyDescent="0.25">
      <c r="A72" s="3" t="s">
        <v>71</v>
      </c>
      <c r="B72" s="3" t="s">
        <v>166</v>
      </c>
      <c r="C72" s="3"/>
    </row>
    <row r="73" spans="1:3" x14ac:dyDescent="0.25">
      <c r="A73" s="3" t="s">
        <v>72</v>
      </c>
      <c r="B73" s="3" t="s">
        <v>166</v>
      </c>
      <c r="C73" s="3"/>
    </row>
    <row r="74" spans="1:3" x14ac:dyDescent="0.25">
      <c r="A74" s="3" t="s">
        <v>73</v>
      </c>
      <c r="B74" s="3" t="s">
        <v>166</v>
      </c>
      <c r="C74" s="3"/>
    </row>
    <row r="75" spans="1:3" x14ac:dyDescent="0.25">
      <c r="A75" s="3" t="s">
        <v>74</v>
      </c>
      <c r="B75" s="3" t="s">
        <v>166</v>
      </c>
      <c r="C75" s="3"/>
    </row>
    <row r="76" spans="1:3" x14ac:dyDescent="0.25">
      <c r="A76" s="3" t="s">
        <v>75</v>
      </c>
      <c r="B76" s="3">
        <f>10/60</f>
        <v>0.16666666666666666</v>
      </c>
      <c r="C76" s="3"/>
    </row>
    <row r="77" spans="1:3" x14ac:dyDescent="0.25">
      <c r="A77" s="3" t="s">
        <v>76</v>
      </c>
      <c r="B77" s="3">
        <v>120</v>
      </c>
      <c r="C77" s="3"/>
    </row>
    <row r="78" spans="1:3" x14ac:dyDescent="0.25">
      <c r="A78" s="3" t="s">
        <v>77</v>
      </c>
      <c r="B78" s="3">
        <v>12</v>
      </c>
      <c r="C78" s="3"/>
    </row>
    <row r="79" spans="1:3" x14ac:dyDescent="0.25">
      <c r="A79" s="3" t="s">
        <v>78</v>
      </c>
      <c r="B79" s="3">
        <v>12</v>
      </c>
      <c r="C79" s="3"/>
    </row>
    <row r="80" spans="1:3" x14ac:dyDescent="0.25">
      <c r="A80" s="3" t="s">
        <v>79</v>
      </c>
      <c r="B80" s="3">
        <v>12</v>
      </c>
      <c r="C80" s="3"/>
    </row>
    <row r="81" spans="1:3" x14ac:dyDescent="0.25">
      <c r="A81" s="3" t="s">
        <v>80</v>
      </c>
      <c r="B81" s="3">
        <v>12</v>
      </c>
      <c r="C81" s="3"/>
    </row>
    <row r="82" spans="1:3" x14ac:dyDescent="0.25">
      <c r="A82" s="3" t="s">
        <v>81</v>
      </c>
      <c r="B82" s="3">
        <v>12</v>
      </c>
      <c r="C82" s="3"/>
    </row>
    <row r="83" spans="1:3" x14ac:dyDescent="0.25">
      <c r="A83" s="3" t="s">
        <v>82</v>
      </c>
      <c r="B83" s="3">
        <v>12</v>
      </c>
      <c r="C83" s="3"/>
    </row>
    <row r="84" spans="1:3" x14ac:dyDescent="0.25">
      <c r="A84" s="3" t="s">
        <v>83</v>
      </c>
      <c r="B84" s="3">
        <f>24*14</f>
        <v>336</v>
      </c>
      <c r="C84" s="3"/>
    </row>
    <row r="85" spans="1:3" x14ac:dyDescent="0.25">
      <c r="A85" s="3" t="s">
        <v>84</v>
      </c>
      <c r="B85" s="3">
        <v>0.25</v>
      </c>
      <c r="C85" s="3"/>
    </row>
    <row r="86" spans="1:3" x14ac:dyDescent="0.25">
      <c r="A86" s="3" t="s">
        <v>85</v>
      </c>
      <c r="B86" s="3">
        <v>16</v>
      </c>
      <c r="C86" s="3"/>
    </row>
    <row r="87" spans="1:3" x14ac:dyDescent="0.25">
      <c r="A87" s="3" t="s">
        <v>86</v>
      </c>
      <c r="B87" s="3">
        <v>18</v>
      </c>
      <c r="C87" s="3"/>
    </row>
    <row r="88" spans="1:3" x14ac:dyDescent="0.25">
      <c r="A88" s="3" t="s">
        <v>87</v>
      </c>
      <c r="B88" s="3">
        <v>1</v>
      </c>
      <c r="C88" s="3"/>
    </row>
    <row r="89" spans="1:3" x14ac:dyDescent="0.25">
      <c r="A89" s="3" t="s">
        <v>88</v>
      </c>
      <c r="B89" s="3">
        <f>2/60</f>
        <v>3.3333333333333333E-2</v>
      </c>
      <c r="C89" s="3"/>
    </row>
    <row r="90" spans="1:3" x14ac:dyDescent="0.25">
      <c r="A90" s="3" t="s">
        <v>89</v>
      </c>
      <c r="B90" s="3">
        <f>1/3</f>
        <v>0.33333333333333331</v>
      </c>
      <c r="C90" s="3"/>
    </row>
    <row r="91" spans="1:3" x14ac:dyDescent="0.25">
      <c r="A91" s="3" t="s">
        <v>90</v>
      </c>
      <c r="B91" s="3">
        <f>21*24</f>
        <v>504</v>
      </c>
      <c r="C91" s="3"/>
    </row>
    <row r="92" spans="1:3" x14ac:dyDescent="0.25">
      <c r="A92" s="3" t="s">
        <v>91</v>
      </c>
      <c r="B92" s="3">
        <v>24</v>
      </c>
      <c r="C92" s="3"/>
    </row>
    <row r="93" spans="1:3" x14ac:dyDescent="0.25">
      <c r="A93" s="3" t="s">
        <v>92</v>
      </c>
      <c r="B93" s="3">
        <v>24</v>
      </c>
      <c r="C93" s="3"/>
    </row>
    <row r="94" spans="1:3" x14ac:dyDescent="0.25">
      <c r="A94" s="3" t="s">
        <v>93</v>
      </c>
      <c r="B94" s="3">
        <f>28*24</f>
        <v>672</v>
      </c>
      <c r="C94" s="3"/>
    </row>
    <row r="95" spans="1:3" x14ac:dyDescent="0.25">
      <c r="A95" s="3" t="s">
        <v>94</v>
      </c>
      <c r="B95" s="3">
        <v>2</v>
      </c>
      <c r="C95" s="3"/>
    </row>
    <row r="96" spans="1:3" x14ac:dyDescent="0.25">
      <c r="A96" s="3" t="s">
        <v>95</v>
      </c>
      <c r="B96" s="3">
        <v>2</v>
      </c>
      <c r="C96" s="3"/>
    </row>
    <row r="97" spans="1:3" x14ac:dyDescent="0.25">
      <c r="A97" s="3" t="s">
        <v>96</v>
      </c>
      <c r="B97" s="3">
        <v>2</v>
      </c>
      <c r="C97" s="3"/>
    </row>
    <row r="98" spans="1:3" x14ac:dyDescent="0.25">
      <c r="A98" s="3" t="s">
        <v>97</v>
      </c>
      <c r="B98" s="3">
        <v>2</v>
      </c>
      <c r="C98" s="3"/>
    </row>
    <row r="99" spans="1:3" x14ac:dyDescent="0.25">
      <c r="A99" s="3" t="s">
        <v>98</v>
      </c>
      <c r="B99" s="3">
        <v>0.5</v>
      </c>
      <c r="C99" s="3"/>
    </row>
    <row r="100" spans="1:3" x14ac:dyDescent="0.25">
      <c r="A100" s="3" t="s">
        <v>99</v>
      </c>
      <c r="B100" s="3">
        <f>30*24</f>
        <v>720</v>
      </c>
      <c r="C100" s="3"/>
    </row>
    <row r="101" spans="1:3" x14ac:dyDescent="0.25">
      <c r="A101" s="3" t="s">
        <v>100</v>
      </c>
      <c r="B101" s="3">
        <v>36</v>
      </c>
      <c r="C101" s="3"/>
    </row>
    <row r="102" spans="1:3" x14ac:dyDescent="0.25">
      <c r="A102" s="3" t="s">
        <v>101</v>
      </c>
      <c r="B102" s="3">
        <v>3</v>
      </c>
      <c r="C102" s="3"/>
    </row>
    <row r="103" spans="1:3" x14ac:dyDescent="0.25">
      <c r="A103" s="3" t="s">
        <v>102</v>
      </c>
      <c r="B103" s="3">
        <v>3</v>
      </c>
      <c r="C103" s="3"/>
    </row>
    <row r="104" spans="1:3" x14ac:dyDescent="0.25">
      <c r="A104" s="3" t="s">
        <v>103</v>
      </c>
      <c r="B104" s="3">
        <v>48</v>
      </c>
      <c r="C104" s="3"/>
    </row>
    <row r="105" spans="1:3" x14ac:dyDescent="0.25">
      <c r="A105" s="3" t="s">
        <v>104</v>
      </c>
      <c r="B105" s="3">
        <v>48</v>
      </c>
      <c r="C105" s="3"/>
    </row>
    <row r="106" spans="1:3" x14ac:dyDescent="0.25">
      <c r="A106" s="3" t="s">
        <v>105</v>
      </c>
      <c r="B106" s="3">
        <v>4</v>
      </c>
      <c r="C106" s="3"/>
    </row>
    <row r="107" spans="1:3" x14ac:dyDescent="0.25">
      <c r="A107" s="3" t="s">
        <v>106</v>
      </c>
      <c r="B107" s="3">
        <f>5/60</f>
        <v>8.3333333333333329E-2</v>
      </c>
      <c r="C107" s="3"/>
    </row>
    <row r="108" spans="1:3" x14ac:dyDescent="0.25">
      <c r="A108" s="3" t="s">
        <v>107</v>
      </c>
      <c r="B108" s="3">
        <f>5*24</f>
        <v>120</v>
      </c>
      <c r="C108" s="3"/>
    </row>
    <row r="109" spans="1:3" x14ac:dyDescent="0.25">
      <c r="A109" s="3" t="s">
        <v>108</v>
      </c>
      <c r="B109" s="3">
        <v>5</v>
      </c>
      <c r="C109" s="3"/>
    </row>
    <row r="110" spans="1:3" x14ac:dyDescent="0.25">
      <c r="A110" s="3" t="s">
        <v>109</v>
      </c>
      <c r="B110" s="3">
        <v>6</v>
      </c>
      <c r="C110" s="3"/>
    </row>
    <row r="111" spans="1:3" x14ac:dyDescent="0.25">
      <c r="A111" s="3" t="s">
        <v>110</v>
      </c>
      <c r="B111" s="3">
        <v>6</v>
      </c>
      <c r="C111" s="3"/>
    </row>
    <row r="112" spans="1:3" x14ac:dyDescent="0.25">
      <c r="A112" s="3" t="s">
        <v>111</v>
      </c>
      <c r="B112" s="3">
        <v>6</v>
      </c>
      <c r="C112" s="3"/>
    </row>
    <row r="113" spans="1:3" x14ac:dyDescent="0.25">
      <c r="A113" s="3" t="s">
        <v>112</v>
      </c>
      <c r="B113" s="3">
        <v>6</v>
      </c>
      <c r="C113" s="3"/>
    </row>
    <row r="114" spans="1:3" x14ac:dyDescent="0.25">
      <c r="A114" s="3" t="s">
        <v>113</v>
      </c>
      <c r="B114" s="3">
        <f>7*24</f>
        <v>168</v>
      </c>
      <c r="C114" s="3"/>
    </row>
    <row r="115" spans="1:3" x14ac:dyDescent="0.25">
      <c r="A115" s="3" t="s">
        <v>114</v>
      </c>
      <c r="B115" s="3">
        <v>72</v>
      </c>
      <c r="C115" s="3"/>
    </row>
    <row r="116" spans="1:3" x14ac:dyDescent="0.25">
      <c r="A116" s="3" t="s">
        <v>115</v>
      </c>
      <c r="B116" s="3">
        <v>72</v>
      </c>
      <c r="C116" s="3"/>
    </row>
    <row r="117" spans="1:3" x14ac:dyDescent="0.25">
      <c r="A117" s="3" t="s">
        <v>116</v>
      </c>
      <c r="B117" s="3">
        <v>8</v>
      </c>
      <c r="C117" s="3"/>
    </row>
    <row r="118" spans="1:3" x14ac:dyDescent="0.25">
      <c r="A118" s="3" t="s">
        <v>117</v>
      </c>
      <c r="B118" s="3">
        <v>8</v>
      </c>
      <c r="C118" s="3"/>
    </row>
    <row r="119" spans="1:3" x14ac:dyDescent="0.25">
      <c r="A119" s="3" t="s">
        <v>118</v>
      </c>
      <c r="B119" s="3">
        <v>8</v>
      </c>
      <c r="C119" s="3"/>
    </row>
    <row r="120" spans="1:3" x14ac:dyDescent="0.25">
      <c r="A120" s="3" t="s">
        <v>119</v>
      </c>
      <c r="B120" s="3">
        <v>8</v>
      </c>
      <c r="C120" s="3"/>
    </row>
    <row r="121" spans="1:3" x14ac:dyDescent="0.25">
      <c r="A121" s="3" t="s">
        <v>120</v>
      </c>
      <c r="B121" s="3">
        <v>8</v>
      </c>
      <c r="C121" s="3"/>
    </row>
    <row r="122" spans="1:3" x14ac:dyDescent="0.25">
      <c r="A122" s="3" t="s">
        <v>121</v>
      </c>
      <c r="B122" s="3">
        <v>8</v>
      </c>
      <c r="C122" s="3"/>
    </row>
    <row r="123" spans="1:3" x14ac:dyDescent="0.25">
      <c r="A123" s="3" t="s">
        <v>122</v>
      </c>
      <c r="B123" s="3">
        <v>8</v>
      </c>
      <c r="C123" s="3"/>
    </row>
    <row r="124" spans="1:3" x14ac:dyDescent="0.25">
      <c r="A124" s="3" t="s">
        <v>123</v>
      </c>
      <c r="B124" s="3">
        <v>8</v>
      </c>
      <c r="C124" s="3"/>
    </row>
    <row r="125" spans="1:3" x14ac:dyDescent="0.25">
      <c r="A125" s="3" t="s">
        <v>124</v>
      </c>
      <c r="B125" s="3">
        <v>96</v>
      </c>
      <c r="C125" s="3"/>
    </row>
    <row r="126" spans="1:3" x14ac:dyDescent="0.25">
      <c r="A126" s="3" t="s">
        <v>125</v>
      </c>
      <c r="B126" s="3">
        <v>24</v>
      </c>
      <c r="C126" s="3"/>
    </row>
    <row r="127" spans="1:3" x14ac:dyDescent="0.25">
      <c r="A127" s="3" t="s">
        <v>126</v>
      </c>
      <c r="B127" s="3">
        <v>24</v>
      </c>
      <c r="C127" s="3"/>
    </row>
    <row r="128" spans="1:3" x14ac:dyDescent="0.25">
      <c r="A128" s="3" t="s">
        <v>127</v>
      </c>
      <c r="B128" s="3">
        <v>24</v>
      </c>
      <c r="C128" s="3"/>
    </row>
    <row r="129" spans="1:3" x14ac:dyDescent="0.25">
      <c r="A129" s="3" t="s">
        <v>128</v>
      </c>
      <c r="B129" s="3">
        <v>24</v>
      </c>
      <c r="C129" s="3"/>
    </row>
    <row r="130" spans="1:3" x14ac:dyDescent="0.25">
      <c r="A130" s="3" t="s">
        <v>129</v>
      </c>
      <c r="B130" s="3">
        <v>24</v>
      </c>
      <c r="C130" s="3"/>
    </row>
    <row r="131" spans="1:3" x14ac:dyDescent="0.25">
      <c r="A131" s="3" t="s">
        <v>130</v>
      </c>
      <c r="B131" s="3">
        <v>6</v>
      </c>
      <c r="C131" s="3"/>
    </row>
    <row r="132" spans="1:3" x14ac:dyDescent="0.25">
      <c r="A132" s="3" t="s">
        <v>131</v>
      </c>
      <c r="B132" s="3">
        <v>6</v>
      </c>
      <c r="C132" s="3"/>
    </row>
    <row r="133" spans="1:3" x14ac:dyDescent="0.25">
      <c r="A133" s="3" t="s">
        <v>132</v>
      </c>
      <c r="B133" s="3">
        <f>(B129*7)/4</f>
        <v>42</v>
      </c>
      <c r="C133" s="3"/>
    </row>
    <row r="134" spans="1:3" x14ac:dyDescent="0.25">
      <c r="A134" s="3" t="s">
        <v>133</v>
      </c>
      <c r="B134" s="3">
        <v>42</v>
      </c>
      <c r="C134" s="3"/>
    </row>
    <row r="135" spans="1:3" x14ac:dyDescent="0.25">
      <c r="A135" s="3" t="s">
        <v>134</v>
      </c>
      <c r="B135" s="3">
        <v>8</v>
      </c>
      <c r="C135" s="3"/>
    </row>
    <row r="136" spans="1:3" x14ac:dyDescent="0.25">
      <c r="A136" s="3" t="s">
        <v>135</v>
      </c>
      <c r="B136" s="3">
        <v>24</v>
      </c>
      <c r="C136" s="3"/>
    </row>
    <row r="137" spans="1:3" x14ac:dyDescent="0.25">
      <c r="A137" s="3" t="s">
        <v>136</v>
      </c>
      <c r="B137" s="3">
        <v>24</v>
      </c>
      <c r="C137" s="3"/>
    </row>
    <row r="138" spans="1:3" x14ac:dyDescent="0.25">
      <c r="A138" s="3" t="s">
        <v>137</v>
      </c>
      <c r="B138" s="3">
        <v>24</v>
      </c>
      <c r="C138" s="3"/>
    </row>
    <row r="139" spans="1:3" x14ac:dyDescent="0.25">
      <c r="A139" s="3" t="s">
        <v>138</v>
      </c>
      <c r="B139" s="3">
        <v>24</v>
      </c>
      <c r="C139" s="3"/>
    </row>
    <row r="140" spans="1:3" x14ac:dyDescent="0.25">
      <c r="A140" s="3" t="s">
        <v>139</v>
      </c>
      <c r="B140" s="3">
        <v>12</v>
      </c>
      <c r="C140" s="3"/>
    </row>
    <row r="141" spans="1:3" x14ac:dyDescent="0.25">
      <c r="A141" s="3" t="s">
        <v>140</v>
      </c>
      <c r="B141" s="3">
        <f>24*7</f>
        <v>168</v>
      </c>
      <c r="C141" s="3"/>
    </row>
    <row r="142" spans="1:3" x14ac:dyDescent="0.25">
      <c r="A142" s="3" t="s">
        <v>141</v>
      </c>
      <c r="B142" s="3">
        <f>B141/6</f>
        <v>28</v>
      </c>
      <c r="C142" s="3"/>
    </row>
    <row r="143" spans="1:3" x14ac:dyDescent="0.25">
      <c r="A143" s="3" t="s">
        <v>142</v>
      </c>
      <c r="B143" s="3">
        <f>24*7</f>
        <v>168</v>
      </c>
      <c r="C143" s="3"/>
    </row>
    <row r="144" spans="1:3" x14ac:dyDescent="0.25">
      <c r="A144" s="3" t="s">
        <v>143</v>
      </c>
      <c r="B144" s="3">
        <f>24*7</f>
        <v>168</v>
      </c>
      <c r="C144" s="3"/>
    </row>
    <row r="145" spans="1:3" x14ac:dyDescent="0.25">
      <c r="A145" s="3" t="s">
        <v>144</v>
      </c>
      <c r="B145" s="3">
        <f>24*7/2</f>
        <v>84</v>
      </c>
      <c r="C145" s="3"/>
    </row>
    <row r="146" spans="1:3" x14ac:dyDescent="0.25">
      <c r="A146" s="3" t="s">
        <v>145</v>
      </c>
      <c r="B146" s="3">
        <f>24*7</f>
        <v>168</v>
      </c>
      <c r="C146" s="3"/>
    </row>
    <row r="147" spans="1:3" x14ac:dyDescent="0.25">
      <c r="A147" s="3" t="s">
        <v>146</v>
      </c>
      <c r="B147" s="3">
        <f t="shared" ref="B147:B151" si="1">24*7</f>
        <v>168</v>
      </c>
      <c r="C147" s="3"/>
    </row>
    <row r="148" spans="1:3" x14ac:dyDescent="0.25">
      <c r="A148" s="3" t="s">
        <v>147</v>
      </c>
      <c r="B148" s="3">
        <f t="shared" si="1"/>
        <v>168</v>
      </c>
      <c r="C148" s="3"/>
    </row>
    <row r="149" spans="1:3" x14ac:dyDescent="0.25">
      <c r="A149" s="3" t="s">
        <v>148</v>
      </c>
      <c r="B149" s="3">
        <f>24*7/2</f>
        <v>84</v>
      </c>
      <c r="C149" s="3"/>
    </row>
    <row r="150" spans="1:3" x14ac:dyDescent="0.25">
      <c r="A150" s="3" t="s">
        <v>149</v>
      </c>
      <c r="B150" s="3">
        <f t="shared" si="1"/>
        <v>168</v>
      </c>
      <c r="C150" s="3"/>
    </row>
    <row r="151" spans="1:3" x14ac:dyDescent="0.25">
      <c r="A151" s="3" t="s">
        <v>150</v>
      </c>
      <c r="B151" s="3">
        <f t="shared" si="1"/>
        <v>168</v>
      </c>
      <c r="C151" s="3"/>
    </row>
    <row r="152" spans="1:3" x14ac:dyDescent="0.25">
      <c r="A152" s="3" t="s">
        <v>151</v>
      </c>
      <c r="B152" s="3">
        <v>8</v>
      </c>
      <c r="C152" s="3"/>
    </row>
    <row r="153" spans="1:3" x14ac:dyDescent="0.25">
      <c r="A153" s="3" t="s">
        <v>152</v>
      </c>
      <c r="B153" s="3">
        <v>8</v>
      </c>
      <c r="C153" s="3"/>
    </row>
    <row r="154" spans="1:3" x14ac:dyDescent="0.25">
      <c r="A154" s="3" t="s">
        <v>153</v>
      </c>
      <c r="B154" s="3">
        <v>8</v>
      </c>
      <c r="C154" s="3"/>
    </row>
    <row r="155" spans="1:3" x14ac:dyDescent="0.25">
      <c r="A155" s="3" t="s">
        <v>154</v>
      </c>
      <c r="B155" s="3">
        <f>24*7/3</f>
        <v>56</v>
      </c>
      <c r="C155" s="3"/>
    </row>
    <row r="156" spans="1:3" x14ac:dyDescent="0.25">
      <c r="A156" s="3" t="s">
        <v>155</v>
      </c>
      <c r="B156" s="3">
        <f t="shared" ref="B156:B162" si="2">24*7/3</f>
        <v>56</v>
      </c>
      <c r="C156" s="3"/>
    </row>
    <row r="157" spans="1:3" x14ac:dyDescent="0.25">
      <c r="A157" s="3" t="s">
        <v>156</v>
      </c>
      <c r="B157" s="3">
        <f t="shared" si="2"/>
        <v>56</v>
      </c>
      <c r="C157" s="3"/>
    </row>
    <row r="158" spans="1:3" x14ac:dyDescent="0.25">
      <c r="A158" s="3" t="s">
        <v>157</v>
      </c>
      <c r="B158" s="3">
        <f t="shared" si="2"/>
        <v>56</v>
      </c>
      <c r="C158" s="3"/>
    </row>
    <row r="159" spans="1:3" x14ac:dyDescent="0.25">
      <c r="A159" s="3" t="s">
        <v>158</v>
      </c>
      <c r="B159" s="3">
        <f t="shared" si="2"/>
        <v>56</v>
      </c>
      <c r="C159" s="3"/>
    </row>
    <row r="160" spans="1:3" x14ac:dyDescent="0.25">
      <c r="A160" s="3" t="s">
        <v>159</v>
      </c>
      <c r="B160" s="3">
        <f t="shared" si="2"/>
        <v>56</v>
      </c>
      <c r="C160" s="3"/>
    </row>
    <row r="161" spans="1:3" x14ac:dyDescent="0.25">
      <c r="A161" s="3" t="s">
        <v>160</v>
      </c>
      <c r="B161" s="3">
        <f t="shared" si="2"/>
        <v>56</v>
      </c>
      <c r="C161" s="3"/>
    </row>
    <row r="162" spans="1:3" x14ac:dyDescent="0.25">
      <c r="A162" s="3" t="s">
        <v>161</v>
      </c>
      <c r="B162" s="3">
        <f t="shared" si="2"/>
        <v>56</v>
      </c>
      <c r="C162" s="3"/>
    </row>
    <row r="163" spans="1:3" x14ac:dyDescent="0.25">
      <c r="A163" s="3" t="s">
        <v>162</v>
      </c>
      <c r="B163" s="3" t="s">
        <v>166</v>
      </c>
      <c r="C163" s="3"/>
    </row>
    <row r="164" spans="1:3" x14ac:dyDescent="0.25">
      <c r="A164" s="3" t="s">
        <v>163</v>
      </c>
      <c r="B164" s="3">
        <f>24*7/4</f>
        <v>42</v>
      </c>
      <c r="C164" s="3"/>
    </row>
    <row r="165" spans="1:3" x14ac:dyDescent="0.25">
      <c r="A165" s="3" t="s">
        <v>164</v>
      </c>
      <c r="B165" s="3">
        <f t="shared" ref="B165" si="3">24*7/4</f>
        <v>42</v>
      </c>
      <c r="C165" s="3"/>
    </row>
    <row r="166" spans="1:3" x14ac:dyDescent="0.25">
      <c r="A166" s="3" t="s">
        <v>165</v>
      </c>
      <c r="B166" s="3">
        <f>24*7/5</f>
        <v>33.6</v>
      </c>
      <c r="C166" s="3"/>
    </row>
  </sheetData>
  <pageMargins left="0.7" right="0.7" top="0.75" bottom="0.75" header="0.3" footer="0.3"/>
  <pageSetup orientation="portrait" r:id="rId1"/>
  <ignoredErrors>
    <ignoredError sqref="B142 B145 B14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Applebaum, Joanne</dc:creator>
  <cp:lastModifiedBy>Adelman, Jason</cp:lastModifiedBy>
  <cp:lastPrinted>2022-10-19T18:16:51Z</cp:lastPrinted>
  <dcterms:created xsi:type="dcterms:W3CDTF">2021-05-13T17:25:43Z</dcterms:created>
  <dcterms:modified xsi:type="dcterms:W3CDTF">2023-07-20T15:50:02Z</dcterms:modified>
</cp:coreProperties>
</file>