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mc:AlternateContent xmlns:mc="http://schemas.openxmlformats.org/markup-compatibility/2006">
    <mc:Choice Requires="x15">
      <x15ac:absPath xmlns:x15ac="http://schemas.microsoft.com/office/spreadsheetml/2010/11/ac" url="https://universitelibrebruxelles.sharepoint.com/sites/GRP_INFO-F307groupe12/Documents partages/General/"/>
    </mc:Choice>
  </mc:AlternateContent>
  <xr:revisionPtr revIDLastSave="281" documentId="8_{299F2A2F-3974-430B-8F91-557BFE9501A0}" xr6:coauthVersionLast="47" xr6:coauthVersionMax="47" xr10:uidLastSave="{9247A0B9-3016-4393-B6CC-7E66B5AD9493}"/>
  <bookViews>
    <workbookView xWindow="-28905" yWindow="45" windowWidth="14610" windowHeight="15585" firstSheet="3" activeTab="3" xr2:uid="{00000000-000D-0000-FFFF-FFFF00000000}"/>
  </bookViews>
  <sheets>
    <sheet name="ReadMe" sheetId="1" r:id="rId1"/>
    <sheet name="Overview" sheetId="2" r:id="rId2"/>
    <sheet name="IT1" sheetId="3" r:id="rId3"/>
    <sheet name="IT2" sheetId="4" r:id="rId4"/>
    <sheet name="IT3" sheetId="5" r:id="rId5"/>
    <sheet name="IT4" sheetId="6" r:id="rId6"/>
  </sheets>
  <definedNames>
    <definedName name="IT1H1">"'IT1'.#REF!"</definedName>
    <definedName name="IT1H10">#REF!</definedName>
    <definedName name="IT1H11">#REF!</definedName>
    <definedName name="IT1H12">#REF!</definedName>
    <definedName name="IT1H13">#REF!</definedName>
    <definedName name="IT1H2">#REF!</definedName>
    <definedName name="IT1H3">"'IT1'.#REF!"</definedName>
    <definedName name="IT1H4">#REF!</definedName>
    <definedName name="IT1H5">#REF!</definedName>
    <definedName name="IT1H6">#REF!</definedName>
    <definedName name="IT1H7">#REF!</definedName>
    <definedName name="IT1H8">#REF!</definedName>
    <definedName name="IT1H9">#REF!</definedName>
    <definedName name="IT2H1">#N/A</definedName>
    <definedName name="IT2H10">#N/A</definedName>
    <definedName name="IT2H11">#N/A</definedName>
    <definedName name="IT2H12">#N/A</definedName>
    <definedName name="IT2H13">#N/A</definedName>
    <definedName name="IT2H2">#N/A</definedName>
    <definedName name="IT2H3">#N/A</definedName>
    <definedName name="IT2H4">#N/A</definedName>
    <definedName name="IT2H5">#N/A</definedName>
    <definedName name="IT2H6">#N/A</definedName>
    <definedName name="IT2H7">#N/A</definedName>
    <definedName name="IT2H8">#N/A</definedName>
    <definedName name="IT2H9">#N/A</definedName>
    <definedName name="IT3H1">#N/A</definedName>
    <definedName name="IT3H10">#N/A</definedName>
    <definedName name="IT3H11">#N/A</definedName>
    <definedName name="IT3H12">#N/A</definedName>
    <definedName name="IT3H13">#N/A</definedName>
    <definedName name="IT3H2">#N/A</definedName>
    <definedName name="IT3H3">#N/A</definedName>
    <definedName name="IT3H4">#N/A</definedName>
    <definedName name="IT3H5">#N/A</definedName>
    <definedName name="IT3H6">#N/A</definedName>
    <definedName name="IT3H7">#N/A</definedName>
    <definedName name="IT3H8">#N/A</definedName>
    <definedName name="IT3H9">#N/A</definedName>
    <definedName name="IT4H1">#N/A</definedName>
    <definedName name="IT4H10">#N/A</definedName>
    <definedName name="IT4H11">#N/A</definedName>
    <definedName name="IT4H12">#N/A</definedName>
    <definedName name="IT4H13">#N/A</definedName>
    <definedName name="IT4H2">#N/A</definedName>
    <definedName name="IT4H3">#N/A</definedName>
    <definedName name="IT4H4">#N/A</definedName>
    <definedName name="IT4H5">#N/A</definedName>
    <definedName name="IT4H6">#N/A</definedName>
    <definedName name="IT4H7">#N/A</definedName>
    <definedName name="IT4H8">#N/A</definedName>
    <definedName name="IT4H9">#N/A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4" l="1"/>
  <c r="F7" i="4"/>
  <c r="F15" i="4"/>
  <c r="F21" i="4"/>
  <c r="F28" i="4"/>
  <c r="F7" i="3"/>
  <c r="G7" i="3"/>
  <c r="M15" i="3"/>
  <c r="N15" i="3"/>
  <c r="L16" i="3"/>
  <c r="M16" i="3"/>
  <c r="F17" i="3"/>
  <c r="G17" i="3"/>
  <c r="O15" i="3" s="1"/>
  <c r="L17" i="3"/>
  <c r="M17" i="3"/>
  <c r="O17" i="3"/>
  <c r="L18" i="3"/>
  <c r="M18" i="3"/>
  <c r="O18" i="3"/>
  <c r="L19" i="3"/>
  <c r="M19" i="3"/>
  <c r="O19" i="3"/>
  <c r="L20" i="3"/>
  <c r="M20" i="3"/>
  <c r="O20" i="3"/>
  <c r="L21" i="3"/>
  <c r="M21" i="3"/>
  <c r="O21" i="3"/>
  <c r="L22" i="3"/>
  <c r="M22" i="3"/>
  <c r="O22" i="3"/>
  <c r="L23" i="3"/>
  <c r="M23" i="3"/>
  <c r="O23" i="3"/>
  <c r="L24" i="3"/>
  <c r="M24" i="3"/>
  <c r="O24" i="3"/>
  <c r="F24" i="3"/>
  <c r="Q15" i="3"/>
  <c r="Q27" i="3" s="1"/>
  <c r="L25" i="3"/>
  <c r="M25" i="3"/>
  <c r="O25" i="3"/>
  <c r="L26" i="3"/>
  <c r="M26" i="3"/>
  <c r="O26" i="3"/>
  <c r="Q26" i="3"/>
  <c r="L27" i="3"/>
  <c r="M27" i="3"/>
  <c r="O27" i="3"/>
  <c r="L28" i="3"/>
  <c r="M28" i="3"/>
  <c r="O28" i="3"/>
  <c r="Q28" i="3"/>
  <c r="L29" i="3"/>
  <c r="M29" i="3"/>
  <c r="O29" i="3"/>
  <c r="F32" i="3"/>
  <c r="G32" i="3"/>
  <c r="S15" i="3" s="1"/>
  <c r="G7" i="4"/>
  <c r="M15" i="4" s="1"/>
  <c r="G15" i="4"/>
  <c r="O15" i="4"/>
  <c r="P15" i="4" s="1"/>
  <c r="L16" i="4"/>
  <c r="L17" i="4"/>
  <c r="L18" i="4"/>
  <c r="L19" i="4"/>
  <c r="L20" i="4"/>
  <c r="G21" i="4"/>
  <c r="Q15" i="4" s="1"/>
  <c r="Q27" i="4" s="1"/>
  <c r="L21" i="4"/>
  <c r="Q21" i="4"/>
  <c r="L22" i="4"/>
  <c r="L23" i="4"/>
  <c r="L24" i="4"/>
  <c r="Q24" i="4"/>
  <c r="L25" i="4"/>
  <c r="O25" i="4"/>
  <c r="L26" i="4"/>
  <c r="Q26" i="4"/>
  <c r="L27" i="4"/>
  <c r="G28" i="4"/>
  <c r="S15" i="4" s="1"/>
  <c r="S41" i="4" s="1"/>
  <c r="L28" i="4"/>
  <c r="O28" i="4"/>
  <c r="S28" i="4"/>
  <c r="L29" i="4"/>
  <c r="L30" i="4"/>
  <c r="L31" i="4"/>
  <c r="L32" i="4"/>
  <c r="S32" i="4"/>
  <c r="L33" i="4"/>
  <c r="S33" i="4"/>
  <c r="L34" i="4"/>
  <c r="G35" i="4"/>
  <c r="U15" i="4" s="1"/>
  <c r="U36" i="4" s="1"/>
  <c r="L35" i="4"/>
  <c r="L36" i="4"/>
  <c r="O36" i="4"/>
  <c r="Q36" i="4"/>
  <c r="S36" i="4"/>
  <c r="L37" i="4"/>
  <c r="Q37" i="4"/>
  <c r="S37" i="4"/>
  <c r="L38" i="4"/>
  <c r="O38" i="4"/>
  <c r="S38" i="4"/>
  <c r="L39" i="4"/>
  <c r="Q39" i="4"/>
  <c r="S39" i="4"/>
  <c r="U39" i="4"/>
  <c r="L40" i="4"/>
  <c r="O40" i="4"/>
  <c r="S40" i="4"/>
  <c r="L41" i="4"/>
  <c r="Q41" i="4"/>
  <c r="L42" i="4"/>
  <c r="Q42" i="4"/>
  <c r="S42" i="4"/>
  <c r="L43" i="4"/>
  <c r="Q43" i="4"/>
  <c r="L44" i="4"/>
  <c r="O44" i="4"/>
  <c r="Q44" i="4"/>
  <c r="S44" i="4"/>
  <c r="L45" i="4"/>
  <c r="O45" i="4"/>
  <c r="Q45" i="4"/>
  <c r="S45" i="4"/>
  <c r="L46" i="4"/>
  <c r="O46" i="4"/>
  <c r="S46" i="4"/>
  <c r="L47" i="4"/>
  <c r="O47" i="4"/>
  <c r="Q47" i="4"/>
  <c r="S47" i="4"/>
  <c r="U47" i="4"/>
  <c r="L48" i="4"/>
  <c r="O48" i="4"/>
  <c r="S48" i="4"/>
  <c r="L49" i="4"/>
  <c r="O49" i="4"/>
  <c r="Q49" i="4"/>
  <c r="F14" i="5"/>
  <c r="G14" i="5"/>
  <c r="K15" i="5"/>
  <c r="L15" i="5"/>
  <c r="L16" i="5"/>
  <c r="M16" i="5"/>
  <c r="O16" i="5"/>
  <c r="L17" i="5"/>
  <c r="M17" i="5"/>
  <c r="O17" i="5"/>
  <c r="L18" i="5"/>
  <c r="M18" i="5"/>
  <c r="O18" i="5"/>
  <c r="L19" i="5"/>
  <c r="M19" i="5"/>
  <c r="O19" i="5"/>
  <c r="L20" i="5"/>
  <c r="M20" i="5"/>
  <c r="O20" i="5"/>
  <c r="L21" i="5"/>
  <c r="M21" i="5"/>
  <c r="O21" i="5"/>
  <c r="L22" i="5"/>
  <c r="M22" i="5"/>
  <c r="O22" i="5"/>
  <c r="F29" i="5"/>
  <c r="G29" i="5"/>
  <c r="F14" i="6"/>
  <c r="G14" i="6"/>
  <c r="K15" i="6"/>
  <c r="L15" i="6"/>
  <c r="L16" i="6"/>
  <c r="M16" i="6"/>
  <c r="O16" i="6"/>
  <c r="L17" i="6"/>
  <c r="M17" i="6"/>
  <c r="O17" i="6"/>
  <c r="L18" i="6"/>
  <c r="M18" i="6"/>
  <c r="O18" i="6"/>
  <c r="L19" i="6"/>
  <c r="M19" i="6"/>
  <c r="O19" i="6"/>
  <c r="L20" i="6"/>
  <c r="M20" i="6"/>
  <c r="O20" i="6"/>
  <c r="L21" i="6"/>
  <c r="M21" i="6"/>
  <c r="O21" i="6"/>
  <c r="L22" i="6"/>
  <c r="M22" i="6"/>
  <c r="O22" i="6"/>
  <c r="F29" i="6"/>
  <c r="G29" i="6"/>
  <c r="C29" i="2"/>
  <c r="D29" i="2"/>
  <c r="E29" i="2"/>
  <c r="F29" i="2"/>
  <c r="G29" i="2"/>
  <c r="C19" i="1"/>
  <c r="D19" i="1"/>
  <c r="E19" i="1"/>
  <c r="F19" i="1"/>
  <c r="G19" i="1"/>
  <c r="E67" i="1"/>
  <c r="F67" i="1"/>
  <c r="D97" i="1"/>
  <c r="E97" i="1"/>
  <c r="E98" i="1"/>
  <c r="F98" i="1"/>
  <c r="H98" i="1"/>
  <c r="E99" i="1"/>
  <c r="F99" i="1"/>
  <c r="H99" i="1"/>
  <c r="E100" i="1"/>
  <c r="F100" i="1"/>
  <c r="H100" i="1"/>
  <c r="E101" i="1"/>
  <c r="F101" i="1"/>
  <c r="H101" i="1"/>
  <c r="E102" i="1"/>
  <c r="F102" i="1"/>
  <c r="H102" i="1"/>
  <c r="E103" i="1"/>
  <c r="F103" i="1"/>
  <c r="H103" i="1"/>
  <c r="E104" i="1"/>
  <c r="F104" i="1"/>
  <c r="H104" i="1"/>
  <c r="Q25" i="3" l="1"/>
  <c r="Q29" i="3"/>
  <c r="K4" i="4"/>
  <c r="O33" i="4"/>
  <c r="S30" i="4"/>
  <c r="O18" i="4"/>
  <c r="O42" i="4"/>
  <c r="O35" i="4"/>
  <c r="O30" i="4"/>
  <c r="O21" i="4"/>
  <c r="O17" i="4"/>
  <c r="O37" i="4"/>
  <c r="O32" i="4"/>
  <c r="S29" i="4"/>
  <c r="O24" i="4"/>
  <c r="O41" i="4"/>
  <c r="O39" i="4"/>
  <c r="S34" i="4"/>
  <c r="O29" i="4"/>
  <c r="O23" i="4"/>
  <c r="O20" i="4"/>
  <c r="O16" i="4"/>
  <c r="O27" i="4"/>
  <c r="O43" i="4"/>
  <c r="O34" i="4"/>
  <c r="S31" i="4"/>
  <c r="O26" i="4"/>
  <c r="O31" i="4"/>
  <c r="O22" i="4"/>
  <c r="O19" i="4"/>
  <c r="U42" i="4"/>
  <c r="U40" i="4"/>
  <c r="Q34" i="4"/>
  <c r="Q32" i="4"/>
  <c r="Q30" i="4"/>
  <c r="Q28" i="4"/>
  <c r="Q23" i="4"/>
  <c r="U43" i="4"/>
  <c r="U35" i="4"/>
  <c r="Q48" i="4"/>
  <c r="U46" i="4"/>
  <c r="S43" i="4"/>
  <c r="Q40" i="4"/>
  <c r="U38" i="4"/>
  <c r="S35" i="4"/>
  <c r="Q25" i="4"/>
  <c r="U37" i="4"/>
  <c r="U49" i="4"/>
  <c r="U41" i="4"/>
  <c r="Q35" i="4"/>
  <c r="Q22" i="4"/>
  <c r="U45" i="4"/>
  <c r="U48" i="4"/>
  <c r="K48" i="4" s="1"/>
  <c r="S49" i="4"/>
  <c r="Q46" i="4"/>
  <c r="U44" i="4"/>
  <c r="Q38" i="4"/>
  <c r="Q33" i="4"/>
  <c r="Q31" i="4"/>
  <c r="Q29" i="4"/>
  <c r="M16" i="4"/>
  <c r="M37" i="4"/>
  <c r="M30" i="4"/>
  <c r="M18" i="4"/>
  <c r="M40" i="4"/>
  <c r="M36" i="4"/>
  <c r="K36" i="4" s="1"/>
  <c r="M49" i="4"/>
  <c r="M33" i="4"/>
  <c r="M45" i="4"/>
  <c r="M48" i="4"/>
  <c r="M28" i="4"/>
  <c r="M41" i="4"/>
  <c r="K41" i="4" s="1"/>
  <c r="M44" i="4"/>
  <c r="K44" i="4" s="1"/>
  <c r="M31" i="4"/>
  <c r="M26" i="4"/>
  <c r="M24" i="4"/>
  <c r="M22" i="4"/>
  <c r="M20" i="4"/>
  <c r="M42" i="4"/>
  <c r="M38" i="4"/>
  <c r="M34" i="4"/>
  <c r="M17" i="4"/>
  <c r="N15" i="4"/>
  <c r="M29" i="4"/>
  <c r="M19" i="4"/>
  <c r="M46" i="4"/>
  <c r="M47" i="4"/>
  <c r="K47" i="4" s="1"/>
  <c r="M43" i="4"/>
  <c r="M39" i="4"/>
  <c r="K39" i="4" s="1"/>
  <c r="M35" i="4"/>
  <c r="M32" i="4"/>
  <c r="M27" i="4"/>
  <c r="M25" i="4"/>
  <c r="M23" i="4"/>
  <c r="M21" i="4"/>
  <c r="D104" i="1"/>
  <c r="D103" i="1"/>
  <c r="D102" i="1"/>
  <c r="D101" i="1"/>
  <c r="D100" i="1"/>
  <c r="D99" i="1"/>
  <c r="D98" i="1"/>
  <c r="K22" i="6"/>
  <c r="K21" i="6"/>
  <c r="K20" i="6"/>
  <c r="K19" i="6"/>
  <c r="K18" i="6"/>
  <c r="K17" i="6"/>
  <c r="K16" i="6"/>
  <c r="K5" i="6"/>
  <c r="K4" i="6"/>
  <c r="K22" i="5"/>
  <c r="K21" i="5"/>
  <c r="K20" i="5"/>
  <c r="K19" i="5"/>
  <c r="K18" i="5"/>
  <c r="K17" i="5"/>
  <c r="K16" i="5"/>
  <c r="K5" i="5"/>
  <c r="K4" i="5"/>
  <c r="K46" i="4"/>
  <c r="K42" i="4"/>
  <c r="K37" i="4"/>
  <c r="V15" i="4"/>
  <c r="U16" i="4"/>
  <c r="U17" i="4"/>
  <c r="U18" i="4"/>
  <c r="U19" i="4"/>
  <c r="U20" i="4"/>
  <c r="K20" i="4" s="1"/>
  <c r="U21" i="4"/>
  <c r="U22" i="4"/>
  <c r="U23" i="4"/>
  <c r="U24" i="4"/>
  <c r="U25" i="4"/>
  <c r="U26" i="4"/>
  <c r="U27" i="4"/>
  <c r="U28" i="4"/>
  <c r="K28" i="4" s="1"/>
  <c r="U29" i="4"/>
  <c r="U30" i="4"/>
  <c r="U31" i="4"/>
  <c r="U32" i="4"/>
  <c r="U33" i="4"/>
  <c r="U34" i="4"/>
  <c r="T15" i="4"/>
  <c r="S16" i="4"/>
  <c r="K16" i="4" s="1"/>
  <c r="S17" i="4"/>
  <c r="S18" i="4"/>
  <c r="S19" i="4"/>
  <c r="K19" i="4" s="1"/>
  <c r="S20" i="4"/>
  <c r="S21" i="4"/>
  <c r="K21" i="4" s="1"/>
  <c r="S22" i="4"/>
  <c r="S23" i="4"/>
  <c r="S24" i="4"/>
  <c r="S25" i="4"/>
  <c r="S26" i="4"/>
  <c r="S27" i="4"/>
  <c r="R15" i="4"/>
  <c r="Q16" i="4"/>
  <c r="Q17" i="4"/>
  <c r="Q18" i="4"/>
  <c r="K18" i="4" s="1"/>
  <c r="Q19" i="4"/>
  <c r="Q20" i="4"/>
  <c r="K15" i="4"/>
  <c r="K5" i="4"/>
  <c r="T15" i="3"/>
  <c r="S16" i="3"/>
  <c r="S17" i="3"/>
  <c r="S18" i="3"/>
  <c r="S19" i="3"/>
  <c r="S20" i="3"/>
  <c r="S21" i="3"/>
  <c r="S22" i="3"/>
  <c r="S23" i="3"/>
  <c r="S24" i="3"/>
  <c r="S25" i="3"/>
  <c r="S26" i="3"/>
  <c r="S27" i="3"/>
  <c r="S28" i="3"/>
  <c r="S29" i="3"/>
  <c r="K29" i="3"/>
  <c r="K28" i="3"/>
  <c r="K27" i="3"/>
  <c r="K26" i="3"/>
  <c r="K25" i="3"/>
  <c r="R15" i="3"/>
  <c r="Q16" i="3"/>
  <c r="K16" i="3" s="1"/>
  <c r="Q17" i="3"/>
  <c r="K17" i="3" s="1"/>
  <c r="Q18" i="3"/>
  <c r="Q19" i="3"/>
  <c r="Q20" i="3"/>
  <c r="Q21" i="3"/>
  <c r="K21" i="3" s="1"/>
  <c r="Q22" i="3"/>
  <c r="K22" i="3" s="1"/>
  <c r="Q23" i="3"/>
  <c r="K23" i="3" s="1"/>
  <c r="Q24" i="3"/>
  <c r="K24" i="3" s="1"/>
  <c r="K20" i="3"/>
  <c r="K19" i="3"/>
  <c r="K18" i="3"/>
  <c r="P15" i="3"/>
  <c r="O16" i="3"/>
  <c r="L15" i="3"/>
  <c r="K15" i="3"/>
  <c r="K5" i="3"/>
  <c r="K4" i="3"/>
  <c r="K40" i="4" l="1"/>
  <c r="K22" i="4"/>
  <c r="K25" i="4"/>
  <c r="K27" i="4"/>
  <c r="K33" i="4"/>
  <c r="K45" i="4"/>
  <c r="K23" i="4"/>
  <c r="K30" i="4"/>
  <c r="K32" i="4"/>
  <c r="K26" i="4"/>
  <c r="K49" i="4"/>
  <c r="K24" i="4"/>
  <c r="L15" i="4"/>
  <c r="K35" i="4"/>
  <c r="K17" i="4"/>
  <c r="K31" i="4"/>
  <c r="K34" i="4"/>
  <c r="K38" i="4"/>
  <c r="K29" i="4"/>
  <c r="K43" i="4"/>
</calcChain>
</file>

<file path=xl/sharedStrings.xml><?xml version="1.0" encoding="utf-8"?>
<sst xmlns="http://schemas.openxmlformats.org/spreadsheetml/2006/main" count="412" uniqueCount="150">
  <si>
    <t>Comment remplir le Burndown chart</t>
  </si>
  <si>
    <t>Martin Colot</t>
  </si>
  <si>
    <t>Wikipédia Burndown chart : https://fr.wikipedia.org/wiki/Burndown_chart</t>
  </si>
  <si>
    <t>1. Overview</t>
  </si>
  <si>
    <r>
      <rPr>
        <sz val="11"/>
        <color indexed="8"/>
        <rFont val="Calibri"/>
      </rPr>
      <t xml:space="preserve">La feuille </t>
    </r>
    <r>
      <rPr>
        <i/>
        <sz val="11"/>
        <color indexed="8"/>
        <rFont val="Calibri"/>
        <family val="2"/>
        <charset val="1"/>
      </rPr>
      <t>Overview</t>
    </r>
    <r>
      <rPr>
        <sz val="11"/>
        <color indexed="8"/>
        <rFont val="Calibri"/>
      </rPr>
      <t xml:space="preserve"> montre l'évolution du projet complet, itération par itération</t>
    </r>
  </si>
  <si>
    <t>Estimation</t>
  </si>
  <si>
    <t>Itération 1</t>
  </si>
  <si>
    <t>Itération 2</t>
  </si>
  <si>
    <t>Itération 3</t>
  </si>
  <si>
    <t>Itération 4</t>
  </si>
  <si>
    <t>Ce tableau reprend l'estimation des points de chaque histoire</t>
  </si>
  <si>
    <t>Histoire 1</t>
  </si>
  <si>
    <r>
      <rPr>
        <sz val="11"/>
        <color indexed="8"/>
        <rFont val="Calibri"/>
      </rPr>
      <t xml:space="preserve">La colonne </t>
    </r>
    <r>
      <rPr>
        <i/>
        <sz val="11"/>
        <color indexed="8"/>
        <rFont val="Calibri"/>
        <family val="2"/>
        <charset val="1"/>
      </rPr>
      <t>estimation</t>
    </r>
    <r>
      <rPr>
        <sz val="11"/>
        <color indexed="8"/>
        <rFont val="Calibri"/>
      </rPr>
      <t xml:space="preserve"> doit être remplie avant la première itération</t>
    </r>
  </si>
  <si>
    <t>Histoire 2</t>
  </si>
  <si>
    <t>Chaque colone suivante doit être remplie à la fin de l'itération correspondante</t>
  </si>
  <si>
    <t>Histoire 3</t>
  </si>
  <si>
    <t>Histoire 4</t>
  </si>
  <si>
    <r>
      <rPr>
        <b/>
        <sz val="11"/>
        <color indexed="8"/>
        <rFont val="Calibri"/>
        <family val="2"/>
        <charset val="1"/>
      </rPr>
      <t xml:space="preserve">Rappel : </t>
    </r>
    <r>
      <rPr>
        <sz val="11"/>
        <color indexed="8"/>
        <rFont val="Calibri"/>
      </rPr>
      <t xml:space="preserve"> 1 point = une heure de travail pour un binôme</t>
    </r>
  </si>
  <si>
    <t>Histoire 5</t>
  </si>
  <si>
    <t>Sur une itération, chaque personne devrait programmer pendant 8,8h (10 ECTS) / 2,8h (5 ECTS) comme pilote et 8,8h (10 ECTS) / 2,8h (5 ECTS) comme copilote      (80% de 11h (10 ECTS) / de 3,5h (5 ECTS))</t>
  </si>
  <si>
    <t>Histoire 6</t>
  </si>
  <si>
    <t>L'estimation des points d'une histoire peut changer au fil des itérations</t>
  </si>
  <si>
    <t>Histoire 7</t>
  </si>
  <si>
    <t>Histoire 8</t>
  </si>
  <si>
    <r>
      <rPr>
        <sz val="11"/>
        <color indexed="8"/>
        <rFont val="Calibri"/>
      </rPr>
      <t xml:space="preserve">La ligne </t>
    </r>
    <r>
      <rPr>
        <b/>
        <sz val="11"/>
        <color indexed="8"/>
        <rFont val="Calibri"/>
        <family val="2"/>
        <charset val="1"/>
      </rPr>
      <t>Total</t>
    </r>
    <r>
      <rPr>
        <sz val="11"/>
        <color indexed="8"/>
        <rFont val="Calibri"/>
      </rPr>
      <t xml:space="preserve"> est calculée automatiquement sur base de l'estimation des points de chaque histoire</t>
    </r>
  </si>
  <si>
    <t>Histoire 9</t>
  </si>
  <si>
    <t>Histoire 10</t>
  </si>
  <si>
    <t>Les cases vertes indiquent les histoires introduites et terminées pendant l'itération</t>
  </si>
  <si>
    <t>Les cases oranges indiquent les histoires introduites mais non terminées pendant l'itération</t>
  </si>
  <si>
    <t>Total</t>
  </si>
  <si>
    <t>Ce graphique indique l'évolution du nombre total d'heures restantes selon l'estimation des points</t>
  </si>
  <si>
    <t>Il est calculé automatiquement sur base du tableau au dessus</t>
  </si>
  <si>
    <t>Ce graphique indique le nombre de points restants pour chaque histoire</t>
  </si>
  <si>
    <t>2. IT1 - IT4</t>
  </si>
  <si>
    <r>
      <rPr>
        <sz val="11"/>
        <color indexed="8"/>
        <rFont val="Calibri"/>
      </rPr>
      <t xml:space="preserve">Les feuilles </t>
    </r>
    <r>
      <rPr>
        <i/>
        <sz val="11"/>
        <color indexed="8"/>
        <rFont val="Calibri"/>
        <family val="2"/>
        <charset val="1"/>
      </rPr>
      <t xml:space="preserve">IT1 </t>
    </r>
    <r>
      <rPr>
        <sz val="11"/>
        <color indexed="8"/>
        <rFont val="Calibri"/>
      </rPr>
      <t xml:space="preserve">à </t>
    </r>
    <r>
      <rPr>
        <i/>
        <sz val="11"/>
        <color indexed="8"/>
        <rFont val="Calibri"/>
        <family val="2"/>
        <charset val="1"/>
      </rPr>
      <t>IT4</t>
    </r>
    <r>
      <rPr>
        <sz val="11"/>
        <color indexed="8"/>
        <rFont val="Calibri"/>
      </rPr>
      <t xml:space="preserve"> reprennent chacunes les données d'une seule itération, pour les histoires qui y ont été introduites</t>
    </r>
  </si>
  <si>
    <t>HISTOIRE 1</t>
  </si>
  <si>
    <t>Chacun de ces tableaux indique l'évolution d'une histoire</t>
  </si>
  <si>
    <t>Tâches</t>
  </si>
  <si>
    <t>Pilote</t>
  </si>
  <si>
    <t>Copilote</t>
  </si>
  <si>
    <t>Points réels</t>
  </si>
  <si>
    <t>Points estimés</t>
  </si>
  <si>
    <t>on y trouve le numéro de l'histoire (et idéalement son nom)</t>
  </si>
  <si>
    <t>Tâche 1</t>
  </si>
  <si>
    <t>Martin</t>
  </si>
  <si>
    <t>Maxime</t>
  </si>
  <si>
    <t>Chaque ligne représente une session de travail par un binôme (en pair programming)</t>
  </si>
  <si>
    <t>Tâche 2</t>
  </si>
  <si>
    <t>Emma</t>
  </si>
  <si>
    <t>Clara</t>
  </si>
  <si>
    <t>Tâche 3</t>
  </si>
  <si>
    <r>
      <rPr>
        <sz val="11"/>
        <color indexed="8"/>
        <rFont val="Calibri"/>
      </rPr>
      <t xml:space="preserve">La colonne </t>
    </r>
    <r>
      <rPr>
        <i/>
        <sz val="11"/>
        <color indexed="8"/>
        <rFont val="Calibri"/>
        <family val="2"/>
        <charset val="1"/>
      </rPr>
      <t>Tâche</t>
    </r>
    <r>
      <rPr>
        <sz val="11"/>
        <color indexed="8"/>
        <rFont val="Calibri"/>
      </rPr>
      <t xml:space="preserve"> permet de donner un nom à la session de travail</t>
    </r>
  </si>
  <si>
    <r>
      <rPr>
        <sz val="11"/>
        <color indexed="8"/>
        <rFont val="Calibri"/>
      </rPr>
      <t xml:space="preserve">Les colonnes </t>
    </r>
    <r>
      <rPr>
        <i/>
        <sz val="11"/>
        <color indexed="8"/>
        <rFont val="Calibri"/>
        <family val="2"/>
        <charset val="1"/>
      </rPr>
      <t>Pilote</t>
    </r>
    <r>
      <rPr>
        <sz val="11"/>
        <color indexed="8"/>
        <rFont val="Calibri"/>
      </rPr>
      <t xml:space="preserve"> et </t>
    </r>
    <r>
      <rPr>
        <i/>
        <sz val="11"/>
        <color indexed="8"/>
        <rFont val="Calibri"/>
        <family val="2"/>
        <charset val="1"/>
      </rPr>
      <t>Copilote</t>
    </r>
    <r>
      <rPr>
        <sz val="11"/>
        <color indexed="8"/>
        <rFont val="Calibri"/>
      </rPr>
      <t xml:space="preserve"> servent à indiquer les noms des 2 programmeurs</t>
    </r>
  </si>
  <si>
    <r>
      <rPr>
        <sz val="11"/>
        <color indexed="8"/>
        <rFont val="Calibri"/>
      </rPr>
      <t xml:space="preserve">La colonne </t>
    </r>
    <r>
      <rPr>
        <i/>
        <sz val="11"/>
        <color indexed="8"/>
        <rFont val="Calibri"/>
        <family val="2"/>
        <charset val="1"/>
      </rPr>
      <t>Points estimés</t>
    </r>
    <r>
      <rPr>
        <sz val="11"/>
        <color indexed="8"/>
        <rFont val="Calibri"/>
      </rPr>
      <t xml:space="preserve"> donne le nombre de points qui étaient prévu pour la tâche réalisée dans cette session</t>
    </r>
  </si>
  <si>
    <r>
      <rPr>
        <sz val="11"/>
        <color indexed="8"/>
        <rFont val="Calibri"/>
      </rPr>
      <t xml:space="preserve">La colonne </t>
    </r>
    <r>
      <rPr>
        <i/>
        <sz val="11"/>
        <color indexed="8"/>
        <rFont val="Calibri"/>
        <family val="2"/>
        <charset val="1"/>
      </rPr>
      <t>Points rééls</t>
    </r>
    <r>
      <rPr>
        <sz val="11"/>
        <color indexed="8"/>
        <rFont val="Calibri"/>
      </rPr>
      <t xml:space="preserve"> donne la durée, en heures, de la session</t>
    </r>
  </si>
  <si>
    <t>Les totaux sont calculés automatiquement. Si le nombre de lignes du tableau est modifié, les formules doivent être adaptées</t>
  </si>
  <si>
    <t>Le total des points estimés ne devrait jamais dépasser l'estimaiton des points de l'histoire</t>
  </si>
  <si>
    <t>Il est cependant possible qu'il soit inférieur si l'équipe ne parvient pas à faire toutes les tâches prévues durant l'itération</t>
  </si>
  <si>
    <t>Ce tableau reprend une vue d'ensemble du nombre d'heures</t>
  </si>
  <si>
    <t>Vélocité :</t>
  </si>
  <si>
    <t>d'abord la vélocité de l'équipe (normalement, entre 28 et 88), qui est égal au nombre de points introduits pendants une itération</t>
  </si>
  <si>
    <t>Total Points réel :</t>
  </si>
  <si>
    <t>Ensuite, le total d'heures prestées par les binômes</t>
  </si>
  <si>
    <t>Total Points estimé :</t>
  </si>
  <si>
    <t>Enfin, le nombre de points estimés qui ont été implémentés</t>
  </si>
  <si>
    <t>Dans ce 1e exemple, l'estimation des points étaient de 50 et l'équipe a terminé toutes les tâches en 54h. Elle a donc fait 4h supplémentaires (attention à ne pas réaliser trop d'heures supplémentaires!)</t>
  </si>
  <si>
    <t>Dans ce second exemple, l'équipe a travaillé 55h (faisant donc 5h supplémentaires) mais n'a pas réussi à implémenter toutes les tâches</t>
  </si>
  <si>
    <t>L'estimation nous dit que les tâches réalisées auraient dû prendre 43h</t>
  </si>
  <si>
    <t>Il doit donc rester (au moins) 7h pour terminer les histoires de cette itération. Ces heures doivent rentrer dans la ré-estimation des points pour la prochaine itération</t>
  </si>
  <si>
    <t>Nombre de jours :</t>
  </si>
  <si>
    <t>Ce tableau reprend l'évolution par jour de chaque histoire</t>
  </si>
  <si>
    <t>Points restants</t>
  </si>
  <si>
    <t>On y voit d'abord une évolution idéale. Elle est linéaire pour chaque histoire. Ce n'est évidement pas une évolution réaliste mais cela permet de voir si le projet avance assez vite ou non</t>
  </si>
  <si>
    <t>On voit ensuite l'évolution réelle du nombre de point restants</t>
  </si>
  <si>
    <t>Jour</t>
  </si>
  <si>
    <t>Idéal</t>
  </si>
  <si>
    <t>Réel</t>
  </si>
  <si>
    <t xml:space="preserve">Exemple: </t>
  </si>
  <si>
    <t>Si l'histoire 1 est estimée à 30 points et qu'au jour 1, un binôme réalise une tâche estimée à 10 points, alors il reste 20 points à réaliser pour l'histoire 1</t>
  </si>
  <si>
    <t>Cela ne dépend pas du nombre réel d'heures ayant été nécessaires à la rélisation de la tâche</t>
  </si>
  <si>
    <r>
      <rPr>
        <sz val="11"/>
        <color indexed="8"/>
        <rFont val="Calibri"/>
      </rPr>
      <t xml:space="preserve">Le total d'heures et l'évolution linéaire des colonnes </t>
    </r>
    <r>
      <rPr>
        <i/>
        <sz val="11"/>
        <color indexed="8"/>
        <rFont val="Calibri"/>
        <family val="2"/>
        <charset val="1"/>
      </rPr>
      <t>idéal</t>
    </r>
    <r>
      <rPr>
        <sz val="11"/>
        <color indexed="8"/>
        <rFont val="Calibri"/>
      </rPr>
      <t xml:space="preserve"> sont calculés automatiquement. Si le nombre d'histoirse ou de jour est différents, les formules doivent être adaptées</t>
    </r>
  </si>
  <si>
    <r>
      <rPr>
        <sz val="11"/>
        <color indexed="8"/>
        <rFont val="Calibri"/>
      </rPr>
      <t xml:space="preserve">Dans les colonnes </t>
    </r>
    <r>
      <rPr>
        <i/>
        <sz val="11"/>
        <color indexed="8"/>
        <rFont val="Calibri"/>
        <family val="2"/>
        <charset val="1"/>
      </rPr>
      <t>idéal</t>
    </r>
    <r>
      <rPr>
        <sz val="11"/>
        <color indexed="8"/>
        <rFont val="Calibri"/>
      </rPr>
      <t>, seul le nombre d'heures estimées pour l'histoire complète doit être noté (dans la première ligne)</t>
    </r>
  </si>
  <si>
    <t>Le nombre de jours dans l'itération doit également être indiqué au dessus du tableau (ici, 7 jours, car le jour 0 n'est pas inclu dans l'itération)</t>
  </si>
  <si>
    <r>
      <rPr>
        <sz val="11"/>
        <color indexed="8"/>
        <rFont val="Calibri"/>
      </rPr>
      <t xml:space="preserve">Finalement, nous arrivons à l'affichage du </t>
    </r>
    <r>
      <rPr>
        <b/>
        <u/>
        <sz val="11"/>
        <color indexed="8"/>
        <rFont val="Calibri"/>
        <family val="2"/>
        <charset val="1"/>
      </rPr>
      <t>Burndown chart</t>
    </r>
    <r>
      <rPr>
        <sz val="11"/>
        <color indexed="8"/>
        <rFont val="Calibri"/>
      </rPr>
      <t xml:space="preserve"> qui est réalisé automatiquement sur base des colonnes </t>
    </r>
    <r>
      <rPr>
        <i/>
        <sz val="11"/>
        <color indexed="8"/>
        <rFont val="Calibri"/>
        <family val="2"/>
        <charset val="1"/>
      </rPr>
      <t>Total</t>
    </r>
    <r>
      <rPr>
        <sz val="11"/>
        <color indexed="8"/>
        <rFont val="Calibri"/>
      </rPr>
      <t xml:space="preserve"> du tableau précédent</t>
    </r>
  </si>
  <si>
    <t>Nous voyons que l'évolution idéale est bien linéaire, contrairement à l'évolution réelle</t>
  </si>
  <si>
    <t>Histoire 11</t>
  </si>
  <si>
    <t>Histoire 12</t>
  </si>
  <si>
    <t>Histoire 13</t>
  </si>
  <si>
    <t>Histoire 14</t>
  </si>
  <si>
    <t>Histoire 15</t>
  </si>
  <si>
    <t>Histoire 16</t>
  </si>
  <si>
    <t>Histoire 17</t>
  </si>
  <si>
    <t>Histoire 18</t>
  </si>
  <si>
    <t>Histoire 19</t>
  </si>
  <si>
    <t>Histoire 20</t>
  </si>
  <si>
    <t>Histoire 21</t>
  </si>
  <si>
    <t>Histoire 22</t>
  </si>
  <si>
    <t>Histoire 23</t>
  </si>
  <si>
    <t>Histoire 24</t>
  </si>
  <si>
    <t>Tâche 1 (création de la classe utilisateur)</t>
  </si>
  <si>
    <t>Alexandre A</t>
  </si>
  <si>
    <t>Wassim</t>
  </si>
  <si>
    <t>Tâche 2 (interface liste de paquet)</t>
  </si>
  <si>
    <t>Alexandre B</t>
  </si>
  <si>
    <t>Lina</t>
  </si>
  <si>
    <t>Tâche 3 (interface connexion)</t>
  </si>
  <si>
    <t>Brenno</t>
  </si>
  <si>
    <t>Ismail</t>
  </si>
  <si>
    <t>HISTOIRE 2</t>
  </si>
  <si>
    <t>Tâche 1 (stockage des paquets et users)</t>
  </si>
  <si>
    <t>Tâche 2 (fusion des branches)</t>
  </si>
  <si>
    <t>Nicolas</t>
  </si>
  <si>
    <t>Tâche 3 (création du paquet)</t>
  </si>
  <si>
    <t>Romain</t>
  </si>
  <si>
    <t>Tâche 4 (sauvegarde du paquet dans un fichier)</t>
  </si>
  <si>
    <t>Tâche 5  (Ajout des cartes dans paquets et sauvegarde)</t>
  </si>
  <si>
    <t>Raphael</t>
  </si>
  <si>
    <t>HISTOIRE 3</t>
  </si>
  <si>
    <t>Tâche 1 (Création de cartes)</t>
  </si>
  <si>
    <t>Philippe</t>
  </si>
  <si>
    <t>Tâche 2 (Créer l'interface)</t>
  </si>
  <si>
    <t>/</t>
  </si>
  <si>
    <t>HISTOIRE 23</t>
  </si>
  <si>
    <t>Tâche 1 (Prise en main Java et JavaFX)</t>
  </si>
  <si>
    <t>Alex B.</t>
  </si>
  <si>
    <t>Tâche 2 (Mise en place de JavaFX)</t>
  </si>
  <si>
    <t>Tâche 1: Déconnexion utilisateur</t>
  </si>
  <si>
    <t>Alexandre A.</t>
  </si>
  <si>
    <t>Tâche 2: Edition de paquets</t>
  </si>
  <si>
    <t>Tâche 4: Filtre des catégories</t>
  </si>
  <si>
    <t>Alexandre B.</t>
  </si>
  <si>
    <t>HISTOIRE 4</t>
  </si>
  <si>
    <t>Tâche 1: Session d'étude (interface comprise)</t>
  </si>
  <si>
    <t>Tâche 2: score des cartes (et sauvegarde du score + interface)</t>
  </si>
  <si>
    <t>HISTOIRE 5</t>
  </si>
  <si>
    <t xml:space="preserve"> Tâche 1: Visualisation des cartes par score</t>
  </si>
  <si>
    <t>HISTOIRE 8</t>
  </si>
  <si>
    <t>Tâche 1: Interface des types de cartes (QCM, textes à trou)</t>
  </si>
  <si>
    <t>Tâche 2: les types de cartes en eux-mêmes</t>
  </si>
  <si>
    <t>Raphaël</t>
  </si>
  <si>
    <t>HISTOIRE 24</t>
  </si>
  <si>
    <t>Tâche 1: Gestion des exceptions</t>
  </si>
  <si>
    <t>Tâche 2: MVC</t>
  </si>
  <si>
    <t>Tâche 4</t>
  </si>
  <si>
    <t>Tâche 5</t>
  </si>
  <si>
    <t>Tâche 6</t>
  </si>
  <si>
    <t>Tâche 7</t>
  </si>
  <si>
    <t>Tâche 8</t>
  </si>
  <si>
    <t>Tâche 9</t>
  </si>
  <si>
    <t>Tâche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</si>
</sst>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indexed="8"/>
      <name val="Calibri"/>
    </font>
    <font>
      <b/>
      <sz val="11"/>
      <color indexed="52"/>
      <name val="Calibri"/>
    </font>
    <font>
      <sz val="10"/>
      <color indexed="8"/>
      <name val="Arial"/>
    </font>
    <font>
      <b/>
      <sz val="20"/>
      <color indexed="8"/>
      <name val="Calibri"/>
    </font>
    <font>
      <b/>
      <sz val="14"/>
      <color indexed="8"/>
      <name val="Calibri"/>
    </font>
    <font>
      <i/>
      <sz val="11"/>
      <color indexed="8"/>
      <name val="Calibri"/>
      <family val="2"/>
      <charset val="1"/>
    </font>
    <font>
      <b/>
      <sz val="11"/>
      <color indexed="8"/>
      <name val="Calibri"/>
    </font>
    <font>
      <b/>
      <sz val="11"/>
      <color indexed="8"/>
      <name val="Calibri"/>
      <family val="2"/>
      <charset val="1"/>
    </font>
    <font>
      <b/>
      <sz val="8"/>
      <color indexed="8"/>
      <name val="Georgia"/>
      <family val="1"/>
    </font>
    <font>
      <sz val="8"/>
      <color indexed="8"/>
      <name val="Georgia"/>
      <family val="1"/>
    </font>
    <font>
      <b/>
      <sz val="11"/>
      <color indexed="8"/>
      <name val="Georgia"/>
      <family val="1"/>
    </font>
    <font>
      <b/>
      <sz val="8"/>
      <color indexed="8"/>
      <name val="Georgia1"/>
    </font>
    <font>
      <b/>
      <u/>
      <sz val="11"/>
      <color indexed="8"/>
      <name val="Calibri"/>
      <family val="2"/>
      <charset val="1"/>
    </font>
    <font>
      <sz val="11"/>
      <color indexed="8"/>
      <name val="Georgia"/>
      <family val="1"/>
    </font>
    <font>
      <b/>
      <sz val="14"/>
      <color indexed="8"/>
      <name val="Georgia"/>
      <family val="1"/>
    </font>
    <font>
      <sz val="12"/>
      <color indexed="8"/>
      <name val="Georgia"/>
      <family val="1"/>
    </font>
    <font>
      <sz val="10"/>
      <color indexed="8"/>
      <name val="Georgia"/>
      <family val="1"/>
    </font>
    <font>
      <b/>
      <sz val="12"/>
      <color indexed="8"/>
      <name val="Georgia"/>
      <family val="1"/>
    </font>
    <font>
      <b/>
      <sz val="11"/>
      <color indexed="8"/>
      <name val="Georgia1"/>
    </font>
    <font>
      <b/>
      <sz val="10"/>
      <color indexed="8"/>
      <name val="Georgia"/>
      <family val="1"/>
    </font>
    <font>
      <sz val="12"/>
      <color indexed="8"/>
      <name val="Georgia1"/>
    </font>
    <font>
      <b/>
      <sz val="12"/>
      <color indexed="8"/>
      <name val="Georgia1"/>
    </font>
    <font>
      <sz val="11"/>
      <color indexed="8"/>
      <name val="Calibri"/>
    </font>
  </fonts>
  <fills count="15">
    <fill>
      <patternFill patternType="none"/>
    </fill>
    <fill>
      <patternFill patternType="gray125"/>
    </fill>
    <fill>
      <patternFill patternType="solid">
        <fgColor indexed="27"/>
        <bgColor indexed="42"/>
      </patternFill>
    </fill>
    <fill>
      <patternFill patternType="solid">
        <fgColor indexed="47"/>
        <bgColor indexed="41"/>
      </patternFill>
    </fill>
    <fill>
      <patternFill patternType="solid">
        <fgColor indexed="42"/>
        <bgColor indexed="27"/>
      </patternFill>
    </fill>
    <fill>
      <patternFill patternType="solid">
        <fgColor indexed="43"/>
        <bgColor indexed="13"/>
      </patternFill>
    </fill>
    <fill>
      <patternFill patternType="solid">
        <fgColor indexed="26"/>
        <bgColor indexed="9"/>
      </patternFill>
    </fill>
    <fill>
      <patternFill patternType="solid">
        <fgColor indexed="9"/>
        <bgColor indexed="26"/>
      </patternFill>
    </fill>
    <fill>
      <patternFill patternType="solid">
        <fgColor indexed="49"/>
        <bgColor indexed="42"/>
      </patternFill>
    </fill>
    <fill>
      <patternFill patternType="solid">
        <fgColor indexed="45"/>
        <bgColor indexed="47"/>
      </patternFill>
    </fill>
    <fill>
      <patternFill patternType="solid">
        <fgColor indexed="44"/>
        <bgColor indexed="31"/>
      </patternFill>
    </fill>
    <fill>
      <patternFill patternType="solid">
        <fgColor indexed="57"/>
        <bgColor indexed="21"/>
      </patternFill>
    </fill>
    <fill>
      <patternFill patternType="solid">
        <fgColor indexed="31"/>
        <bgColor indexed="22"/>
      </patternFill>
    </fill>
    <fill>
      <patternFill patternType="solid">
        <fgColor indexed="13"/>
        <bgColor indexed="43"/>
      </patternFill>
    </fill>
    <fill>
      <patternFill patternType="solid">
        <fgColor indexed="24"/>
        <bgColor indexed="55"/>
      </patternFill>
    </fill>
  </fills>
  <borders count="11">
    <border>
      <left/>
      <right/>
      <top/>
      <bottom/>
      <diagonal/>
    </border>
    <border>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right style="hair">
        <color indexed="8"/>
      </right>
      <top/>
      <bottom/>
      <diagonal/>
    </border>
    <border>
      <left style="hair">
        <color indexed="8"/>
      </left>
      <right/>
      <top/>
      <bottom/>
      <diagonal/>
    </border>
    <border>
      <left style="hair">
        <color indexed="8"/>
      </left>
      <right/>
      <top style="hair">
        <color indexed="8"/>
      </top>
      <bottom style="hair">
        <color indexed="8"/>
      </bottom>
      <diagonal/>
    </border>
  </borders>
  <cellStyleXfs count="20">
    <xf numFmtId="0" fontId="0" fillId="0" borderId="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2" fillId="3" borderId="0" applyBorder="0" applyProtection="0"/>
    <xf numFmtId="0" fontId="1" fillId="0" borderId="0" applyBorder="0" applyProtection="0"/>
    <xf numFmtId="0" fontId="1" fillId="0" borderId="0" applyBorder="0" applyProtection="0"/>
    <xf numFmtId="0" fontId="1" fillId="0" borderId="0" applyBorder="0" applyProtection="0"/>
    <xf numFmtId="0" fontId="22" fillId="2" borderId="0" applyBorder="0" applyProtection="0"/>
    <xf numFmtId="0" fontId="22" fillId="2" borderId="0" applyBorder="0" applyProtection="0"/>
    <xf numFmtId="0" fontId="22" fillId="2" borderId="0" applyBorder="0" applyProtection="0"/>
    <xf numFmtId="0" fontId="22" fillId="2" borderId="0" applyBorder="0" applyProtection="0"/>
    <xf numFmtId="0" fontId="2" fillId="0" borderId="0" applyBorder="0" applyProtection="0"/>
    <xf numFmtId="0" fontId="22" fillId="2" borderId="0" applyBorder="0" applyProtection="0"/>
  </cellStyleXfs>
  <cellXfs count="82">
    <xf numFmtId="0" fontId="0" fillId="0" borderId="0" xfId="0"/>
    <xf numFmtId="0" fontId="0" fillId="0" borderId="1" xfId="0" applyBorder="1"/>
    <xf numFmtId="0" fontId="6" fillId="0" borderId="2" xfId="0" applyFont="1" applyBorder="1" applyAlignment="1">
      <alignment horizontal="center"/>
    </xf>
    <xf numFmtId="0" fontId="6" fillId="6" borderId="3"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0" fillId="0" borderId="0" xfId="0" applyAlignment="1">
      <alignment horizontal="left"/>
    </xf>
    <xf numFmtId="0" fontId="6" fillId="0" borderId="5" xfId="0" applyFont="1" applyBorder="1" applyAlignment="1">
      <alignment horizontal="center"/>
    </xf>
    <xf numFmtId="0" fontId="0" fillId="0" borderId="5" xfId="0" applyBorder="1"/>
    <xf numFmtId="0" fontId="0" fillId="8" borderId="5" xfId="0" applyFill="1" applyBorder="1"/>
    <xf numFmtId="0" fontId="6" fillId="0" borderId="6" xfId="0" applyFont="1" applyBorder="1" applyAlignment="1">
      <alignment horizontal="center"/>
    </xf>
    <xf numFmtId="0" fontId="0" fillId="0" borderId="6" xfId="0" applyBorder="1"/>
    <xf numFmtId="0" fontId="0" fillId="8" borderId="6" xfId="0" applyFill="1" applyBorder="1"/>
    <xf numFmtId="0" fontId="7" fillId="0" borderId="0" xfId="0" applyFont="1" applyAlignment="1">
      <alignment horizontal="left"/>
    </xf>
    <xf numFmtId="0" fontId="0" fillId="9" borderId="6" xfId="0" applyFill="1" applyBorder="1"/>
    <xf numFmtId="0" fontId="6" fillId="0" borderId="7" xfId="0" applyFont="1" applyBorder="1" applyAlignment="1">
      <alignment horizontal="center"/>
    </xf>
    <xf numFmtId="0" fontId="0" fillId="0" borderId="7" xfId="0" applyBorder="1"/>
    <xf numFmtId="0" fontId="0" fillId="8" borderId="7" xfId="0" applyFill="1" applyBorder="1"/>
    <xf numFmtId="0" fontId="0" fillId="8" borderId="8" xfId="0" applyFill="1" applyBorder="1"/>
    <xf numFmtId="0" fontId="0" fillId="8" borderId="9" xfId="0" applyFill="1" applyBorder="1"/>
    <xf numFmtId="0" fontId="0" fillId="8" borderId="0" xfId="0" applyFill="1"/>
    <xf numFmtId="0" fontId="6" fillId="0" borderId="0" xfId="0" applyFont="1" applyAlignment="1">
      <alignment horizontal="center"/>
    </xf>
    <xf numFmtId="0" fontId="0" fillId="9" borderId="8" xfId="0" applyFill="1" applyBorder="1"/>
    <xf numFmtId="0" fontId="0" fillId="9" borderId="9" xfId="0" applyFill="1" applyBorder="1"/>
    <xf numFmtId="0" fontId="0" fillId="9" borderId="0" xfId="0" applyFill="1"/>
    <xf numFmtId="0" fontId="8" fillId="0" borderId="2" xfId="0" applyFont="1" applyBorder="1"/>
    <xf numFmtId="0" fontId="9" fillId="0" borderId="2" xfId="0" applyFont="1" applyBorder="1"/>
    <xf numFmtId="0" fontId="9" fillId="0" borderId="2" xfId="0" applyFont="1" applyBorder="1" applyAlignment="1">
      <alignment horizontal="center"/>
    </xf>
    <xf numFmtId="0" fontId="8" fillId="11" borderId="2" xfId="0" applyFont="1" applyFill="1" applyBorder="1" applyAlignment="1">
      <alignment horizontal="center"/>
    </xf>
    <xf numFmtId="0" fontId="8" fillId="0" borderId="2" xfId="0" applyFont="1" applyBorder="1" applyAlignment="1">
      <alignment horizontal="center"/>
    </xf>
    <xf numFmtId="0" fontId="10" fillId="12" borderId="0" xfId="0" applyFont="1" applyFill="1" applyAlignment="1">
      <alignment horizontal="left"/>
    </xf>
    <xf numFmtId="0" fontId="10" fillId="12" borderId="0" xfId="0" applyFont="1" applyFill="1"/>
    <xf numFmtId="0" fontId="9" fillId="0" borderId="0" xfId="0" applyFont="1"/>
    <xf numFmtId="0" fontId="11" fillId="14" borderId="0" xfId="0" applyFont="1" applyFill="1" applyAlignment="1">
      <alignment horizontal="center"/>
    </xf>
    <xf numFmtId="0" fontId="11" fillId="9" borderId="0" xfId="0" applyFont="1" applyFill="1" applyAlignment="1">
      <alignment horizontal="center"/>
    </xf>
    <xf numFmtId="14" fontId="8" fillId="0" borderId="0" xfId="0" applyNumberFormat="1" applyFont="1" applyAlignment="1">
      <alignment horizontal="center" wrapText="1"/>
    </xf>
    <xf numFmtId="0" fontId="9" fillId="0" borderId="0" xfId="0" applyFont="1" applyAlignment="1">
      <alignment horizontal="center"/>
    </xf>
    <xf numFmtId="0" fontId="9" fillId="0" borderId="0" xfId="0" applyFont="1" applyAlignment="1">
      <alignment horizontal="right"/>
    </xf>
    <xf numFmtId="0" fontId="0" fillId="0" borderId="2" xfId="0" applyBorder="1"/>
    <xf numFmtId="0" fontId="0" fillId="0" borderId="3" xfId="0" applyBorder="1"/>
    <xf numFmtId="0" fontId="0" fillId="0" borderId="4" xfId="0" applyBorder="1"/>
    <xf numFmtId="0" fontId="13" fillId="0" borderId="0" xfId="0" applyFont="1"/>
    <xf numFmtId="0" fontId="14" fillId="0" borderId="2" xfId="0" applyFont="1" applyBorder="1"/>
    <xf numFmtId="0" fontId="15" fillId="0" borderId="2" xfId="0" applyFont="1" applyBorder="1"/>
    <xf numFmtId="0" fontId="15" fillId="0" borderId="2" xfId="0" applyFont="1" applyBorder="1" applyAlignment="1">
      <alignment horizontal="center"/>
    </xf>
    <xf numFmtId="0" fontId="16" fillId="0" borderId="0" xfId="0" applyFont="1"/>
    <xf numFmtId="0" fontId="14" fillId="11" borderId="2" xfId="0" applyFont="1" applyFill="1" applyBorder="1" applyAlignment="1">
      <alignment horizontal="center"/>
    </xf>
    <xf numFmtId="0" fontId="17" fillId="0" borderId="2" xfId="0" applyFont="1" applyBorder="1" applyAlignment="1">
      <alignment horizontal="center"/>
    </xf>
    <xf numFmtId="0" fontId="18" fillId="14" borderId="0" xfId="0" applyFont="1" applyFill="1" applyAlignment="1">
      <alignment horizontal="center"/>
    </xf>
    <xf numFmtId="0" fontId="18" fillId="9" borderId="0" xfId="0" applyFont="1" applyFill="1" applyAlignment="1">
      <alignment horizontal="center"/>
    </xf>
    <xf numFmtId="14" fontId="19" fillId="0" borderId="0" xfId="0" applyNumberFormat="1" applyFont="1" applyAlignment="1">
      <alignment horizontal="center" wrapText="1"/>
    </xf>
    <xf numFmtId="0" fontId="13" fillId="0" borderId="0" xfId="0" applyFont="1" applyAlignment="1">
      <alignment horizontal="center"/>
    </xf>
    <xf numFmtId="0" fontId="13" fillId="0" borderId="0" xfId="0" applyFont="1" applyAlignment="1">
      <alignment horizontal="right"/>
    </xf>
    <xf numFmtId="0" fontId="2" fillId="0" borderId="0" xfId="0" applyFont="1"/>
    <xf numFmtId="0" fontId="2" fillId="0" borderId="0" xfId="0" applyFont="1" applyAlignment="1">
      <alignment wrapText="1"/>
    </xf>
    <xf numFmtId="0" fontId="15" fillId="0" borderId="2" xfId="0" applyFont="1" applyBorder="1" applyAlignment="1">
      <alignment wrapText="1"/>
    </xf>
    <xf numFmtId="0" fontId="20" fillId="0" borderId="2" xfId="0" applyFont="1" applyBorder="1" applyAlignment="1">
      <alignment horizontal="center" wrapText="1"/>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xf numFmtId="0" fontId="14" fillId="0" borderId="2" xfId="0" applyFont="1" applyBorder="1" applyAlignment="1">
      <alignment wrapText="1"/>
    </xf>
    <xf numFmtId="0" fontId="21" fillId="0" borderId="2" xfId="0" applyFont="1" applyBorder="1" applyAlignment="1">
      <alignment horizontal="center" wrapText="1"/>
    </xf>
    <xf numFmtId="0" fontId="8" fillId="13" borderId="0" xfId="0" applyFont="1" applyFill="1" applyAlignment="1">
      <alignment horizontal="center" vertical="center"/>
    </xf>
    <xf numFmtId="0" fontId="11" fillId="12" borderId="0" xfId="0" applyFont="1" applyFill="1" applyAlignment="1">
      <alignment horizontal="center"/>
    </xf>
    <xf numFmtId="0" fontId="11" fillId="8" borderId="0" xfId="0" applyFont="1" applyFill="1" applyAlignment="1">
      <alignment horizontal="center"/>
    </xf>
    <xf numFmtId="0" fontId="3" fillId="4" borderId="0" xfId="0" applyFont="1" applyFill="1" applyAlignment="1">
      <alignment horizontal="center" vertical="center"/>
    </xf>
    <xf numFmtId="0" fontId="0" fillId="0" borderId="0" xfId="0" applyAlignment="1">
      <alignment horizontal="center"/>
    </xf>
    <xf numFmtId="0" fontId="4" fillId="5" borderId="0" xfId="0" applyFont="1" applyFill="1" applyAlignment="1">
      <alignment horizontal="center"/>
    </xf>
    <xf numFmtId="0" fontId="8" fillId="10" borderId="2" xfId="0" applyFont="1" applyFill="1" applyBorder="1" applyAlignment="1">
      <alignment horizontal="center"/>
    </xf>
    <xf numFmtId="0" fontId="11" fillId="0" borderId="0" xfId="0" applyFont="1" applyAlignment="1">
      <alignment horizontal="center"/>
    </xf>
    <xf numFmtId="0" fontId="18" fillId="12" borderId="0" xfId="0" applyFont="1" applyFill="1" applyAlignment="1">
      <alignment horizontal="center"/>
    </xf>
    <xf numFmtId="0" fontId="18" fillId="8" borderId="0" xfId="0" applyFont="1" applyFill="1" applyAlignment="1">
      <alignment horizontal="center"/>
    </xf>
    <xf numFmtId="0" fontId="14" fillId="10" borderId="2" xfId="0" applyFont="1" applyFill="1" applyBorder="1" applyAlignment="1">
      <alignment horizontal="center"/>
    </xf>
    <xf numFmtId="0" fontId="18" fillId="0" borderId="0" xfId="0" applyFont="1" applyAlignment="1">
      <alignment horizontal="center"/>
    </xf>
    <xf numFmtId="0" fontId="10" fillId="13" borderId="0" xfId="0" applyFont="1" applyFill="1" applyAlignment="1">
      <alignment horizontal="center" vertical="center"/>
    </xf>
    <xf numFmtId="0" fontId="14" fillId="10" borderId="10" xfId="0" applyFont="1" applyFill="1" applyBorder="1" applyAlignment="1">
      <alignment horizontal="center"/>
    </xf>
    <xf numFmtId="0" fontId="14" fillId="10" borderId="3" xfId="0" applyFont="1" applyFill="1" applyBorder="1" applyAlignment="1">
      <alignment horizontal="center"/>
    </xf>
    <xf numFmtId="0" fontId="14" fillId="10" borderId="4" xfId="0" applyFont="1" applyFill="1" applyBorder="1" applyAlignment="1">
      <alignment horizontal="center"/>
    </xf>
    <xf numFmtId="0" fontId="14" fillId="11" borderId="10" xfId="0" applyFont="1" applyFill="1" applyBorder="1" applyAlignment="1">
      <alignment horizontal="center"/>
    </xf>
    <xf numFmtId="0" fontId="14" fillId="11" borderId="3" xfId="0" applyFont="1" applyFill="1" applyBorder="1" applyAlignment="1">
      <alignment horizontal="center"/>
    </xf>
    <xf numFmtId="0" fontId="14" fillId="11" borderId="4" xfId="0" applyFont="1" applyFill="1" applyBorder="1" applyAlignment="1">
      <alignment horizontal="center"/>
    </xf>
    <xf numFmtId="0" fontId="0" fillId="0" borderId="8" xfId="0" applyBorder="1" applyAlignment="1"/>
  </cellXfs>
  <cellStyles count="20">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9" xr:uid="{00000000-0005-0000-0000-000009000000}"/>
    <cellStyle name="cf2" xfId="10" xr:uid="{00000000-0005-0000-0000-00000A000000}"/>
    <cellStyle name="cf3" xfId="11" xr:uid="{00000000-0005-0000-0000-00000B000000}"/>
    <cellStyle name="cf4" xfId="12" xr:uid="{00000000-0005-0000-0000-00000C000000}"/>
    <cellStyle name="cf5" xfId="13" xr:uid="{00000000-0005-0000-0000-00000D000000}"/>
    <cellStyle name="cf6" xfId="14" xr:uid="{00000000-0005-0000-0000-00000E000000}"/>
    <cellStyle name="cf7" xfId="15" xr:uid="{00000000-0005-0000-0000-00000F000000}"/>
    <cellStyle name="cf8" xfId="16" xr:uid="{00000000-0005-0000-0000-000010000000}"/>
    <cellStyle name="cf9" xfId="17" xr:uid="{00000000-0005-0000-0000-000011000000}"/>
    <cellStyle name="Normal" xfId="0" builtinId="0"/>
    <cellStyle name="Normal 2" xfId="18" xr:uid="{00000000-0005-0000-0000-000013000000}"/>
  </cellStyles>
  <dxfs count="5">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
      <font>
        <b val="0"/>
        <condense val="0"/>
        <extend val="0"/>
        <sz val="11"/>
        <color indexed="8"/>
      </font>
      <fill>
        <patternFill patternType="solid">
          <fgColor indexed="42"/>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BFFFF"/>
      <rgbColor rgb="00FF0000"/>
      <rgbColor rgb="0000FF00"/>
      <rgbColor rgb="000000FF"/>
      <rgbColor rgb="00FFD966"/>
      <rgbColor rgb="00FF00FF"/>
      <rgbColor rgb="0000FFFF"/>
      <rgbColor rgb="00800000"/>
      <rgbColor rgb="00008000"/>
      <rgbColor rgb="00000080"/>
      <rgbColor rgb="00997300"/>
      <rgbColor rgb="00800080"/>
      <rgbColor rgb="00008080"/>
      <rgbColor rgb="00BFBFBF"/>
      <rgbColor rgb="005B9BD5"/>
      <rgbColor rgb="008EA9DB"/>
      <rgbColor rgb="00993366"/>
      <rgbColor rgb="00FFFFF3"/>
      <rgbColor rgb="00B7E1CD"/>
      <rgbColor rgb="00660066"/>
      <rgbColor rgb="00FF8080"/>
      <rgbColor rgb="000066CC"/>
      <rgbColor rgb="00B4C6E7"/>
      <rgbColor rgb="00000080"/>
      <rgbColor rgb="00FF00FF"/>
      <rgbColor rgb="00FFFF00"/>
      <rgbColor rgb="0000FFFF"/>
      <rgbColor rgb="00800080"/>
      <rgbColor rgb="00800000"/>
      <rgbColor rgb="00008080"/>
      <rgbColor rgb="000000FF"/>
      <rgbColor rgb="0000CCFF"/>
      <rgbColor rgb="00D9D9D9"/>
      <rgbColor rgb="00C6E0B4"/>
      <rgbColor rgb="00FFE699"/>
      <rgbColor rgb="0099CCFF"/>
      <rgbColor rgb="00F4B084"/>
      <rgbColor rgb="00B3B3B3"/>
      <rgbColor rgb="00F4C7C3"/>
      <rgbColor rgb="004472C4"/>
      <rgbColor rgb="00A9D08E"/>
      <rgbColor rgb="0070AD47"/>
      <rgbColor rgb="00FFC000"/>
      <rgbColor rgb="00F09300"/>
      <rgbColor rgb="00ED7D31"/>
      <rgbColor rgb="00636363"/>
      <rgbColor rgb="00A5A5A5"/>
      <rgbColor rgb="00004586"/>
      <rgbColor rgb="00339966"/>
      <rgbColor rgb="00003300"/>
      <rgbColor rgb="00333300"/>
      <rgbColor rgb="009E480E"/>
      <rgbColor rgb="00993366"/>
      <rgbColor rgb="00264478"/>
      <rgbColor rgb="0059595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48383121820633E-2"/>
          <c:y val="0.11017323365758355"/>
          <c:w val="0.70623652601517195"/>
          <c:h val="0.71612601877429316"/>
        </c:manualLayout>
      </c:layout>
      <c:lineChart>
        <c:grouping val="standard"/>
        <c:varyColors val="0"/>
        <c:ser>
          <c:idx val="0"/>
          <c:order val="0"/>
          <c:tx>
            <c:strRef>
              <c:f>ReadMe!$B$19</c:f>
              <c:strCache>
                <c:ptCount val="1"/>
                <c:pt idx="0">
                  <c:v>Total</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ReadMe!$C$18:$G$18</c:f>
              <c:strCache>
                <c:ptCount val="5"/>
                <c:pt idx="0">
                  <c:v>Estimation</c:v>
                </c:pt>
                <c:pt idx="1">
                  <c:v>Itération 1</c:v>
                </c:pt>
                <c:pt idx="2">
                  <c:v>Itération 2</c:v>
                </c:pt>
                <c:pt idx="3">
                  <c:v>Itération 3</c:v>
                </c:pt>
                <c:pt idx="4">
                  <c:v>Itération 4</c:v>
                </c:pt>
              </c:strCache>
            </c:strRef>
          </c:cat>
          <c:val>
            <c:numRef>
              <c:f>ReadMe!$C$19:$G$19</c:f>
              <c:numCache>
                <c:formatCode>General</c:formatCode>
                <c:ptCount val="5"/>
                <c:pt idx="0">
                  <c:v>162</c:v>
                </c:pt>
                <c:pt idx="1">
                  <c:v>109</c:v>
                </c:pt>
                <c:pt idx="2">
                  <c:v>73</c:v>
                </c:pt>
                <c:pt idx="3">
                  <c:v>25</c:v>
                </c:pt>
                <c:pt idx="4">
                  <c:v>0</c:v>
                </c:pt>
              </c:numCache>
            </c:numRef>
          </c:val>
          <c:smooth val="0"/>
          <c:extLst>
            <c:ext xmlns:c16="http://schemas.microsoft.com/office/drawing/2014/chart" uri="{C3380CC4-5D6E-409C-BE32-E72D297353CC}">
              <c16:uniqueId val="{00000000-C54A-47AE-85A0-FFCD2FE79F2D}"/>
            </c:ext>
          </c:extLst>
        </c:ser>
        <c:dLbls>
          <c:showLegendKey val="0"/>
          <c:showVal val="0"/>
          <c:showCatName val="0"/>
          <c:showSerName val="0"/>
          <c:showPercent val="0"/>
          <c:showBubbleSize val="0"/>
        </c:dLbls>
        <c:marker val="1"/>
        <c:smooth val="0"/>
        <c:axId val="354131199"/>
        <c:axId val="1"/>
      </c:lineChart>
      <c:catAx>
        <c:axId val="35413119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en-US"/>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4131199"/>
        <c:crosses val="autoZero"/>
        <c:crossBetween val="midCat"/>
      </c:valAx>
      <c:spPr>
        <a:noFill/>
        <a:ln w="25400">
          <a:noFill/>
        </a:ln>
      </c:spPr>
    </c:plotArea>
    <c:legend>
      <c:legendPos val="r"/>
      <c:layout>
        <c:manualLayout>
          <c:xMode val="edge"/>
          <c:yMode val="edge"/>
          <c:x val="0.86255021043986324"/>
          <c:y val="0.42374320637532137"/>
          <c:w val="0.12429762857867026"/>
          <c:h val="8.8986073338817487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46000732946521E-2"/>
          <c:y val="6.4840083026836581E-2"/>
          <c:w val="0.67607772098693963"/>
          <c:h val="0.83294568196013152"/>
        </c:manualLayout>
      </c:layout>
      <c:lineChart>
        <c:grouping val="standard"/>
        <c:varyColors val="0"/>
        <c:ser>
          <c:idx val="0"/>
          <c:order val="0"/>
          <c:tx>
            <c:strRef>
              <c:f>ReadMe!$B$7</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ReadMe!$C$7:$G$7</c:f>
              <c:numCache>
                <c:formatCode>General</c:formatCode>
                <c:ptCount val="5"/>
                <c:pt idx="0">
                  <c:v>30</c:v>
                </c:pt>
                <c:pt idx="1">
                  <c:v>0</c:v>
                </c:pt>
                <c:pt idx="2">
                  <c:v>0</c:v>
                </c:pt>
                <c:pt idx="3">
                  <c:v>0</c:v>
                </c:pt>
                <c:pt idx="4">
                  <c:v>0</c:v>
                </c:pt>
              </c:numCache>
            </c:numRef>
          </c:val>
          <c:smooth val="0"/>
          <c:extLst>
            <c:ext xmlns:c16="http://schemas.microsoft.com/office/drawing/2014/chart" uri="{C3380CC4-5D6E-409C-BE32-E72D297353CC}">
              <c16:uniqueId val="{00000000-A809-4C9D-8658-D1E5B4F0E5B1}"/>
            </c:ext>
          </c:extLst>
        </c:ser>
        <c:ser>
          <c:idx val="1"/>
          <c:order val="1"/>
          <c:tx>
            <c:strRef>
              <c:f>ReadMe!$B$8</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ReadMe!$C$8:$G$8</c:f>
              <c:numCache>
                <c:formatCode>General</c:formatCode>
                <c:ptCount val="5"/>
                <c:pt idx="0">
                  <c:v>20</c:v>
                </c:pt>
                <c:pt idx="1">
                  <c:v>0</c:v>
                </c:pt>
                <c:pt idx="2">
                  <c:v>0</c:v>
                </c:pt>
                <c:pt idx="3">
                  <c:v>0</c:v>
                </c:pt>
                <c:pt idx="4">
                  <c:v>0</c:v>
                </c:pt>
              </c:numCache>
            </c:numRef>
          </c:val>
          <c:smooth val="0"/>
          <c:extLst>
            <c:ext xmlns:c16="http://schemas.microsoft.com/office/drawing/2014/chart" uri="{C3380CC4-5D6E-409C-BE32-E72D297353CC}">
              <c16:uniqueId val="{00000001-A809-4C9D-8658-D1E5B4F0E5B1}"/>
            </c:ext>
          </c:extLst>
        </c:ser>
        <c:ser>
          <c:idx val="2"/>
          <c:order val="2"/>
          <c:tx>
            <c:strRef>
              <c:f>ReadMe!$B$9</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ReadMe!$C$9:$G$9</c:f>
              <c:numCache>
                <c:formatCode>General</c:formatCode>
                <c:ptCount val="5"/>
                <c:pt idx="0">
                  <c:v>15</c:v>
                </c:pt>
                <c:pt idx="1">
                  <c:v>15</c:v>
                </c:pt>
                <c:pt idx="2">
                  <c:v>15</c:v>
                </c:pt>
                <c:pt idx="3">
                  <c:v>0</c:v>
                </c:pt>
                <c:pt idx="4">
                  <c:v>0</c:v>
                </c:pt>
              </c:numCache>
            </c:numRef>
          </c:val>
          <c:smooth val="0"/>
          <c:extLst>
            <c:ext xmlns:c16="http://schemas.microsoft.com/office/drawing/2014/chart" uri="{C3380CC4-5D6E-409C-BE32-E72D297353CC}">
              <c16:uniqueId val="{00000002-A809-4C9D-8658-D1E5B4F0E5B1}"/>
            </c:ext>
          </c:extLst>
        </c:ser>
        <c:ser>
          <c:idx val="3"/>
          <c:order val="3"/>
          <c:tx>
            <c:strRef>
              <c:f>ReadMe!$B$10</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ReadMe!$C$10:$G$10</c:f>
              <c:numCache>
                <c:formatCode>General</c:formatCode>
                <c:ptCount val="5"/>
                <c:pt idx="0">
                  <c:v>17</c:v>
                </c:pt>
                <c:pt idx="1">
                  <c:v>20</c:v>
                </c:pt>
                <c:pt idx="2">
                  <c:v>18</c:v>
                </c:pt>
                <c:pt idx="3">
                  <c:v>0</c:v>
                </c:pt>
                <c:pt idx="4">
                  <c:v>0</c:v>
                </c:pt>
              </c:numCache>
            </c:numRef>
          </c:val>
          <c:smooth val="0"/>
          <c:extLst>
            <c:ext xmlns:c16="http://schemas.microsoft.com/office/drawing/2014/chart" uri="{C3380CC4-5D6E-409C-BE32-E72D297353CC}">
              <c16:uniqueId val="{00000003-A809-4C9D-8658-D1E5B4F0E5B1}"/>
            </c:ext>
          </c:extLst>
        </c:ser>
        <c:ser>
          <c:idx val="4"/>
          <c:order val="4"/>
          <c:tx>
            <c:strRef>
              <c:f>ReadMe!$B$11</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ReadMe!$C$11:$G$11</c:f>
              <c:numCache>
                <c:formatCode>General</c:formatCode>
                <c:ptCount val="5"/>
                <c:pt idx="0">
                  <c:v>5</c:v>
                </c:pt>
                <c:pt idx="1">
                  <c:v>10</c:v>
                </c:pt>
                <c:pt idx="2">
                  <c:v>0</c:v>
                </c:pt>
                <c:pt idx="3">
                  <c:v>0</c:v>
                </c:pt>
                <c:pt idx="4">
                  <c:v>0</c:v>
                </c:pt>
              </c:numCache>
            </c:numRef>
          </c:val>
          <c:smooth val="0"/>
          <c:extLst>
            <c:ext xmlns:c16="http://schemas.microsoft.com/office/drawing/2014/chart" uri="{C3380CC4-5D6E-409C-BE32-E72D297353CC}">
              <c16:uniqueId val="{00000004-A809-4C9D-8658-D1E5B4F0E5B1}"/>
            </c:ext>
          </c:extLst>
        </c:ser>
        <c:ser>
          <c:idx val="5"/>
          <c:order val="5"/>
          <c:tx>
            <c:strRef>
              <c:f>ReadMe!$B$12</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ReadMe!$C$12:$G$12</c:f>
              <c:numCache>
                <c:formatCode>General</c:formatCode>
                <c:ptCount val="5"/>
                <c:pt idx="0">
                  <c:v>20</c:v>
                </c:pt>
                <c:pt idx="1">
                  <c:v>25</c:v>
                </c:pt>
                <c:pt idx="2">
                  <c:v>10</c:v>
                </c:pt>
                <c:pt idx="3">
                  <c:v>0</c:v>
                </c:pt>
                <c:pt idx="4">
                  <c:v>0</c:v>
                </c:pt>
              </c:numCache>
            </c:numRef>
          </c:val>
          <c:smooth val="0"/>
          <c:extLst>
            <c:ext xmlns:c16="http://schemas.microsoft.com/office/drawing/2014/chart" uri="{C3380CC4-5D6E-409C-BE32-E72D297353CC}">
              <c16:uniqueId val="{00000005-A809-4C9D-8658-D1E5B4F0E5B1}"/>
            </c:ext>
          </c:extLst>
        </c:ser>
        <c:ser>
          <c:idx val="6"/>
          <c:order val="6"/>
          <c:tx>
            <c:strRef>
              <c:f>ReadMe!$B$13</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ReadMe!$C$13:$G$13</c:f>
              <c:numCache>
                <c:formatCode>General</c:formatCode>
                <c:ptCount val="5"/>
                <c:pt idx="0">
                  <c:v>21</c:v>
                </c:pt>
                <c:pt idx="1">
                  <c:v>15</c:v>
                </c:pt>
                <c:pt idx="2">
                  <c:v>13</c:v>
                </c:pt>
                <c:pt idx="3">
                  <c:v>15</c:v>
                </c:pt>
                <c:pt idx="4">
                  <c:v>0</c:v>
                </c:pt>
              </c:numCache>
            </c:numRef>
          </c:val>
          <c:smooth val="0"/>
          <c:extLst>
            <c:ext xmlns:c16="http://schemas.microsoft.com/office/drawing/2014/chart" uri="{C3380CC4-5D6E-409C-BE32-E72D297353CC}">
              <c16:uniqueId val="{00000006-A809-4C9D-8658-D1E5B4F0E5B1}"/>
            </c:ext>
          </c:extLst>
        </c:ser>
        <c:ser>
          <c:idx val="7"/>
          <c:order val="7"/>
          <c:tx>
            <c:strRef>
              <c:f>ReadMe!$B$14</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ReadMe!$C$14:$G$14</c:f>
              <c:numCache>
                <c:formatCode>General</c:formatCode>
                <c:ptCount val="5"/>
                <c:pt idx="0">
                  <c:v>12</c:v>
                </c:pt>
                <c:pt idx="1">
                  <c:v>6</c:v>
                </c:pt>
                <c:pt idx="2">
                  <c:v>7</c:v>
                </c:pt>
                <c:pt idx="3">
                  <c:v>0</c:v>
                </c:pt>
                <c:pt idx="4">
                  <c:v>0</c:v>
                </c:pt>
              </c:numCache>
            </c:numRef>
          </c:val>
          <c:smooth val="0"/>
          <c:extLst>
            <c:ext xmlns:c16="http://schemas.microsoft.com/office/drawing/2014/chart" uri="{C3380CC4-5D6E-409C-BE32-E72D297353CC}">
              <c16:uniqueId val="{00000007-A809-4C9D-8658-D1E5B4F0E5B1}"/>
            </c:ext>
          </c:extLst>
        </c:ser>
        <c:ser>
          <c:idx val="8"/>
          <c:order val="8"/>
          <c:tx>
            <c:strRef>
              <c:f>ReadMe!$B$15</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ReadMe!$C$15:$G$15</c:f>
              <c:numCache>
                <c:formatCode>General</c:formatCode>
                <c:ptCount val="5"/>
                <c:pt idx="0">
                  <c:v>19</c:v>
                </c:pt>
                <c:pt idx="1">
                  <c:v>15</c:v>
                </c:pt>
                <c:pt idx="2">
                  <c:v>0</c:v>
                </c:pt>
                <c:pt idx="3">
                  <c:v>0</c:v>
                </c:pt>
                <c:pt idx="4">
                  <c:v>0</c:v>
                </c:pt>
              </c:numCache>
            </c:numRef>
          </c:val>
          <c:smooth val="0"/>
          <c:extLst>
            <c:ext xmlns:c16="http://schemas.microsoft.com/office/drawing/2014/chart" uri="{C3380CC4-5D6E-409C-BE32-E72D297353CC}">
              <c16:uniqueId val="{00000008-A809-4C9D-8658-D1E5B4F0E5B1}"/>
            </c:ext>
          </c:extLst>
        </c:ser>
        <c:ser>
          <c:idx val="9"/>
          <c:order val="9"/>
          <c:tx>
            <c:strRef>
              <c:f>ReadMe!$B$16</c:f>
              <c:strCache>
                <c:ptCount val="1"/>
                <c:pt idx="0">
                  <c:v>Histoire 10</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ReadMe!$C$6:$G$6</c:f>
              <c:strCache>
                <c:ptCount val="5"/>
                <c:pt idx="0">
                  <c:v>Estimation</c:v>
                </c:pt>
                <c:pt idx="1">
                  <c:v>Itération 1</c:v>
                </c:pt>
                <c:pt idx="2">
                  <c:v>Itération 2</c:v>
                </c:pt>
                <c:pt idx="3">
                  <c:v>Itération 3</c:v>
                </c:pt>
                <c:pt idx="4">
                  <c:v>Itération 4</c:v>
                </c:pt>
              </c:strCache>
            </c:strRef>
          </c:cat>
          <c:val>
            <c:numRef>
              <c:f>ReadMe!$C$16:$G$16</c:f>
              <c:numCache>
                <c:formatCode>General</c:formatCode>
                <c:ptCount val="5"/>
                <c:pt idx="0">
                  <c:v>3</c:v>
                </c:pt>
                <c:pt idx="1">
                  <c:v>3</c:v>
                </c:pt>
                <c:pt idx="2">
                  <c:v>10</c:v>
                </c:pt>
                <c:pt idx="3">
                  <c:v>10</c:v>
                </c:pt>
                <c:pt idx="4">
                  <c:v>0</c:v>
                </c:pt>
              </c:numCache>
            </c:numRef>
          </c:val>
          <c:smooth val="0"/>
          <c:extLst>
            <c:ext xmlns:c16="http://schemas.microsoft.com/office/drawing/2014/chart" uri="{C3380CC4-5D6E-409C-BE32-E72D297353CC}">
              <c16:uniqueId val="{00000009-A809-4C9D-8658-D1E5B4F0E5B1}"/>
            </c:ext>
          </c:extLst>
        </c:ser>
        <c:dLbls>
          <c:showLegendKey val="0"/>
          <c:showVal val="0"/>
          <c:showCatName val="0"/>
          <c:showSerName val="0"/>
          <c:showPercent val="0"/>
          <c:showBubbleSize val="0"/>
        </c:dLbls>
        <c:marker val="1"/>
        <c:smooth val="0"/>
        <c:axId val="354130239"/>
        <c:axId val="1"/>
      </c:lineChart>
      <c:catAx>
        <c:axId val="35413023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en-US"/>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4130239"/>
        <c:crosses val="autoZero"/>
        <c:crossBetween val="midCat"/>
      </c:valAx>
      <c:spPr>
        <a:noFill/>
        <a:ln w="25400">
          <a:noFill/>
        </a:ln>
      </c:spPr>
    </c:plotArea>
    <c:legend>
      <c:legendPos val="r"/>
      <c:layout>
        <c:manualLayout>
          <c:xMode val="edge"/>
          <c:yMode val="edge"/>
          <c:x val="0.81692724619255197"/>
          <c:y val="0.23192798928830008"/>
          <c:w val="0.17078004931180504"/>
          <c:h val="0.50126371878439047"/>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35887377538405757"/>
          <c:y val="3.6425107259878943E-2"/>
        </c:manualLayout>
      </c:layout>
      <c:overlay val="0"/>
      <c:spPr>
        <a:noFill/>
        <a:ln w="25400">
          <a:noFill/>
        </a:ln>
      </c:spPr>
    </c:title>
    <c:autoTitleDeleted val="0"/>
    <c:plotArea>
      <c:layout>
        <c:manualLayout>
          <c:layoutTarget val="inner"/>
          <c:xMode val="edge"/>
          <c:yMode val="edge"/>
          <c:x val="8.5341934390111257E-2"/>
          <c:y val="0.24173025727010572"/>
          <c:w val="0.8731136364526767"/>
          <c:h val="0.53313111534913726"/>
        </c:manualLayout>
      </c:layout>
      <c:scatterChart>
        <c:scatterStyle val="lineMarker"/>
        <c:varyColors val="0"/>
        <c:ser>
          <c:idx val="0"/>
          <c:order val="0"/>
          <c:tx>
            <c:strRef>
              <c:f>ReadMe!$D$96</c:f>
              <c:strCache>
                <c:ptCount val="1"/>
                <c:pt idx="0">
                  <c:v>Idéal</c:v>
                </c:pt>
              </c:strCache>
            </c:strRef>
          </c:tx>
          <c:spPr>
            <a:ln w="25400">
              <a:solidFill>
                <a:srgbClr val="4472C4"/>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ReadMe!$D$97:$D$104</c:f>
              <c:numCache>
                <c:formatCode>General</c:formatCode>
                <c:ptCount val="8"/>
                <c:pt idx="0">
                  <c:v>50</c:v>
                </c:pt>
                <c:pt idx="1">
                  <c:v>42.857142857142861</c:v>
                </c:pt>
                <c:pt idx="2">
                  <c:v>35.714285714285715</c:v>
                </c:pt>
                <c:pt idx="3">
                  <c:v>28.571428571428569</c:v>
                </c:pt>
                <c:pt idx="4">
                  <c:v>21.428571428571431</c:v>
                </c:pt>
                <c:pt idx="5">
                  <c:v>14.285714285714292</c:v>
                </c:pt>
                <c:pt idx="6">
                  <c:v>7.1428571428571459</c:v>
                </c:pt>
                <c:pt idx="7">
                  <c:v>0</c:v>
                </c:pt>
              </c:numCache>
            </c:numRef>
          </c:yVal>
          <c:smooth val="0"/>
          <c:extLst>
            <c:ext xmlns:c16="http://schemas.microsoft.com/office/drawing/2014/chart" uri="{C3380CC4-5D6E-409C-BE32-E72D297353CC}">
              <c16:uniqueId val="{00000000-FDF1-4C1C-9AF1-7859B0B443DB}"/>
            </c:ext>
          </c:extLst>
        </c:ser>
        <c:ser>
          <c:idx val="1"/>
          <c:order val="1"/>
          <c:tx>
            <c:strRef>
              <c:f>ReadMe!$E$96</c:f>
              <c:strCache>
                <c:ptCount val="1"/>
                <c:pt idx="0">
                  <c:v>Réel</c:v>
                </c:pt>
              </c:strCache>
            </c:strRef>
          </c:tx>
          <c:spPr>
            <a:ln w="25400">
              <a:solidFill>
                <a:srgbClr val="ED7D31"/>
              </a:solidFill>
              <a:prstDash val="solid"/>
            </a:ln>
          </c:spPr>
          <c:marker>
            <c:symbol val="none"/>
          </c:marker>
          <c:xVal>
            <c:numRef>
              <c:f>ReadMe!$C$97:$C$104</c:f>
              <c:numCache>
                <c:formatCode>General</c:formatCode>
                <c:ptCount val="8"/>
                <c:pt idx="0">
                  <c:v>0</c:v>
                </c:pt>
                <c:pt idx="1">
                  <c:v>1</c:v>
                </c:pt>
                <c:pt idx="2">
                  <c:v>2</c:v>
                </c:pt>
                <c:pt idx="3">
                  <c:v>3</c:v>
                </c:pt>
                <c:pt idx="4">
                  <c:v>4</c:v>
                </c:pt>
                <c:pt idx="5">
                  <c:v>5</c:v>
                </c:pt>
                <c:pt idx="6">
                  <c:v>6</c:v>
                </c:pt>
                <c:pt idx="7">
                  <c:v>7</c:v>
                </c:pt>
              </c:numCache>
            </c:numRef>
          </c:xVal>
          <c:yVal>
            <c:numRef>
              <c:f>ReadMe!$E$97:$E$104</c:f>
              <c:numCache>
                <c:formatCode>General</c:formatCode>
                <c:ptCount val="8"/>
                <c:pt idx="0">
                  <c:v>50</c:v>
                </c:pt>
                <c:pt idx="1">
                  <c:v>40</c:v>
                </c:pt>
                <c:pt idx="2">
                  <c:v>40</c:v>
                </c:pt>
                <c:pt idx="3">
                  <c:v>30</c:v>
                </c:pt>
                <c:pt idx="4">
                  <c:v>15</c:v>
                </c:pt>
                <c:pt idx="5">
                  <c:v>5</c:v>
                </c:pt>
                <c:pt idx="6">
                  <c:v>5</c:v>
                </c:pt>
                <c:pt idx="7">
                  <c:v>0</c:v>
                </c:pt>
              </c:numCache>
            </c:numRef>
          </c:yVal>
          <c:smooth val="0"/>
          <c:extLst>
            <c:ext xmlns:c16="http://schemas.microsoft.com/office/drawing/2014/chart" uri="{C3380CC4-5D6E-409C-BE32-E72D297353CC}">
              <c16:uniqueId val="{00000001-FDF1-4C1C-9AF1-7859B0B443DB}"/>
            </c:ext>
          </c:extLst>
        </c:ser>
        <c:dLbls>
          <c:showLegendKey val="0"/>
          <c:showVal val="0"/>
          <c:showCatName val="0"/>
          <c:showSerName val="0"/>
          <c:showPercent val="0"/>
          <c:showBubbleSize val="0"/>
        </c:dLbls>
        <c:axId val="355286447"/>
        <c:axId val="1"/>
      </c:scatterChart>
      <c:valAx>
        <c:axId val="355286447"/>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5286447"/>
        <c:crossesAt val="0"/>
        <c:crossBetween val="midCat"/>
      </c:valAx>
      <c:spPr>
        <a:noFill/>
        <a:ln w="25400">
          <a:noFill/>
        </a:ln>
      </c:spPr>
    </c:plotArea>
    <c:legend>
      <c:legendPos val="b"/>
      <c:layout>
        <c:manualLayout>
          <c:xMode val="edge"/>
          <c:yMode val="edge"/>
          <c:x val="0.3785680679356217"/>
          <c:y val="0.9106276814969736"/>
          <c:w val="0.28666136936165576"/>
          <c:h val="6.9538841132496171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48304082298056"/>
          <c:y val="8.6095708068804774E-2"/>
          <c:w val="0.65118284528079184"/>
          <c:h val="0.76492725245745785"/>
        </c:manualLayout>
      </c:layout>
      <c:lineChart>
        <c:grouping val="standard"/>
        <c:varyColors val="0"/>
        <c:ser>
          <c:idx val="0"/>
          <c:order val="0"/>
          <c:tx>
            <c:strRef>
              <c:f>Overview!$B$29</c:f>
              <c:strCache>
                <c:ptCount val="1"/>
                <c:pt idx="0">
                  <c:v>Total</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Overview!$C$28:$G$28</c:f>
              <c:strCache>
                <c:ptCount val="5"/>
                <c:pt idx="0">
                  <c:v>Estimation</c:v>
                </c:pt>
                <c:pt idx="1">
                  <c:v>Itération 1</c:v>
                </c:pt>
                <c:pt idx="2">
                  <c:v>Itération 2</c:v>
                </c:pt>
                <c:pt idx="3">
                  <c:v>Itération 3</c:v>
                </c:pt>
                <c:pt idx="4">
                  <c:v>Itération 4</c:v>
                </c:pt>
              </c:strCache>
            </c:strRef>
          </c:cat>
          <c:val>
            <c:numRef>
              <c:f>Overview!$C$29:$G$29</c:f>
              <c:numCache>
                <c:formatCode>General</c:formatCode>
                <c:ptCount val="5"/>
                <c:pt idx="0">
                  <c:v>193</c:v>
                </c:pt>
                <c:pt idx="1">
                  <c:v>165</c:v>
                </c:pt>
                <c:pt idx="2">
                  <c:v>137</c:v>
                </c:pt>
                <c:pt idx="3">
                  <c:v>0</c:v>
                </c:pt>
                <c:pt idx="4">
                  <c:v>0</c:v>
                </c:pt>
              </c:numCache>
            </c:numRef>
          </c:val>
          <c:smooth val="0"/>
          <c:extLst>
            <c:ext xmlns:c16="http://schemas.microsoft.com/office/drawing/2014/chart" uri="{C3380CC4-5D6E-409C-BE32-E72D297353CC}">
              <c16:uniqueId val="{00000000-63FA-4757-A845-580F3453801C}"/>
            </c:ext>
          </c:extLst>
        </c:ser>
        <c:dLbls>
          <c:showLegendKey val="0"/>
          <c:showVal val="0"/>
          <c:showCatName val="0"/>
          <c:showSerName val="0"/>
          <c:showPercent val="0"/>
          <c:showBubbleSize val="0"/>
        </c:dLbls>
        <c:marker val="1"/>
        <c:smooth val="0"/>
        <c:axId val="353239679"/>
        <c:axId val="1"/>
      </c:lineChart>
      <c:catAx>
        <c:axId val="353239679"/>
        <c:scaling>
          <c:orientation val="minMax"/>
        </c:scaling>
        <c:delete val="0"/>
        <c:axPos val="b"/>
        <c:numFmt formatCode="General" sourceLinked="1"/>
        <c:majorTickMark val="none"/>
        <c:minorTickMark val="none"/>
        <c:tickLblPos val="low"/>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At val="0"/>
        <c:auto val="0"/>
        <c:lblAlgn val="ctr"/>
        <c:lblOffset val="100"/>
        <c:tickLblSkip val="1"/>
        <c:tickMarkSkip val="1"/>
        <c:noMultiLvlLbl val="0"/>
      </c:catAx>
      <c:valAx>
        <c:axId val="1"/>
        <c:scaling>
          <c:orientation val="minMax"/>
        </c:scaling>
        <c:delete val="0"/>
        <c:axPos val="l"/>
        <c:majorGridlines>
          <c:spPr>
            <a:ln w="12700">
              <a:solidFill>
                <a:srgbClr val="B3B3B3"/>
              </a:solidFill>
              <a:prstDash val="solid"/>
            </a:ln>
          </c:spPr>
        </c:majorGridlines>
        <c:numFmt formatCode="General" sourceLinked="1"/>
        <c:majorTickMark val="none"/>
        <c:minorTickMark val="none"/>
        <c:tickLblPos val="nextTo"/>
        <c:spPr>
          <a:ln w="12700">
            <a:solidFill>
              <a:srgbClr val="B3B3B3"/>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53239679"/>
        <c:crosses val="autoZero"/>
        <c:crossBetween val="midCat"/>
      </c:valAx>
      <c:spPr>
        <a:noFill/>
        <a:ln w="12700">
          <a:solidFill>
            <a:srgbClr val="B3B3B3"/>
          </a:solidFill>
          <a:prstDash val="solid"/>
        </a:ln>
      </c:spPr>
    </c:plotArea>
    <c:legend>
      <c:legendPos val="r"/>
      <c:layout>
        <c:manualLayout>
          <c:xMode val="edge"/>
          <c:yMode val="edge"/>
          <c:x val="0.84146354682388036"/>
          <c:y val="0.43378991373128561"/>
          <c:w val="0.14376764116588911"/>
          <c:h val="7.285021451975788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6350">
      <a:noFill/>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614937444161025E-2"/>
          <c:y val="5.2847228637690355E-2"/>
          <c:w val="0.7476224025492324"/>
          <c:h val="0.86384892965455384"/>
        </c:manualLayout>
      </c:layout>
      <c:lineChart>
        <c:grouping val="standard"/>
        <c:varyColors val="0"/>
        <c:ser>
          <c:idx val="0"/>
          <c:order val="0"/>
          <c:tx>
            <c:strRef>
              <c:f>Overview!$B$3</c:f>
              <c:strCache>
                <c:ptCount val="1"/>
                <c:pt idx="0">
                  <c:v>Histoire 1</c:v>
                </c:pt>
              </c:strCache>
            </c:strRef>
          </c:tx>
          <c:spPr>
            <a:ln w="25400">
              <a:solidFill>
                <a:srgbClr val="4472C4"/>
              </a:solidFill>
              <a:prstDash val="solid"/>
            </a:ln>
          </c:spPr>
          <c:marker>
            <c:symbol val="diamond"/>
            <c:size val="4"/>
            <c:spPr>
              <a:solidFill>
                <a:srgbClr val="4472C4"/>
              </a:solidFill>
              <a:ln>
                <a:solidFill>
                  <a:srgbClr val="4472C4"/>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Overview!$C$3:$G$3</c:f>
              <c:numCache>
                <c:formatCode>General</c:formatCode>
                <c:ptCount val="5"/>
                <c:pt idx="0">
                  <c:v>6</c:v>
                </c:pt>
                <c:pt idx="1">
                  <c:v>0</c:v>
                </c:pt>
                <c:pt idx="2">
                  <c:v>0</c:v>
                </c:pt>
              </c:numCache>
            </c:numRef>
          </c:val>
          <c:smooth val="0"/>
          <c:extLst>
            <c:ext xmlns:c16="http://schemas.microsoft.com/office/drawing/2014/chart" uri="{C3380CC4-5D6E-409C-BE32-E72D297353CC}">
              <c16:uniqueId val="{00000000-F7CE-4ECF-B174-943BDFA4F0B3}"/>
            </c:ext>
          </c:extLst>
        </c:ser>
        <c:ser>
          <c:idx val="1"/>
          <c:order val="1"/>
          <c:tx>
            <c:strRef>
              <c:f>Overview!$B$4</c:f>
              <c:strCache>
                <c:ptCount val="1"/>
                <c:pt idx="0">
                  <c:v>Histoire 2</c:v>
                </c:pt>
              </c:strCache>
            </c:strRef>
          </c:tx>
          <c:spPr>
            <a:ln w="25400">
              <a:solidFill>
                <a:srgbClr val="ED7D31"/>
              </a:solidFill>
              <a:prstDash val="solid"/>
            </a:ln>
          </c:spPr>
          <c:marker>
            <c:symbol val="square"/>
            <c:size val="4"/>
            <c:spPr>
              <a:solidFill>
                <a:srgbClr val="ED7D31"/>
              </a:solidFill>
              <a:ln>
                <a:solidFill>
                  <a:srgbClr val="ED7D31"/>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Overview!$C$4:$G$4</c:f>
              <c:numCache>
                <c:formatCode>General</c:formatCode>
                <c:ptCount val="5"/>
                <c:pt idx="0">
                  <c:v>18</c:v>
                </c:pt>
                <c:pt idx="1">
                  <c:v>6</c:v>
                </c:pt>
                <c:pt idx="2">
                  <c:v>0</c:v>
                </c:pt>
              </c:numCache>
            </c:numRef>
          </c:val>
          <c:smooth val="0"/>
          <c:extLst>
            <c:ext xmlns:c16="http://schemas.microsoft.com/office/drawing/2014/chart" uri="{C3380CC4-5D6E-409C-BE32-E72D297353CC}">
              <c16:uniqueId val="{00000001-F7CE-4ECF-B174-943BDFA4F0B3}"/>
            </c:ext>
          </c:extLst>
        </c:ser>
        <c:ser>
          <c:idx val="2"/>
          <c:order val="2"/>
          <c:tx>
            <c:strRef>
              <c:f>Overview!$B$5</c:f>
              <c:strCache>
                <c:ptCount val="1"/>
                <c:pt idx="0">
                  <c:v>Histoire 3</c:v>
                </c:pt>
              </c:strCache>
            </c:strRef>
          </c:tx>
          <c:spPr>
            <a:ln w="25400">
              <a:solidFill>
                <a:srgbClr val="A5A5A5"/>
              </a:solidFill>
              <a:prstDash val="solid"/>
            </a:ln>
          </c:spPr>
          <c:marker>
            <c:symbol val="triangle"/>
            <c:size val="4"/>
            <c:spPr>
              <a:solidFill>
                <a:srgbClr val="A5A5A5"/>
              </a:solidFill>
              <a:ln>
                <a:solidFill>
                  <a:srgbClr val="A5A5A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Overview!$C$5:$G$5</c:f>
              <c:numCache>
                <c:formatCode>General</c:formatCode>
                <c:ptCount val="5"/>
                <c:pt idx="0">
                  <c:v>6</c:v>
                </c:pt>
                <c:pt idx="1">
                  <c:v>0</c:v>
                </c:pt>
                <c:pt idx="2">
                  <c:v>0</c:v>
                </c:pt>
              </c:numCache>
            </c:numRef>
          </c:val>
          <c:smooth val="0"/>
          <c:extLst>
            <c:ext xmlns:c16="http://schemas.microsoft.com/office/drawing/2014/chart" uri="{C3380CC4-5D6E-409C-BE32-E72D297353CC}">
              <c16:uniqueId val="{00000002-F7CE-4ECF-B174-943BDFA4F0B3}"/>
            </c:ext>
          </c:extLst>
        </c:ser>
        <c:ser>
          <c:idx val="3"/>
          <c:order val="3"/>
          <c:tx>
            <c:strRef>
              <c:f>Overview!$B$6</c:f>
              <c:strCache>
                <c:ptCount val="1"/>
                <c:pt idx="0">
                  <c:v>Histoire 4</c:v>
                </c:pt>
              </c:strCache>
            </c:strRef>
          </c:tx>
          <c:spPr>
            <a:ln w="25400">
              <a:solidFill>
                <a:srgbClr val="FFC000"/>
              </a:solidFill>
              <a:prstDash val="solid"/>
            </a:ln>
          </c:spPr>
          <c:marker>
            <c:symbol val="x"/>
            <c:size val="4"/>
            <c:spPr>
              <a:noFill/>
              <a:ln>
                <a:solidFill>
                  <a:srgbClr val="FFC0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Overview!$C$6:$G$6</c:f>
              <c:numCache>
                <c:formatCode>General</c:formatCode>
                <c:ptCount val="5"/>
                <c:pt idx="0">
                  <c:v>5</c:v>
                </c:pt>
                <c:pt idx="1">
                  <c:v>5</c:v>
                </c:pt>
                <c:pt idx="2">
                  <c:v>0</c:v>
                </c:pt>
              </c:numCache>
            </c:numRef>
          </c:val>
          <c:smooth val="0"/>
          <c:extLst>
            <c:ext xmlns:c16="http://schemas.microsoft.com/office/drawing/2014/chart" uri="{C3380CC4-5D6E-409C-BE32-E72D297353CC}">
              <c16:uniqueId val="{00000003-F7CE-4ECF-B174-943BDFA4F0B3}"/>
            </c:ext>
          </c:extLst>
        </c:ser>
        <c:ser>
          <c:idx val="4"/>
          <c:order val="4"/>
          <c:tx>
            <c:strRef>
              <c:f>Overview!$B$7</c:f>
              <c:strCache>
                <c:ptCount val="1"/>
                <c:pt idx="0">
                  <c:v>Histoire 5</c:v>
                </c:pt>
              </c:strCache>
            </c:strRef>
          </c:tx>
          <c:spPr>
            <a:ln w="25400">
              <a:solidFill>
                <a:srgbClr val="5B9BD5"/>
              </a:solidFill>
              <a:prstDash val="solid"/>
            </a:ln>
          </c:spPr>
          <c:marker>
            <c:symbol val="star"/>
            <c:size val="4"/>
            <c:spPr>
              <a:noFill/>
              <a:ln>
                <a:solidFill>
                  <a:srgbClr val="5B9BD5"/>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Overview!$C$7:$G$7</c:f>
              <c:numCache>
                <c:formatCode>General</c:formatCode>
                <c:ptCount val="5"/>
                <c:pt idx="0">
                  <c:v>4</c:v>
                </c:pt>
                <c:pt idx="1">
                  <c:v>4</c:v>
                </c:pt>
                <c:pt idx="2">
                  <c:v>0</c:v>
                </c:pt>
              </c:numCache>
            </c:numRef>
          </c:val>
          <c:smooth val="0"/>
          <c:extLst>
            <c:ext xmlns:c16="http://schemas.microsoft.com/office/drawing/2014/chart" uri="{C3380CC4-5D6E-409C-BE32-E72D297353CC}">
              <c16:uniqueId val="{00000004-F7CE-4ECF-B174-943BDFA4F0B3}"/>
            </c:ext>
          </c:extLst>
        </c:ser>
        <c:ser>
          <c:idx val="5"/>
          <c:order val="5"/>
          <c:tx>
            <c:strRef>
              <c:f>Overview!$B$8</c:f>
              <c:strCache>
                <c:ptCount val="1"/>
                <c:pt idx="0">
                  <c:v>Histoire 6</c:v>
                </c:pt>
              </c:strCache>
            </c:strRef>
          </c:tx>
          <c:spPr>
            <a:ln w="25400">
              <a:solidFill>
                <a:srgbClr val="70AD47"/>
              </a:solidFill>
              <a:prstDash val="solid"/>
            </a:ln>
          </c:spPr>
          <c:marker>
            <c:symbol val="circle"/>
            <c:size val="4"/>
            <c:spPr>
              <a:solidFill>
                <a:srgbClr val="70AD47"/>
              </a:solidFill>
              <a:ln>
                <a:solidFill>
                  <a:srgbClr val="70AD47"/>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Overview!$C$8:$G$8</c:f>
              <c:numCache>
                <c:formatCode>General</c:formatCode>
                <c:ptCount val="5"/>
                <c:pt idx="0">
                  <c:v>4</c:v>
                </c:pt>
                <c:pt idx="1">
                  <c:v>4</c:v>
                </c:pt>
                <c:pt idx="2">
                  <c:v>4</c:v>
                </c:pt>
              </c:numCache>
            </c:numRef>
          </c:val>
          <c:smooth val="0"/>
          <c:extLst>
            <c:ext xmlns:c16="http://schemas.microsoft.com/office/drawing/2014/chart" uri="{C3380CC4-5D6E-409C-BE32-E72D297353CC}">
              <c16:uniqueId val="{00000005-F7CE-4ECF-B174-943BDFA4F0B3}"/>
            </c:ext>
          </c:extLst>
        </c:ser>
        <c:ser>
          <c:idx val="6"/>
          <c:order val="6"/>
          <c:tx>
            <c:strRef>
              <c:f>Overview!$B$9</c:f>
              <c:strCache>
                <c:ptCount val="1"/>
                <c:pt idx="0">
                  <c:v>Histoire 7</c:v>
                </c:pt>
              </c:strCache>
            </c:strRef>
          </c:tx>
          <c:spPr>
            <a:ln w="25400">
              <a:solidFill>
                <a:srgbClr val="264478"/>
              </a:solidFill>
              <a:prstDash val="solid"/>
            </a:ln>
          </c:spPr>
          <c:marker>
            <c:symbol val="plus"/>
            <c:size val="4"/>
            <c:spPr>
              <a:noFill/>
              <a:ln>
                <a:solidFill>
                  <a:srgbClr val="264478"/>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Overview!$C$9:$G$9</c:f>
              <c:numCache>
                <c:formatCode>General</c:formatCode>
                <c:ptCount val="5"/>
                <c:pt idx="0">
                  <c:v>8</c:v>
                </c:pt>
                <c:pt idx="1">
                  <c:v>8</c:v>
                </c:pt>
                <c:pt idx="2">
                  <c:v>8</c:v>
                </c:pt>
              </c:numCache>
            </c:numRef>
          </c:val>
          <c:smooth val="0"/>
          <c:extLst>
            <c:ext xmlns:c16="http://schemas.microsoft.com/office/drawing/2014/chart" uri="{C3380CC4-5D6E-409C-BE32-E72D297353CC}">
              <c16:uniqueId val="{00000006-F7CE-4ECF-B174-943BDFA4F0B3}"/>
            </c:ext>
          </c:extLst>
        </c:ser>
        <c:ser>
          <c:idx val="7"/>
          <c:order val="7"/>
          <c:tx>
            <c:strRef>
              <c:f>Overview!$B$10</c:f>
              <c:strCache>
                <c:ptCount val="1"/>
                <c:pt idx="0">
                  <c:v>Histoire 8</c:v>
                </c:pt>
              </c:strCache>
            </c:strRef>
          </c:tx>
          <c:spPr>
            <a:ln w="25400">
              <a:solidFill>
                <a:srgbClr val="9E480E"/>
              </a:solidFill>
              <a:prstDash val="solid"/>
            </a:ln>
          </c:spPr>
          <c:marker>
            <c:symbol val="dot"/>
            <c:size val="4"/>
            <c:spPr>
              <a:noFill/>
              <a:ln>
                <a:solidFill>
                  <a:srgbClr val="9E480E"/>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Overview!$C$10:$G$10</c:f>
              <c:numCache>
                <c:formatCode>General</c:formatCode>
                <c:ptCount val="5"/>
                <c:pt idx="0">
                  <c:v>6</c:v>
                </c:pt>
                <c:pt idx="1">
                  <c:v>6</c:v>
                </c:pt>
                <c:pt idx="2">
                  <c:v>3</c:v>
                </c:pt>
              </c:numCache>
            </c:numRef>
          </c:val>
          <c:smooth val="0"/>
          <c:extLst>
            <c:ext xmlns:c16="http://schemas.microsoft.com/office/drawing/2014/chart" uri="{C3380CC4-5D6E-409C-BE32-E72D297353CC}">
              <c16:uniqueId val="{00000007-F7CE-4ECF-B174-943BDFA4F0B3}"/>
            </c:ext>
          </c:extLst>
        </c:ser>
        <c:ser>
          <c:idx val="8"/>
          <c:order val="8"/>
          <c:tx>
            <c:strRef>
              <c:f>Overview!$B$11</c:f>
              <c:strCache>
                <c:ptCount val="1"/>
                <c:pt idx="0">
                  <c:v>Histoire 9</c:v>
                </c:pt>
              </c:strCache>
            </c:strRef>
          </c:tx>
          <c:spPr>
            <a:ln w="25400">
              <a:solidFill>
                <a:srgbClr val="636363"/>
              </a:solidFill>
              <a:prstDash val="solid"/>
            </a:ln>
          </c:spPr>
          <c:marker>
            <c:symbol val="dash"/>
            <c:size val="4"/>
            <c:spPr>
              <a:noFill/>
              <a:ln>
                <a:solidFill>
                  <a:srgbClr val="636363"/>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Overview!$C$11:$G$11</c:f>
              <c:numCache>
                <c:formatCode>General</c:formatCode>
                <c:ptCount val="5"/>
                <c:pt idx="0">
                  <c:v>10</c:v>
                </c:pt>
                <c:pt idx="1">
                  <c:v>10</c:v>
                </c:pt>
                <c:pt idx="2">
                  <c:v>10</c:v>
                </c:pt>
              </c:numCache>
            </c:numRef>
          </c:val>
          <c:smooth val="0"/>
          <c:extLst>
            <c:ext xmlns:c16="http://schemas.microsoft.com/office/drawing/2014/chart" uri="{C3380CC4-5D6E-409C-BE32-E72D297353CC}">
              <c16:uniqueId val="{00000008-F7CE-4ECF-B174-943BDFA4F0B3}"/>
            </c:ext>
          </c:extLst>
        </c:ser>
        <c:ser>
          <c:idx val="9"/>
          <c:order val="9"/>
          <c:tx>
            <c:strRef>
              <c:f>Overview!$B$26</c:f>
              <c:strCache>
                <c:ptCount val="1"/>
                <c:pt idx="0">
                  <c:v>Histoire 24</c:v>
                </c:pt>
              </c:strCache>
            </c:strRef>
          </c:tx>
          <c:spPr>
            <a:ln w="25400">
              <a:solidFill>
                <a:srgbClr val="997300"/>
              </a:solidFill>
              <a:prstDash val="solid"/>
            </a:ln>
          </c:spPr>
          <c:marker>
            <c:symbol val="diamond"/>
            <c:size val="4"/>
            <c:spPr>
              <a:solidFill>
                <a:srgbClr val="997300"/>
              </a:solidFill>
              <a:ln>
                <a:solidFill>
                  <a:srgbClr val="997300"/>
                </a:solidFill>
                <a:prstDash val="solid"/>
              </a:ln>
            </c:spPr>
          </c:marker>
          <c:cat>
            <c:strRef>
              <c:f>Overview!$C$2:$G$2</c:f>
              <c:strCache>
                <c:ptCount val="5"/>
                <c:pt idx="0">
                  <c:v>Estimation</c:v>
                </c:pt>
                <c:pt idx="1">
                  <c:v>Itération 1</c:v>
                </c:pt>
                <c:pt idx="2">
                  <c:v>Itération 2</c:v>
                </c:pt>
                <c:pt idx="3">
                  <c:v>Itération 3</c:v>
                </c:pt>
                <c:pt idx="4">
                  <c:v>Itération 4</c:v>
                </c:pt>
              </c:strCache>
            </c:strRef>
          </c:cat>
          <c:val>
            <c:numRef>
              <c:f>Overview!$C$26:$G$26</c:f>
              <c:numCache>
                <c:formatCode>General</c:formatCode>
                <c:ptCount val="5"/>
                <c:pt idx="0">
                  <c:v>2</c:v>
                </c:pt>
                <c:pt idx="1">
                  <c:v>2</c:v>
                </c:pt>
                <c:pt idx="2">
                  <c:v>0</c:v>
                </c:pt>
              </c:numCache>
            </c:numRef>
          </c:val>
          <c:smooth val="0"/>
          <c:extLst>
            <c:ext xmlns:c16="http://schemas.microsoft.com/office/drawing/2014/chart" uri="{C3380CC4-5D6E-409C-BE32-E72D297353CC}">
              <c16:uniqueId val="{00000009-F7CE-4ECF-B174-943BDFA4F0B3}"/>
            </c:ext>
          </c:extLst>
        </c:ser>
        <c:dLbls>
          <c:showLegendKey val="0"/>
          <c:showVal val="0"/>
          <c:showCatName val="0"/>
          <c:showSerName val="0"/>
          <c:showPercent val="0"/>
          <c:showBubbleSize val="0"/>
        </c:dLbls>
        <c:marker val="1"/>
        <c:smooth val="0"/>
        <c:axId val="353236319"/>
        <c:axId val="1"/>
      </c:lineChart>
      <c:catAx>
        <c:axId val="353236319"/>
        <c:scaling>
          <c:orientation val="minMax"/>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D9D9D9"/>
            </a:solidFill>
            <a:prstDash val="solid"/>
          </a:ln>
        </c:spPr>
        <c:txPr>
          <a:bodyPr rot="0" vert="horz"/>
          <a:lstStyle/>
          <a:p>
            <a:pPr>
              <a:defRPr sz="800" b="0" i="0" u="none" strike="noStrike" baseline="0">
                <a:solidFill>
                  <a:srgbClr val="595959"/>
                </a:solidFill>
                <a:latin typeface="Calibri"/>
                <a:ea typeface="Calibri"/>
                <a:cs typeface="Calibri"/>
              </a:defRPr>
            </a:pPr>
            <a:endParaRPr lang="en-US"/>
          </a:p>
        </c:txPr>
        <c:crossAx val="1"/>
        <c:crossesAt val="0"/>
        <c:auto val="0"/>
        <c:lblAlgn val="ctr"/>
        <c:lblOffset val="100"/>
        <c:tickLblSkip val="1"/>
        <c:tickMarkSkip val="1"/>
        <c:noMultiLvlLbl val="0"/>
      </c:catAx>
      <c:valAx>
        <c:axId val="1"/>
        <c:scaling>
          <c:orientation val="minMax"/>
        </c:scaling>
        <c:delete val="0"/>
        <c:axPos val="l"/>
        <c:numFmt formatCode="General" sourceLinked="1"/>
        <c:majorTickMark val="none"/>
        <c:minorTickMark val="none"/>
        <c:tickLblPos val="nextTo"/>
        <c:spPr>
          <a:ln w="12700">
            <a:solidFill>
              <a:srgbClr val="D9D9D9"/>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3236319"/>
        <c:crosses val="autoZero"/>
        <c:crossBetween val="midCat"/>
      </c:valAx>
      <c:spPr>
        <a:noFill/>
        <a:ln w="25400">
          <a:noFill/>
        </a:ln>
      </c:spPr>
    </c:plotArea>
    <c:legend>
      <c:legendPos val="r"/>
      <c:layout>
        <c:manualLayout>
          <c:xMode val="edge"/>
          <c:yMode val="edge"/>
          <c:x val="0.85736514053811053"/>
          <c:y val="0.28049682892312572"/>
          <c:w val="0.13306306981151475"/>
          <c:h val="0.40854972908368314"/>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gap"/>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679233250414126"/>
          <c:y val="3.1101536605036097E-2"/>
        </c:manualLayout>
      </c:layout>
      <c:overlay val="0"/>
      <c:spPr>
        <a:noFill/>
        <a:ln w="25400">
          <a:noFill/>
        </a:ln>
      </c:spPr>
    </c:title>
    <c:autoTitleDeleted val="0"/>
    <c:plotArea>
      <c:layout>
        <c:manualLayout>
          <c:layoutTarget val="inner"/>
          <c:xMode val="edge"/>
          <c:yMode val="edge"/>
          <c:x val="8.8985822735280898E-2"/>
          <c:y val="0.18421679373752151"/>
          <c:w val="0.87997091371555558"/>
          <c:h val="0.59571404728107602"/>
        </c:manualLayout>
      </c:layout>
      <c:scatterChart>
        <c:scatterStyle val="lineMarker"/>
        <c:varyColors val="0"/>
        <c:ser>
          <c:idx val="0"/>
          <c:order val="0"/>
          <c:tx>
            <c:strRef>
              <c:f>'IT1'!$K$14</c:f>
              <c:strCache>
                <c:ptCount val="1"/>
                <c:pt idx="0">
                  <c:v>Idéal</c:v>
                </c:pt>
              </c:strCache>
            </c:strRef>
          </c:tx>
          <c:spPr>
            <a:ln w="25400">
              <a:solidFill>
                <a:srgbClr val="4472C4"/>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'IT1'!$K$15:$K$29</c:f>
              <c:numCache>
                <c:formatCode>General</c:formatCode>
                <c:ptCount val="15"/>
                <c:pt idx="0">
                  <c:v>28</c:v>
                </c:pt>
                <c:pt idx="1">
                  <c:v>26</c:v>
                </c:pt>
                <c:pt idx="2">
                  <c:v>24</c:v>
                </c:pt>
                <c:pt idx="3">
                  <c:v>22</c:v>
                </c:pt>
                <c:pt idx="4">
                  <c:v>20</c:v>
                </c:pt>
                <c:pt idx="5">
                  <c:v>18.000000000000004</c:v>
                </c:pt>
                <c:pt idx="6">
                  <c:v>16</c:v>
                </c:pt>
                <c:pt idx="7">
                  <c:v>14</c:v>
                </c:pt>
                <c:pt idx="8">
                  <c:v>12</c:v>
                </c:pt>
                <c:pt idx="9">
                  <c:v>10.000000000000002</c:v>
                </c:pt>
                <c:pt idx="10">
                  <c:v>8.0000000000000036</c:v>
                </c:pt>
                <c:pt idx="11">
                  <c:v>6</c:v>
                </c:pt>
                <c:pt idx="12">
                  <c:v>4.0000000000000018</c:v>
                </c:pt>
                <c:pt idx="13">
                  <c:v>2.0000000000000022</c:v>
                </c:pt>
                <c:pt idx="14">
                  <c:v>0</c:v>
                </c:pt>
              </c:numCache>
            </c:numRef>
          </c:yVal>
          <c:smooth val="0"/>
          <c:extLst>
            <c:ext xmlns:c16="http://schemas.microsoft.com/office/drawing/2014/chart" uri="{C3380CC4-5D6E-409C-BE32-E72D297353CC}">
              <c16:uniqueId val="{00000000-8770-4CA0-8087-068DBF45419B}"/>
            </c:ext>
          </c:extLst>
        </c:ser>
        <c:ser>
          <c:idx val="1"/>
          <c:order val="1"/>
          <c:tx>
            <c:strRef>
              <c:f>'IT1'!$L$14</c:f>
              <c:strCache>
                <c:ptCount val="1"/>
                <c:pt idx="0">
                  <c:v>Réel</c:v>
                </c:pt>
              </c:strCache>
            </c:strRef>
          </c:tx>
          <c:spPr>
            <a:ln w="25400">
              <a:solidFill>
                <a:srgbClr val="ED7D31"/>
              </a:solidFill>
              <a:prstDash val="solid"/>
            </a:ln>
          </c:spPr>
          <c:marker>
            <c:symbol val="none"/>
          </c:marker>
          <c:xVal>
            <c:numRef>
              <c:f>'IT1'!$J$15:$J$29</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'IT1'!$L$15:$L$29</c:f>
              <c:numCache>
                <c:formatCode>General</c:formatCode>
                <c:ptCount val="15"/>
                <c:pt idx="0">
                  <c:v>28</c:v>
                </c:pt>
                <c:pt idx="1">
                  <c:v>26</c:v>
                </c:pt>
                <c:pt idx="2">
                  <c:v>24</c:v>
                </c:pt>
                <c:pt idx="3">
                  <c:v>24</c:v>
                </c:pt>
                <c:pt idx="4">
                  <c:v>20</c:v>
                </c:pt>
                <c:pt idx="5">
                  <c:v>17</c:v>
                </c:pt>
                <c:pt idx="6">
                  <c:v>15</c:v>
                </c:pt>
                <c:pt idx="7">
                  <c:v>15</c:v>
                </c:pt>
                <c:pt idx="8">
                  <c:v>15</c:v>
                </c:pt>
                <c:pt idx="9">
                  <c:v>13</c:v>
                </c:pt>
                <c:pt idx="10">
                  <c:v>9</c:v>
                </c:pt>
                <c:pt idx="11">
                  <c:v>5</c:v>
                </c:pt>
                <c:pt idx="12">
                  <c:v>5</c:v>
                </c:pt>
                <c:pt idx="13">
                  <c:v>4</c:v>
                </c:pt>
                <c:pt idx="14">
                  <c:v>0</c:v>
                </c:pt>
              </c:numCache>
            </c:numRef>
          </c:yVal>
          <c:smooth val="0"/>
          <c:extLst>
            <c:ext xmlns:c16="http://schemas.microsoft.com/office/drawing/2014/chart" uri="{C3380CC4-5D6E-409C-BE32-E72D297353CC}">
              <c16:uniqueId val="{00000001-8770-4CA0-8087-068DBF45419B}"/>
            </c:ext>
          </c:extLst>
        </c:ser>
        <c:dLbls>
          <c:showLegendKey val="0"/>
          <c:showVal val="0"/>
          <c:showCatName val="0"/>
          <c:showSerName val="0"/>
          <c:showPercent val="0"/>
          <c:showBubbleSize val="0"/>
        </c:dLbls>
        <c:axId val="354460511"/>
        <c:axId val="1"/>
      </c:scatterChart>
      <c:valAx>
        <c:axId val="354460511"/>
        <c:scaling>
          <c:orientation val="minMax"/>
          <c:max val="14"/>
        </c:scaling>
        <c:delete val="0"/>
        <c:axPos val="b"/>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Jour</a:t>
                </a:r>
              </a:p>
            </c:rich>
          </c:tx>
          <c:layout>
            <c:manualLayout>
              <c:xMode val="edge"/>
              <c:yMode val="edge"/>
              <c:x val="0.50990288900692704"/>
              <c:y val="0.85170361779945003"/>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12700">
              <a:solidFill>
                <a:srgbClr val="D9D9D9"/>
              </a:solidFill>
              <a:prstDash val="solid"/>
            </a:ln>
          </c:spPr>
        </c:majorGridlines>
        <c:title>
          <c:tx>
            <c:rich>
              <a:bodyPr/>
              <a:lstStyle/>
              <a:p>
                <a:pPr>
                  <a:defRPr sz="1000" b="0" i="0" u="none" strike="noStrike" baseline="0">
                    <a:solidFill>
                      <a:srgbClr val="595959"/>
                    </a:solidFill>
                    <a:latin typeface="Calibri"/>
                    <a:ea typeface="Calibri"/>
                    <a:cs typeface="Calibri"/>
                  </a:defRPr>
                </a:pPr>
                <a:r>
                  <a:rPr lang="en-US"/>
                  <a:t>Total</a:t>
                </a:r>
              </a:p>
            </c:rich>
          </c:tx>
          <c:layout>
            <c:manualLayout>
              <c:xMode val="edge"/>
              <c:yMode val="edge"/>
              <c:x val="2.2599574028007847E-2"/>
              <c:y val="0.4425987901485906"/>
            </c:manualLayout>
          </c:layout>
          <c:overlay val="0"/>
          <c:spPr>
            <a:noFill/>
            <a:ln w="25400">
              <a:noFill/>
            </a:ln>
          </c:spPr>
        </c:title>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4460511"/>
        <c:crossesAt val="0"/>
        <c:crossBetween val="midCat"/>
      </c:valAx>
      <c:spPr>
        <a:noFill/>
        <a:ln w="25400">
          <a:noFill/>
        </a:ln>
      </c:spPr>
    </c:plotArea>
    <c:legend>
      <c:legendPos val="b"/>
      <c:layout>
        <c:manualLayout>
          <c:xMode val="edge"/>
          <c:yMode val="edge"/>
          <c:x val="0.43645427341590159"/>
          <c:y val="0.93543852404377803"/>
          <c:w val="0.18503401235431427"/>
          <c:h val="5.0240943746596774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522233248932626"/>
          <c:y val="3.2020696068883463E-2"/>
        </c:manualLayout>
      </c:layout>
      <c:overlay val="0"/>
      <c:spPr>
        <a:noFill/>
        <a:ln w="25400">
          <a:noFill/>
        </a:ln>
      </c:spPr>
    </c:title>
    <c:autoTitleDeleted val="0"/>
    <c:plotArea>
      <c:layout>
        <c:manualLayout>
          <c:layoutTarget val="inner"/>
          <c:xMode val="edge"/>
          <c:yMode val="edge"/>
          <c:x val="5.6441682025299013E-2"/>
          <c:y val="0.1896610459464636"/>
          <c:w val="0.91175024810098404"/>
          <c:h val="0.6428770518445065"/>
        </c:manualLayout>
      </c:layout>
      <c:scatterChart>
        <c:scatterStyle val="lineMarker"/>
        <c:varyColors val="0"/>
        <c:ser>
          <c:idx val="0"/>
          <c:order val="0"/>
          <c:tx>
            <c:strRef>
              <c:f>'IT2'!$K$14</c:f>
              <c:strCache>
                <c:ptCount val="1"/>
                <c:pt idx="0">
                  <c:v>Idéal</c:v>
                </c:pt>
              </c:strCache>
            </c:strRef>
          </c:tx>
          <c:spPr>
            <a:ln w="25400">
              <a:solidFill>
                <a:srgbClr val="4472C4"/>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'IT2'!$K$15:$K$49</c:f>
              <c:numCache>
                <c:formatCode>General</c:formatCode>
                <c:ptCount val="35"/>
                <c:pt idx="0">
                  <c:v>28</c:v>
                </c:pt>
                <c:pt idx="1">
                  <c:v>27.176470588235293</c:v>
                </c:pt>
                <c:pt idx="2">
                  <c:v>26.352941176470587</c:v>
                </c:pt>
                <c:pt idx="3">
                  <c:v>25.52941176470588</c:v>
                </c:pt>
                <c:pt idx="4">
                  <c:v>24.705882352941178</c:v>
                </c:pt>
                <c:pt idx="5">
                  <c:v>23.882352941176471</c:v>
                </c:pt>
                <c:pt idx="6">
                  <c:v>23.058823529411764</c:v>
                </c:pt>
                <c:pt idx="7">
                  <c:v>22.235294117647062</c:v>
                </c:pt>
                <c:pt idx="8">
                  <c:v>21.411764705882348</c:v>
                </c:pt>
                <c:pt idx="9">
                  <c:v>20.588235294117652</c:v>
                </c:pt>
                <c:pt idx="10">
                  <c:v>19.764705882352938</c:v>
                </c:pt>
                <c:pt idx="11">
                  <c:v>18.941176470588236</c:v>
                </c:pt>
                <c:pt idx="12">
                  <c:v>18.117647058823529</c:v>
                </c:pt>
                <c:pt idx="13">
                  <c:v>17.294117647058822</c:v>
                </c:pt>
                <c:pt idx="14">
                  <c:v>16.470588235294116</c:v>
                </c:pt>
                <c:pt idx="15">
                  <c:v>15.647058823529411</c:v>
                </c:pt>
                <c:pt idx="16">
                  <c:v>14.823529411764707</c:v>
                </c:pt>
                <c:pt idx="17">
                  <c:v>14</c:v>
                </c:pt>
                <c:pt idx="18">
                  <c:v>13.176470588235293</c:v>
                </c:pt>
                <c:pt idx="19">
                  <c:v>12.352941176470589</c:v>
                </c:pt>
                <c:pt idx="20">
                  <c:v>11.529411764705882</c:v>
                </c:pt>
                <c:pt idx="21">
                  <c:v>10.705882352941174</c:v>
                </c:pt>
                <c:pt idx="22">
                  <c:v>9.8823529411764692</c:v>
                </c:pt>
                <c:pt idx="23">
                  <c:v>9.0588235294117627</c:v>
                </c:pt>
                <c:pt idx="24">
                  <c:v>8.2352941176470615</c:v>
                </c:pt>
                <c:pt idx="25">
                  <c:v>7.4117647058823541</c:v>
                </c:pt>
                <c:pt idx="26">
                  <c:v>6.5882352941176485</c:v>
                </c:pt>
                <c:pt idx="27">
                  <c:v>5.7647058823529429</c:v>
                </c:pt>
                <c:pt idx="28">
                  <c:v>4.9411764705882373</c:v>
                </c:pt>
                <c:pt idx="29">
                  <c:v>4.1176470588235308</c:v>
                </c:pt>
                <c:pt idx="30">
                  <c:v>3.2941176470588243</c:v>
                </c:pt>
                <c:pt idx="31">
                  <c:v>2.4705882352941186</c:v>
                </c:pt>
                <c:pt idx="32">
                  <c:v>1.6470588235294121</c:v>
                </c:pt>
                <c:pt idx="33">
                  <c:v>0.82352941176470607</c:v>
                </c:pt>
                <c:pt idx="34">
                  <c:v>0</c:v>
                </c:pt>
              </c:numCache>
            </c:numRef>
          </c:yVal>
          <c:smooth val="0"/>
          <c:extLst>
            <c:ext xmlns:c16="http://schemas.microsoft.com/office/drawing/2014/chart" uri="{C3380CC4-5D6E-409C-BE32-E72D297353CC}">
              <c16:uniqueId val="{00000000-9AE9-489D-9FBD-63A1D23D1489}"/>
            </c:ext>
          </c:extLst>
        </c:ser>
        <c:ser>
          <c:idx val="1"/>
          <c:order val="1"/>
          <c:tx>
            <c:strRef>
              <c:f>'IT2'!$L$14</c:f>
              <c:strCache>
                <c:ptCount val="1"/>
                <c:pt idx="0">
                  <c:v>Réel</c:v>
                </c:pt>
              </c:strCache>
            </c:strRef>
          </c:tx>
          <c:spPr>
            <a:ln w="25400">
              <a:solidFill>
                <a:srgbClr val="ED7D31"/>
              </a:solidFill>
              <a:prstDash val="solid"/>
            </a:ln>
          </c:spPr>
          <c:marker>
            <c:symbol val="none"/>
          </c:marker>
          <c:xVal>
            <c:numRef>
              <c:f>'IT2'!$J$15:$J$49</c:f>
              <c:numCache>
                <c:formatCode>General</c:formatCode>
                <c:ptCount val="3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numCache>
            </c:numRef>
          </c:xVal>
          <c:yVal>
            <c:numRef>
              <c:f>'IT2'!$L$15:$L$49</c:f>
              <c:numCache>
                <c:formatCode>General</c:formatCode>
                <c:ptCount val="35"/>
                <c:pt idx="0">
                  <c:v>28</c:v>
                </c:pt>
                <c:pt idx="1">
                  <c:v>28</c:v>
                </c:pt>
                <c:pt idx="2">
                  <c:v>28</c:v>
                </c:pt>
                <c:pt idx="3">
                  <c:v>28</c:v>
                </c:pt>
                <c:pt idx="4">
                  <c:v>27</c:v>
                </c:pt>
                <c:pt idx="5">
                  <c:v>26</c:v>
                </c:pt>
                <c:pt idx="6">
                  <c:v>26</c:v>
                </c:pt>
                <c:pt idx="7">
                  <c:v>26</c:v>
                </c:pt>
                <c:pt idx="8">
                  <c:v>26</c:v>
                </c:pt>
                <c:pt idx="9">
                  <c:v>26</c:v>
                </c:pt>
                <c:pt idx="10">
                  <c:v>26</c:v>
                </c:pt>
                <c:pt idx="11">
                  <c:v>24</c:v>
                </c:pt>
                <c:pt idx="12">
                  <c:v>24</c:v>
                </c:pt>
                <c:pt idx="13">
                  <c:v>23</c:v>
                </c:pt>
                <c:pt idx="14">
                  <c:v>23</c:v>
                </c:pt>
                <c:pt idx="15">
                  <c:v>23</c:v>
                </c:pt>
                <c:pt idx="16">
                  <c:v>21</c:v>
                </c:pt>
                <c:pt idx="17">
                  <c:v>21</c:v>
                </c:pt>
                <c:pt idx="18">
                  <c:v>21</c:v>
                </c:pt>
                <c:pt idx="19">
                  <c:v>21</c:v>
                </c:pt>
                <c:pt idx="20">
                  <c:v>21</c:v>
                </c:pt>
                <c:pt idx="21">
                  <c:v>21</c:v>
                </c:pt>
                <c:pt idx="22">
                  <c:v>21</c:v>
                </c:pt>
                <c:pt idx="23">
                  <c:v>19.5</c:v>
                </c:pt>
                <c:pt idx="24">
                  <c:v>14.5</c:v>
                </c:pt>
                <c:pt idx="25">
                  <c:v>14.5</c:v>
                </c:pt>
                <c:pt idx="26">
                  <c:v>12.5</c:v>
                </c:pt>
                <c:pt idx="27">
                  <c:v>12.5</c:v>
                </c:pt>
                <c:pt idx="28">
                  <c:v>12.5</c:v>
                </c:pt>
                <c:pt idx="29">
                  <c:v>12.5</c:v>
                </c:pt>
                <c:pt idx="30">
                  <c:v>6</c:v>
                </c:pt>
                <c:pt idx="31">
                  <c:v>0</c:v>
                </c:pt>
                <c:pt idx="32">
                  <c:v>0</c:v>
                </c:pt>
                <c:pt idx="33">
                  <c:v>0</c:v>
                </c:pt>
                <c:pt idx="34">
                  <c:v>0</c:v>
                </c:pt>
              </c:numCache>
            </c:numRef>
          </c:yVal>
          <c:smooth val="0"/>
          <c:extLst>
            <c:ext xmlns:c16="http://schemas.microsoft.com/office/drawing/2014/chart" uri="{C3380CC4-5D6E-409C-BE32-E72D297353CC}">
              <c16:uniqueId val="{00000001-9AE9-489D-9FBD-63A1D23D1489}"/>
            </c:ext>
          </c:extLst>
        </c:ser>
        <c:dLbls>
          <c:showLegendKey val="0"/>
          <c:showVal val="0"/>
          <c:showCatName val="0"/>
          <c:showSerName val="0"/>
          <c:showPercent val="0"/>
          <c:showBubbleSize val="0"/>
        </c:dLbls>
        <c:axId val="354458111"/>
        <c:axId val="1"/>
      </c:scatterChart>
      <c:valAx>
        <c:axId val="354458111"/>
        <c:scaling>
          <c:orientation val="minMax"/>
          <c:max val="34"/>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4458111"/>
        <c:crossesAt val="0"/>
        <c:crossBetween val="midCat"/>
      </c:valAx>
      <c:spPr>
        <a:noFill/>
        <a:ln w="25400">
          <a:noFill/>
        </a:ln>
      </c:spPr>
    </c:plotArea>
    <c:legend>
      <c:legendPos val="b"/>
      <c:layout>
        <c:manualLayout>
          <c:xMode val="edge"/>
          <c:yMode val="edge"/>
          <c:x val="0.41680011341759271"/>
          <c:y val="0.93352644693129483"/>
          <c:w val="0.18958616270036335"/>
          <c:h val="5.172573980358097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840482147236756"/>
          <c:y val="3.1326259510009481E-2"/>
        </c:manualLayout>
      </c:layout>
      <c:overlay val="0"/>
      <c:spPr>
        <a:noFill/>
        <a:ln w="25400">
          <a:noFill/>
        </a:ln>
      </c:spPr>
    </c:title>
    <c:autoTitleDeleted val="0"/>
    <c:plotArea>
      <c:layout>
        <c:manualLayout>
          <c:layoutTarget val="inner"/>
          <c:xMode val="edge"/>
          <c:yMode val="edge"/>
          <c:x val="5.8743159252874787E-2"/>
          <c:y val="0.18554784479005618"/>
          <c:w val="0.91471490836619307"/>
          <c:h val="0.65062231290019701"/>
        </c:manualLayout>
      </c:layout>
      <c:scatterChart>
        <c:scatterStyle val="lineMarker"/>
        <c:varyColors val="0"/>
        <c:ser>
          <c:idx val="0"/>
          <c:order val="0"/>
          <c:tx>
            <c:strRef>
              <c:f>'IT3'!$K$14</c:f>
              <c:strCache>
                <c:ptCount val="1"/>
                <c:pt idx="0">
                  <c:v>Idéal</c:v>
                </c:pt>
              </c:strCache>
            </c:strRef>
          </c:tx>
          <c:spPr>
            <a:ln w="25400">
              <a:solidFill>
                <a:srgbClr val="4472C4"/>
              </a:solidFill>
              <a:prstDash val="solid"/>
            </a:ln>
          </c:spPr>
          <c:marker>
            <c:symbol val="none"/>
          </c:marker>
          <c:xVal>
            <c:numRef>
              <c:f>'IT3'!$J$15:$J$22</c:f>
              <c:numCache>
                <c:formatCode>General</c:formatCode>
                <c:ptCount val="8"/>
                <c:pt idx="0">
                  <c:v>0</c:v>
                </c:pt>
                <c:pt idx="1">
                  <c:v>1</c:v>
                </c:pt>
                <c:pt idx="2">
                  <c:v>2</c:v>
                </c:pt>
                <c:pt idx="3">
                  <c:v>3</c:v>
                </c:pt>
                <c:pt idx="4">
                  <c:v>4</c:v>
                </c:pt>
                <c:pt idx="5">
                  <c:v>5</c:v>
                </c:pt>
                <c:pt idx="6">
                  <c:v>6</c:v>
                </c:pt>
                <c:pt idx="7">
                  <c:v>7</c:v>
                </c:pt>
              </c:numCache>
            </c:numRef>
          </c:xVal>
          <c:yVal>
            <c:numRef>
              <c:f>'IT3'!$K$15:$K$22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3B4C-4D59-88CC-7FD1ED37FC7E}"/>
            </c:ext>
          </c:extLst>
        </c:ser>
        <c:ser>
          <c:idx val="1"/>
          <c:order val="1"/>
          <c:tx>
            <c:strRef>
              <c:f>'IT3'!$L$14</c:f>
              <c:strCache>
                <c:ptCount val="1"/>
                <c:pt idx="0">
                  <c:v>Réel</c:v>
                </c:pt>
              </c:strCache>
            </c:strRef>
          </c:tx>
          <c:spPr>
            <a:ln w="25400">
              <a:solidFill>
                <a:srgbClr val="ED7D31"/>
              </a:solidFill>
              <a:prstDash val="solid"/>
            </a:ln>
          </c:spPr>
          <c:marker>
            <c:symbol val="none"/>
          </c:marker>
          <c:xVal>
            <c:numRef>
              <c:f>'IT3'!$J$15:$J$22</c:f>
              <c:numCache>
                <c:formatCode>General</c:formatCode>
                <c:ptCount val="8"/>
                <c:pt idx="0">
                  <c:v>0</c:v>
                </c:pt>
                <c:pt idx="1">
                  <c:v>1</c:v>
                </c:pt>
                <c:pt idx="2">
                  <c:v>2</c:v>
                </c:pt>
                <c:pt idx="3">
                  <c:v>3</c:v>
                </c:pt>
                <c:pt idx="4">
                  <c:v>4</c:v>
                </c:pt>
                <c:pt idx="5">
                  <c:v>5</c:v>
                </c:pt>
                <c:pt idx="6">
                  <c:v>6</c:v>
                </c:pt>
                <c:pt idx="7">
                  <c:v>7</c:v>
                </c:pt>
              </c:numCache>
            </c:numRef>
          </c:xVal>
          <c:yVal>
            <c:numRef>
              <c:f>'IT3'!$L$15:$L$22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3B4C-4D59-88CC-7FD1ED37FC7E}"/>
            </c:ext>
          </c:extLst>
        </c:ser>
        <c:dLbls>
          <c:showLegendKey val="0"/>
          <c:showVal val="0"/>
          <c:showCatName val="0"/>
          <c:showSerName val="0"/>
          <c:showPercent val="0"/>
          <c:showBubbleSize val="0"/>
        </c:dLbls>
        <c:axId val="353234399"/>
        <c:axId val="1"/>
      </c:scatterChart>
      <c:valAx>
        <c:axId val="353234399"/>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3234399"/>
        <c:crossesAt val="0"/>
        <c:crossBetween val="midCat"/>
      </c:valAx>
      <c:spPr>
        <a:noFill/>
        <a:ln w="25400">
          <a:noFill/>
        </a:ln>
      </c:spPr>
    </c:plotArea>
    <c:legend>
      <c:legendPos val="b"/>
      <c:layout>
        <c:manualLayout>
          <c:xMode val="edge"/>
          <c:yMode val="edge"/>
          <c:x val="0.42378993461002523"/>
          <c:y val="0.934968360760283"/>
          <c:w val="0.18322271100301421"/>
          <c:h val="5.0603957670015319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Calibri"/>
                <a:ea typeface="Calibri"/>
                <a:cs typeface="Calibri"/>
              </a:defRPr>
            </a:pPr>
            <a:r>
              <a:rPr lang="en-US"/>
              <a:t>Burndown chart</a:t>
            </a:r>
          </a:p>
        </c:rich>
      </c:tx>
      <c:layout>
        <c:manualLayout>
          <c:xMode val="edge"/>
          <c:yMode val="edge"/>
          <c:x val="0.40639919510129652"/>
          <c:y val="3.3079962708836112E-2"/>
        </c:manualLayout>
      </c:layout>
      <c:overlay val="0"/>
      <c:spPr>
        <a:noFill/>
        <a:ln w="25400">
          <a:noFill/>
        </a:ln>
      </c:spPr>
    </c:title>
    <c:autoTitleDeleted val="0"/>
    <c:plotArea>
      <c:layout>
        <c:manualLayout>
          <c:layoutTarget val="inner"/>
          <c:xMode val="edge"/>
          <c:yMode val="edge"/>
          <c:x val="6.0959879265194479E-2"/>
          <c:y val="0.19339055122088802"/>
          <c:w val="0.91149533758433654"/>
          <c:h val="0.63360851650001471"/>
        </c:manualLayout>
      </c:layout>
      <c:scatterChart>
        <c:scatterStyle val="lineMarker"/>
        <c:varyColors val="0"/>
        <c:ser>
          <c:idx val="0"/>
          <c:order val="0"/>
          <c:tx>
            <c:strRef>
              <c:f>'IT4'!$K$14</c:f>
              <c:strCache>
                <c:ptCount val="1"/>
                <c:pt idx="0">
                  <c:v>Idéal</c:v>
                </c:pt>
              </c:strCache>
            </c:strRef>
          </c:tx>
          <c:spPr>
            <a:ln w="25400">
              <a:solidFill>
                <a:srgbClr val="4472C4"/>
              </a:solidFill>
              <a:prstDash val="solid"/>
            </a:ln>
          </c:spPr>
          <c:marker>
            <c:symbol val="none"/>
          </c:marker>
          <c:xVal>
            <c:numRef>
              <c:f>'IT4'!$J$15:$J$22</c:f>
              <c:numCache>
                <c:formatCode>General</c:formatCode>
                <c:ptCount val="8"/>
                <c:pt idx="0">
                  <c:v>0</c:v>
                </c:pt>
                <c:pt idx="1">
                  <c:v>1</c:v>
                </c:pt>
                <c:pt idx="2">
                  <c:v>2</c:v>
                </c:pt>
                <c:pt idx="3">
                  <c:v>3</c:v>
                </c:pt>
                <c:pt idx="4">
                  <c:v>4</c:v>
                </c:pt>
                <c:pt idx="5">
                  <c:v>5</c:v>
                </c:pt>
                <c:pt idx="6">
                  <c:v>6</c:v>
                </c:pt>
                <c:pt idx="7">
                  <c:v>7</c:v>
                </c:pt>
              </c:numCache>
            </c:numRef>
          </c:xVal>
          <c:yVal>
            <c:numRef>
              <c:f>'IT4'!$K$15:$K$22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A359-450D-A355-A6092BED85F1}"/>
            </c:ext>
          </c:extLst>
        </c:ser>
        <c:ser>
          <c:idx val="1"/>
          <c:order val="1"/>
          <c:tx>
            <c:strRef>
              <c:f>'IT4'!$L$14</c:f>
              <c:strCache>
                <c:ptCount val="1"/>
                <c:pt idx="0">
                  <c:v>Réel</c:v>
                </c:pt>
              </c:strCache>
            </c:strRef>
          </c:tx>
          <c:spPr>
            <a:ln w="25400">
              <a:solidFill>
                <a:srgbClr val="ED7D31"/>
              </a:solidFill>
              <a:prstDash val="solid"/>
            </a:ln>
          </c:spPr>
          <c:marker>
            <c:symbol val="none"/>
          </c:marker>
          <c:xVal>
            <c:numRef>
              <c:f>'IT4'!$J$15:$J$22</c:f>
              <c:numCache>
                <c:formatCode>General</c:formatCode>
                <c:ptCount val="8"/>
                <c:pt idx="0">
                  <c:v>0</c:v>
                </c:pt>
                <c:pt idx="1">
                  <c:v>1</c:v>
                </c:pt>
                <c:pt idx="2">
                  <c:v>2</c:v>
                </c:pt>
                <c:pt idx="3">
                  <c:v>3</c:v>
                </c:pt>
                <c:pt idx="4">
                  <c:v>4</c:v>
                </c:pt>
                <c:pt idx="5">
                  <c:v>5</c:v>
                </c:pt>
                <c:pt idx="6">
                  <c:v>6</c:v>
                </c:pt>
                <c:pt idx="7">
                  <c:v>7</c:v>
                </c:pt>
              </c:numCache>
            </c:numRef>
          </c:xVal>
          <c:yVal>
            <c:numRef>
              <c:f>'IT4'!$L$15:$L$22</c:f>
              <c:numCache>
                <c:formatCode>General</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A359-450D-A355-A6092BED85F1}"/>
            </c:ext>
          </c:extLst>
        </c:ser>
        <c:dLbls>
          <c:showLegendKey val="0"/>
          <c:showVal val="0"/>
          <c:showCatName val="0"/>
          <c:showSerName val="0"/>
          <c:showPercent val="0"/>
          <c:showBubbleSize val="0"/>
        </c:dLbls>
        <c:axId val="353235839"/>
        <c:axId val="1"/>
      </c:scatterChart>
      <c:valAx>
        <c:axId val="353235839"/>
        <c:scaling>
          <c:orientation val="minMax"/>
          <c:max val="7"/>
        </c:scaling>
        <c:delete val="0"/>
        <c:axPos val="b"/>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1"/>
        <c:crossesAt val="0"/>
        <c:crossBetween val="midCat"/>
      </c:val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low"/>
        <c:spPr>
          <a:ln w="12700">
            <a:solidFill>
              <a:srgbClr val="BFBFBF"/>
            </a:solidFill>
            <a:prstDash val="solid"/>
          </a:ln>
        </c:spPr>
        <c:txPr>
          <a:bodyPr rot="0" vert="horz"/>
          <a:lstStyle/>
          <a:p>
            <a:pPr>
              <a:defRPr sz="900" b="0" i="0" u="none" strike="noStrike" baseline="0">
                <a:solidFill>
                  <a:srgbClr val="595959"/>
                </a:solidFill>
                <a:latin typeface="Calibri"/>
                <a:ea typeface="Calibri"/>
                <a:cs typeface="Calibri"/>
              </a:defRPr>
            </a:pPr>
            <a:endParaRPr lang="en-US"/>
          </a:p>
        </c:txPr>
        <c:crossAx val="353235839"/>
        <c:crossesAt val="0"/>
        <c:crossBetween val="midCat"/>
      </c:valAx>
      <c:spPr>
        <a:noFill/>
        <a:ln w="25400">
          <a:noFill/>
        </a:ln>
      </c:spPr>
    </c:plotArea>
    <c:legend>
      <c:legendPos val="b"/>
      <c:layout>
        <c:manualLayout>
          <c:xMode val="edge"/>
          <c:yMode val="edge"/>
          <c:x val="0.4209134520692"/>
          <c:y val="0.93132818087953972"/>
          <c:w val="0.19013676627953516"/>
          <c:h val="5.3436862837350635E-2"/>
        </c:manualLayout>
      </c:layout>
      <c:overlay val="0"/>
      <c:spPr>
        <a:noFill/>
        <a:ln w="25400">
          <a:noFill/>
        </a:ln>
      </c:spPr>
      <c:txPr>
        <a:bodyPr/>
        <a:lstStyle/>
        <a:p>
          <a:pPr>
            <a:defRPr sz="825" b="0" i="0" u="none" strike="noStrike" baseline="0">
              <a:solidFill>
                <a:srgbClr val="595959"/>
              </a:solidFill>
              <a:latin typeface="Calibri"/>
              <a:ea typeface="Calibri"/>
              <a:cs typeface="Calibri"/>
            </a:defRPr>
          </a:pPr>
          <a:endParaRPr lang="en-US"/>
        </a:p>
      </c:txPr>
    </c:legend>
    <c:plotVisOnly val="0"/>
    <c:dispBlanksAs val="span"/>
    <c:showDLblsOverMax val="0"/>
  </c:chart>
  <c:spPr>
    <a:solidFill>
      <a:srgbClr val="FFFFFF"/>
    </a:solidFill>
    <a:ln w="12700">
      <a:solidFill>
        <a:srgbClr val="D9D9D9"/>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161925</xdr:rowOff>
    </xdr:from>
    <xdr:to>
      <xdr:col>8</xdr:col>
      <xdr:colOff>161925</xdr:colOff>
      <xdr:row>32</xdr:row>
      <xdr:rowOff>123825</xdr:rowOff>
    </xdr:to>
    <xdr:graphicFrame macro="">
      <xdr:nvGraphicFramePr>
        <xdr:cNvPr id="1025" name="Chart 1">
          <a:extLst>
            <a:ext uri="{FF2B5EF4-FFF2-40B4-BE49-F238E27FC236}">
              <a16:creationId xmlns:a16="http://schemas.microsoft.com/office/drawing/2014/main" id="{E01E6B12-6053-6AB4-1DCF-339D91373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34</xdr:row>
      <xdr:rowOff>9525</xdr:rowOff>
    </xdr:from>
    <xdr:to>
      <xdr:col>8</xdr:col>
      <xdr:colOff>352425</xdr:colOff>
      <xdr:row>54</xdr:row>
      <xdr:rowOff>19050</xdr:rowOff>
    </xdr:to>
    <xdr:graphicFrame macro="">
      <xdr:nvGraphicFramePr>
        <xdr:cNvPr id="1026" name="Chart 2">
          <a:extLst>
            <a:ext uri="{FF2B5EF4-FFF2-40B4-BE49-F238E27FC236}">
              <a16:creationId xmlns:a16="http://schemas.microsoft.com/office/drawing/2014/main" id="{39FE9F15-3925-A89D-1541-AE717D8CE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838200</xdr:colOff>
      <xdr:row>106</xdr:row>
      <xdr:rowOff>76200</xdr:rowOff>
    </xdr:from>
    <xdr:to>
      <xdr:col>8</xdr:col>
      <xdr:colOff>295275</xdr:colOff>
      <xdr:row>121</xdr:row>
      <xdr:rowOff>95250</xdr:rowOff>
    </xdr:to>
    <xdr:graphicFrame macro="">
      <xdr:nvGraphicFramePr>
        <xdr:cNvPr id="1027" name="Chart 3">
          <a:extLst>
            <a:ext uri="{FF2B5EF4-FFF2-40B4-BE49-F238E27FC236}">
              <a16:creationId xmlns:a16="http://schemas.microsoft.com/office/drawing/2014/main" id="{5736AC7B-1CE2-C0E4-2EFA-2B1C67C55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30</xdr:row>
      <xdr:rowOff>66675</xdr:rowOff>
    </xdr:from>
    <xdr:to>
      <xdr:col>6</xdr:col>
      <xdr:colOff>647700</xdr:colOff>
      <xdr:row>45</xdr:row>
      <xdr:rowOff>85725</xdr:rowOff>
    </xdr:to>
    <xdr:graphicFrame macro="">
      <xdr:nvGraphicFramePr>
        <xdr:cNvPr id="2049" name="Chart 1">
          <a:extLst>
            <a:ext uri="{FF2B5EF4-FFF2-40B4-BE49-F238E27FC236}">
              <a16:creationId xmlns:a16="http://schemas.microsoft.com/office/drawing/2014/main" i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xdr:row>
      <xdr:rowOff>28575</xdr:rowOff>
    </xdr:from>
    <xdr:to>
      <xdr:col>20</xdr:col>
      <xdr:colOff>200025</xdr:colOff>
      <xdr:row>25</xdr:row>
      <xdr:rowOff>142875</xdr:rowOff>
    </xdr:to>
    <xdr:graphicFrame macro="">
      <xdr:nvGraphicFramePr>
        <xdr:cNvPr id="3" name="Chart 2">
          <a:extLst>
            <a:ext uri="{FF2B5EF4-FFF2-40B4-BE49-F238E27FC236}">
              <a16:creationId xmlns:a16="http://schemas.microsoft.com/office/drawing/2014/main" id="{EF389013-7C37-8F81-C6C8-14B57639CDAC}"/>
            </a:ext>
            <a:ext uri="{147F2762-F138-4A5C-976F-8EAC2B608ADB}">
              <a16:predDERef xmlns:a16="http://schemas.microsoft.com/office/drawing/2014/main" pred="{700BAA34-728A-F2FC-AB13-EA1ED6D72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1114425</xdr:colOff>
      <xdr:row>31</xdr:row>
      <xdr:rowOff>190500</xdr:rowOff>
    </xdr:from>
    <xdr:to>
      <xdr:col>15</xdr:col>
      <xdr:colOff>952500</xdr:colOff>
      <xdr:row>51</xdr:row>
      <xdr:rowOff>114300</xdr:rowOff>
    </xdr:to>
    <xdr:graphicFrame macro="">
      <xdr:nvGraphicFramePr>
        <xdr:cNvPr id="3073" name="Chart 1">
          <a:extLst>
            <a:ext uri="{FF2B5EF4-FFF2-40B4-BE49-F238E27FC236}">
              <a16:creationId xmlns:a16="http://schemas.microsoft.com/office/drawing/2014/main" id="{AE744764-A3BD-1240-CB20-C5A539A2F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962025</xdr:colOff>
      <xdr:row>36</xdr:row>
      <xdr:rowOff>0</xdr:rowOff>
    </xdr:from>
    <xdr:to>
      <xdr:col>5</xdr:col>
      <xdr:colOff>714375</xdr:colOff>
      <xdr:row>54</xdr:row>
      <xdr:rowOff>209550</xdr:rowOff>
    </xdr:to>
    <xdr:graphicFrame macro="">
      <xdr:nvGraphicFramePr>
        <xdr:cNvPr id="2" name="Chart 1">
          <a:extLst>
            <a:ext uri="{FF2B5EF4-FFF2-40B4-BE49-F238E27FC236}">
              <a16:creationId xmlns:a16="http://schemas.microsoft.com/office/drawing/2014/main" id="{BE01B10B-C76B-3269-EDF8-094DC0E5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333375</xdr:colOff>
      <xdr:row>24</xdr:row>
      <xdr:rowOff>190500</xdr:rowOff>
    </xdr:from>
    <xdr:to>
      <xdr:col>15</xdr:col>
      <xdr:colOff>238125</xdr:colOff>
      <xdr:row>44</xdr:row>
      <xdr:rowOff>142875</xdr:rowOff>
    </xdr:to>
    <xdr:graphicFrame macro="">
      <xdr:nvGraphicFramePr>
        <xdr:cNvPr id="5121" name="Chart 1">
          <a:extLst>
            <a:ext uri="{FF2B5EF4-FFF2-40B4-BE49-F238E27FC236}">
              <a16:creationId xmlns:a16="http://schemas.microsoft.com/office/drawing/2014/main" id="{A2D23EB5-7349-669E-CF2B-86B5CCBC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923925</xdr:colOff>
      <xdr:row>24</xdr:row>
      <xdr:rowOff>28575</xdr:rowOff>
    </xdr:from>
    <xdr:to>
      <xdr:col>14</xdr:col>
      <xdr:colOff>581025</xdr:colOff>
      <xdr:row>42</xdr:row>
      <xdr:rowOff>171450</xdr:rowOff>
    </xdr:to>
    <xdr:graphicFrame macro="">
      <xdr:nvGraphicFramePr>
        <xdr:cNvPr id="6145" name="Chart 1">
          <a:extLst>
            <a:ext uri="{FF2B5EF4-FFF2-40B4-BE49-F238E27FC236}">
              <a16:creationId xmlns:a16="http://schemas.microsoft.com/office/drawing/2014/main" id="{A49E910C-4267-C099-3923-6969FAF1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0"/>
  <sheetViews>
    <sheetView zoomScaleNormal="100" workbookViewId="0">
      <selection activeCell="M13" sqref="M13"/>
    </sheetView>
  </sheetViews>
  <sheetFormatPr defaultColWidth="8.7109375" defaultRowHeight="15"/>
  <cols>
    <col min="1" max="1" width="8.7109375" customWidth="1"/>
    <col min="2" max="2" width="13.28515625" customWidth="1"/>
    <col min="3" max="3" width="11.42578125" customWidth="1"/>
    <col min="4" max="4" width="10" customWidth="1"/>
    <col min="5" max="5" width="10.28515625" customWidth="1"/>
    <col min="6" max="6" width="9.7109375" customWidth="1"/>
    <col min="7" max="7" width="10" customWidth="1"/>
  </cols>
  <sheetData>
    <row r="1" spans="1:17" ht="33.6" customHeight="1">
      <c r="A1" s="65" t="s">
        <v>0</v>
      </c>
      <c r="B1" s="65"/>
      <c r="C1" s="65"/>
      <c r="D1" s="65"/>
      <c r="E1" s="65"/>
      <c r="F1" s="65"/>
      <c r="G1" s="65"/>
      <c r="H1" s="65"/>
      <c r="I1" s="65"/>
      <c r="J1" s="65"/>
      <c r="K1" t="s">
        <v>1</v>
      </c>
    </row>
    <row r="2" spans="1:17">
      <c r="A2" s="66" t="s">
        <v>2</v>
      </c>
      <c r="B2" s="66"/>
      <c r="C2" s="66"/>
      <c r="D2" s="66"/>
      <c r="E2" s="66"/>
      <c r="F2" s="66"/>
      <c r="G2" s="66"/>
      <c r="H2" s="66"/>
      <c r="I2" s="66"/>
      <c r="J2" s="66"/>
    </row>
    <row r="3" spans="1:17" ht="18.75">
      <c r="A3" s="67" t="s">
        <v>3</v>
      </c>
      <c r="B3" s="67"/>
      <c r="C3" s="67"/>
      <c r="D3" s="67"/>
      <c r="E3" s="67"/>
      <c r="F3" s="67"/>
      <c r="G3" s="67"/>
      <c r="H3" s="67"/>
      <c r="I3" s="67"/>
      <c r="J3" s="67"/>
    </row>
    <row r="4" spans="1:17">
      <c r="A4" t="s">
        <v>4</v>
      </c>
    </row>
    <row r="6" spans="1:17">
      <c r="B6" s="1"/>
      <c r="C6" s="2" t="s">
        <v>5</v>
      </c>
      <c r="D6" s="3" t="s">
        <v>6</v>
      </c>
      <c r="E6" s="4" t="s">
        <v>7</v>
      </c>
      <c r="F6" s="3" t="s">
        <v>8</v>
      </c>
      <c r="G6" s="5" t="s">
        <v>9</v>
      </c>
      <c r="I6" s="6" t="s">
        <v>10</v>
      </c>
      <c r="J6" s="6"/>
      <c r="K6" s="6"/>
      <c r="L6" s="6"/>
      <c r="M6" s="6"/>
      <c r="N6" s="6"/>
      <c r="O6" s="6"/>
      <c r="P6" s="6"/>
    </row>
    <row r="7" spans="1:17">
      <c r="B7" s="7" t="s">
        <v>11</v>
      </c>
      <c r="C7" s="8">
        <v>30</v>
      </c>
      <c r="D7" s="9">
        <v>0</v>
      </c>
      <c r="E7" s="8">
        <v>0</v>
      </c>
      <c r="F7" s="8">
        <v>0</v>
      </c>
      <c r="G7" s="8">
        <v>0</v>
      </c>
      <c r="I7" s="6" t="s">
        <v>12</v>
      </c>
      <c r="J7" s="6"/>
      <c r="K7" s="6"/>
      <c r="L7" s="6"/>
      <c r="M7" s="6"/>
      <c r="N7" s="6"/>
      <c r="O7" s="6"/>
      <c r="P7" s="6"/>
    </row>
    <row r="8" spans="1:17">
      <c r="B8" s="10" t="s">
        <v>13</v>
      </c>
      <c r="C8" s="11">
        <v>20</v>
      </c>
      <c r="D8" s="12">
        <v>0</v>
      </c>
      <c r="E8" s="11">
        <v>0</v>
      </c>
      <c r="F8" s="11">
        <v>0</v>
      </c>
      <c r="G8" s="11">
        <v>0</v>
      </c>
      <c r="I8" s="6" t="s">
        <v>14</v>
      </c>
      <c r="J8" s="6"/>
      <c r="K8" s="6"/>
      <c r="L8" s="6"/>
      <c r="M8" s="6"/>
      <c r="N8" s="6"/>
      <c r="O8" s="6"/>
      <c r="P8" s="6"/>
    </row>
    <row r="9" spans="1:17">
      <c r="B9" s="10" t="s">
        <v>15</v>
      </c>
      <c r="C9" s="11">
        <v>15</v>
      </c>
      <c r="D9" s="11">
        <v>15</v>
      </c>
      <c r="E9" s="11">
        <v>15</v>
      </c>
      <c r="F9" s="12">
        <v>0</v>
      </c>
      <c r="G9" s="11">
        <v>0</v>
      </c>
    </row>
    <row r="10" spans="1:17">
      <c r="B10" s="10" t="s">
        <v>16</v>
      </c>
      <c r="C10" s="11">
        <v>17</v>
      </c>
      <c r="D10" s="11">
        <v>20</v>
      </c>
      <c r="E10" s="11">
        <v>18</v>
      </c>
      <c r="F10" s="12">
        <v>0</v>
      </c>
      <c r="G10" s="11">
        <v>0</v>
      </c>
      <c r="I10" s="13" t="s">
        <v>17</v>
      </c>
      <c r="J10" s="6"/>
      <c r="K10" s="6"/>
      <c r="L10" s="6"/>
      <c r="M10" s="6"/>
      <c r="N10" s="6"/>
      <c r="O10" s="6"/>
      <c r="P10" s="6"/>
    </row>
    <row r="11" spans="1:17">
      <c r="B11" s="10" t="s">
        <v>18</v>
      </c>
      <c r="C11" s="11">
        <v>5</v>
      </c>
      <c r="D11" s="11">
        <v>10</v>
      </c>
      <c r="E11" s="12">
        <v>0</v>
      </c>
      <c r="F11" s="11">
        <v>0</v>
      </c>
      <c r="G11" s="11">
        <v>0</v>
      </c>
      <c r="I11" s="6" t="s">
        <v>19</v>
      </c>
      <c r="J11" s="6"/>
      <c r="K11" s="6"/>
      <c r="L11" s="6"/>
      <c r="M11" s="6"/>
      <c r="N11" s="6"/>
      <c r="O11" s="6"/>
      <c r="P11" s="6"/>
    </row>
    <row r="12" spans="1:17">
      <c r="B12" s="10" t="s">
        <v>20</v>
      </c>
      <c r="C12" s="11">
        <v>20</v>
      </c>
      <c r="D12" s="11">
        <v>25</v>
      </c>
      <c r="E12" s="14">
        <v>10</v>
      </c>
      <c r="F12" s="12">
        <v>0</v>
      </c>
      <c r="G12" s="11">
        <v>0</v>
      </c>
      <c r="I12" t="s">
        <v>21</v>
      </c>
    </row>
    <row r="13" spans="1:17">
      <c r="B13" s="10" t="s">
        <v>22</v>
      </c>
      <c r="C13" s="11">
        <v>21</v>
      </c>
      <c r="D13" s="11">
        <v>15</v>
      </c>
      <c r="E13" s="11">
        <v>13</v>
      </c>
      <c r="F13" s="11">
        <v>15</v>
      </c>
      <c r="G13" s="12">
        <v>0</v>
      </c>
    </row>
    <row r="14" spans="1:17">
      <c r="B14" s="10" t="s">
        <v>23</v>
      </c>
      <c r="C14" s="11">
        <v>12</v>
      </c>
      <c r="D14" s="11">
        <v>6</v>
      </c>
      <c r="E14" s="11">
        <v>7</v>
      </c>
      <c r="F14" s="12">
        <v>0</v>
      </c>
      <c r="G14" s="11">
        <v>0</v>
      </c>
      <c r="I14" t="s">
        <v>24</v>
      </c>
    </row>
    <row r="15" spans="1:17">
      <c r="B15" s="10" t="s">
        <v>25</v>
      </c>
      <c r="C15" s="11">
        <v>19</v>
      </c>
      <c r="D15" s="11">
        <v>15</v>
      </c>
      <c r="E15" s="12">
        <v>0</v>
      </c>
      <c r="F15" s="11">
        <v>0</v>
      </c>
      <c r="G15" s="11">
        <v>0</v>
      </c>
    </row>
    <row r="16" spans="1:17">
      <c r="B16" s="15" t="s">
        <v>26</v>
      </c>
      <c r="C16" s="16">
        <v>3</v>
      </c>
      <c r="D16" s="16">
        <v>3</v>
      </c>
      <c r="E16" s="16">
        <v>10</v>
      </c>
      <c r="F16" s="16">
        <v>10</v>
      </c>
      <c r="G16" s="17">
        <v>0</v>
      </c>
      <c r="I16" s="18" t="s">
        <v>27</v>
      </c>
      <c r="J16" s="12"/>
      <c r="K16" s="12"/>
      <c r="L16" s="12"/>
      <c r="M16" s="12"/>
      <c r="N16" s="12"/>
      <c r="O16" s="19"/>
      <c r="P16" s="20"/>
      <c r="Q16" s="20"/>
    </row>
    <row r="17" spans="2:17">
      <c r="B17" s="21"/>
      <c r="I17" s="22" t="s">
        <v>28</v>
      </c>
      <c r="J17" s="14"/>
      <c r="K17" s="14"/>
      <c r="L17" s="14"/>
      <c r="M17" s="14"/>
      <c r="N17" s="14"/>
      <c r="O17" s="23"/>
      <c r="P17" s="24"/>
      <c r="Q17" s="24"/>
    </row>
    <row r="18" spans="2:17">
      <c r="B18" s="21"/>
      <c r="C18" s="2" t="s">
        <v>5</v>
      </c>
      <c r="D18" s="3" t="s">
        <v>6</v>
      </c>
      <c r="E18" s="4" t="s">
        <v>7</v>
      </c>
      <c r="F18" s="3" t="s">
        <v>8</v>
      </c>
      <c r="G18" s="5" t="s">
        <v>9</v>
      </c>
    </row>
    <row r="19" spans="2:17">
      <c r="B19" s="21" t="s">
        <v>29</v>
      </c>
      <c r="C19">
        <f>SUM(C7:C16)</f>
        <v>162</v>
      </c>
      <c r="D19">
        <f>SUM(D7:D16)</f>
        <v>109</v>
      </c>
      <c r="E19">
        <f>SUM(E7:E16)</f>
        <v>73</v>
      </c>
      <c r="F19">
        <f>SUM(F7:F16)</f>
        <v>25</v>
      </c>
      <c r="G19">
        <f>SUM(G7:G16)</f>
        <v>0</v>
      </c>
    </row>
    <row r="22" spans="2:17">
      <c r="J22" t="s">
        <v>30</v>
      </c>
    </row>
    <row r="23" spans="2:17">
      <c r="J23" t="s">
        <v>31</v>
      </c>
    </row>
    <row r="36" spans="11:11">
      <c r="K36" t="s">
        <v>32</v>
      </c>
    </row>
    <row r="37" spans="11:11">
      <c r="K37" t="s">
        <v>31</v>
      </c>
    </row>
    <row r="58" spans="1:10" ht="18.75">
      <c r="A58" s="67" t="s">
        <v>33</v>
      </c>
      <c r="B58" s="67"/>
      <c r="C58" s="67"/>
      <c r="D58" s="67"/>
      <c r="E58" s="67"/>
      <c r="F58" s="67"/>
      <c r="G58" s="67"/>
      <c r="H58" s="67"/>
      <c r="I58" s="67"/>
      <c r="J58" s="67"/>
    </row>
    <row r="59" spans="1:10">
      <c r="A59" t="s">
        <v>34</v>
      </c>
    </row>
    <row r="62" spans="1:10">
      <c r="B62" s="68" t="s">
        <v>35</v>
      </c>
      <c r="C62" s="68"/>
      <c r="D62" s="68"/>
      <c r="E62" s="68"/>
      <c r="F62" s="68"/>
      <c r="I62" t="s">
        <v>36</v>
      </c>
    </row>
    <row r="63" spans="1:10">
      <c r="B63" s="25" t="s">
        <v>37</v>
      </c>
      <c r="C63" s="25" t="s">
        <v>38</v>
      </c>
      <c r="D63" s="25" t="s">
        <v>39</v>
      </c>
      <c r="E63" s="25" t="s">
        <v>40</v>
      </c>
      <c r="F63" s="25" t="s">
        <v>41</v>
      </c>
      <c r="I63" t="s">
        <v>42</v>
      </c>
    </row>
    <row r="64" spans="1:10">
      <c r="B64" s="26" t="s">
        <v>43</v>
      </c>
      <c r="C64" s="26" t="s">
        <v>44</v>
      </c>
      <c r="D64" s="26" t="s">
        <v>45</v>
      </c>
      <c r="E64" s="27">
        <v>8</v>
      </c>
      <c r="F64" s="27">
        <v>10</v>
      </c>
      <c r="I64" t="s">
        <v>46</v>
      </c>
    </row>
    <row r="65" spans="2:9">
      <c r="B65" s="26" t="s">
        <v>47</v>
      </c>
      <c r="C65" s="26" t="s">
        <v>48</v>
      </c>
      <c r="D65" s="26" t="s">
        <v>49</v>
      </c>
      <c r="E65" s="27">
        <v>11</v>
      </c>
      <c r="F65" s="27">
        <v>10</v>
      </c>
    </row>
    <row r="66" spans="2:9">
      <c r="B66" s="26" t="s">
        <v>50</v>
      </c>
      <c r="C66" s="26" t="s">
        <v>44</v>
      </c>
      <c r="D66" s="26" t="s">
        <v>48</v>
      </c>
      <c r="E66" s="27">
        <v>12</v>
      </c>
      <c r="F66" s="27">
        <v>10</v>
      </c>
      <c r="I66" t="s">
        <v>51</v>
      </c>
    </row>
    <row r="67" spans="2:9">
      <c r="B67" s="28" t="s">
        <v>29</v>
      </c>
      <c r="C67" s="28"/>
      <c r="D67" s="28"/>
      <c r="E67" s="29">
        <f>SUM(E64:E66)</f>
        <v>31</v>
      </c>
      <c r="F67" s="29">
        <f>SUM(F64:F66)</f>
        <v>30</v>
      </c>
      <c r="I67" t="s">
        <v>52</v>
      </c>
    </row>
    <row r="68" spans="2:9">
      <c r="I68" t="s">
        <v>53</v>
      </c>
    </row>
    <row r="69" spans="2:9">
      <c r="I69" t="s">
        <v>54</v>
      </c>
    </row>
    <row r="70" spans="2:9">
      <c r="I70" t="s">
        <v>55</v>
      </c>
    </row>
    <row r="72" spans="2:9">
      <c r="I72" t="s">
        <v>56</v>
      </c>
    </row>
    <row r="73" spans="2:9">
      <c r="I73" t="s">
        <v>57</v>
      </c>
    </row>
    <row r="76" spans="2:9">
      <c r="F76" t="s">
        <v>58</v>
      </c>
    </row>
    <row r="77" spans="2:9">
      <c r="B77" s="30" t="s">
        <v>59</v>
      </c>
      <c r="C77" s="31"/>
      <c r="D77" s="31">
        <v>50</v>
      </c>
      <c r="F77" t="s">
        <v>60</v>
      </c>
    </row>
    <row r="78" spans="2:9">
      <c r="B78" s="30" t="s">
        <v>61</v>
      </c>
      <c r="C78" s="31"/>
      <c r="D78" s="31">
        <v>54</v>
      </c>
      <c r="F78" t="s">
        <v>62</v>
      </c>
    </row>
    <row r="79" spans="2:9">
      <c r="B79" s="30" t="s">
        <v>63</v>
      </c>
      <c r="C79" s="31"/>
      <c r="D79" s="31">
        <v>50</v>
      </c>
      <c r="F79" t="s">
        <v>64</v>
      </c>
    </row>
    <row r="81" spans="2:13">
      <c r="F81" t="s">
        <v>65</v>
      </c>
    </row>
    <row r="84" spans="2:13">
      <c r="B84" s="30" t="s">
        <v>59</v>
      </c>
      <c r="C84" s="31"/>
      <c r="D84" s="31">
        <v>50</v>
      </c>
      <c r="F84" t="s">
        <v>66</v>
      </c>
    </row>
    <row r="85" spans="2:13">
      <c r="B85" s="30" t="s">
        <v>61</v>
      </c>
      <c r="C85" s="31"/>
      <c r="D85" s="31">
        <v>55</v>
      </c>
      <c r="F85" t="s">
        <v>67</v>
      </c>
    </row>
    <row r="86" spans="2:13">
      <c r="B86" s="30" t="s">
        <v>63</v>
      </c>
      <c r="C86" s="31"/>
      <c r="D86" s="31">
        <v>43</v>
      </c>
      <c r="F86" t="s">
        <v>68</v>
      </c>
    </row>
    <row r="92" spans="2:13">
      <c r="B92" s="32" t="s">
        <v>69</v>
      </c>
      <c r="C92" s="32">
        <v>7</v>
      </c>
      <c r="D92" s="32"/>
      <c r="E92" s="32"/>
      <c r="F92" s="32"/>
      <c r="G92" s="32"/>
      <c r="H92" s="32"/>
      <c r="I92" s="32"/>
    </row>
    <row r="93" spans="2:13">
      <c r="B93" s="32"/>
      <c r="C93" s="32"/>
      <c r="D93" s="32"/>
      <c r="E93" s="32"/>
      <c r="F93" s="32"/>
      <c r="G93" s="32"/>
      <c r="H93" s="32"/>
      <c r="I93" s="32"/>
      <c r="K93" t="s">
        <v>70</v>
      </c>
    </row>
    <row r="94" spans="2:13">
      <c r="B94" s="32"/>
      <c r="C94" s="32"/>
      <c r="D94" s="69" t="s">
        <v>71</v>
      </c>
      <c r="E94" s="69"/>
      <c r="F94" s="69"/>
      <c r="G94" s="69"/>
      <c r="H94" s="32"/>
      <c r="I94" s="32"/>
      <c r="K94" t="s">
        <v>72</v>
      </c>
    </row>
    <row r="95" spans="2:13">
      <c r="B95" s="32"/>
      <c r="C95" s="32"/>
      <c r="D95" s="62" t="s">
        <v>29</v>
      </c>
      <c r="E95" s="62"/>
      <c r="F95" s="63" t="s">
        <v>11</v>
      </c>
      <c r="G95" s="63"/>
      <c r="H95" s="63" t="s">
        <v>13</v>
      </c>
      <c r="I95" s="63"/>
      <c r="K95" t="s">
        <v>73</v>
      </c>
    </row>
    <row r="96" spans="2:13">
      <c r="B96" s="64" t="s">
        <v>74</v>
      </c>
      <c r="C96" s="64"/>
      <c r="D96" s="33" t="s">
        <v>75</v>
      </c>
      <c r="E96" s="34" t="s">
        <v>76</v>
      </c>
      <c r="F96" s="33" t="s">
        <v>75</v>
      </c>
      <c r="G96" s="34" t="s">
        <v>76</v>
      </c>
      <c r="H96" s="33" t="s">
        <v>75</v>
      </c>
      <c r="I96" s="34" t="s">
        <v>76</v>
      </c>
      <c r="L96" t="s">
        <v>77</v>
      </c>
      <c r="M96" t="s">
        <v>78</v>
      </c>
    </row>
    <row r="97" spans="2:13">
      <c r="B97" s="35">
        <v>45000</v>
      </c>
      <c r="C97" s="36">
        <v>0</v>
      </c>
      <c r="D97" s="37">
        <f t="shared" ref="D97:D104" si="0">F97+H97</f>
        <v>50</v>
      </c>
      <c r="E97" s="37">
        <f t="shared" ref="E97:E104" si="1">G97+I97</f>
        <v>50</v>
      </c>
      <c r="F97" s="37">
        <v>30</v>
      </c>
      <c r="G97" s="37">
        <v>30</v>
      </c>
      <c r="H97" s="37">
        <v>20</v>
      </c>
      <c r="I97" s="37">
        <v>20</v>
      </c>
      <c r="M97" t="s">
        <v>79</v>
      </c>
    </row>
    <row r="98" spans="2:13">
      <c r="B98" s="35">
        <v>45001</v>
      </c>
      <c r="C98" s="36">
        <v>1</v>
      </c>
      <c r="D98" s="37">
        <f t="shared" si="0"/>
        <v>42.857142857142861</v>
      </c>
      <c r="E98" s="37">
        <f t="shared" si="1"/>
        <v>40</v>
      </c>
      <c r="F98" s="37">
        <f t="shared" ref="F98:F104" si="2">$F$97*(1-1/$C$92*C98)</f>
        <v>25.714285714285715</v>
      </c>
      <c r="G98" s="37">
        <v>20</v>
      </c>
      <c r="H98" s="37">
        <f t="shared" ref="H98:H104" si="3">$H$97*(1-1/$C$92*C98)</f>
        <v>17.142857142857146</v>
      </c>
      <c r="I98" s="37">
        <v>20</v>
      </c>
    </row>
    <row r="99" spans="2:13">
      <c r="B99" s="35">
        <v>45002</v>
      </c>
      <c r="C99" s="36">
        <v>2</v>
      </c>
      <c r="D99" s="37">
        <f t="shared" si="0"/>
        <v>35.714285714285715</v>
      </c>
      <c r="E99" s="37">
        <f t="shared" si="1"/>
        <v>40</v>
      </c>
      <c r="F99" s="37">
        <f t="shared" si="2"/>
        <v>21.428571428571431</v>
      </c>
      <c r="G99" s="37">
        <v>20</v>
      </c>
      <c r="H99" s="37">
        <f t="shared" si="3"/>
        <v>14.285714285714286</v>
      </c>
      <c r="I99" s="37">
        <v>20</v>
      </c>
      <c r="K99" t="s">
        <v>80</v>
      </c>
    </row>
    <row r="100" spans="2:13">
      <c r="B100" s="35">
        <v>45003</v>
      </c>
      <c r="C100" s="36">
        <v>3</v>
      </c>
      <c r="D100" s="37">
        <f t="shared" si="0"/>
        <v>28.571428571428569</v>
      </c>
      <c r="E100" s="37">
        <f t="shared" si="1"/>
        <v>30</v>
      </c>
      <c r="F100" s="37">
        <f t="shared" si="2"/>
        <v>17.142857142857142</v>
      </c>
      <c r="G100" s="37">
        <v>10</v>
      </c>
      <c r="H100" s="37">
        <f t="shared" si="3"/>
        <v>11.428571428571427</v>
      </c>
      <c r="I100" s="37">
        <v>20</v>
      </c>
      <c r="K100" t="s">
        <v>81</v>
      </c>
    </row>
    <row r="101" spans="2:13">
      <c r="B101" s="35">
        <v>45004</v>
      </c>
      <c r="C101" s="36">
        <v>4</v>
      </c>
      <c r="D101" s="37">
        <f t="shared" si="0"/>
        <v>21.428571428571431</v>
      </c>
      <c r="E101" s="37">
        <f t="shared" si="1"/>
        <v>15</v>
      </c>
      <c r="F101" s="37">
        <f t="shared" si="2"/>
        <v>12.857142857142858</v>
      </c>
      <c r="G101" s="37">
        <v>0</v>
      </c>
      <c r="H101" s="37">
        <f t="shared" si="3"/>
        <v>8.571428571428573</v>
      </c>
      <c r="I101" s="37">
        <v>15</v>
      </c>
    </row>
    <row r="102" spans="2:13">
      <c r="B102" s="35">
        <v>45005</v>
      </c>
      <c r="C102" s="36">
        <v>5</v>
      </c>
      <c r="D102" s="37">
        <f t="shared" si="0"/>
        <v>14.285714285714292</v>
      </c>
      <c r="E102" s="37">
        <f t="shared" si="1"/>
        <v>5</v>
      </c>
      <c r="F102" s="37">
        <f t="shared" si="2"/>
        <v>8.5714285714285747</v>
      </c>
      <c r="G102" s="37">
        <v>0</v>
      </c>
      <c r="H102" s="37">
        <f t="shared" si="3"/>
        <v>5.7142857142857162</v>
      </c>
      <c r="I102" s="37">
        <v>5</v>
      </c>
      <c r="K102" t="s">
        <v>82</v>
      </c>
    </row>
    <row r="103" spans="2:13">
      <c r="B103" s="35">
        <v>45006</v>
      </c>
      <c r="C103" s="36">
        <v>6</v>
      </c>
      <c r="D103" s="37">
        <f t="shared" si="0"/>
        <v>7.1428571428571459</v>
      </c>
      <c r="E103" s="37">
        <f t="shared" si="1"/>
        <v>5</v>
      </c>
      <c r="F103" s="37">
        <f t="shared" si="2"/>
        <v>4.2857142857142874</v>
      </c>
      <c r="G103" s="37">
        <v>0</v>
      </c>
      <c r="H103" s="37">
        <f t="shared" si="3"/>
        <v>2.8571428571428581</v>
      </c>
      <c r="I103" s="37">
        <v>5</v>
      </c>
    </row>
    <row r="104" spans="2:13">
      <c r="B104" s="35">
        <v>45007</v>
      </c>
      <c r="C104" s="36">
        <v>7</v>
      </c>
      <c r="D104" s="37">
        <f t="shared" si="0"/>
        <v>0</v>
      </c>
      <c r="E104" s="37">
        <f t="shared" si="1"/>
        <v>0</v>
      </c>
      <c r="F104" s="37">
        <f t="shared" si="2"/>
        <v>0</v>
      </c>
      <c r="G104" s="37">
        <v>0</v>
      </c>
      <c r="H104" s="37">
        <f t="shared" si="3"/>
        <v>0</v>
      </c>
      <c r="I104" s="37">
        <v>0</v>
      </c>
    </row>
    <row r="108" spans="2:13">
      <c r="K108" t="s">
        <v>83</v>
      </c>
    </row>
    <row r="110" spans="2:13">
      <c r="K110" t="s">
        <v>84</v>
      </c>
    </row>
  </sheetData>
  <sheetProtection selectLockedCells="1" selectUnlockedCells="1"/>
  <mergeCells count="10">
    <mergeCell ref="D95:E95"/>
    <mergeCell ref="F95:G95"/>
    <mergeCell ref="H95:I95"/>
    <mergeCell ref="B96:C96"/>
    <mergeCell ref="A1:J1"/>
    <mergeCell ref="A2:J2"/>
    <mergeCell ref="A3:J3"/>
    <mergeCell ref="A58:J58"/>
    <mergeCell ref="B62:F62"/>
    <mergeCell ref="D94:G94"/>
  </mergeCells>
  <conditionalFormatting sqref="B97:C104">
    <cfRule type="expression" dxfId="4" priority="1" stopIfTrue="1">
      <formula>LEN(TRIM(B97))&gt;0</formula>
    </cfRule>
  </conditionalFormatting>
  <pageMargins left="0.7" right="0.7" top="0.3" bottom="0.3" header="0.3" footer="0.3"/>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9"/>
  <sheetViews>
    <sheetView zoomScale="59" zoomScaleNormal="100" workbookViewId="0">
      <selection activeCell="H18" sqref="H18"/>
    </sheetView>
  </sheetViews>
  <sheetFormatPr defaultColWidth="8.7109375" defaultRowHeight="15"/>
  <cols>
    <col min="1" max="7" width="11.5703125" customWidth="1"/>
  </cols>
  <sheetData>
    <row r="1" spans="2:7">
      <c r="C1" s="38"/>
      <c r="D1" s="39"/>
      <c r="E1" s="39"/>
      <c r="F1" s="39"/>
      <c r="G1" s="40"/>
    </row>
    <row r="2" spans="2:7">
      <c r="C2" s="2" t="s">
        <v>5</v>
      </c>
      <c r="D2" s="3" t="s">
        <v>6</v>
      </c>
      <c r="E2" s="4" t="s">
        <v>7</v>
      </c>
      <c r="F2" s="3" t="s">
        <v>8</v>
      </c>
      <c r="G2" s="5" t="s">
        <v>9</v>
      </c>
    </row>
    <row r="3" spans="2:7">
      <c r="B3" s="7" t="s">
        <v>11</v>
      </c>
      <c r="C3" s="8">
        <v>6</v>
      </c>
      <c r="D3" s="12">
        <v>0</v>
      </c>
      <c r="E3" s="8">
        <v>0</v>
      </c>
      <c r="F3" s="8"/>
      <c r="G3" s="8"/>
    </row>
    <row r="4" spans="2:7">
      <c r="B4" s="10" t="s">
        <v>13</v>
      </c>
      <c r="C4" s="11">
        <v>18</v>
      </c>
      <c r="D4" s="14">
        <v>6</v>
      </c>
      <c r="E4" s="12">
        <v>0</v>
      </c>
      <c r="F4" s="11"/>
      <c r="G4" s="11"/>
    </row>
    <row r="5" spans="2:7">
      <c r="B5" s="10" t="s">
        <v>15</v>
      </c>
      <c r="C5" s="11">
        <v>6</v>
      </c>
      <c r="D5" s="12">
        <v>0</v>
      </c>
      <c r="E5" s="11">
        <v>0</v>
      </c>
      <c r="F5" s="11"/>
      <c r="G5" s="11"/>
    </row>
    <row r="6" spans="2:7">
      <c r="B6" s="10" t="s">
        <v>16</v>
      </c>
      <c r="C6" s="11">
        <v>5</v>
      </c>
      <c r="D6" s="11">
        <v>5</v>
      </c>
      <c r="E6" s="12">
        <v>0</v>
      </c>
      <c r="F6" s="11"/>
      <c r="G6" s="11"/>
    </row>
    <row r="7" spans="2:7">
      <c r="B7" s="10" t="s">
        <v>18</v>
      </c>
      <c r="C7" s="11">
        <v>4</v>
      </c>
      <c r="D7" s="11">
        <v>4</v>
      </c>
      <c r="E7" s="12">
        <v>0</v>
      </c>
      <c r="F7" s="11"/>
      <c r="G7" s="11"/>
    </row>
    <row r="8" spans="2:7">
      <c r="B8" s="10" t="s">
        <v>20</v>
      </c>
      <c r="C8" s="11">
        <v>4</v>
      </c>
      <c r="D8" s="11">
        <v>4</v>
      </c>
      <c r="E8" s="11">
        <v>4</v>
      </c>
      <c r="F8" s="11"/>
      <c r="G8" s="11"/>
    </row>
    <row r="9" spans="2:7">
      <c r="B9" s="10" t="s">
        <v>22</v>
      </c>
      <c r="C9" s="11">
        <v>8</v>
      </c>
      <c r="D9" s="11">
        <v>8</v>
      </c>
      <c r="E9" s="11">
        <v>8</v>
      </c>
      <c r="F9" s="11"/>
      <c r="G9" s="11"/>
    </row>
    <row r="10" spans="2:7">
      <c r="B10" s="10" t="s">
        <v>23</v>
      </c>
      <c r="C10" s="11">
        <v>6</v>
      </c>
      <c r="D10" s="11">
        <v>6</v>
      </c>
      <c r="E10" s="14">
        <v>3</v>
      </c>
      <c r="F10" s="11"/>
      <c r="G10" s="11"/>
    </row>
    <row r="11" spans="2:7">
      <c r="B11" s="10" t="s">
        <v>25</v>
      </c>
      <c r="C11" s="11">
        <v>10</v>
      </c>
      <c r="D11" s="11">
        <v>10</v>
      </c>
      <c r="E11" s="11">
        <v>10</v>
      </c>
      <c r="F11" s="11"/>
      <c r="G11" s="11"/>
    </row>
    <row r="12" spans="2:7">
      <c r="B12" s="10" t="s">
        <v>26</v>
      </c>
      <c r="C12" s="11">
        <v>14</v>
      </c>
      <c r="D12" s="11">
        <v>14</v>
      </c>
      <c r="E12" s="11">
        <v>10</v>
      </c>
      <c r="F12" s="11"/>
      <c r="G12" s="11"/>
    </row>
    <row r="13" spans="2:7">
      <c r="B13" s="10" t="s">
        <v>85</v>
      </c>
      <c r="C13" s="11">
        <v>10</v>
      </c>
      <c r="D13" s="11">
        <v>10</v>
      </c>
      <c r="E13" s="11">
        <v>10</v>
      </c>
      <c r="F13" s="11"/>
      <c r="G13" s="11"/>
    </row>
    <row r="14" spans="2:7">
      <c r="B14" s="10" t="s">
        <v>86</v>
      </c>
      <c r="C14" s="11">
        <v>12</v>
      </c>
      <c r="D14" s="11">
        <v>12</v>
      </c>
      <c r="E14" s="11">
        <v>6</v>
      </c>
      <c r="F14" s="11"/>
      <c r="G14" s="11"/>
    </row>
    <row r="15" spans="2:7">
      <c r="B15" s="10" t="s">
        <v>87</v>
      </c>
      <c r="C15" s="11">
        <v>14</v>
      </c>
      <c r="D15" s="11">
        <v>14</v>
      </c>
      <c r="E15" s="11">
        <v>12</v>
      </c>
      <c r="F15" s="11"/>
      <c r="G15" s="11"/>
    </row>
    <row r="16" spans="2:7">
      <c r="B16" s="10" t="s">
        <v>88</v>
      </c>
      <c r="C16" s="11">
        <v>4</v>
      </c>
      <c r="D16" s="11">
        <v>4</v>
      </c>
      <c r="E16" s="11">
        <v>4</v>
      </c>
      <c r="F16" s="11"/>
      <c r="G16" s="11"/>
    </row>
    <row r="17" spans="2:7">
      <c r="B17" s="10" t="s">
        <v>89</v>
      </c>
      <c r="C17" s="11">
        <v>6</v>
      </c>
      <c r="D17" s="11">
        <v>6</v>
      </c>
      <c r="E17" s="11">
        <v>6</v>
      </c>
      <c r="F17" s="11"/>
      <c r="G17" s="11"/>
    </row>
    <row r="18" spans="2:7">
      <c r="B18" s="10" t="s">
        <v>90</v>
      </c>
      <c r="C18" s="11">
        <v>4</v>
      </c>
      <c r="D18" s="11">
        <v>4</v>
      </c>
      <c r="E18" s="11">
        <v>4</v>
      </c>
      <c r="F18" s="11"/>
      <c r="G18" s="11"/>
    </row>
    <row r="19" spans="2:7">
      <c r="B19" s="10" t="s">
        <v>91</v>
      </c>
      <c r="C19" s="11">
        <v>5</v>
      </c>
      <c r="D19" s="11">
        <v>5</v>
      </c>
      <c r="E19" s="11">
        <v>8</v>
      </c>
      <c r="F19" s="11"/>
      <c r="G19" s="11"/>
    </row>
    <row r="20" spans="2:7">
      <c r="B20" s="10" t="s">
        <v>92</v>
      </c>
      <c r="C20" s="11">
        <v>15</v>
      </c>
      <c r="D20" s="11">
        <v>15</v>
      </c>
      <c r="E20" s="11">
        <v>18</v>
      </c>
      <c r="F20" s="11"/>
      <c r="G20" s="11"/>
    </row>
    <row r="21" spans="2:7">
      <c r="B21" s="10" t="s">
        <v>93</v>
      </c>
      <c r="C21" s="11">
        <v>8</v>
      </c>
      <c r="D21" s="11">
        <v>8</v>
      </c>
      <c r="E21" s="11">
        <v>6</v>
      </c>
      <c r="F21" s="11"/>
      <c r="G21" s="11"/>
    </row>
    <row r="22" spans="2:7">
      <c r="B22" s="10" t="s">
        <v>94</v>
      </c>
      <c r="C22" s="11">
        <v>10</v>
      </c>
      <c r="D22" s="11">
        <v>10</v>
      </c>
      <c r="E22" s="11">
        <v>8</v>
      </c>
      <c r="F22" s="11"/>
      <c r="G22" s="11"/>
    </row>
    <row r="23" spans="2:7">
      <c r="B23" s="10" t="s">
        <v>95</v>
      </c>
      <c r="C23" s="11">
        <v>4</v>
      </c>
      <c r="D23" s="11">
        <v>4</v>
      </c>
      <c r="E23" s="11">
        <v>4</v>
      </c>
      <c r="F23" s="11"/>
      <c r="G23" s="11"/>
    </row>
    <row r="24" spans="2:7">
      <c r="B24" s="10" t="s">
        <v>96</v>
      </c>
      <c r="C24" s="11">
        <v>14</v>
      </c>
      <c r="D24" s="11">
        <v>14</v>
      </c>
      <c r="E24" s="11">
        <v>16</v>
      </c>
      <c r="F24" s="11"/>
      <c r="G24" s="11"/>
    </row>
    <row r="25" spans="2:7">
      <c r="B25" s="10" t="s">
        <v>97</v>
      </c>
      <c r="C25" s="11">
        <v>4</v>
      </c>
      <c r="D25" s="12">
        <v>0</v>
      </c>
      <c r="E25" s="11">
        <v>0</v>
      </c>
      <c r="F25" s="11"/>
      <c r="G25" s="11"/>
    </row>
    <row r="26" spans="2:7">
      <c r="B26" s="15" t="s">
        <v>98</v>
      </c>
      <c r="C26" s="16">
        <v>2</v>
      </c>
      <c r="D26" s="16">
        <v>2</v>
      </c>
      <c r="E26" s="12">
        <v>0</v>
      </c>
      <c r="F26" s="16"/>
      <c r="G26" s="16"/>
    </row>
    <row r="27" spans="2:7">
      <c r="B27" s="21"/>
    </row>
    <row r="28" spans="2:7">
      <c r="B28" s="21"/>
      <c r="C28" s="2" t="s">
        <v>5</v>
      </c>
      <c r="D28" s="3" t="s">
        <v>6</v>
      </c>
      <c r="E28" s="4" t="s">
        <v>7</v>
      </c>
      <c r="F28" s="3" t="s">
        <v>8</v>
      </c>
      <c r="G28" s="5" t="s">
        <v>9</v>
      </c>
    </row>
    <row r="29" spans="2:7">
      <c r="B29" s="21" t="s">
        <v>29</v>
      </c>
      <c r="C29">
        <f>SUM(C3:C26)</f>
        <v>193</v>
      </c>
      <c r="D29">
        <f>SUM(D3:D26)</f>
        <v>165</v>
      </c>
      <c r="E29">
        <f>SUM(E3:E26)</f>
        <v>137</v>
      </c>
      <c r="F29">
        <f>SUM(F3:F26)</f>
        <v>0</v>
      </c>
      <c r="G29">
        <f>SUM(G3:G26)</f>
        <v>0</v>
      </c>
    </row>
  </sheetData>
  <sheetProtection selectLockedCells="1" selectUnlockedCells="1"/>
  <pageMargins left="0" right="0" top="0" bottom="0" header="0" footer="0"/>
  <pageSetup orientation="portrait"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112"/>
  <sheetViews>
    <sheetView zoomScale="65" zoomScaleNormal="100" workbookViewId="0">
      <selection activeCell="D34" sqref="D34"/>
    </sheetView>
  </sheetViews>
  <sheetFormatPr defaultColWidth="14.42578125" defaultRowHeight="14.25"/>
  <cols>
    <col min="1" max="1" width="13.42578125" style="41" customWidth="1"/>
    <col min="2" max="2" width="10" style="41" customWidth="1"/>
    <col min="3" max="3" width="62.5703125" style="41" customWidth="1"/>
    <col min="4" max="5" width="17" style="41" customWidth="1"/>
    <col min="6" max="6" width="31.7109375" style="41" customWidth="1"/>
    <col min="7" max="7" width="25.5703125" style="41" customWidth="1"/>
    <col min="8" max="8" width="14.42578125" style="41" customWidth="1"/>
    <col min="9" max="9" width="17" style="41" customWidth="1"/>
    <col min="10" max="16384" width="14.42578125" style="41"/>
  </cols>
  <sheetData>
    <row r="2" spans="1:20" ht="20.25" customHeight="1">
      <c r="C2" s="72" t="s">
        <v>35</v>
      </c>
      <c r="D2" s="72"/>
      <c r="E2" s="72"/>
      <c r="F2" s="72"/>
      <c r="G2" s="72"/>
    </row>
    <row r="3" spans="1:20" ht="18" customHeight="1">
      <c r="C3" s="42" t="s">
        <v>37</v>
      </c>
      <c r="D3" s="42" t="s">
        <v>38</v>
      </c>
      <c r="E3" s="42" t="s">
        <v>39</v>
      </c>
      <c r="F3" s="42" t="s">
        <v>40</v>
      </c>
      <c r="G3" s="42" t="s">
        <v>41</v>
      </c>
      <c r="I3" s="30" t="s">
        <v>59</v>
      </c>
      <c r="J3" s="31"/>
      <c r="K3" s="31">
        <v>28</v>
      </c>
    </row>
    <row r="4" spans="1:20" ht="15" customHeight="1">
      <c r="C4" s="43" t="s">
        <v>99</v>
      </c>
      <c r="D4" s="43" t="s">
        <v>100</v>
      </c>
      <c r="E4" s="43" t="s">
        <v>101</v>
      </c>
      <c r="F4" s="44">
        <v>3</v>
      </c>
      <c r="G4" s="44">
        <v>2</v>
      </c>
      <c r="I4" s="30" t="s">
        <v>61</v>
      </c>
      <c r="J4" s="31"/>
      <c r="K4" s="31">
        <f>F7+F17+F24+F32</f>
        <v>31</v>
      </c>
    </row>
    <row r="5" spans="1:20" ht="15" customHeight="1">
      <c r="A5" s="45"/>
      <c r="C5" s="43" t="s">
        <v>102</v>
      </c>
      <c r="D5" s="43" t="s">
        <v>103</v>
      </c>
      <c r="E5" s="43" t="s">
        <v>104</v>
      </c>
      <c r="F5" s="44">
        <v>5</v>
      </c>
      <c r="G5" s="44">
        <v>2</v>
      </c>
      <c r="I5" s="30" t="s">
        <v>63</v>
      </c>
      <c r="J5" s="31"/>
      <c r="K5" s="31">
        <f>G7+G17+G24+G32</f>
        <v>28</v>
      </c>
    </row>
    <row r="6" spans="1:20" ht="15" customHeight="1">
      <c r="C6" s="43" t="s">
        <v>105</v>
      </c>
      <c r="D6" s="43" t="s">
        <v>106</v>
      </c>
      <c r="E6" s="43" t="s">
        <v>107</v>
      </c>
      <c r="F6" s="44">
        <v>2</v>
      </c>
      <c r="G6" s="44">
        <v>2</v>
      </c>
    </row>
    <row r="7" spans="1:20" ht="15" customHeight="1">
      <c r="C7" s="46" t="s">
        <v>29</v>
      </c>
      <c r="D7" s="46"/>
      <c r="E7" s="46"/>
      <c r="F7" s="47">
        <f>SUM(F4:F6)</f>
        <v>10</v>
      </c>
      <c r="G7" s="47">
        <f>SUM(G4:G6)</f>
        <v>6</v>
      </c>
    </row>
    <row r="8" spans="1:20" ht="12.75" customHeight="1"/>
    <row r="9" spans="1:20" ht="15" customHeight="1"/>
    <row r="10" spans="1:20" ht="21" customHeight="1">
      <c r="C10" s="72" t="s">
        <v>108</v>
      </c>
      <c r="D10" s="72"/>
      <c r="E10" s="72"/>
      <c r="F10" s="72"/>
      <c r="G10" s="72"/>
      <c r="I10" s="41" t="s">
        <v>69</v>
      </c>
      <c r="J10" s="41">
        <v>14</v>
      </c>
    </row>
    <row r="11" spans="1:20" ht="18" customHeight="1">
      <c r="A11" s="45"/>
      <c r="C11" s="42" t="s">
        <v>37</v>
      </c>
      <c r="D11" s="42" t="s">
        <v>38</v>
      </c>
      <c r="E11" s="42" t="s">
        <v>39</v>
      </c>
      <c r="F11" s="42" t="s">
        <v>40</v>
      </c>
      <c r="G11" s="42" t="s">
        <v>41</v>
      </c>
    </row>
    <row r="12" spans="1:20" ht="15" customHeight="1">
      <c r="C12" s="43" t="s">
        <v>109</v>
      </c>
      <c r="D12" s="43" t="s">
        <v>100</v>
      </c>
      <c r="E12" s="43" t="s">
        <v>107</v>
      </c>
      <c r="F12" s="44">
        <v>4</v>
      </c>
      <c r="G12" s="44">
        <v>4</v>
      </c>
      <c r="K12" s="73" t="s">
        <v>71</v>
      </c>
      <c r="L12" s="73"/>
      <c r="M12" s="73"/>
      <c r="N12" s="73"/>
    </row>
    <row r="13" spans="1:20" ht="15" customHeight="1">
      <c r="C13" s="43" t="s">
        <v>110</v>
      </c>
      <c r="D13" s="43" t="s">
        <v>111</v>
      </c>
      <c r="E13" s="43" t="s">
        <v>103</v>
      </c>
      <c r="F13" s="44">
        <v>2</v>
      </c>
      <c r="G13" s="44">
        <v>2</v>
      </c>
      <c r="K13" s="74" t="s">
        <v>29</v>
      </c>
      <c r="L13" s="74"/>
      <c r="M13" s="70" t="s">
        <v>11</v>
      </c>
      <c r="N13" s="70"/>
      <c r="O13" s="70" t="s">
        <v>13</v>
      </c>
      <c r="P13" s="70"/>
      <c r="Q13" s="70" t="s">
        <v>15</v>
      </c>
      <c r="R13" s="70"/>
      <c r="S13" s="70" t="s">
        <v>97</v>
      </c>
      <c r="T13" s="70"/>
    </row>
    <row r="14" spans="1:20" ht="15.75" customHeight="1">
      <c r="C14" s="43" t="s">
        <v>112</v>
      </c>
      <c r="D14" s="43" t="s">
        <v>111</v>
      </c>
      <c r="E14" s="43" t="s">
        <v>113</v>
      </c>
      <c r="F14" s="44">
        <v>2</v>
      </c>
      <c r="G14" s="44">
        <v>2</v>
      </c>
      <c r="I14" s="71" t="s">
        <v>74</v>
      </c>
      <c r="J14" s="71"/>
      <c r="K14" s="48" t="s">
        <v>75</v>
      </c>
      <c r="L14" s="49" t="s">
        <v>76</v>
      </c>
      <c r="M14" s="48" t="s">
        <v>75</v>
      </c>
      <c r="N14" s="49" t="s">
        <v>76</v>
      </c>
      <c r="O14" s="48" t="s">
        <v>75</v>
      </c>
      <c r="P14" s="49" t="s">
        <v>76</v>
      </c>
      <c r="Q14" s="48" t="s">
        <v>75</v>
      </c>
      <c r="R14" s="49" t="s">
        <v>76</v>
      </c>
      <c r="S14" s="48" t="s">
        <v>75</v>
      </c>
      <c r="T14" s="49" t="s">
        <v>76</v>
      </c>
    </row>
    <row r="15" spans="1:20" ht="15.75" customHeight="1">
      <c r="C15" s="43" t="s">
        <v>114</v>
      </c>
      <c r="D15" s="43" t="s">
        <v>113</v>
      </c>
      <c r="E15" s="43" t="s">
        <v>111</v>
      </c>
      <c r="F15" s="44">
        <v>2</v>
      </c>
      <c r="G15" s="44">
        <v>2</v>
      </c>
      <c r="I15" s="50">
        <v>44985</v>
      </c>
      <c r="J15" s="51">
        <v>0</v>
      </c>
      <c r="K15" s="41">
        <f t="shared" ref="K15:K29" si="0">M15+O15+Q15+S15</f>
        <v>28</v>
      </c>
      <c r="L15" s="41">
        <f t="shared" ref="L15:L29" si="1">N15+P15+R15+T15</f>
        <v>28</v>
      </c>
      <c r="M15" s="52">
        <f>G7</f>
        <v>6</v>
      </c>
      <c r="N15" s="52">
        <f>M15</f>
        <v>6</v>
      </c>
      <c r="O15" s="52">
        <f>G17</f>
        <v>12</v>
      </c>
      <c r="P15" s="52">
        <f>O15</f>
        <v>12</v>
      </c>
      <c r="Q15" s="52">
        <f>G24</f>
        <v>6</v>
      </c>
      <c r="R15" s="52">
        <f>Q15</f>
        <v>6</v>
      </c>
      <c r="S15" s="52">
        <f>G32</f>
        <v>4</v>
      </c>
      <c r="T15" s="52">
        <f>S15</f>
        <v>4</v>
      </c>
    </row>
    <row r="16" spans="1:20" ht="16.5" customHeight="1">
      <c r="C16" s="43" t="s">
        <v>115</v>
      </c>
      <c r="D16" s="43" t="s">
        <v>116</v>
      </c>
      <c r="E16" s="43" t="s">
        <v>113</v>
      </c>
      <c r="F16" s="44">
        <v>2</v>
      </c>
      <c r="G16" s="44">
        <v>2</v>
      </c>
      <c r="I16" s="50">
        <v>44986</v>
      </c>
      <c r="J16" s="51">
        <v>1</v>
      </c>
      <c r="K16" s="41">
        <f t="shared" si="0"/>
        <v>26</v>
      </c>
      <c r="L16" s="41">
        <f t="shared" si="1"/>
        <v>26</v>
      </c>
      <c r="M16" s="52">
        <f t="shared" ref="M16:M29" si="2">$M$15*(1-1/$J$10*J16)</f>
        <v>5.5714285714285712</v>
      </c>
      <c r="N16" s="52">
        <v>6</v>
      </c>
      <c r="O16" s="52">
        <f t="shared" ref="O16:O29" si="3">$O$15*(1-1/$J$10*J16)</f>
        <v>11.142857142857142</v>
      </c>
      <c r="P16" s="52">
        <v>12</v>
      </c>
      <c r="Q16" s="52">
        <f t="shared" ref="Q16:Q29" si="4">$Q$15*(1-1/$J$10*J16)</f>
        <v>5.5714285714285712</v>
      </c>
      <c r="R16" s="52">
        <v>4</v>
      </c>
      <c r="S16" s="52">
        <f t="shared" ref="S16:S29" si="5">$S$15*(1-1/$J$10*J16)</f>
        <v>3.7142857142857144</v>
      </c>
      <c r="T16" s="52">
        <v>4</v>
      </c>
    </row>
    <row r="17" spans="1:20" ht="16.5" customHeight="1">
      <c r="C17" s="46" t="s">
        <v>29</v>
      </c>
      <c r="D17" s="46"/>
      <c r="E17" s="46"/>
      <c r="F17" s="47">
        <f>SUM(F12:F16)</f>
        <v>12</v>
      </c>
      <c r="G17" s="47">
        <f>SUM(G12:G16)</f>
        <v>12</v>
      </c>
      <c r="I17" s="50">
        <v>44987</v>
      </c>
      <c r="J17" s="51">
        <v>2</v>
      </c>
      <c r="K17" s="41">
        <f t="shared" si="0"/>
        <v>24</v>
      </c>
      <c r="L17" s="41">
        <f t="shared" si="1"/>
        <v>24</v>
      </c>
      <c r="M17" s="52">
        <f t="shared" si="2"/>
        <v>5.1428571428571432</v>
      </c>
      <c r="N17" s="52">
        <v>6</v>
      </c>
      <c r="O17" s="52">
        <f t="shared" si="3"/>
        <v>10.285714285714286</v>
      </c>
      <c r="P17" s="52">
        <v>12</v>
      </c>
      <c r="Q17" s="52">
        <f t="shared" si="4"/>
        <v>5.1428571428571432</v>
      </c>
      <c r="R17" s="52">
        <v>2</v>
      </c>
      <c r="S17" s="52">
        <f t="shared" si="5"/>
        <v>3.4285714285714288</v>
      </c>
      <c r="T17" s="52">
        <v>4</v>
      </c>
    </row>
    <row r="18" spans="1:20" ht="16.5" customHeight="1">
      <c r="I18" s="50">
        <v>44988</v>
      </c>
      <c r="J18" s="51">
        <v>3</v>
      </c>
      <c r="K18" s="41">
        <f t="shared" si="0"/>
        <v>22</v>
      </c>
      <c r="L18" s="41">
        <f t="shared" si="1"/>
        <v>24</v>
      </c>
      <c r="M18" s="52">
        <f t="shared" si="2"/>
        <v>4.7142857142857144</v>
      </c>
      <c r="N18" s="52">
        <v>6</v>
      </c>
      <c r="O18" s="52">
        <f t="shared" si="3"/>
        <v>9.4285714285714288</v>
      </c>
      <c r="P18" s="52">
        <v>12</v>
      </c>
      <c r="Q18" s="52">
        <f t="shared" si="4"/>
        <v>4.7142857142857144</v>
      </c>
      <c r="R18" s="52">
        <v>2</v>
      </c>
      <c r="S18" s="52">
        <f t="shared" si="5"/>
        <v>3.1428571428571428</v>
      </c>
      <c r="T18" s="52">
        <v>4</v>
      </c>
    </row>
    <row r="19" spans="1:20" ht="16.5" customHeight="1">
      <c r="I19" s="50">
        <v>44989</v>
      </c>
      <c r="J19" s="51">
        <v>4</v>
      </c>
      <c r="K19" s="41">
        <f t="shared" si="0"/>
        <v>20</v>
      </c>
      <c r="L19" s="41">
        <f t="shared" si="1"/>
        <v>20</v>
      </c>
      <c r="M19" s="52">
        <f t="shared" si="2"/>
        <v>4.2857142857142856</v>
      </c>
      <c r="N19" s="52">
        <v>5</v>
      </c>
      <c r="O19" s="52">
        <f t="shared" si="3"/>
        <v>8.5714285714285712</v>
      </c>
      <c r="P19" s="52">
        <v>10</v>
      </c>
      <c r="Q19" s="52">
        <f t="shared" si="4"/>
        <v>4.2857142857142856</v>
      </c>
      <c r="R19" s="52">
        <v>2</v>
      </c>
      <c r="S19" s="52">
        <f t="shared" si="5"/>
        <v>2.8571428571428572</v>
      </c>
      <c r="T19" s="52">
        <v>3</v>
      </c>
    </row>
    <row r="20" spans="1:20" ht="16.5" customHeight="1">
      <c r="C20" s="72" t="s">
        <v>117</v>
      </c>
      <c r="D20" s="72"/>
      <c r="E20" s="72"/>
      <c r="F20" s="72"/>
      <c r="G20" s="72"/>
      <c r="I20" s="50">
        <v>44990</v>
      </c>
      <c r="J20" s="51">
        <v>5</v>
      </c>
      <c r="K20" s="41">
        <f t="shared" si="0"/>
        <v>18.000000000000004</v>
      </c>
      <c r="L20" s="41">
        <f t="shared" si="1"/>
        <v>17</v>
      </c>
      <c r="M20" s="52">
        <f t="shared" si="2"/>
        <v>3.8571428571428577</v>
      </c>
      <c r="N20" s="52">
        <v>3</v>
      </c>
      <c r="O20" s="52">
        <f t="shared" si="3"/>
        <v>7.7142857142857153</v>
      </c>
      <c r="P20" s="52">
        <v>10</v>
      </c>
      <c r="Q20" s="52">
        <f t="shared" si="4"/>
        <v>3.8571428571428577</v>
      </c>
      <c r="R20" s="52">
        <v>2</v>
      </c>
      <c r="S20" s="52">
        <f t="shared" si="5"/>
        <v>2.5714285714285716</v>
      </c>
      <c r="T20" s="52">
        <v>2</v>
      </c>
    </row>
    <row r="21" spans="1:20" ht="15.75" customHeight="1">
      <c r="C21" s="42" t="s">
        <v>37</v>
      </c>
      <c r="D21" s="42" t="s">
        <v>38</v>
      </c>
      <c r="E21" s="42" t="s">
        <v>39</v>
      </c>
      <c r="F21" s="42" t="s">
        <v>40</v>
      </c>
      <c r="G21" s="42" t="s">
        <v>41</v>
      </c>
      <c r="I21" s="50">
        <v>44991</v>
      </c>
      <c r="J21" s="51">
        <v>6</v>
      </c>
      <c r="K21" s="41">
        <f t="shared" si="0"/>
        <v>16</v>
      </c>
      <c r="L21" s="41">
        <f t="shared" si="1"/>
        <v>15</v>
      </c>
      <c r="M21" s="52">
        <f t="shared" si="2"/>
        <v>3.4285714285714284</v>
      </c>
      <c r="N21" s="52">
        <v>3</v>
      </c>
      <c r="O21" s="52">
        <f t="shared" si="3"/>
        <v>6.8571428571428568</v>
      </c>
      <c r="P21" s="52">
        <v>8</v>
      </c>
      <c r="Q21" s="52">
        <f t="shared" si="4"/>
        <v>3.4285714285714284</v>
      </c>
      <c r="R21" s="52">
        <v>2</v>
      </c>
      <c r="S21" s="52">
        <f t="shared" si="5"/>
        <v>2.2857142857142856</v>
      </c>
      <c r="T21" s="52">
        <v>2</v>
      </c>
    </row>
    <row r="22" spans="1:20" ht="15.75" customHeight="1">
      <c r="C22" s="43" t="s">
        <v>118</v>
      </c>
      <c r="D22" s="43" t="s">
        <v>116</v>
      </c>
      <c r="E22" s="43" t="s">
        <v>119</v>
      </c>
      <c r="F22" s="44">
        <v>2</v>
      </c>
      <c r="G22" s="44">
        <v>2</v>
      </c>
      <c r="I22" s="50">
        <v>44992</v>
      </c>
      <c r="J22" s="51">
        <v>7</v>
      </c>
      <c r="K22" s="41">
        <f t="shared" si="0"/>
        <v>14</v>
      </c>
      <c r="L22" s="41">
        <f t="shared" si="1"/>
        <v>15</v>
      </c>
      <c r="M22" s="52">
        <f t="shared" si="2"/>
        <v>3</v>
      </c>
      <c r="N22" s="52">
        <v>3</v>
      </c>
      <c r="O22" s="52">
        <f t="shared" si="3"/>
        <v>6</v>
      </c>
      <c r="P22" s="52">
        <v>8</v>
      </c>
      <c r="Q22" s="52">
        <f t="shared" si="4"/>
        <v>3</v>
      </c>
      <c r="R22" s="52">
        <v>2</v>
      </c>
      <c r="S22" s="52">
        <f t="shared" si="5"/>
        <v>2</v>
      </c>
      <c r="T22" s="52">
        <v>2</v>
      </c>
    </row>
    <row r="23" spans="1:20" ht="15.75" customHeight="1">
      <c r="A23" s="53"/>
      <c r="C23" s="43" t="s">
        <v>120</v>
      </c>
      <c r="D23" s="43" t="s">
        <v>121</v>
      </c>
      <c r="E23" s="43" t="s">
        <v>121</v>
      </c>
      <c r="F23" s="44" t="s">
        <v>121</v>
      </c>
      <c r="G23" s="44">
        <v>4</v>
      </c>
      <c r="H23" s="54"/>
      <c r="I23" s="50">
        <v>44993</v>
      </c>
      <c r="J23" s="51">
        <v>8</v>
      </c>
      <c r="K23" s="41">
        <f t="shared" si="0"/>
        <v>12</v>
      </c>
      <c r="L23" s="41">
        <f t="shared" si="1"/>
        <v>15</v>
      </c>
      <c r="M23" s="52">
        <f t="shared" si="2"/>
        <v>2.5714285714285716</v>
      </c>
      <c r="N23" s="52">
        <v>3</v>
      </c>
      <c r="O23" s="52">
        <f t="shared" si="3"/>
        <v>5.1428571428571432</v>
      </c>
      <c r="P23" s="52">
        <v>8</v>
      </c>
      <c r="Q23" s="52">
        <f t="shared" si="4"/>
        <v>2.5714285714285716</v>
      </c>
      <c r="R23" s="52">
        <v>2</v>
      </c>
      <c r="S23" s="52">
        <f t="shared" si="5"/>
        <v>1.7142857142857144</v>
      </c>
      <c r="T23" s="52">
        <v>2</v>
      </c>
    </row>
    <row r="24" spans="1:20" ht="15.75" customHeight="1">
      <c r="C24" s="46" t="s">
        <v>29</v>
      </c>
      <c r="D24" s="46"/>
      <c r="E24" s="46"/>
      <c r="F24" s="47">
        <f>SUM(F22:F23)</f>
        <v>2</v>
      </c>
      <c r="G24" s="47">
        <v>6</v>
      </c>
      <c r="I24" s="50">
        <v>44994</v>
      </c>
      <c r="J24" s="51">
        <v>9</v>
      </c>
      <c r="K24" s="41">
        <f t="shared" si="0"/>
        <v>10.000000000000002</v>
      </c>
      <c r="L24" s="41">
        <f t="shared" si="1"/>
        <v>13</v>
      </c>
      <c r="M24" s="52">
        <f t="shared" si="2"/>
        <v>2.1428571428571432</v>
      </c>
      <c r="N24" s="52">
        <v>3</v>
      </c>
      <c r="O24" s="52">
        <f t="shared" si="3"/>
        <v>4.2857142857142865</v>
      </c>
      <c r="P24" s="52">
        <v>6</v>
      </c>
      <c r="Q24" s="52">
        <f t="shared" si="4"/>
        <v>2.1428571428571432</v>
      </c>
      <c r="R24" s="52">
        <v>2</v>
      </c>
      <c r="S24" s="52">
        <f t="shared" si="5"/>
        <v>1.4285714285714288</v>
      </c>
      <c r="T24" s="52">
        <v>2</v>
      </c>
    </row>
    <row r="25" spans="1:20" ht="15.75" customHeight="1">
      <c r="I25" s="50">
        <v>44995</v>
      </c>
      <c r="J25" s="51">
        <v>10</v>
      </c>
      <c r="K25" s="41">
        <f t="shared" si="0"/>
        <v>8.0000000000000036</v>
      </c>
      <c r="L25" s="41">
        <f t="shared" si="1"/>
        <v>9</v>
      </c>
      <c r="M25" s="52">
        <f t="shared" si="2"/>
        <v>1.7142857142857149</v>
      </c>
      <c r="N25" s="52">
        <v>3</v>
      </c>
      <c r="O25" s="52">
        <f t="shared" si="3"/>
        <v>3.4285714285714297</v>
      </c>
      <c r="P25" s="52">
        <v>2</v>
      </c>
      <c r="Q25" s="52">
        <f t="shared" si="4"/>
        <v>1.7142857142857149</v>
      </c>
      <c r="R25" s="52">
        <v>2</v>
      </c>
      <c r="S25" s="52">
        <f t="shared" si="5"/>
        <v>1.1428571428571432</v>
      </c>
      <c r="T25" s="52">
        <v>2</v>
      </c>
    </row>
    <row r="26" spans="1:20" ht="15.75" customHeight="1">
      <c r="I26" s="50">
        <v>44996</v>
      </c>
      <c r="J26" s="51">
        <v>11</v>
      </c>
      <c r="K26" s="41">
        <f t="shared" si="0"/>
        <v>6</v>
      </c>
      <c r="L26" s="41">
        <f t="shared" si="1"/>
        <v>5</v>
      </c>
      <c r="M26" s="52">
        <f t="shared" si="2"/>
        <v>1.2857142857142858</v>
      </c>
      <c r="N26" s="52">
        <v>1</v>
      </c>
      <c r="O26" s="52">
        <f t="shared" si="3"/>
        <v>2.5714285714285716</v>
      </c>
      <c r="P26" s="52">
        <v>0</v>
      </c>
      <c r="Q26" s="52">
        <f t="shared" si="4"/>
        <v>1.2857142857142858</v>
      </c>
      <c r="R26" s="52">
        <v>2</v>
      </c>
      <c r="S26" s="52">
        <f t="shared" si="5"/>
        <v>0.85714285714285721</v>
      </c>
      <c r="T26" s="52">
        <v>2</v>
      </c>
    </row>
    <row r="27" spans="1:20" ht="15.75" customHeight="1">
      <c r="I27" s="50">
        <v>44997</v>
      </c>
      <c r="J27" s="51">
        <v>12</v>
      </c>
      <c r="K27" s="41">
        <f t="shared" si="0"/>
        <v>4.0000000000000018</v>
      </c>
      <c r="L27" s="41">
        <f t="shared" si="1"/>
        <v>5</v>
      </c>
      <c r="M27" s="52">
        <f t="shared" si="2"/>
        <v>0.85714285714285743</v>
      </c>
      <c r="N27" s="52">
        <v>1</v>
      </c>
      <c r="O27" s="52">
        <f t="shared" si="3"/>
        <v>1.7142857142857149</v>
      </c>
      <c r="P27" s="52">
        <v>0</v>
      </c>
      <c r="Q27" s="52">
        <f t="shared" si="4"/>
        <v>0.85714285714285743</v>
      </c>
      <c r="R27" s="52">
        <v>2</v>
      </c>
      <c r="S27" s="52">
        <f t="shared" si="5"/>
        <v>0.57142857142857162</v>
      </c>
      <c r="T27" s="52">
        <v>2</v>
      </c>
    </row>
    <row r="28" spans="1:20" ht="15.75" customHeight="1">
      <c r="C28" s="72" t="s">
        <v>122</v>
      </c>
      <c r="D28" s="72"/>
      <c r="E28" s="72"/>
      <c r="F28" s="72"/>
      <c r="G28" s="72"/>
      <c r="I28" s="50">
        <v>44998</v>
      </c>
      <c r="J28" s="51">
        <v>13</v>
      </c>
      <c r="K28" s="41">
        <f t="shared" si="0"/>
        <v>2.0000000000000022</v>
      </c>
      <c r="L28" s="41">
        <f t="shared" si="1"/>
        <v>4</v>
      </c>
      <c r="M28" s="52">
        <f t="shared" si="2"/>
        <v>0.42857142857142905</v>
      </c>
      <c r="N28" s="52">
        <v>0</v>
      </c>
      <c r="O28" s="52">
        <f t="shared" si="3"/>
        <v>0.85714285714285809</v>
      </c>
      <c r="P28" s="52">
        <v>0</v>
      </c>
      <c r="Q28" s="52">
        <f t="shared" si="4"/>
        <v>0.42857142857142905</v>
      </c>
      <c r="R28" s="52">
        <v>2</v>
      </c>
      <c r="S28" s="52">
        <f t="shared" si="5"/>
        <v>0.28571428571428603</v>
      </c>
      <c r="T28" s="52">
        <v>2</v>
      </c>
    </row>
    <row r="29" spans="1:20" ht="15.75" customHeight="1">
      <c r="C29" s="42" t="s">
        <v>37</v>
      </c>
      <c r="D29" s="42" t="s">
        <v>38</v>
      </c>
      <c r="E29" s="42" t="s">
        <v>39</v>
      </c>
      <c r="F29" s="42" t="s">
        <v>40</v>
      </c>
      <c r="G29" s="42" t="s">
        <v>41</v>
      </c>
      <c r="I29" s="50">
        <v>44999</v>
      </c>
      <c r="J29" s="51">
        <v>14</v>
      </c>
      <c r="K29" s="41">
        <f t="shared" si="0"/>
        <v>0</v>
      </c>
      <c r="L29" s="41">
        <f t="shared" si="1"/>
        <v>0</v>
      </c>
      <c r="M29" s="52">
        <f t="shared" si="2"/>
        <v>0</v>
      </c>
      <c r="N29" s="52">
        <v>0</v>
      </c>
      <c r="O29" s="52">
        <f t="shared" si="3"/>
        <v>0</v>
      </c>
      <c r="P29" s="52">
        <v>0</v>
      </c>
      <c r="Q29" s="52">
        <f t="shared" si="4"/>
        <v>0</v>
      </c>
      <c r="R29" s="52">
        <v>0</v>
      </c>
      <c r="S29" s="52">
        <f t="shared" si="5"/>
        <v>0</v>
      </c>
      <c r="T29" s="52">
        <v>0</v>
      </c>
    </row>
    <row r="30" spans="1:20" ht="15.75" customHeight="1">
      <c r="C30" s="43" t="s">
        <v>123</v>
      </c>
      <c r="D30" s="43" t="s">
        <v>124</v>
      </c>
      <c r="E30" s="43" t="s">
        <v>104</v>
      </c>
      <c r="F30" s="44">
        <v>4</v>
      </c>
      <c r="G30" s="44">
        <v>2</v>
      </c>
      <c r="I30" s="50"/>
      <c r="J30" s="51"/>
    </row>
    <row r="31" spans="1:20" ht="15.75" customHeight="1">
      <c r="C31" s="43" t="s">
        <v>125</v>
      </c>
      <c r="D31" s="43" t="s">
        <v>107</v>
      </c>
      <c r="E31" s="43" t="s">
        <v>106</v>
      </c>
      <c r="F31" s="44">
        <v>3</v>
      </c>
      <c r="G31" s="44">
        <v>2</v>
      </c>
    </row>
    <row r="32" spans="1:20" ht="15.75" customHeight="1">
      <c r="C32" s="46" t="s">
        <v>29</v>
      </c>
      <c r="D32" s="46"/>
      <c r="E32" s="46"/>
      <c r="F32" s="47">
        <f>SUM(F30:F31)</f>
        <v>7</v>
      </c>
      <c r="G32" s="47">
        <f>SUM(G30:G31)</f>
        <v>4</v>
      </c>
    </row>
    <row r="33" ht="15.75" customHeight="1"/>
    <row r="34" ht="15.75" customHeight="1"/>
    <row r="35" ht="15.75" customHeight="1"/>
    <row r="36" ht="15.75" customHeight="1"/>
    <row r="37" ht="15.75" customHeight="1"/>
    <row r="38" ht="15.75" customHeight="1"/>
    <row r="39" ht="15.75" customHeight="1"/>
    <row r="40" ht="15.75" customHeight="1"/>
    <row r="41" ht="18" customHeight="1"/>
    <row r="42" ht="15.75" customHeight="1"/>
    <row r="43" ht="15.75" customHeight="1"/>
    <row r="44" ht="15.75" customHeight="1"/>
    <row r="45" ht="15.75" customHeight="1"/>
    <row r="46" ht="15.75" customHeight="1"/>
    <row r="47" ht="18" customHeight="1"/>
    <row r="48" ht="15.75" customHeight="1"/>
    <row r="49" spans="1:2" ht="15.75" customHeight="1"/>
    <row r="50" spans="1:2" ht="15.75" customHeight="1"/>
    <row r="51" spans="1:2" ht="15.75" customHeight="1"/>
    <row r="52" spans="1:2" ht="15.75" customHeight="1"/>
    <row r="53" spans="1:2" ht="18" customHeight="1">
      <c r="A53" s="81"/>
      <c r="B53" s="81"/>
    </row>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5.75" customHeight="1"/>
    <row r="64" spans="1:2" ht="18" customHeight="1">
      <c r="A64" s="81"/>
      <c r="B64" s="81"/>
    </row>
    <row r="65" spans="1:2" ht="15.75" customHeight="1"/>
    <row r="66" spans="1:2" ht="15.75" customHeight="1"/>
    <row r="67" spans="1:2" ht="15.75" customHeight="1"/>
    <row r="68" spans="1:2" ht="15.75" customHeight="1"/>
    <row r="69" spans="1:2" ht="15.75" customHeight="1"/>
    <row r="70" spans="1:2" ht="15.75" customHeight="1"/>
    <row r="71" spans="1:2" ht="18" customHeight="1"/>
    <row r="72" spans="1:2" ht="15.75" customHeight="1"/>
    <row r="73" spans="1:2" ht="15.75" customHeight="1"/>
    <row r="74" spans="1:2" ht="15.75" customHeight="1"/>
    <row r="75" spans="1:2" ht="15.75" customHeight="1"/>
    <row r="76" spans="1:2" ht="15.75" customHeight="1"/>
    <row r="77" spans="1:2" ht="15.75" customHeight="1">
      <c r="A77" s="81"/>
      <c r="B77" s="81"/>
    </row>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103" ht="14.45" customHeight="1"/>
    <row r="104" ht="14.45" customHeight="1"/>
    <row r="105" ht="14.45" customHeight="1"/>
    <row r="106" ht="14.45" customHeight="1"/>
    <row r="107" ht="14.45" customHeight="1"/>
    <row r="108" ht="14.45" customHeight="1"/>
    <row r="109" ht="14.45" customHeight="1"/>
    <row r="110" ht="14.45" customHeight="1"/>
    <row r="111" ht="14.45" customHeight="1"/>
    <row r="112" ht="14.45" customHeight="1"/>
  </sheetData>
  <sheetProtection selectLockedCells="1" selectUnlockedCells="1"/>
  <mergeCells count="14">
    <mergeCell ref="C2:G2"/>
    <mergeCell ref="C10:G10"/>
    <mergeCell ref="K12:N12"/>
    <mergeCell ref="K13:L13"/>
    <mergeCell ref="M13:N13"/>
    <mergeCell ref="A64:B64"/>
    <mergeCell ref="A77:B77"/>
    <mergeCell ref="Q13:R13"/>
    <mergeCell ref="S13:T13"/>
    <mergeCell ref="I14:J14"/>
    <mergeCell ref="C20:G20"/>
    <mergeCell ref="C28:G28"/>
    <mergeCell ref="A53:B53"/>
    <mergeCell ref="O13:P13"/>
  </mergeCells>
  <conditionalFormatting sqref="I15:J30">
    <cfRule type="expression" dxfId="3" priority="1" stopIfTrue="1">
      <formula>LEN(TRIM(I15))&gt;0</formula>
    </cfRule>
  </conditionalFormatting>
  <pageMargins left="0.7" right="0.7" top="0.3" bottom="0.3" header="0.3" footer="0.3"/>
  <pageSetup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96"/>
  <sheetViews>
    <sheetView tabSelected="1" topLeftCell="A17" zoomScale="59" zoomScaleNormal="55" workbookViewId="0">
      <selection activeCell="N21" sqref="N21"/>
    </sheetView>
  </sheetViews>
  <sheetFormatPr defaultColWidth="14.42578125" defaultRowHeight="14.25"/>
  <cols>
    <col min="1" max="1" width="13.42578125" style="41" customWidth="1"/>
    <col min="2" max="2" width="14.5703125" style="41" customWidth="1"/>
    <col min="3" max="3" width="73.85546875" style="41" customWidth="1"/>
    <col min="4" max="5" width="17" style="41" customWidth="1"/>
    <col min="6" max="6" width="31.7109375" style="41" customWidth="1"/>
    <col min="7" max="7" width="25.5703125" style="41" customWidth="1"/>
    <col min="8" max="8" width="14.42578125" style="41" customWidth="1"/>
    <col min="9" max="9" width="17" style="41" customWidth="1"/>
    <col min="10" max="16384" width="14.42578125" style="41"/>
  </cols>
  <sheetData>
    <row r="2" spans="1:22" ht="20.25" customHeight="1">
      <c r="C2" s="72" t="s">
        <v>108</v>
      </c>
      <c r="D2" s="72"/>
      <c r="E2" s="72"/>
      <c r="F2" s="72"/>
      <c r="G2" s="72"/>
    </row>
    <row r="3" spans="1:22" ht="18" customHeight="1">
      <c r="C3" s="42" t="s">
        <v>37</v>
      </c>
      <c r="D3" s="42" t="s">
        <v>38</v>
      </c>
      <c r="E3" s="42" t="s">
        <v>39</v>
      </c>
      <c r="F3" s="42" t="s">
        <v>40</v>
      </c>
      <c r="G3" s="42" t="s">
        <v>41</v>
      </c>
      <c r="I3" s="30" t="s">
        <v>59</v>
      </c>
      <c r="J3" s="31"/>
      <c r="K3" s="31">
        <v>28</v>
      </c>
    </row>
    <row r="4" spans="1:22" ht="15" customHeight="1">
      <c r="C4" s="43" t="s">
        <v>126</v>
      </c>
      <c r="D4" s="43" t="s">
        <v>104</v>
      </c>
      <c r="E4" s="43" t="s">
        <v>127</v>
      </c>
      <c r="F4" s="44">
        <v>2</v>
      </c>
      <c r="G4" s="44">
        <v>2</v>
      </c>
      <c r="I4" s="30" t="s">
        <v>61</v>
      </c>
      <c r="J4" s="31"/>
      <c r="K4" s="31">
        <f>F7+F15+F21+F28+F35</f>
        <v>29.5</v>
      </c>
    </row>
    <row r="5" spans="1:22" ht="15" customHeight="1">
      <c r="A5" s="45"/>
      <c r="C5" s="43" t="s">
        <v>128</v>
      </c>
      <c r="D5" s="43" t="s">
        <v>119</v>
      </c>
      <c r="E5" s="43" t="s">
        <v>106</v>
      </c>
      <c r="F5" s="44">
        <v>6</v>
      </c>
      <c r="G5" s="44">
        <v>2</v>
      </c>
      <c r="I5" s="30" t="s">
        <v>63</v>
      </c>
      <c r="J5" s="31"/>
      <c r="K5" s="31">
        <f>G7+G15+G21+G28+G35</f>
        <v>28</v>
      </c>
    </row>
    <row r="6" spans="1:22" ht="15" customHeight="1">
      <c r="C6" s="43" t="s">
        <v>129</v>
      </c>
      <c r="D6" s="43" t="s">
        <v>130</v>
      </c>
      <c r="E6" s="43" t="s">
        <v>116</v>
      </c>
      <c r="F6" s="44">
        <v>2.5</v>
      </c>
      <c r="G6" s="44">
        <v>2</v>
      </c>
    </row>
    <row r="7" spans="1:22" ht="15" customHeight="1">
      <c r="C7" s="46" t="s">
        <v>29</v>
      </c>
      <c r="D7" s="46"/>
      <c r="E7" s="46"/>
      <c r="F7" s="47">
        <f>SUM(F4:F6)</f>
        <v>10.5</v>
      </c>
      <c r="G7" s="47">
        <f>SUM(G4:G6)</f>
        <v>6</v>
      </c>
    </row>
    <row r="8" spans="1:22" ht="12.75" customHeight="1"/>
    <row r="9" spans="1:22" ht="15" customHeight="1"/>
    <row r="10" spans="1:22" ht="15" customHeight="1">
      <c r="I10" s="41" t="s">
        <v>69</v>
      </c>
      <c r="J10" s="41">
        <v>34</v>
      </c>
    </row>
    <row r="11" spans="1:22" ht="18" customHeight="1">
      <c r="A11" s="45"/>
      <c r="C11" s="72" t="s">
        <v>131</v>
      </c>
      <c r="D11" s="72"/>
      <c r="E11" s="72"/>
      <c r="F11" s="72"/>
      <c r="G11" s="72"/>
    </row>
    <row r="12" spans="1:22" ht="15" customHeight="1">
      <c r="C12" s="42" t="s">
        <v>37</v>
      </c>
      <c r="D12" s="42" t="s">
        <v>38</v>
      </c>
      <c r="E12" s="42" t="s">
        <v>39</v>
      </c>
      <c r="F12" s="42" t="s">
        <v>40</v>
      </c>
      <c r="G12" s="42" t="s">
        <v>41</v>
      </c>
      <c r="K12" s="73" t="s">
        <v>71</v>
      </c>
      <c r="L12" s="73"/>
      <c r="M12" s="73"/>
      <c r="N12" s="73"/>
    </row>
    <row r="13" spans="1:22" ht="15" customHeight="1">
      <c r="C13" s="43" t="s">
        <v>132</v>
      </c>
      <c r="D13" s="43" t="s">
        <v>104</v>
      </c>
      <c r="E13" s="55" t="s">
        <v>127</v>
      </c>
      <c r="F13" s="56">
        <v>3.5</v>
      </c>
      <c r="G13" s="56">
        <v>2.5</v>
      </c>
      <c r="K13" s="74" t="s">
        <v>29</v>
      </c>
      <c r="L13" s="74"/>
      <c r="M13" s="70" t="s">
        <v>13</v>
      </c>
      <c r="N13" s="70"/>
      <c r="O13" s="70" t="s">
        <v>16</v>
      </c>
      <c r="P13" s="70"/>
      <c r="Q13" s="70" t="s">
        <v>18</v>
      </c>
      <c r="R13" s="70"/>
      <c r="S13" s="70" t="s">
        <v>23</v>
      </c>
      <c r="T13" s="70"/>
      <c r="U13" s="70" t="s">
        <v>98</v>
      </c>
      <c r="V13" s="70"/>
    </row>
    <row r="14" spans="1:22" ht="15.75" customHeight="1">
      <c r="C14" s="43" t="s">
        <v>133</v>
      </c>
      <c r="D14" s="43" t="s">
        <v>107</v>
      </c>
      <c r="E14" s="55" t="s">
        <v>113</v>
      </c>
      <c r="F14" s="56">
        <v>1.5</v>
      </c>
      <c r="G14" s="56">
        <v>2.5</v>
      </c>
      <c r="I14" s="71" t="s">
        <v>74</v>
      </c>
      <c r="J14" s="71"/>
      <c r="K14" s="48" t="s">
        <v>75</v>
      </c>
      <c r="L14" s="49" t="s">
        <v>76</v>
      </c>
      <c r="M14" s="48" t="s">
        <v>75</v>
      </c>
      <c r="N14" s="49" t="s">
        <v>76</v>
      </c>
      <c r="O14" s="48" t="s">
        <v>75</v>
      </c>
      <c r="P14" s="49" t="s">
        <v>76</v>
      </c>
      <c r="Q14" s="48" t="s">
        <v>75</v>
      </c>
      <c r="R14" s="49" t="s">
        <v>76</v>
      </c>
      <c r="S14" s="48" t="s">
        <v>75</v>
      </c>
      <c r="T14" s="49" t="s">
        <v>76</v>
      </c>
      <c r="U14" s="48" t="s">
        <v>75</v>
      </c>
      <c r="V14" s="49" t="s">
        <v>76</v>
      </c>
    </row>
    <row r="15" spans="1:22" ht="15.75" customHeight="1">
      <c r="C15" s="46" t="s">
        <v>29</v>
      </c>
      <c r="D15" s="46"/>
      <c r="E15" s="46"/>
      <c r="F15" s="47">
        <f>SUM(F13:F14)</f>
        <v>5</v>
      </c>
      <c r="G15" s="47">
        <f>SUM(G13:G14)</f>
        <v>5</v>
      </c>
      <c r="I15" s="50">
        <v>45000</v>
      </c>
      <c r="J15" s="51">
        <v>0</v>
      </c>
      <c r="K15" s="41">
        <f t="shared" ref="K15:K49" si="0">M15+O15+Q15+S15+U15</f>
        <v>28</v>
      </c>
      <c r="L15" s="41">
        <f>N15+P15+R15+T15+V15</f>
        <v>28</v>
      </c>
      <c r="M15" s="52">
        <f>G7</f>
        <v>6</v>
      </c>
      <c r="N15" s="52">
        <f>M15</f>
        <v>6</v>
      </c>
      <c r="O15" s="52">
        <f>G15</f>
        <v>5</v>
      </c>
      <c r="P15" s="52">
        <f>O15</f>
        <v>5</v>
      </c>
      <c r="Q15" s="52">
        <f>G21</f>
        <v>6</v>
      </c>
      <c r="R15" s="52">
        <f>Q15</f>
        <v>6</v>
      </c>
      <c r="S15" s="52">
        <f>G28</f>
        <v>9</v>
      </c>
      <c r="T15" s="52">
        <f>S15</f>
        <v>9</v>
      </c>
      <c r="U15" s="52">
        <f>G35</f>
        <v>2</v>
      </c>
      <c r="V15" s="52">
        <f>U15</f>
        <v>2</v>
      </c>
    </row>
    <row r="16" spans="1:22" ht="16.5" customHeight="1">
      <c r="I16" s="50">
        <v>45001</v>
      </c>
      <c r="J16" s="51">
        <v>1</v>
      </c>
      <c r="K16" s="41">
        <f t="shared" si="0"/>
        <v>27.176470588235293</v>
      </c>
      <c r="L16" s="41">
        <f t="shared" ref="L16:L49" si="1">N16+P16+R16+T16+V16</f>
        <v>28</v>
      </c>
      <c r="M16" s="52">
        <f t="shared" ref="M16:M49" si="2">$M$15*(1-1/$J$10*J16)</f>
        <v>5.8235294117647056</v>
      </c>
      <c r="N16" s="52">
        <v>6</v>
      </c>
      <c r="O16" s="52">
        <f t="shared" ref="O16:O49" si="3">$O$15*(1-1/$J$10*J16)</f>
        <v>4.8529411764705879</v>
      </c>
      <c r="P16" s="52">
        <v>5</v>
      </c>
      <c r="Q16" s="52">
        <f t="shared" ref="Q16:Q49" si="4">$Q$15*(1-1/$J$10*J16)</f>
        <v>5.8235294117647056</v>
      </c>
      <c r="R16" s="52">
        <v>6</v>
      </c>
      <c r="S16" s="52">
        <f t="shared" ref="S16:S49" si="5">$S$15*(1-1/$J$10*J16)</f>
        <v>8.735294117647058</v>
      </c>
      <c r="T16" s="52">
        <v>9</v>
      </c>
      <c r="U16" s="52">
        <f t="shared" ref="U16:U49" si="6">$U$15*(1-1/$J$10*J16)</f>
        <v>1.9411764705882353</v>
      </c>
      <c r="V16" s="52">
        <v>2</v>
      </c>
    </row>
    <row r="17" spans="1:22" ht="21.75" customHeight="1">
      <c r="I17" s="50">
        <v>45002</v>
      </c>
      <c r="J17" s="51">
        <v>2</v>
      </c>
      <c r="K17" s="41">
        <f t="shared" si="0"/>
        <v>26.352941176470587</v>
      </c>
      <c r="L17" s="41">
        <f t="shared" si="1"/>
        <v>28</v>
      </c>
      <c r="M17" s="52">
        <f t="shared" si="2"/>
        <v>5.6470588235294112</v>
      </c>
      <c r="N17" s="52">
        <v>6</v>
      </c>
      <c r="O17" s="52">
        <f t="shared" si="3"/>
        <v>4.7058823529411766</v>
      </c>
      <c r="P17" s="52">
        <v>5</v>
      </c>
      <c r="Q17" s="52">
        <f t="shared" si="4"/>
        <v>5.6470588235294112</v>
      </c>
      <c r="R17" s="52">
        <v>6</v>
      </c>
      <c r="S17" s="52">
        <f t="shared" si="5"/>
        <v>8.4705882352941178</v>
      </c>
      <c r="T17" s="52">
        <v>9</v>
      </c>
      <c r="U17" s="52">
        <f t="shared" si="6"/>
        <v>1.8823529411764706</v>
      </c>
      <c r="V17" s="52">
        <v>2</v>
      </c>
    </row>
    <row r="18" spans="1:22" ht="16.5" customHeight="1">
      <c r="C18" s="72" t="s">
        <v>134</v>
      </c>
      <c r="D18" s="72"/>
      <c r="E18" s="72"/>
      <c r="F18" s="72"/>
      <c r="G18" s="72"/>
      <c r="I18" s="50">
        <v>45003</v>
      </c>
      <c r="J18" s="51">
        <v>3</v>
      </c>
      <c r="K18" s="41">
        <f t="shared" si="0"/>
        <v>25.52941176470588</v>
      </c>
      <c r="L18" s="41">
        <f t="shared" si="1"/>
        <v>28</v>
      </c>
      <c r="M18" s="52">
        <f t="shared" si="2"/>
        <v>5.4705882352941178</v>
      </c>
      <c r="N18" s="52">
        <v>6</v>
      </c>
      <c r="O18" s="52">
        <f t="shared" si="3"/>
        <v>4.5588235294117645</v>
      </c>
      <c r="P18" s="52">
        <v>5</v>
      </c>
      <c r="Q18" s="52">
        <f t="shared" si="4"/>
        <v>5.4705882352941178</v>
      </c>
      <c r="R18" s="52">
        <v>6</v>
      </c>
      <c r="S18" s="52">
        <f t="shared" si="5"/>
        <v>8.2058823529411757</v>
      </c>
      <c r="T18" s="52">
        <v>9</v>
      </c>
      <c r="U18" s="52">
        <f t="shared" si="6"/>
        <v>1.8235294117647058</v>
      </c>
      <c r="V18" s="52">
        <v>2</v>
      </c>
    </row>
    <row r="19" spans="1:22" ht="16.5" customHeight="1">
      <c r="C19" s="42" t="s">
        <v>37</v>
      </c>
      <c r="D19" s="42" t="s">
        <v>38</v>
      </c>
      <c r="E19" s="42" t="s">
        <v>39</v>
      </c>
      <c r="F19" s="42" t="s">
        <v>40</v>
      </c>
      <c r="G19" s="42" t="s">
        <v>41</v>
      </c>
      <c r="I19" s="50">
        <v>45004</v>
      </c>
      <c r="J19" s="51">
        <v>4</v>
      </c>
      <c r="K19" s="41">
        <f t="shared" si="0"/>
        <v>24.705882352941178</v>
      </c>
      <c r="L19" s="41">
        <f t="shared" si="1"/>
        <v>27</v>
      </c>
      <c r="M19" s="52">
        <f t="shared" si="2"/>
        <v>5.2941176470588234</v>
      </c>
      <c r="N19" s="52">
        <v>6</v>
      </c>
      <c r="O19" s="52">
        <f t="shared" si="3"/>
        <v>4.4117647058823533</v>
      </c>
      <c r="P19" s="52">
        <v>5</v>
      </c>
      <c r="Q19" s="52">
        <f t="shared" si="4"/>
        <v>5.2941176470588234</v>
      </c>
      <c r="R19" s="52">
        <v>6</v>
      </c>
      <c r="S19" s="52">
        <f t="shared" si="5"/>
        <v>7.9411764705882355</v>
      </c>
      <c r="T19" s="52">
        <v>9</v>
      </c>
      <c r="U19" s="52">
        <f t="shared" si="6"/>
        <v>1.7647058823529411</v>
      </c>
      <c r="V19" s="52">
        <v>1</v>
      </c>
    </row>
    <row r="20" spans="1:22" ht="16.5" customHeight="1">
      <c r="C20" s="43" t="s">
        <v>135</v>
      </c>
      <c r="D20" s="43" t="s">
        <v>113</v>
      </c>
      <c r="E20" s="43" t="s">
        <v>107</v>
      </c>
      <c r="F20" s="44">
        <v>4</v>
      </c>
      <c r="G20" s="44">
        <v>6</v>
      </c>
      <c r="I20" s="50">
        <v>45005</v>
      </c>
      <c r="J20" s="51">
        <v>5</v>
      </c>
      <c r="K20" s="41">
        <f t="shared" si="0"/>
        <v>23.882352941176471</v>
      </c>
      <c r="L20" s="41">
        <f t="shared" si="1"/>
        <v>26</v>
      </c>
      <c r="M20" s="52">
        <f t="shared" si="2"/>
        <v>5.117647058823529</v>
      </c>
      <c r="N20" s="52">
        <v>5</v>
      </c>
      <c r="O20" s="52">
        <f t="shared" si="3"/>
        <v>4.2647058823529411</v>
      </c>
      <c r="P20" s="52">
        <v>5</v>
      </c>
      <c r="Q20" s="52">
        <f t="shared" si="4"/>
        <v>5.117647058823529</v>
      </c>
      <c r="R20" s="52">
        <v>6</v>
      </c>
      <c r="S20" s="52">
        <f t="shared" si="5"/>
        <v>7.6764705882352935</v>
      </c>
      <c r="T20" s="52">
        <v>9</v>
      </c>
      <c r="U20" s="52">
        <f t="shared" si="6"/>
        <v>1.7058823529411764</v>
      </c>
      <c r="V20" s="52">
        <v>1</v>
      </c>
    </row>
    <row r="21" spans="1:22" ht="15.75" customHeight="1">
      <c r="C21" s="57" t="s">
        <v>29</v>
      </c>
      <c r="D21" s="58"/>
      <c r="E21" s="59"/>
      <c r="F21" s="47">
        <f>F20</f>
        <v>4</v>
      </c>
      <c r="G21" s="47">
        <f>G20</f>
        <v>6</v>
      </c>
      <c r="I21" s="50">
        <v>45006</v>
      </c>
      <c r="J21" s="51">
        <v>6</v>
      </c>
      <c r="K21" s="41">
        <f t="shared" si="0"/>
        <v>23.058823529411764</v>
      </c>
      <c r="L21" s="41">
        <f t="shared" si="1"/>
        <v>26</v>
      </c>
      <c r="M21" s="52">
        <f t="shared" si="2"/>
        <v>4.9411764705882355</v>
      </c>
      <c r="N21" s="52">
        <v>5</v>
      </c>
      <c r="O21" s="52">
        <f t="shared" si="3"/>
        <v>4.117647058823529</v>
      </c>
      <c r="P21" s="52">
        <v>5</v>
      </c>
      <c r="Q21" s="52">
        <f t="shared" si="4"/>
        <v>4.9411764705882355</v>
      </c>
      <c r="R21" s="52">
        <v>6</v>
      </c>
      <c r="S21" s="52">
        <f t="shared" si="5"/>
        <v>7.4117647058823524</v>
      </c>
      <c r="T21" s="52">
        <v>9</v>
      </c>
      <c r="U21" s="52">
        <f t="shared" si="6"/>
        <v>1.6470588235294117</v>
      </c>
      <c r="V21" s="52">
        <v>1</v>
      </c>
    </row>
    <row r="22" spans="1:22" ht="15.75" customHeight="1">
      <c r="I22" s="50">
        <v>45007</v>
      </c>
      <c r="J22" s="51">
        <v>7</v>
      </c>
      <c r="K22" s="41">
        <f t="shared" si="0"/>
        <v>22.235294117647062</v>
      </c>
      <c r="L22" s="41">
        <f t="shared" si="1"/>
        <v>26</v>
      </c>
      <c r="M22" s="52">
        <f t="shared" si="2"/>
        <v>4.764705882352942</v>
      </c>
      <c r="N22" s="52">
        <v>5</v>
      </c>
      <c r="O22" s="52">
        <f t="shared" si="3"/>
        <v>3.9705882352941178</v>
      </c>
      <c r="P22" s="52">
        <v>5</v>
      </c>
      <c r="Q22" s="52">
        <f t="shared" si="4"/>
        <v>4.764705882352942</v>
      </c>
      <c r="R22" s="52">
        <v>6</v>
      </c>
      <c r="S22" s="52">
        <f t="shared" si="5"/>
        <v>7.1470588235294121</v>
      </c>
      <c r="T22" s="52">
        <v>9</v>
      </c>
      <c r="U22" s="52">
        <f t="shared" si="6"/>
        <v>1.5882352941176472</v>
      </c>
      <c r="V22" s="52">
        <v>1</v>
      </c>
    </row>
    <row r="23" spans="1:22" ht="15.75" customHeight="1">
      <c r="I23" s="50">
        <v>45008</v>
      </c>
      <c r="J23" s="51">
        <v>8</v>
      </c>
      <c r="K23" s="41">
        <f t="shared" si="0"/>
        <v>21.411764705882348</v>
      </c>
      <c r="L23" s="41">
        <f t="shared" si="1"/>
        <v>26</v>
      </c>
      <c r="M23" s="52">
        <f t="shared" si="2"/>
        <v>4.5882352941176467</v>
      </c>
      <c r="N23" s="52">
        <v>5</v>
      </c>
      <c r="O23" s="52">
        <f t="shared" si="3"/>
        <v>3.8235294117647056</v>
      </c>
      <c r="P23" s="52">
        <v>5</v>
      </c>
      <c r="Q23" s="52">
        <f t="shared" si="4"/>
        <v>4.5882352941176467</v>
      </c>
      <c r="R23" s="52">
        <v>6</v>
      </c>
      <c r="S23" s="52">
        <f t="shared" si="5"/>
        <v>6.8823529411764701</v>
      </c>
      <c r="T23" s="52">
        <v>9</v>
      </c>
      <c r="U23" s="52">
        <f t="shared" si="6"/>
        <v>1.5294117647058822</v>
      </c>
      <c r="V23" s="52">
        <v>1</v>
      </c>
    </row>
    <row r="24" spans="1:22" ht="21.75" customHeight="1">
      <c r="C24" s="75" t="s">
        <v>136</v>
      </c>
      <c r="D24" s="76"/>
      <c r="E24" s="76"/>
      <c r="F24" s="76"/>
      <c r="G24" s="77"/>
      <c r="I24" s="50">
        <v>45009</v>
      </c>
      <c r="J24" s="51">
        <v>9</v>
      </c>
      <c r="K24" s="41">
        <f t="shared" si="0"/>
        <v>20.588235294117652</v>
      </c>
      <c r="L24" s="41">
        <f t="shared" si="1"/>
        <v>26</v>
      </c>
      <c r="M24" s="52">
        <f t="shared" si="2"/>
        <v>4.4117647058823533</v>
      </c>
      <c r="N24" s="52">
        <v>5</v>
      </c>
      <c r="O24" s="52">
        <f t="shared" si="3"/>
        <v>3.6764705882352944</v>
      </c>
      <c r="P24" s="52">
        <v>5</v>
      </c>
      <c r="Q24" s="52">
        <f t="shared" si="4"/>
        <v>4.4117647058823533</v>
      </c>
      <c r="R24" s="52">
        <v>6</v>
      </c>
      <c r="S24" s="52">
        <f t="shared" si="5"/>
        <v>6.6176470588235299</v>
      </c>
      <c r="T24" s="52">
        <v>9</v>
      </c>
      <c r="U24" s="52">
        <f t="shared" si="6"/>
        <v>1.4705882352941178</v>
      </c>
      <c r="V24" s="52">
        <v>1</v>
      </c>
    </row>
    <row r="25" spans="1:22" ht="15.75" customHeight="1">
      <c r="C25" s="60" t="s">
        <v>37</v>
      </c>
      <c r="D25" s="42" t="s">
        <v>38</v>
      </c>
      <c r="E25" s="42" t="s">
        <v>39</v>
      </c>
      <c r="F25" s="42" t="s">
        <v>40</v>
      </c>
      <c r="G25" s="42" t="s">
        <v>41</v>
      </c>
      <c r="I25" s="50">
        <v>45010</v>
      </c>
      <c r="J25" s="51">
        <v>10</v>
      </c>
      <c r="K25" s="41">
        <f t="shared" si="0"/>
        <v>19.764705882352938</v>
      </c>
      <c r="L25" s="41">
        <f t="shared" si="1"/>
        <v>26</v>
      </c>
      <c r="M25" s="52">
        <f t="shared" si="2"/>
        <v>4.235294117647058</v>
      </c>
      <c r="N25" s="52">
        <v>5</v>
      </c>
      <c r="O25" s="52">
        <f t="shared" si="3"/>
        <v>3.5294117647058822</v>
      </c>
      <c r="P25" s="52">
        <v>5</v>
      </c>
      <c r="Q25" s="52">
        <f t="shared" si="4"/>
        <v>4.235294117647058</v>
      </c>
      <c r="R25" s="52">
        <v>6</v>
      </c>
      <c r="S25" s="52">
        <f t="shared" si="5"/>
        <v>6.3529411764705879</v>
      </c>
      <c r="T25" s="52">
        <v>9</v>
      </c>
      <c r="U25" s="52">
        <f t="shared" si="6"/>
        <v>1.4117647058823528</v>
      </c>
      <c r="V25" s="52">
        <v>1</v>
      </c>
    </row>
    <row r="26" spans="1:22" ht="15.75" customHeight="1">
      <c r="C26" s="43" t="s">
        <v>137</v>
      </c>
      <c r="D26" s="43" t="s">
        <v>111</v>
      </c>
      <c r="E26" s="55" t="s">
        <v>101</v>
      </c>
      <c r="F26" s="56">
        <v>4</v>
      </c>
      <c r="G26" s="56">
        <v>4</v>
      </c>
      <c r="I26" s="50">
        <v>45011</v>
      </c>
      <c r="J26" s="51">
        <v>11</v>
      </c>
      <c r="K26" s="41">
        <f t="shared" si="0"/>
        <v>18.941176470588236</v>
      </c>
      <c r="L26" s="41">
        <f t="shared" si="1"/>
        <v>24</v>
      </c>
      <c r="M26" s="52">
        <f t="shared" si="2"/>
        <v>4.0588235294117645</v>
      </c>
      <c r="N26" s="52">
        <v>3</v>
      </c>
      <c r="O26" s="52">
        <f t="shared" si="3"/>
        <v>3.382352941176471</v>
      </c>
      <c r="P26" s="52">
        <v>5</v>
      </c>
      <c r="Q26" s="52">
        <f t="shared" si="4"/>
        <v>4.0588235294117645</v>
      </c>
      <c r="R26" s="52">
        <v>6</v>
      </c>
      <c r="S26" s="52">
        <f t="shared" si="5"/>
        <v>6.0882352941176476</v>
      </c>
      <c r="T26" s="52">
        <v>9</v>
      </c>
      <c r="U26" s="52">
        <f t="shared" si="6"/>
        <v>1.3529411764705883</v>
      </c>
      <c r="V26" s="52">
        <v>1</v>
      </c>
    </row>
    <row r="27" spans="1:22" ht="15.75" customHeight="1">
      <c r="C27" s="43" t="s">
        <v>138</v>
      </c>
      <c r="D27" s="43" t="s">
        <v>139</v>
      </c>
      <c r="E27" s="55" t="s">
        <v>130</v>
      </c>
      <c r="F27" s="56">
        <v>2</v>
      </c>
      <c r="G27" s="56">
        <v>5</v>
      </c>
      <c r="I27" s="50">
        <v>45012</v>
      </c>
      <c r="J27" s="51">
        <v>12</v>
      </c>
      <c r="K27" s="41">
        <f t="shared" si="0"/>
        <v>18.117647058823529</v>
      </c>
      <c r="L27" s="41">
        <f t="shared" si="1"/>
        <v>24</v>
      </c>
      <c r="M27" s="52">
        <f t="shared" si="2"/>
        <v>3.882352941176471</v>
      </c>
      <c r="N27" s="52">
        <v>3</v>
      </c>
      <c r="O27" s="52">
        <f t="shared" si="3"/>
        <v>3.2352941176470589</v>
      </c>
      <c r="P27" s="52">
        <v>5</v>
      </c>
      <c r="Q27" s="52">
        <f t="shared" si="4"/>
        <v>3.882352941176471</v>
      </c>
      <c r="R27" s="52">
        <v>6</v>
      </c>
      <c r="S27" s="52">
        <f t="shared" si="5"/>
        <v>5.8235294117647065</v>
      </c>
      <c r="T27" s="52">
        <v>9</v>
      </c>
      <c r="U27" s="52">
        <f t="shared" si="6"/>
        <v>1.2941176470588236</v>
      </c>
      <c r="V27" s="52">
        <v>1</v>
      </c>
    </row>
    <row r="28" spans="1:22" ht="15.75" customHeight="1">
      <c r="C28" s="46" t="s">
        <v>29</v>
      </c>
      <c r="D28" s="46"/>
      <c r="E28" s="46"/>
      <c r="F28" s="61">
        <f>F27+F26</f>
        <v>6</v>
      </c>
      <c r="G28" s="61">
        <f>G27+G26</f>
        <v>9</v>
      </c>
      <c r="I28" s="50">
        <v>45013</v>
      </c>
      <c r="J28" s="51">
        <v>13</v>
      </c>
      <c r="K28" s="41">
        <f t="shared" si="0"/>
        <v>17.294117647058822</v>
      </c>
      <c r="L28" s="41">
        <f t="shared" si="1"/>
        <v>23</v>
      </c>
      <c r="M28" s="52">
        <f t="shared" si="2"/>
        <v>3.7058823529411766</v>
      </c>
      <c r="N28" s="52">
        <v>2</v>
      </c>
      <c r="O28" s="52">
        <f t="shared" si="3"/>
        <v>3.0882352941176472</v>
      </c>
      <c r="P28" s="52">
        <v>5</v>
      </c>
      <c r="Q28" s="52">
        <f t="shared" si="4"/>
        <v>3.7058823529411766</v>
      </c>
      <c r="R28" s="52">
        <v>6</v>
      </c>
      <c r="S28" s="52">
        <f t="shared" si="5"/>
        <v>5.5588235294117645</v>
      </c>
      <c r="T28" s="52">
        <v>9</v>
      </c>
      <c r="U28" s="52">
        <f t="shared" si="6"/>
        <v>1.2352941176470589</v>
      </c>
      <c r="V28" s="52">
        <v>1</v>
      </c>
    </row>
    <row r="29" spans="1:22" ht="15.75" customHeight="1">
      <c r="A29" s="81"/>
      <c r="B29" s="81"/>
      <c r="I29" s="50">
        <v>45014</v>
      </c>
      <c r="J29" s="51">
        <v>14</v>
      </c>
      <c r="K29" s="41">
        <f t="shared" si="0"/>
        <v>16.470588235294116</v>
      </c>
      <c r="L29" s="41">
        <f t="shared" si="1"/>
        <v>23</v>
      </c>
      <c r="M29" s="52">
        <f t="shared" si="2"/>
        <v>3.5294117647058822</v>
      </c>
      <c r="N29" s="52">
        <v>2</v>
      </c>
      <c r="O29" s="52">
        <f t="shared" si="3"/>
        <v>2.9411764705882355</v>
      </c>
      <c r="P29" s="52">
        <v>5</v>
      </c>
      <c r="Q29" s="52">
        <f t="shared" si="4"/>
        <v>3.5294117647058822</v>
      </c>
      <c r="R29" s="52">
        <v>6</v>
      </c>
      <c r="S29" s="52">
        <f t="shared" si="5"/>
        <v>5.2941176470588234</v>
      </c>
      <c r="T29" s="52">
        <v>9</v>
      </c>
      <c r="U29" s="52">
        <f t="shared" si="6"/>
        <v>1.1764705882352942</v>
      </c>
      <c r="V29" s="52">
        <v>1</v>
      </c>
    </row>
    <row r="30" spans="1:22" ht="18" customHeight="1">
      <c r="I30" s="50">
        <v>45015</v>
      </c>
      <c r="J30" s="51">
        <v>15</v>
      </c>
      <c r="K30" s="41">
        <f t="shared" si="0"/>
        <v>15.647058823529411</v>
      </c>
      <c r="L30" s="41">
        <f t="shared" si="1"/>
        <v>23</v>
      </c>
      <c r="M30" s="52">
        <f t="shared" si="2"/>
        <v>3.3529411764705883</v>
      </c>
      <c r="N30" s="52">
        <v>2</v>
      </c>
      <c r="O30" s="52">
        <f t="shared" si="3"/>
        <v>2.7941176470588234</v>
      </c>
      <c r="P30" s="52">
        <v>5</v>
      </c>
      <c r="Q30" s="52">
        <f t="shared" si="4"/>
        <v>3.3529411764705883</v>
      </c>
      <c r="R30" s="52">
        <v>6</v>
      </c>
      <c r="S30" s="52">
        <f t="shared" si="5"/>
        <v>5.0294117647058822</v>
      </c>
      <c r="T30" s="52">
        <v>9</v>
      </c>
      <c r="U30" s="52">
        <f t="shared" si="6"/>
        <v>1.1176470588235294</v>
      </c>
      <c r="V30" s="52">
        <v>1</v>
      </c>
    </row>
    <row r="31" spans="1:22" ht="15.75" customHeight="1">
      <c r="C31" s="75" t="s">
        <v>140</v>
      </c>
      <c r="D31" s="76"/>
      <c r="E31" s="76"/>
      <c r="F31" s="76"/>
      <c r="G31" s="77"/>
      <c r="I31" s="50">
        <v>45016</v>
      </c>
      <c r="J31" s="51">
        <v>16</v>
      </c>
      <c r="K31" s="41">
        <f t="shared" si="0"/>
        <v>14.823529411764707</v>
      </c>
      <c r="L31" s="41">
        <f t="shared" si="1"/>
        <v>21</v>
      </c>
      <c r="M31" s="52">
        <f t="shared" si="2"/>
        <v>3.1764705882352944</v>
      </c>
      <c r="N31" s="52">
        <v>0</v>
      </c>
      <c r="O31" s="52">
        <f t="shared" si="3"/>
        <v>2.6470588235294117</v>
      </c>
      <c r="P31" s="52">
        <v>5</v>
      </c>
      <c r="Q31" s="52">
        <f t="shared" si="4"/>
        <v>3.1764705882352944</v>
      </c>
      <c r="R31" s="52">
        <v>6</v>
      </c>
      <c r="S31" s="52">
        <f t="shared" si="5"/>
        <v>4.7647058823529411</v>
      </c>
      <c r="T31" s="52">
        <v>9</v>
      </c>
      <c r="U31" s="52">
        <f t="shared" si="6"/>
        <v>1.0588235294117647</v>
      </c>
      <c r="V31" s="52">
        <v>1</v>
      </c>
    </row>
    <row r="32" spans="1:22" ht="15.75" customHeight="1">
      <c r="C32" s="42" t="s">
        <v>37</v>
      </c>
      <c r="D32" s="42" t="s">
        <v>38</v>
      </c>
      <c r="E32" s="42" t="s">
        <v>39</v>
      </c>
      <c r="F32" s="42" t="s">
        <v>40</v>
      </c>
      <c r="G32" s="42" t="s">
        <v>41</v>
      </c>
      <c r="I32" s="50">
        <v>45017</v>
      </c>
      <c r="J32" s="51">
        <v>17</v>
      </c>
      <c r="K32" s="41">
        <f t="shared" si="0"/>
        <v>14</v>
      </c>
      <c r="L32" s="41">
        <f t="shared" si="1"/>
        <v>21</v>
      </c>
      <c r="M32" s="52">
        <f t="shared" si="2"/>
        <v>3</v>
      </c>
      <c r="N32" s="52">
        <v>0</v>
      </c>
      <c r="O32" s="52">
        <f t="shared" si="3"/>
        <v>2.5</v>
      </c>
      <c r="P32" s="52">
        <v>5</v>
      </c>
      <c r="Q32" s="52">
        <f t="shared" si="4"/>
        <v>3</v>
      </c>
      <c r="R32" s="52">
        <v>6</v>
      </c>
      <c r="S32" s="52">
        <f t="shared" si="5"/>
        <v>4.5</v>
      </c>
      <c r="T32" s="52">
        <v>9</v>
      </c>
      <c r="U32" s="52">
        <f t="shared" si="6"/>
        <v>1</v>
      </c>
      <c r="V32" s="52">
        <v>1</v>
      </c>
    </row>
    <row r="33" spans="3:22" ht="15.75" customHeight="1">
      <c r="C33" s="43" t="s">
        <v>141</v>
      </c>
      <c r="D33" s="43" t="s">
        <v>101</v>
      </c>
      <c r="E33" s="43" t="s">
        <v>111</v>
      </c>
      <c r="F33" s="44">
        <v>1</v>
      </c>
      <c r="G33" s="44">
        <v>1</v>
      </c>
      <c r="I33" s="50">
        <v>45018</v>
      </c>
      <c r="J33" s="51">
        <v>18</v>
      </c>
      <c r="K33" s="41">
        <f t="shared" si="0"/>
        <v>13.176470588235293</v>
      </c>
      <c r="L33" s="41">
        <f t="shared" si="1"/>
        <v>21</v>
      </c>
      <c r="M33" s="52">
        <f t="shared" si="2"/>
        <v>2.8235294117647056</v>
      </c>
      <c r="N33" s="52">
        <v>0</v>
      </c>
      <c r="O33" s="52">
        <f t="shared" si="3"/>
        <v>2.3529411764705883</v>
      </c>
      <c r="P33" s="52">
        <v>5</v>
      </c>
      <c r="Q33" s="52">
        <f t="shared" si="4"/>
        <v>2.8235294117647056</v>
      </c>
      <c r="R33" s="52">
        <v>6</v>
      </c>
      <c r="S33" s="52">
        <f t="shared" si="5"/>
        <v>4.2352941176470589</v>
      </c>
      <c r="T33" s="52">
        <v>9</v>
      </c>
      <c r="U33" s="52">
        <f t="shared" si="6"/>
        <v>0.94117647058823528</v>
      </c>
      <c r="V33" s="52">
        <v>1</v>
      </c>
    </row>
    <row r="34" spans="3:22" ht="18" customHeight="1">
      <c r="C34" s="43" t="s">
        <v>142</v>
      </c>
      <c r="D34" s="43" t="s">
        <v>111</v>
      </c>
      <c r="E34" s="43" t="s">
        <v>101</v>
      </c>
      <c r="F34" s="44">
        <v>3</v>
      </c>
      <c r="G34" s="44">
        <v>1</v>
      </c>
      <c r="I34" s="50">
        <v>45019</v>
      </c>
      <c r="J34" s="51">
        <v>19</v>
      </c>
      <c r="K34" s="41">
        <f t="shared" si="0"/>
        <v>12.352941176470589</v>
      </c>
      <c r="L34" s="41">
        <f t="shared" si="1"/>
        <v>21</v>
      </c>
      <c r="M34" s="52">
        <f t="shared" si="2"/>
        <v>2.6470588235294117</v>
      </c>
      <c r="N34" s="52">
        <v>0</v>
      </c>
      <c r="O34" s="52">
        <f t="shared" si="3"/>
        <v>2.2058823529411766</v>
      </c>
      <c r="P34" s="52">
        <v>5</v>
      </c>
      <c r="Q34" s="52">
        <f t="shared" si="4"/>
        <v>2.6470588235294117</v>
      </c>
      <c r="R34" s="52">
        <v>6</v>
      </c>
      <c r="S34" s="52">
        <f t="shared" si="5"/>
        <v>3.9705882352941178</v>
      </c>
      <c r="T34" s="52">
        <v>9</v>
      </c>
      <c r="U34" s="52">
        <f t="shared" si="6"/>
        <v>0.88235294117647056</v>
      </c>
      <c r="V34" s="52">
        <v>1</v>
      </c>
    </row>
    <row r="35" spans="3:22" ht="15.75" customHeight="1">
      <c r="C35" s="78" t="s">
        <v>29</v>
      </c>
      <c r="D35" s="79"/>
      <c r="E35" s="80"/>
      <c r="F35" s="47">
        <f>F34+F33</f>
        <v>4</v>
      </c>
      <c r="G35" s="47">
        <f>G34+G33</f>
        <v>2</v>
      </c>
      <c r="I35" s="50">
        <v>45020</v>
      </c>
      <c r="J35" s="51">
        <v>20</v>
      </c>
      <c r="K35" s="41">
        <f t="shared" si="0"/>
        <v>11.529411764705882</v>
      </c>
      <c r="L35" s="41">
        <f t="shared" si="1"/>
        <v>21</v>
      </c>
      <c r="M35" s="52">
        <f t="shared" si="2"/>
        <v>2.4705882352941178</v>
      </c>
      <c r="N35" s="52">
        <v>0</v>
      </c>
      <c r="O35" s="52">
        <f t="shared" si="3"/>
        <v>2.0588235294117645</v>
      </c>
      <c r="P35" s="52">
        <v>5</v>
      </c>
      <c r="Q35" s="52">
        <f t="shared" si="4"/>
        <v>2.4705882352941178</v>
      </c>
      <c r="R35" s="52">
        <v>6</v>
      </c>
      <c r="S35" s="52">
        <f t="shared" si="5"/>
        <v>3.7058823529411762</v>
      </c>
      <c r="T35" s="52">
        <v>9</v>
      </c>
      <c r="U35" s="52">
        <f t="shared" si="6"/>
        <v>0.82352941176470584</v>
      </c>
      <c r="V35" s="52">
        <v>1</v>
      </c>
    </row>
    <row r="36" spans="3:22" ht="15.75" customHeight="1">
      <c r="I36" s="50">
        <v>45021</v>
      </c>
      <c r="J36" s="51">
        <v>21</v>
      </c>
      <c r="K36" s="41">
        <f t="shared" si="0"/>
        <v>10.705882352941174</v>
      </c>
      <c r="L36" s="41">
        <f t="shared" si="1"/>
        <v>21</v>
      </c>
      <c r="M36" s="52">
        <f t="shared" si="2"/>
        <v>2.2941176470588234</v>
      </c>
      <c r="N36" s="52">
        <v>0</v>
      </c>
      <c r="O36" s="52">
        <f t="shared" si="3"/>
        <v>1.9117647058823528</v>
      </c>
      <c r="P36" s="52">
        <v>5</v>
      </c>
      <c r="Q36" s="52">
        <f t="shared" si="4"/>
        <v>2.2941176470588234</v>
      </c>
      <c r="R36" s="52">
        <v>6</v>
      </c>
      <c r="S36" s="52">
        <f t="shared" si="5"/>
        <v>3.4411764705882351</v>
      </c>
      <c r="T36" s="52">
        <v>9</v>
      </c>
      <c r="U36" s="52">
        <f t="shared" si="6"/>
        <v>0.76470588235294112</v>
      </c>
      <c r="V36" s="52">
        <v>1</v>
      </c>
    </row>
    <row r="37" spans="3:22" ht="15.75" customHeight="1">
      <c r="I37" s="50">
        <v>45022</v>
      </c>
      <c r="J37" s="51">
        <v>22</v>
      </c>
      <c r="K37" s="41">
        <f t="shared" si="0"/>
        <v>9.8823529411764692</v>
      </c>
      <c r="L37" s="41">
        <f t="shared" si="1"/>
        <v>21</v>
      </c>
      <c r="M37" s="52">
        <f t="shared" si="2"/>
        <v>2.117647058823529</v>
      </c>
      <c r="N37" s="52">
        <v>0</v>
      </c>
      <c r="O37" s="52">
        <f t="shared" si="3"/>
        <v>1.7647058823529411</v>
      </c>
      <c r="P37" s="52">
        <v>5</v>
      </c>
      <c r="Q37" s="52">
        <f t="shared" si="4"/>
        <v>2.117647058823529</v>
      </c>
      <c r="R37" s="52">
        <v>6</v>
      </c>
      <c r="S37" s="52">
        <f t="shared" si="5"/>
        <v>3.1764705882352939</v>
      </c>
      <c r="T37" s="52">
        <v>9</v>
      </c>
      <c r="U37" s="52">
        <f t="shared" si="6"/>
        <v>0.70588235294117641</v>
      </c>
      <c r="V37" s="52">
        <v>1</v>
      </c>
    </row>
    <row r="38" spans="3:22" ht="15.75" customHeight="1">
      <c r="I38" s="50">
        <v>45023</v>
      </c>
      <c r="J38" s="51">
        <v>23</v>
      </c>
      <c r="K38" s="41">
        <f t="shared" si="0"/>
        <v>9.0588235294117627</v>
      </c>
      <c r="L38" s="41">
        <f t="shared" si="1"/>
        <v>19.5</v>
      </c>
      <c r="M38" s="52">
        <f t="shared" si="2"/>
        <v>1.9411764705882351</v>
      </c>
      <c r="N38" s="52">
        <v>0</v>
      </c>
      <c r="O38" s="52">
        <f t="shared" si="3"/>
        <v>1.6176470588235292</v>
      </c>
      <c r="P38" s="52">
        <v>3.5</v>
      </c>
      <c r="Q38" s="52">
        <f t="shared" si="4"/>
        <v>1.9411764705882351</v>
      </c>
      <c r="R38" s="52">
        <v>6</v>
      </c>
      <c r="S38" s="52">
        <f t="shared" si="5"/>
        <v>2.9117647058823524</v>
      </c>
      <c r="T38" s="52">
        <v>9</v>
      </c>
      <c r="U38" s="52">
        <f t="shared" si="6"/>
        <v>0.64705882352941169</v>
      </c>
      <c r="V38" s="52">
        <v>1</v>
      </c>
    </row>
    <row r="39" spans="3:22" ht="15.75" customHeight="1">
      <c r="I39" s="50">
        <v>45024</v>
      </c>
      <c r="J39" s="51">
        <v>24</v>
      </c>
      <c r="K39" s="41">
        <f t="shared" si="0"/>
        <v>8.2352941176470615</v>
      </c>
      <c r="L39" s="41">
        <f t="shared" si="1"/>
        <v>14.5</v>
      </c>
      <c r="M39" s="52">
        <f t="shared" si="2"/>
        <v>1.7647058823529416</v>
      </c>
      <c r="N39" s="52">
        <v>0</v>
      </c>
      <c r="O39" s="52">
        <f t="shared" si="3"/>
        <v>1.470588235294118</v>
      </c>
      <c r="P39" s="52">
        <v>3.5</v>
      </c>
      <c r="Q39" s="52">
        <f t="shared" si="4"/>
        <v>1.7647058823529416</v>
      </c>
      <c r="R39" s="52">
        <v>6</v>
      </c>
      <c r="S39" s="52">
        <f t="shared" si="5"/>
        <v>2.6470588235294121</v>
      </c>
      <c r="T39" s="52">
        <v>4</v>
      </c>
      <c r="U39" s="52">
        <f t="shared" si="6"/>
        <v>0.58823529411764719</v>
      </c>
      <c r="V39" s="52">
        <v>1</v>
      </c>
    </row>
    <row r="40" spans="3:22" ht="15.75" customHeight="1">
      <c r="I40" s="50">
        <v>45025</v>
      </c>
      <c r="J40" s="51">
        <v>25</v>
      </c>
      <c r="K40" s="41">
        <f t="shared" si="0"/>
        <v>7.4117647058823541</v>
      </c>
      <c r="L40" s="41">
        <f t="shared" si="1"/>
        <v>14.5</v>
      </c>
      <c r="M40" s="52">
        <f t="shared" si="2"/>
        <v>1.5882352941176474</v>
      </c>
      <c r="N40" s="52">
        <v>0</v>
      </c>
      <c r="O40" s="52">
        <f t="shared" si="3"/>
        <v>1.3235294117647061</v>
      </c>
      <c r="P40" s="52">
        <v>3.5</v>
      </c>
      <c r="Q40" s="52">
        <f t="shared" si="4"/>
        <v>1.5882352941176474</v>
      </c>
      <c r="R40" s="52">
        <v>6</v>
      </c>
      <c r="S40" s="52">
        <f t="shared" si="5"/>
        <v>2.382352941176471</v>
      </c>
      <c r="T40" s="52">
        <v>4</v>
      </c>
      <c r="U40" s="52">
        <f t="shared" si="6"/>
        <v>0.52941176470588247</v>
      </c>
      <c r="V40" s="52">
        <v>1</v>
      </c>
    </row>
    <row r="41" spans="3:22" ht="15.75" customHeight="1">
      <c r="I41" s="50">
        <v>45026</v>
      </c>
      <c r="J41" s="51">
        <v>26</v>
      </c>
      <c r="K41" s="41">
        <f t="shared" si="0"/>
        <v>6.5882352941176485</v>
      </c>
      <c r="L41" s="41">
        <f t="shared" si="1"/>
        <v>12.5</v>
      </c>
      <c r="M41" s="52">
        <f t="shared" si="2"/>
        <v>1.4117647058823533</v>
      </c>
      <c r="N41" s="52">
        <v>0</v>
      </c>
      <c r="O41" s="52">
        <f t="shared" si="3"/>
        <v>1.1764705882352944</v>
      </c>
      <c r="P41" s="52">
        <v>3.5</v>
      </c>
      <c r="Q41" s="52">
        <f t="shared" si="4"/>
        <v>1.4117647058823533</v>
      </c>
      <c r="R41" s="52">
        <v>6</v>
      </c>
      <c r="S41" s="52">
        <f t="shared" si="5"/>
        <v>2.1176470588235299</v>
      </c>
      <c r="T41" s="52">
        <v>2</v>
      </c>
      <c r="U41" s="52">
        <f t="shared" si="6"/>
        <v>0.47058823529411775</v>
      </c>
      <c r="V41" s="52">
        <v>1</v>
      </c>
    </row>
    <row r="42" spans="3:22" ht="15.75" customHeight="1">
      <c r="I42" s="50">
        <v>45027</v>
      </c>
      <c r="J42" s="51">
        <v>27</v>
      </c>
      <c r="K42" s="41">
        <f t="shared" si="0"/>
        <v>5.7647058823529429</v>
      </c>
      <c r="L42" s="41">
        <f t="shared" si="1"/>
        <v>12.5</v>
      </c>
      <c r="M42" s="52">
        <f t="shared" si="2"/>
        <v>1.2352941176470591</v>
      </c>
      <c r="N42" s="52">
        <v>0</v>
      </c>
      <c r="O42" s="52">
        <f t="shared" si="3"/>
        <v>1.0294117647058827</v>
      </c>
      <c r="P42" s="52">
        <v>3.5</v>
      </c>
      <c r="Q42" s="52">
        <f t="shared" si="4"/>
        <v>1.2352941176470591</v>
      </c>
      <c r="R42" s="52">
        <v>6</v>
      </c>
      <c r="S42" s="52">
        <f t="shared" si="5"/>
        <v>1.8529411764705888</v>
      </c>
      <c r="T42" s="52">
        <v>2</v>
      </c>
      <c r="U42" s="52">
        <f t="shared" si="6"/>
        <v>0.41176470588235303</v>
      </c>
      <c r="V42" s="52">
        <v>1</v>
      </c>
    </row>
    <row r="43" spans="3:22" ht="18" customHeight="1">
      <c r="I43" s="50">
        <v>45028</v>
      </c>
      <c r="J43" s="51">
        <v>28</v>
      </c>
      <c r="K43" s="41">
        <f t="shared" si="0"/>
        <v>4.9411764705882373</v>
      </c>
      <c r="L43" s="41">
        <f t="shared" si="1"/>
        <v>12.5</v>
      </c>
      <c r="M43" s="52">
        <f t="shared" si="2"/>
        <v>1.0588235294117649</v>
      </c>
      <c r="N43" s="52">
        <v>0</v>
      </c>
      <c r="O43" s="52">
        <f t="shared" si="3"/>
        <v>0.88235294117647078</v>
      </c>
      <c r="P43" s="52">
        <v>3.5</v>
      </c>
      <c r="Q43" s="52">
        <f t="shared" si="4"/>
        <v>1.0588235294117649</v>
      </c>
      <c r="R43" s="52">
        <v>6</v>
      </c>
      <c r="S43" s="52">
        <f t="shared" si="5"/>
        <v>1.5882352941176474</v>
      </c>
      <c r="T43" s="52">
        <v>2</v>
      </c>
      <c r="U43" s="52">
        <f t="shared" si="6"/>
        <v>0.35294117647058831</v>
      </c>
      <c r="V43" s="52">
        <v>1</v>
      </c>
    </row>
    <row r="44" spans="3:22" ht="15.75" customHeight="1">
      <c r="I44" s="50">
        <v>45029</v>
      </c>
      <c r="J44" s="51">
        <v>29</v>
      </c>
      <c r="K44" s="41">
        <f t="shared" si="0"/>
        <v>4.1176470588235308</v>
      </c>
      <c r="L44" s="41">
        <f t="shared" si="1"/>
        <v>12.5</v>
      </c>
      <c r="M44" s="52">
        <f t="shared" si="2"/>
        <v>0.88235294117647078</v>
      </c>
      <c r="N44" s="52">
        <v>0</v>
      </c>
      <c r="O44" s="52">
        <f t="shared" si="3"/>
        <v>0.73529411764705899</v>
      </c>
      <c r="P44" s="52">
        <v>3.5</v>
      </c>
      <c r="Q44" s="52">
        <f t="shared" si="4"/>
        <v>0.88235294117647078</v>
      </c>
      <c r="R44" s="52">
        <v>6</v>
      </c>
      <c r="S44" s="52">
        <f t="shared" si="5"/>
        <v>1.3235294117647061</v>
      </c>
      <c r="T44" s="52">
        <v>2</v>
      </c>
      <c r="U44" s="52">
        <f t="shared" si="6"/>
        <v>0.29411764705882359</v>
      </c>
      <c r="V44" s="52">
        <v>1</v>
      </c>
    </row>
    <row r="45" spans="3:22" ht="15.75" customHeight="1">
      <c r="I45" s="50">
        <v>45030</v>
      </c>
      <c r="J45" s="51">
        <v>30</v>
      </c>
      <c r="K45" s="41">
        <f t="shared" si="0"/>
        <v>3.2941176470588243</v>
      </c>
      <c r="L45" s="41">
        <f t="shared" si="1"/>
        <v>6</v>
      </c>
      <c r="M45" s="52">
        <f t="shared" si="2"/>
        <v>0.70588235294117663</v>
      </c>
      <c r="N45" s="52">
        <v>0</v>
      </c>
      <c r="O45" s="52">
        <f t="shared" si="3"/>
        <v>0.58823529411764719</v>
      </c>
      <c r="P45" s="52">
        <v>0</v>
      </c>
      <c r="Q45" s="52">
        <f t="shared" si="4"/>
        <v>0.70588235294117663</v>
      </c>
      <c r="R45" s="52">
        <v>6</v>
      </c>
      <c r="S45" s="52">
        <f t="shared" si="5"/>
        <v>1.0588235294117649</v>
      </c>
      <c r="T45" s="52">
        <v>0</v>
      </c>
      <c r="U45" s="52">
        <f t="shared" si="6"/>
        <v>0.23529411764705888</v>
      </c>
      <c r="V45" s="52">
        <v>0</v>
      </c>
    </row>
    <row r="46" spans="3:22" ht="15.75" customHeight="1">
      <c r="I46" s="50">
        <v>45031</v>
      </c>
      <c r="J46" s="51">
        <v>31</v>
      </c>
      <c r="K46" s="41">
        <f t="shared" si="0"/>
        <v>2.4705882352941186</v>
      </c>
      <c r="L46" s="41">
        <f t="shared" si="1"/>
        <v>0</v>
      </c>
      <c r="M46" s="52">
        <f t="shared" si="2"/>
        <v>0.52941176470588247</v>
      </c>
      <c r="N46" s="52">
        <v>0</v>
      </c>
      <c r="O46" s="52">
        <f t="shared" si="3"/>
        <v>0.44117647058823539</v>
      </c>
      <c r="P46" s="52">
        <v>0</v>
      </c>
      <c r="Q46" s="52">
        <f t="shared" si="4"/>
        <v>0.52941176470588247</v>
      </c>
      <c r="R46" s="52">
        <v>0</v>
      </c>
      <c r="S46" s="52">
        <f t="shared" si="5"/>
        <v>0.79411764705882371</v>
      </c>
      <c r="T46" s="52">
        <v>0</v>
      </c>
      <c r="U46" s="52">
        <f t="shared" si="6"/>
        <v>0.17647058823529416</v>
      </c>
      <c r="V46" s="52">
        <v>0</v>
      </c>
    </row>
    <row r="47" spans="3:22" ht="15.75" customHeight="1">
      <c r="I47" s="50">
        <v>45032</v>
      </c>
      <c r="J47" s="51">
        <v>32</v>
      </c>
      <c r="K47" s="41">
        <f t="shared" si="0"/>
        <v>1.6470588235294121</v>
      </c>
      <c r="L47" s="41">
        <f t="shared" si="1"/>
        <v>0</v>
      </c>
      <c r="M47" s="52">
        <f t="shared" si="2"/>
        <v>0.35294117647058831</v>
      </c>
      <c r="N47" s="52">
        <v>0</v>
      </c>
      <c r="O47" s="52">
        <f t="shared" si="3"/>
        <v>0.29411764705882359</v>
      </c>
      <c r="P47" s="52">
        <v>0</v>
      </c>
      <c r="Q47" s="52">
        <f t="shared" si="4"/>
        <v>0.35294117647058831</v>
      </c>
      <c r="R47" s="52">
        <v>0</v>
      </c>
      <c r="S47" s="52">
        <f t="shared" si="5"/>
        <v>0.52941176470588247</v>
      </c>
      <c r="T47" s="52">
        <v>0</v>
      </c>
      <c r="U47" s="52">
        <f t="shared" si="6"/>
        <v>0.11764705882352944</v>
      </c>
      <c r="V47" s="52">
        <v>0</v>
      </c>
    </row>
    <row r="48" spans="3:22" ht="15.75" customHeight="1">
      <c r="I48" s="50">
        <v>45033</v>
      </c>
      <c r="J48" s="51">
        <v>33</v>
      </c>
      <c r="K48" s="41">
        <f t="shared" si="0"/>
        <v>0.82352941176470607</v>
      </c>
      <c r="L48" s="41">
        <f t="shared" si="1"/>
        <v>0</v>
      </c>
      <c r="M48" s="52">
        <f t="shared" si="2"/>
        <v>0.17647058823529416</v>
      </c>
      <c r="N48" s="52">
        <v>0</v>
      </c>
      <c r="O48" s="52">
        <f t="shared" si="3"/>
        <v>0.1470588235294118</v>
      </c>
      <c r="P48" s="52">
        <v>0</v>
      </c>
      <c r="Q48" s="52">
        <f t="shared" si="4"/>
        <v>0.17647058823529416</v>
      </c>
      <c r="R48" s="52">
        <v>0</v>
      </c>
      <c r="S48" s="52">
        <f t="shared" si="5"/>
        <v>0.26470588235294124</v>
      </c>
      <c r="T48" s="52">
        <v>0</v>
      </c>
      <c r="U48" s="52">
        <f t="shared" si="6"/>
        <v>5.8823529411764719E-2</v>
      </c>
      <c r="V48" s="52">
        <v>0</v>
      </c>
    </row>
    <row r="49" spans="1:22" ht="18" customHeight="1">
      <c r="I49" s="50">
        <v>45034</v>
      </c>
      <c r="J49" s="51">
        <v>34</v>
      </c>
      <c r="K49" s="41">
        <f t="shared" si="0"/>
        <v>0</v>
      </c>
      <c r="L49" s="41">
        <f t="shared" si="1"/>
        <v>0</v>
      </c>
      <c r="M49" s="52">
        <f t="shared" si="2"/>
        <v>0</v>
      </c>
      <c r="N49" s="52">
        <v>0</v>
      </c>
      <c r="O49" s="52">
        <f t="shared" si="3"/>
        <v>0</v>
      </c>
      <c r="P49" s="52">
        <v>0</v>
      </c>
      <c r="Q49" s="52">
        <f t="shared" si="4"/>
        <v>0</v>
      </c>
      <c r="R49" s="52">
        <v>0</v>
      </c>
      <c r="S49" s="52">
        <f t="shared" si="5"/>
        <v>0</v>
      </c>
      <c r="T49" s="52">
        <v>0</v>
      </c>
      <c r="U49" s="52">
        <f t="shared" si="6"/>
        <v>0</v>
      </c>
      <c r="V49" s="52">
        <v>0</v>
      </c>
    </row>
    <row r="50" spans="1:22" ht="15.75" customHeight="1">
      <c r="I50" s="50"/>
      <c r="J50" s="51"/>
      <c r="M50" s="52"/>
      <c r="N50" s="52"/>
      <c r="O50" s="52"/>
      <c r="P50" s="52"/>
      <c r="Q50" s="52"/>
      <c r="R50" s="52"/>
      <c r="S50" s="52"/>
      <c r="T50" s="52"/>
      <c r="U50" s="52"/>
      <c r="V50" s="52"/>
    </row>
    <row r="51" spans="1:22" ht="15.75" customHeight="1">
      <c r="I51" s="50"/>
      <c r="J51" s="51"/>
      <c r="M51" s="52"/>
      <c r="N51" s="52"/>
      <c r="O51" s="52"/>
      <c r="P51" s="52"/>
      <c r="Q51" s="52"/>
      <c r="R51" s="52"/>
      <c r="S51" s="52"/>
      <c r="T51" s="52"/>
      <c r="U51" s="52"/>
      <c r="V51" s="52"/>
    </row>
    <row r="52" spans="1:22" ht="15.75" customHeight="1">
      <c r="I52" s="50"/>
      <c r="J52" s="51"/>
      <c r="M52" s="52"/>
      <c r="N52" s="52"/>
      <c r="O52" s="52"/>
      <c r="P52" s="52"/>
      <c r="Q52" s="52"/>
      <c r="R52" s="52"/>
      <c r="S52" s="52"/>
      <c r="T52" s="52"/>
      <c r="U52" s="52"/>
      <c r="V52" s="52"/>
    </row>
    <row r="53" spans="1:22" ht="15.75" customHeight="1"/>
    <row r="54" spans="1:22" ht="15.75" customHeight="1"/>
    <row r="55" spans="1:22" ht="18" customHeight="1">
      <c r="A55" s="81"/>
      <c r="B55" s="81"/>
    </row>
    <row r="56" spans="1:22" ht="15.75" customHeight="1"/>
    <row r="57" spans="1:22" ht="15.75" customHeight="1"/>
    <row r="58" spans="1:22" ht="15.75" customHeight="1"/>
    <row r="59" spans="1:22" ht="18" customHeight="1"/>
    <row r="60" spans="1:22" ht="15.75" customHeight="1"/>
    <row r="61" spans="1:22" ht="15.75" customHeight="1"/>
    <row r="62" spans="1:22" ht="15.75" customHeight="1"/>
    <row r="63" spans="1:22" ht="15.75" customHeight="1"/>
    <row r="64" spans="1:22" ht="15.75" customHeight="1"/>
    <row r="65" spans="1:2" ht="15.75" customHeight="1"/>
    <row r="66" spans="1:2" ht="18" customHeight="1">
      <c r="A66" s="81"/>
      <c r="B66" s="81"/>
    </row>
    <row r="67" spans="1:2" ht="15.75" customHeight="1"/>
    <row r="68" spans="1:2" ht="15.75" customHeight="1"/>
    <row r="69" spans="1:2" ht="15.75" customHeight="1"/>
    <row r="70" spans="1:2" ht="15.75" customHeight="1"/>
    <row r="71" spans="1:2" ht="15.75" customHeight="1"/>
    <row r="72" spans="1:2" ht="15.75" customHeight="1"/>
    <row r="73" spans="1:2" ht="18" customHeight="1"/>
    <row r="74" spans="1:2" ht="15.75" customHeight="1"/>
    <row r="75" spans="1:2" ht="15.75" customHeight="1"/>
    <row r="76" spans="1:2" ht="15.75" customHeight="1"/>
    <row r="77" spans="1:2" ht="15.75" customHeight="1"/>
    <row r="78" spans="1:2" ht="15.75" customHeight="1"/>
    <row r="79" spans="1:2" ht="15.75" customHeight="1">
      <c r="A79" s="81"/>
      <c r="B79" s="81"/>
    </row>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sheetData>
  <sheetProtection selectLockedCells="1" selectUnlockedCells="1"/>
  <mergeCells count="18">
    <mergeCell ref="C2:G2"/>
    <mergeCell ref="C11:G11"/>
    <mergeCell ref="K12:N12"/>
    <mergeCell ref="K13:L13"/>
    <mergeCell ref="M13:N13"/>
    <mergeCell ref="A79:B79"/>
    <mergeCell ref="Q13:R13"/>
    <mergeCell ref="S13:T13"/>
    <mergeCell ref="U13:V13"/>
    <mergeCell ref="I14:J14"/>
    <mergeCell ref="C18:G18"/>
    <mergeCell ref="C24:G24"/>
    <mergeCell ref="O13:P13"/>
    <mergeCell ref="A29:B29"/>
    <mergeCell ref="C31:G31"/>
    <mergeCell ref="C35:E35"/>
    <mergeCell ref="A55:B55"/>
    <mergeCell ref="A66:B66"/>
  </mergeCells>
  <conditionalFormatting sqref="I15:J52">
    <cfRule type="expression" dxfId="2" priority="1" stopIfTrue="1">
      <formula>LEN(TRIM(I15))&gt;0</formula>
    </cfRule>
  </conditionalFormatting>
  <pageMargins left="0.7" right="0.7" top="0.3" bottom="0.3" header="0.3" footer="0.3"/>
  <pageSetup orientation="portrait" useFirstPageNumber="1"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P104"/>
  <sheetViews>
    <sheetView zoomScale="49" zoomScaleNormal="100" workbookViewId="0"/>
  </sheetViews>
  <sheetFormatPr defaultColWidth="14.42578125" defaultRowHeight="14.25"/>
  <cols>
    <col min="1" max="1" width="13.42578125" style="41" customWidth="1"/>
    <col min="2" max="2" width="14.5703125" style="41" customWidth="1"/>
    <col min="3" max="3" width="53.85546875" style="41" customWidth="1"/>
    <col min="4" max="5" width="17" style="41" customWidth="1"/>
    <col min="6" max="6" width="31.7109375" style="41" customWidth="1"/>
    <col min="7" max="7" width="25.5703125" style="41" customWidth="1"/>
    <col min="8" max="8" width="14.42578125" style="41" customWidth="1"/>
    <col min="9" max="9" width="17" style="41" customWidth="1"/>
    <col min="10" max="16384" width="14.42578125" style="41"/>
  </cols>
  <sheetData>
    <row r="2" spans="1:16" ht="20.25" customHeight="1">
      <c r="C2" s="72" t="s">
        <v>35</v>
      </c>
      <c r="D2" s="72"/>
      <c r="E2" s="72"/>
      <c r="F2" s="72"/>
      <c r="G2" s="72"/>
    </row>
    <row r="3" spans="1:16" ht="18" customHeight="1">
      <c r="C3" s="42" t="s">
        <v>37</v>
      </c>
      <c r="D3" s="42" t="s">
        <v>38</v>
      </c>
      <c r="E3" s="42" t="s">
        <v>39</v>
      </c>
      <c r="F3" s="42" t="s">
        <v>40</v>
      </c>
      <c r="G3" s="42" t="s">
        <v>41</v>
      </c>
      <c r="I3" s="30" t="s">
        <v>59</v>
      </c>
      <c r="J3" s="31"/>
      <c r="K3" s="31"/>
    </row>
    <row r="4" spans="1:16" ht="15" customHeight="1">
      <c r="C4" s="43" t="s">
        <v>43</v>
      </c>
      <c r="D4" s="43"/>
      <c r="E4" s="43"/>
      <c r="F4" s="44"/>
      <c r="G4" s="44"/>
      <c r="I4" s="30" t="s">
        <v>61</v>
      </c>
      <c r="J4" s="31"/>
      <c r="K4" s="31">
        <f>F14+F29</f>
        <v>0</v>
      </c>
    </row>
    <row r="5" spans="1:16" ht="15" customHeight="1">
      <c r="A5" s="45"/>
      <c r="C5" s="43" t="s">
        <v>47</v>
      </c>
      <c r="D5" s="43"/>
      <c r="E5" s="43"/>
      <c r="F5" s="44"/>
      <c r="G5" s="44"/>
      <c r="I5" s="30" t="s">
        <v>63</v>
      </c>
      <c r="J5" s="31"/>
      <c r="K5" s="31">
        <f>G14+G29</f>
        <v>0</v>
      </c>
    </row>
    <row r="6" spans="1:16" ht="15" customHeight="1">
      <c r="C6" s="43" t="s">
        <v>50</v>
      </c>
      <c r="D6" s="43"/>
      <c r="E6" s="43"/>
      <c r="F6" s="44"/>
      <c r="G6" s="44"/>
    </row>
    <row r="7" spans="1:16" ht="15" customHeight="1">
      <c r="C7" s="43" t="s">
        <v>143</v>
      </c>
      <c r="D7" s="43"/>
      <c r="E7" s="43"/>
      <c r="F7" s="44"/>
      <c r="G7" s="44"/>
    </row>
    <row r="8" spans="1:16" ht="12.75" customHeight="1">
      <c r="C8" s="43" t="s">
        <v>144</v>
      </c>
      <c r="D8" s="43"/>
      <c r="E8" s="43"/>
      <c r="F8" s="44"/>
      <c r="G8" s="44"/>
    </row>
    <row r="9" spans="1:16" ht="15" customHeight="1">
      <c r="C9" s="43" t="s">
        <v>145</v>
      </c>
      <c r="D9" s="43"/>
      <c r="E9" s="43"/>
      <c r="F9" s="44"/>
      <c r="G9" s="44"/>
    </row>
    <row r="10" spans="1:16" ht="15" customHeight="1">
      <c r="C10" s="43" t="s">
        <v>146</v>
      </c>
      <c r="D10" s="43"/>
      <c r="E10" s="43"/>
      <c r="F10" s="44"/>
      <c r="G10" s="44"/>
      <c r="I10" s="41" t="s">
        <v>69</v>
      </c>
      <c r="J10" s="41">
        <v>7</v>
      </c>
    </row>
    <row r="11" spans="1:16" ht="18" customHeight="1">
      <c r="A11" s="45"/>
      <c r="C11" s="43" t="s">
        <v>147</v>
      </c>
      <c r="D11" s="43"/>
      <c r="E11" s="43"/>
      <c r="F11" s="44"/>
      <c r="G11" s="44"/>
    </row>
    <row r="12" spans="1:16" ht="15" customHeight="1">
      <c r="C12" s="43" t="s">
        <v>148</v>
      </c>
      <c r="D12" s="43"/>
      <c r="E12" s="43"/>
      <c r="F12" s="44"/>
      <c r="G12" s="44"/>
      <c r="K12" s="73" t="s">
        <v>71</v>
      </c>
      <c r="L12" s="73"/>
      <c r="M12" s="73"/>
      <c r="N12" s="73"/>
    </row>
    <row r="13" spans="1:16" ht="15" customHeight="1">
      <c r="C13" s="43" t="s">
        <v>149</v>
      </c>
      <c r="D13" s="43"/>
      <c r="E13" s="43"/>
      <c r="F13" s="44"/>
      <c r="G13" s="44"/>
      <c r="K13" s="74" t="s">
        <v>29</v>
      </c>
      <c r="L13" s="74"/>
      <c r="M13" s="70" t="s">
        <v>11</v>
      </c>
      <c r="N13" s="70"/>
      <c r="O13" s="70" t="s">
        <v>13</v>
      </c>
      <c r="P13" s="70"/>
    </row>
    <row r="14" spans="1:16" ht="15.75" customHeight="1">
      <c r="A14" s="81"/>
      <c r="B14" s="81"/>
      <c r="C14" s="46" t="s">
        <v>29</v>
      </c>
      <c r="D14" s="46"/>
      <c r="E14" s="46"/>
      <c r="F14" s="47">
        <f>SUM(F4:F13)</f>
        <v>0</v>
      </c>
      <c r="G14" s="47">
        <f>SUM(G4:G13)</f>
        <v>0</v>
      </c>
      <c r="I14" s="71" t="s">
        <v>74</v>
      </c>
      <c r="J14" s="71"/>
      <c r="K14" s="48" t="s">
        <v>75</v>
      </c>
      <c r="L14" s="49" t="s">
        <v>76</v>
      </c>
      <c r="M14" s="48" t="s">
        <v>75</v>
      </c>
      <c r="N14" s="49" t="s">
        <v>76</v>
      </c>
      <c r="O14" s="48" t="s">
        <v>75</v>
      </c>
      <c r="P14" s="49" t="s">
        <v>76</v>
      </c>
    </row>
    <row r="15" spans="1:16" ht="15.75" customHeight="1">
      <c r="I15" s="50">
        <v>45000</v>
      </c>
      <c r="J15" s="51">
        <v>0</v>
      </c>
      <c r="K15" s="41">
        <f t="shared" ref="K15:K22" si="0">M15+O15</f>
        <v>0</v>
      </c>
      <c r="L15" s="41">
        <f t="shared" ref="L15:L22" si="1">N15+P15</f>
        <v>0</v>
      </c>
      <c r="M15" s="52">
        <v>0</v>
      </c>
      <c r="N15" s="52"/>
      <c r="O15" s="52">
        <v>0</v>
      </c>
      <c r="P15" s="52"/>
    </row>
    <row r="16" spans="1:16" ht="16.5" customHeight="1">
      <c r="I16" s="50">
        <v>45001</v>
      </c>
      <c r="J16" s="51">
        <v>1</v>
      </c>
      <c r="K16" s="41">
        <f t="shared" si="0"/>
        <v>0</v>
      </c>
      <c r="L16" s="41">
        <f t="shared" si="1"/>
        <v>0</v>
      </c>
      <c r="M16" s="52">
        <f t="shared" ref="M16:M22" si="2">$M$15*(1-1/$J$10*J16)</f>
        <v>0</v>
      </c>
      <c r="N16" s="52"/>
      <c r="O16" s="52">
        <f t="shared" ref="O16:O22" si="3">$O$15*(1-1/$J$10*J16)</f>
        <v>0</v>
      </c>
      <c r="P16" s="52"/>
    </row>
    <row r="17" spans="1:16" ht="16.5" customHeight="1">
      <c r="C17" s="72" t="s">
        <v>108</v>
      </c>
      <c r="D17" s="72"/>
      <c r="E17" s="72"/>
      <c r="F17" s="72"/>
      <c r="G17" s="72"/>
      <c r="I17" s="50">
        <v>45002</v>
      </c>
      <c r="J17" s="51">
        <v>2</v>
      </c>
      <c r="K17" s="41">
        <f t="shared" si="0"/>
        <v>0</v>
      </c>
      <c r="L17" s="41">
        <f t="shared" si="1"/>
        <v>0</v>
      </c>
      <c r="M17" s="52">
        <f t="shared" si="2"/>
        <v>0</v>
      </c>
      <c r="N17" s="52"/>
      <c r="O17" s="52">
        <f t="shared" si="3"/>
        <v>0</v>
      </c>
      <c r="P17" s="52"/>
    </row>
    <row r="18" spans="1:16" ht="16.5" customHeight="1">
      <c r="C18" s="42" t="s">
        <v>37</v>
      </c>
      <c r="D18" s="42" t="s">
        <v>38</v>
      </c>
      <c r="E18" s="42" t="s">
        <v>39</v>
      </c>
      <c r="F18" s="42" t="s">
        <v>40</v>
      </c>
      <c r="G18" s="42" t="s">
        <v>41</v>
      </c>
      <c r="I18" s="50">
        <v>45003</v>
      </c>
      <c r="J18" s="51">
        <v>3</v>
      </c>
      <c r="K18" s="41">
        <f t="shared" si="0"/>
        <v>0</v>
      </c>
      <c r="L18" s="41">
        <f t="shared" si="1"/>
        <v>0</v>
      </c>
      <c r="M18" s="52">
        <f t="shared" si="2"/>
        <v>0</v>
      </c>
      <c r="N18" s="52"/>
      <c r="O18" s="52">
        <f t="shared" si="3"/>
        <v>0</v>
      </c>
      <c r="P18" s="52"/>
    </row>
    <row r="19" spans="1:16" ht="16.5" customHeight="1">
      <c r="C19" s="43" t="s">
        <v>43</v>
      </c>
      <c r="D19" s="43"/>
      <c r="E19" s="43"/>
      <c r="F19" s="44"/>
      <c r="G19" s="44"/>
      <c r="I19" s="50">
        <v>45004</v>
      </c>
      <c r="J19" s="51">
        <v>4</v>
      </c>
      <c r="K19" s="41">
        <f t="shared" si="0"/>
        <v>0</v>
      </c>
      <c r="L19" s="41">
        <f t="shared" si="1"/>
        <v>0</v>
      </c>
      <c r="M19" s="52">
        <f t="shared" si="2"/>
        <v>0</v>
      </c>
      <c r="N19" s="52"/>
      <c r="O19" s="52">
        <f t="shared" si="3"/>
        <v>0</v>
      </c>
      <c r="P19" s="52"/>
    </row>
    <row r="20" spans="1:16" ht="16.5" customHeight="1">
      <c r="C20" s="43" t="s">
        <v>47</v>
      </c>
      <c r="D20" s="43"/>
      <c r="E20" s="43"/>
      <c r="F20" s="44"/>
      <c r="G20" s="44"/>
      <c r="I20" s="50">
        <v>45005</v>
      </c>
      <c r="J20" s="51">
        <v>5</v>
      </c>
      <c r="K20" s="41">
        <f t="shared" si="0"/>
        <v>0</v>
      </c>
      <c r="L20" s="41">
        <f t="shared" si="1"/>
        <v>0</v>
      </c>
      <c r="M20" s="52">
        <f t="shared" si="2"/>
        <v>0</v>
      </c>
      <c r="N20" s="52"/>
      <c r="O20" s="52">
        <f t="shared" si="3"/>
        <v>0</v>
      </c>
      <c r="P20" s="52"/>
    </row>
    <row r="21" spans="1:16" ht="15.75" customHeight="1">
      <c r="C21" s="43" t="s">
        <v>50</v>
      </c>
      <c r="D21" s="43"/>
      <c r="E21" s="43"/>
      <c r="F21" s="44"/>
      <c r="G21" s="44"/>
      <c r="I21" s="50">
        <v>45006</v>
      </c>
      <c r="J21" s="51">
        <v>6</v>
      </c>
      <c r="K21" s="41">
        <f t="shared" si="0"/>
        <v>0</v>
      </c>
      <c r="L21" s="41">
        <f t="shared" si="1"/>
        <v>0</v>
      </c>
      <c r="M21" s="52">
        <f t="shared" si="2"/>
        <v>0</v>
      </c>
      <c r="N21" s="52"/>
      <c r="O21" s="52">
        <f t="shared" si="3"/>
        <v>0</v>
      </c>
      <c r="P21" s="52"/>
    </row>
    <row r="22" spans="1:16" ht="15.75" customHeight="1">
      <c r="C22" s="43" t="s">
        <v>143</v>
      </c>
      <c r="D22" s="43"/>
      <c r="E22" s="43"/>
      <c r="F22" s="44"/>
      <c r="G22" s="44"/>
      <c r="I22" s="50">
        <v>45007</v>
      </c>
      <c r="J22" s="51">
        <v>7</v>
      </c>
      <c r="K22" s="41">
        <f t="shared" si="0"/>
        <v>0</v>
      </c>
      <c r="L22" s="41">
        <f t="shared" si="1"/>
        <v>0</v>
      </c>
      <c r="M22" s="52">
        <f t="shared" si="2"/>
        <v>0</v>
      </c>
      <c r="N22" s="52"/>
      <c r="O22" s="52">
        <f t="shared" si="3"/>
        <v>0</v>
      </c>
      <c r="P22" s="52"/>
    </row>
    <row r="23" spans="1:16" ht="15.75" customHeight="1">
      <c r="A23" s="53"/>
      <c r="C23" s="43" t="s">
        <v>144</v>
      </c>
      <c r="D23" s="43"/>
      <c r="E23" s="43"/>
      <c r="F23" s="44"/>
      <c r="G23" s="44"/>
    </row>
    <row r="24" spans="1:16" ht="15.75" customHeight="1">
      <c r="A24" s="53"/>
      <c r="C24" s="43" t="s">
        <v>145</v>
      </c>
      <c r="D24" s="43"/>
      <c r="E24" s="43"/>
      <c r="F24" s="44"/>
      <c r="G24" s="44"/>
    </row>
    <row r="25" spans="1:16" ht="15.75" customHeight="1">
      <c r="A25" s="54"/>
      <c r="C25" s="43" t="s">
        <v>146</v>
      </c>
      <c r="D25" s="43"/>
      <c r="E25" s="43"/>
      <c r="F25" s="44"/>
      <c r="G25" s="44"/>
    </row>
    <row r="26" spans="1:16" ht="15.75" customHeight="1">
      <c r="A26" s="54"/>
      <c r="C26" s="43" t="s">
        <v>147</v>
      </c>
      <c r="D26" s="43"/>
      <c r="E26" s="43"/>
      <c r="F26" s="44"/>
      <c r="G26" s="44"/>
    </row>
    <row r="27" spans="1:16" ht="15.75" customHeight="1">
      <c r="A27"/>
      <c r="C27" s="43" t="s">
        <v>148</v>
      </c>
      <c r="D27" s="43"/>
      <c r="E27" s="43"/>
      <c r="F27" s="44"/>
      <c r="G27" s="44"/>
    </row>
    <row r="28" spans="1:16" ht="15.75" customHeight="1">
      <c r="C28" s="43" t="s">
        <v>149</v>
      </c>
      <c r="D28" s="43"/>
      <c r="E28" s="43"/>
      <c r="F28" s="44"/>
      <c r="G28" s="44"/>
    </row>
    <row r="29" spans="1:16" ht="15.75" customHeight="1">
      <c r="C29" s="46" t="s">
        <v>29</v>
      </c>
      <c r="D29" s="46"/>
      <c r="E29" s="46"/>
      <c r="F29" s="47">
        <f>SUM(F19:F28)</f>
        <v>0</v>
      </c>
      <c r="G29" s="47">
        <f>SUM(G19:G28)</f>
        <v>0</v>
      </c>
    </row>
    <row r="30" spans="1:16" ht="15.75" customHeight="1"/>
    <row r="31" spans="1:16" ht="15.75" customHeight="1"/>
    <row r="32" spans="1:16" ht="15.75" customHeight="1"/>
    <row r="33" spans="1:2" ht="15.75" customHeight="1"/>
    <row r="34" spans="1:2" ht="15.75" customHeight="1"/>
    <row r="35" spans="1:2" ht="15.75" customHeight="1"/>
    <row r="36" spans="1:2" ht="15.75" customHeight="1"/>
    <row r="37" spans="1:2" ht="15.75" customHeight="1">
      <c r="A37" s="81"/>
      <c r="B37" s="81"/>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spans="1:2" ht="15.75" customHeight="1"/>
    <row r="50" spans="1:2" ht="15.75" customHeight="1"/>
    <row r="51" spans="1:2" ht="18" customHeight="1">
      <c r="A51" s="81"/>
      <c r="B51" s="81"/>
    </row>
    <row r="52" spans="1:2" ht="15.75" customHeight="1"/>
    <row r="53" spans="1:2" ht="15.75" customHeight="1"/>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8" customHeight="1">
      <c r="A63" s="81"/>
      <c r="B63" s="81"/>
    </row>
    <row r="64" spans="1:2" ht="15.75" customHeight="1"/>
    <row r="65" spans="1:2" ht="15.75" customHeight="1"/>
    <row r="66" spans="1:2" ht="15.75" customHeight="1"/>
    <row r="67" spans="1:2" ht="18" customHeight="1"/>
    <row r="68" spans="1:2" ht="15.75" customHeight="1"/>
    <row r="69" spans="1:2" ht="15.75" customHeight="1"/>
    <row r="70" spans="1:2" ht="15.75" customHeight="1"/>
    <row r="71" spans="1:2" ht="15.75" customHeight="1"/>
    <row r="72" spans="1:2" ht="15.75" customHeight="1"/>
    <row r="73" spans="1:2" ht="15.75" customHeight="1"/>
    <row r="74" spans="1:2" ht="18" customHeight="1">
      <c r="A74" s="81"/>
      <c r="B74" s="81"/>
    </row>
    <row r="75" spans="1:2" ht="15.75" customHeight="1"/>
    <row r="76" spans="1:2" ht="15.75" customHeight="1"/>
    <row r="77" spans="1:2" ht="15.75" customHeight="1"/>
    <row r="78" spans="1:2" ht="15.75" customHeight="1"/>
    <row r="79" spans="1:2" ht="15.75" customHeight="1"/>
    <row r="80" spans="1:2" ht="15.75" customHeight="1"/>
    <row r="81" spans="1:2" ht="18" customHeight="1"/>
    <row r="82" spans="1:2" ht="15.75" customHeight="1"/>
    <row r="83" spans="1:2" ht="15.75" customHeight="1"/>
    <row r="84" spans="1:2" ht="15.75" customHeight="1"/>
    <row r="85" spans="1:2" ht="15.75" customHeight="1"/>
    <row r="86" spans="1:2" ht="15.75" customHeight="1"/>
    <row r="87" spans="1:2" ht="15.75" customHeight="1">
      <c r="A87" s="81"/>
      <c r="B87" s="81"/>
    </row>
    <row r="88" spans="1:2" ht="15.75" customHeight="1"/>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sheetData>
  <sheetProtection selectLockedCells="1" selectUnlockedCells="1"/>
  <mergeCells count="13">
    <mergeCell ref="O13:P13"/>
    <mergeCell ref="A14:B14"/>
    <mergeCell ref="I14:J14"/>
    <mergeCell ref="A87:B87"/>
    <mergeCell ref="C2:G2"/>
    <mergeCell ref="K12:N12"/>
    <mergeCell ref="K13:L13"/>
    <mergeCell ref="M13:N13"/>
    <mergeCell ref="C17:G17"/>
    <mergeCell ref="A37:B37"/>
    <mergeCell ref="A51:B51"/>
    <mergeCell ref="A63:B63"/>
    <mergeCell ref="A74:B74"/>
  </mergeCells>
  <conditionalFormatting sqref="I15:J22">
    <cfRule type="expression" dxfId="1" priority="1" stopIfTrue="1">
      <formula>LEN(TRIM(I15))&gt;0</formula>
    </cfRule>
  </conditionalFormatting>
  <pageMargins left="0.7" right="0.7" top="0.3" bottom="0.3" header="0.3" footer="0.3"/>
  <pageSetup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104"/>
  <sheetViews>
    <sheetView zoomScale="60" zoomScaleNormal="100" workbookViewId="0"/>
  </sheetViews>
  <sheetFormatPr defaultColWidth="14.42578125" defaultRowHeight="14.25"/>
  <cols>
    <col min="1" max="1" width="13.42578125" style="41" customWidth="1"/>
    <col min="2" max="2" width="14.5703125" style="41" customWidth="1"/>
    <col min="3" max="3" width="53.85546875" style="41" customWidth="1"/>
    <col min="4" max="5" width="17" style="41" customWidth="1"/>
    <col min="6" max="6" width="31.7109375" style="41" customWidth="1"/>
    <col min="7" max="7" width="25.5703125" style="41" customWidth="1"/>
    <col min="8" max="8" width="14.42578125" style="41" customWidth="1"/>
    <col min="9" max="9" width="17" style="41" customWidth="1"/>
    <col min="10" max="16384" width="14.42578125" style="41"/>
  </cols>
  <sheetData>
    <row r="2" spans="1:16" ht="20.25" customHeight="1">
      <c r="C2" s="72" t="s">
        <v>35</v>
      </c>
      <c r="D2" s="72"/>
      <c r="E2" s="72"/>
      <c r="F2" s="72"/>
      <c r="G2" s="72"/>
    </row>
    <row r="3" spans="1:16" ht="18" customHeight="1">
      <c r="C3" s="42" t="s">
        <v>37</v>
      </c>
      <c r="D3" s="42" t="s">
        <v>38</v>
      </c>
      <c r="E3" s="42" t="s">
        <v>39</v>
      </c>
      <c r="F3" s="42" t="s">
        <v>40</v>
      </c>
      <c r="G3" s="42" t="s">
        <v>41</v>
      </c>
      <c r="I3" s="30" t="s">
        <v>59</v>
      </c>
      <c r="J3" s="31"/>
      <c r="K3" s="31"/>
    </row>
    <row r="4" spans="1:16" ht="15" customHeight="1">
      <c r="C4" s="43" t="s">
        <v>43</v>
      </c>
      <c r="D4" s="43"/>
      <c r="E4" s="43"/>
      <c r="F4" s="44"/>
      <c r="G4" s="44"/>
      <c r="I4" s="30" t="s">
        <v>61</v>
      </c>
      <c r="J4" s="31"/>
      <c r="K4" s="31">
        <f>F14+F29</f>
        <v>0</v>
      </c>
    </row>
    <row r="5" spans="1:16" ht="15" customHeight="1">
      <c r="A5" s="45"/>
      <c r="C5" s="43" t="s">
        <v>47</v>
      </c>
      <c r="D5" s="43"/>
      <c r="E5" s="43"/>
      <c r="F5" s="44"/>
      <c r="G5" s="44"/>
      <c r="I5" s="30" t="s">
        <v>63</v>
      </c>
      <c r="J5" s="31"/>
      <c r="K5" s="31">
        <f>G14+G29</f>
        <v>0</v>
      </c>
    </row>
    <row r="6" spans="1:16" ht="15" customHeight="1">
      <c r="C6" s="43" t="s">
        <v>50</v>
      </c>
      <c r="D6" s="43"/>
      <c r="E6" s="43"/>
      <c r="F6" s="44"/>
      <c r="G6" s="44"/>
    </row>
    <row r="7" spans="1:16" ht="15" customHeight="1">
      <c r="C7" s="43" t="s">
        <v>143</v>
      </c>
      <c r="D7" s="43"/>
      <c r="E7" s="43"/>
      <c r="F7" s="44"/>
      <c r="G7" s="44"/>
    </row>
    <row r="8" spans="1:16" ht="12.75" customHeight="1">
      <c r="C8" s="43" t="s">
        <v>144</v>
      </c>
      <c r="D8" s="43"/>
      <c r="E8" s="43"/>
      <c r="F8" s="44"/>
      <c r="G8" s="44"/>
    </row>
    <row r="9" spans="1:16" ht="15" customHeight="1">
      <c r="C9" s="43" t="s">
        <v>145</v>
      </c>
      <c r="D9" s="43"/>
      <c r="E9" s="43"/>
      <c r="F9" s="44"/>
      <c r="G9" s="44"/>
    </row>
    <row r="10" spans="1:16" ht="15" customHeight="1">
      <c r="C10" s="43" t="s">
        <v>146</v>
      </c>
      <c r="D10" s="43"/>
      <c r="E10" s="43"/>
      <c r="F10" s="44"/>
      <c r="G10" s="44"/>
      <c r="I10" s="41" t="s">
        <v>69</v>
      </c>
      <c r="J10" s="41">
        <v>7</v>
      </c>
    </row>
    <row r="11" spans="1:16" ht="18" customHeight="1">
      <c r="A11" s="45"/>
      <c r="C11" s="43" t="s">
        <v>147</v>
      </c>
      <c r="D11" s="43"/>
      <c r="E11" s="43"/>
      <c r="F11" s="44"/>
      <c r="G11" s="44"/>
    </row>
    <row r="12" spans="1:16" ht="15" customHeight="1">
      <c r="C12" s="43" t="s">
        <v>148</v>
      </c>
      <c r="D12" s="43"/>
      <c r="E12" s="43"/>
      <c r="F12" s="44"/>
      <c r="G12" s="44"/>
      <c r="K12" s="73" t="s">
        <v>71</v>
      </c>
      <c r="L12" s="73"/>
      <c r="M12" s="73"/>
      <c r="N12" s="73"/>
    </row>
    <row r="13" spans="1:16" ht="15" customHeight="1">
      <c r="C13" s="43" t="s">
        <v>149</v>
      </c>
      <c r="D13" s="43"/>
      <c r="E13" s="43"/>
      <c r="F13" s="44"/>
      <c r="G13" s="44"/>
      <c r="K13" s="74" t="s">
        <v>29</v>
      </c>
      <c r="L13" s="74"/>
      <c r="M13" s="70" t="s">
        <v>11</v>
      </c>
      <c r="N13" s="70"/>
      <c r="O13" s="70" t="s">
        <v>13</v>
      </c>
      <c r="P13" s="70"/>
    </row>
    <row r="14" spans="1:16" ht="15.75" customHeight="1">
      <c r="A14" s="81"/>
      <c r="B14" s="81"/>
      <c r="C14" s="46" t="s">
        <v>29</v>
      </c>
      <c r="D14" s="46"/>
      <c r="E14" s="46"/>
      <c r="F14" s="47">
        <f>SUM(F4:F13)</f>
        <v>0</v>
      </c>
      <c r="G14" s="47">
        <f>SUM(G4:G13)</f>
        <v>0</v>
      </c>
      <c r="I14" s="71" t="s">
        <v>74</v>
      </c>
      <c r="J14" s="71"/>
      <c r="K14" s="48" t="s">
        <v>75</v>
      </c>
      <c r="L14" s="49" t="s">
        <v>76</v>
      </c>
      <c r="M14" s="48" t="s">
        <v>75</v>
      </c>
      <c r="N14" s="49" t="s">
        <v>76</v>
      </c>
      <c r="O14" s="48" t="s">
        <v>75</v>
      </c>
      <c r="P14" s="49" t="s">
        <v>76</v>
      </c>
    </row>
    <row r="15" spans="1:16" ht="15.75" customHeight="1">
      <c r="I15" s="50">
        <v>45000</v>
      </c>
      <c r="J15" s="51">
        <v>0</v>
      </c>
      <c r="K15" s="41">
        <f t="shared" ref="K15:K22" si="0">M15+O15</f>
        <v>0</v>
      </c>
      <c r="L15" s="41">
        <f t="shared" ref="L15:L22" si="1">N15+P15</f>
        <v>0</v>
      </c>
      <c r="M15" s="52">
        <v>0</v>
      </c>
      <c r="N15" s="52"/>
      <c r="O15" s="52">
        <v>0</v>
      </c>
      <c r="P15" s="52"/>
    </row>
    <row r="16" spans="1:16" ht="16.5" customHeight="1">
      <c r="I16" s="50">
        <v>45001</v>
      </c>
      <c r="J16" s="51">
        <v>1</v>
      </c>
      <c r="K16" s="41">
        <f t="shared" si="0"/>
        <v>0</v>
      </c>
      <c r="L16" s="41">
        <f t="shared" si="1"/>
        <v>0</v>
      </c>
      <c r="M16" s="52">
        <f t="shared" ref="M16:M22" si="2">$M$15*(1-1/$J$10*J16)</f>
        <v>0</v>
      </c>
      <c r="N16" s="52"/>
      <c r="O16" s="52">
        <f t="shared" ref="O16:O22" si="3">$O$15*(1-1/$J$10*J16)</f>
        <v>0</v>
      </c>
      <c r="P16" s="52"/>
    </row>
    <row r="17" spans="1:16" ht="16.5" customHeight="1">
      <c r="C17" s="72" t="s">
        <v>108</v>
      </c>
      <c r="D17" s="72"/>
      <c r="E17" s="72"/>
      <c r="F17" s="72"/>
      <c r="G17" s="72"/>
      <c r="I17" s="50">
        <v>45002</v>
      </c>
      <c r="J17" s="51">
        <v>2</v>
      </c>
      <c r="K17" s="41">
        <f t="shared" si="0"/>
        <v>0</v>
      </c>
      <c r="L17" s="41">
        <f t="shared" si="1"/>
        <v>0</v>
      </c>
      <c r="M17" s="52">
        <f t="shared" si="2"/>
        <v>0</v>
      </c>
      <c r="N17" s="52"/>
      <c r="O17" s="52">
        <f t="shared" si="3"/>
        <v>0</v>
      </c>
      <c r="P17" s="52"/>
    </row>
    <row r="18" spans="1:16" ht="16.5" customHeight="1">
      <c r="C18" s="42" t="s">
        <v>37</v>
      </c>
      <c r="D18" s="42" t="s">
        <v>38</v>
      </c>
      <c r="E18" s="42" t="s">
        <v>39</v>
      </c>
      <c r="F18" s="42" t="s">
        <v>40</v>
      </c>
      <c r="G18" s="42" t="s">
        <v>41</v>
      </c>
      <c r="I18" s="50">
        <v>45003</v>
      </c>
      <c r="J18" s="51">
        <v>3</v>
      </c>
      <c r="K18" s="41">
        <f t="shared" si="0"/>
        <v>0</v>
      </c>
      <c r="L18" s="41">
        <f t="shared" si="1"/>
        <v>0</v>
      </c>
      <c r="M18" s="52">
        <f t="shared" si="2"/>
        <v>0</v>
      </c>
      <c r="N18" s="52"/>
      <c r="O18" s="52">
        <f t="shared" si="3"/>
        <v>0</v>
      </c>
      <c r="P18" s="52"/>
    </row>
    <row r="19" spans="1:16" ht="16.5" customHeight="1">
      <c r="C19" s="43" t="s">
        <v>43</v>
      </c>
      <c r="D19" s="43"/>
      <c r="E19" s="43"/>
      <c r="F19" s="44"/>
      <c r="G19" s="44"/>
      <c r="I19" s="50">
        <v>45004</v>
      </c>
      <c r="J19" s="51">
        <v>4</v>
      </c>
      <c r="K19" s="41">
        <f t="shared" si="0"/>
        <v>0</v>
      </c>
      <c r="L19" s="41">
        <f t="shared" si="1"/>
        <v>0</v>
      </c>
      <c r="M19" s="52">
        <f t="shared" si="2"/>
        <v>0</v>
      </c>
      <c r="N19" s="52"/>
      <c r="O19" s="52">
        <f t="shared" si="3"/>
        <v>0</v>
      </c>
      <c r="P19" s="52"/>
    </row>
    <row r="20" spans="1:16" ht="16.5" customHeight="1">
      <c r="C20" s="43" t="s">
        <v>47</v>
      </c>
      <c r="D20" s="43"/>
      <c r="E20" s="43"/>
      <c r="F20" s="44"/>
      <c r="G20" s="44"/>
      <c r="I20" s="50">
        <v>45005</v>
      </c>
      <c r="J20" s="51">
        <v>5</v>
      </c>
      <c r="K20" s="41">
        <f t="shared" si="0"/>
        <v>0</v>
      </c>
      <c r="L20" s="41">
        <f t="shared" si="1"/>
        <v>0</v>
      </c>
      <c r="M20" s="52">
        <f t="shared" si="2"/>
        <v>0</v>
      </c>
      <c r="N20" s="52"/>
      <c r="O20" s="52">
        <f t="shared" si="3"/>
        <v>0</v>
      </c>
      <c r="P20" s="52"/>
    </row>
    <row r="21" spans="1:16" ht="15.75" customHeight="1">
      <c r="C21" s="43" t="s">
        <v>50</v>
      </c>
      <c r="D21" s="43"/>
      <c r="E21" s="43"/>
      <c r="F21" s="44"/>
      <c r="G21" s="44"/>
      <c r="I21" s="50">
        <v>45006</v>
      </c>
      <c r="J21" s="51">
        <v>6</v>
      </c>
      <c r="K21" s="41">
        <f t="shared" si="0"/>
        <v>0</v>
      </c>
      <c r="L21" s="41">
        <f t="shared" si="1"/>
        <v>0</v>
      </c>
      <c r="M21" s="52">
        <f t="shared" si="2"/>
        <v>0</v>
      </c>
      <c r="N21" s="52"/>
      <c r="O21" s="52">
        <f t="shared" si="3"/>
        <v>0</v>
      </c>
      <c r="P21" s="52"/>
    </row>
    <row r="22" spans="1:16" ht="15.75" customHeight="1">
      <c r="C22" s="43" t="s">
        <v>143</v>
      </c>
      <c r="D22" s="43"/>
      <c r="E22" s="43"/>
      <c r="F22" s="44"/>
      <c r="G22" s="44"/>
      <c r="I22" s="50">
        <v>45007</v>
      </c>
      <c r="J22" s="51">
        <v>7</v>
      </c>
      <c r="K22" s="41">
        <f t="shared" si="0"/>
        <v>0</v>
      </c>
      <c r="L22" s="41">
        <f t="shared" si="1"/>
        <v>0</v>
      </c>
      <c r="M22" s="52">
        <f t="shared" si="2"/>
        <v>0</v>
      </c>
      <c r="N22" s="52"/>
      <c r="O22" s="52">
        <f t="shared" si="3"/>
        <v>0</v>
      </c>
      <c r="P22" s="52"/>
    </row>
    <row r="23" spans="1:16" ht="15.75" customHeight="1">
      <c r="A23" s="53"/>
      <c r="C23" s="43" t="s">
        <v>144</v>
      </c>
      <c r="D23" s="43"/>
      <c r="E23" s="43"/>
      <c r="F23" s="44"/>
      <c r="G23" s="44"/>
    </row>
    <row r="24" spans="1:16" ht="15.75" customHeight="1">
      <c r="A24" s="53"/>
      <c r="C24" s="43" t="s">
        <v>145</v>
      </c>
      <c r="D24" s="43"/>
      <c r="E24" s="43"/>
      <c r="F24" s="44"/>
      <c r="G24" s="44"/>
    </row>
    <row r="25" spans="1:16" ht="15.75" customHeight="1">
      <c r="A25" s="54"/>
      <c r="C25" s="43" t="s">
        <v>146</v>
      </c>
      <c r="D25" s="43"/>
      <c r="E25" s="43"/>
      <c r="F25" s="44"/>
      <c r="G25" s="44"/>
    </row>
    <row r="26" spans="1:16" ht="15.75" customHeight="1">
      <c r="A26" s="54"/>
      <c r="C26" s="43" t="s">
        <v>147</v>
      </c>
      <c r="D26" s="43"/>
      <c r="E26" s="43"/>
      <c r="F26" s="44"/>
      <c r="G26" s="44"/>
    </row>
    <row r="27" spans="1:16" ht="15.75" customHeight="1">
      <c r="A27"/>
      <c r="C27" s="43" t="s">
        <v>148</v>
      </c>
      <c r="D27" s="43"/>
      <c r="E27" s="43"/>
      <c r="F27" s="44"/>
      <c r="G27" s="44"/>
    </row>
    <row r="28" spans="1:16" ht="15.75" customHeight="1">
      <c r="C28" s="43" t="s">
        <v>149</v>
      </c>
      <c r="D28" s="43"/>
      <c r="E28" s="43"/>
      <c r="F28" s="44"/>
      <c r="G28" s="44"/>
    </row>
    <row r="29" spans="1:16" ht="15.75" customHeight="1">
      <c r="C29" s="46" t="s">
        <v>29</v>
      </c>
      <c r="D29" s="46"/>
      <c r="E29" s="46"/>
      <c r="F29" s="47">
        <f>SUM(F19:F28)</f>
        <v>0</v>
      </c>
      <c r="G29" s="47">
        <f>SUM(G19:G28)</f>
        <v>0</v>
      </c>
    </row>
    <row r="30" spans="1:16" ht="15.75" customHeight="1"/>
    <row r="31" spans="1:16" ht="15.75" customHeight="1"/>
    <row r="32" spans="1:16" ht="15.75" customHeight="1"/>
    <row r="33" spans="1:2" ht="15.75" customHeight="1"/>
    <row r="34" spans="1:2" ht="15.75" customHeight="1"/>
    <row r="35" spans="1:2" ht="15.75" customHeight="1"/>
    <row r="36" spans="1:2" ht="15.75" customHeight="1"/>
    <row r="37" spans="1:2" ht="15.75" customHeight="1">
      <c r="A37" s="81"/>
      <c r="B37" s="81"/>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spans="1:2" ht="15.75" customHeight="1"/>
    <row r="50" spans="1:2" ht="15.75" customHeight="1"/>
    <row r="51" spans="1:2" ht="18" customHeight="1">
      <c r="A51" s="81"/>
      <c r="B51" s="81"/>
    </row>
    <row r="52" spans="1:2" ht="15.75" customHeight="1"/>
    <row r="53" spans="1:2" ht="15.75" customHeight="1"/>
    <row r="54" spans="1:2" ht="15.75" customHeight="1"/>
    <row r="55" spans="1:2" ht="15.75" customHeight="1"/>
    <row r="56" spans="1:2" ht="15.75" customHeight="1"/>
    <row r="57" spans="1:2" ht="18" customHeight="1"/>
    <row r="58" spans="1:2" ht="15.75" customHeight="1"/>
    <row r="59" spans="1:2" ht="15.75" customHeight="1"/>
    <row r="60" spans="1:2" ht="15.75" customHeight="1"/>
    <row r="61" spans="1:2" ht="15.75" customHeight="1"/>
    <row r="62" spans="1:2" ht="15.75" customHeight="1"/>
    <row r="63" spans="1:2" ht="18" customHeight="1">
      <c r="A63" s="81"/>
      <c r="B63" s="81"/>
    </row>
    <row r="64" spans="1:2" ht="15.75" customHeight="1"/>
    <row r="65" spans="1:2" ht="15.75" customHeight="1"/>
    <row r="66" spans="1:2" ht="15.75" customHeight="1"/>
    <row r="67" spans="1:2" ht="18" customHeight="1"/>
    <row r="68" spans="1:2" ht="15.75" customHeight="1"/>
    <row r="69" spans="1:2" ht="15.75" customHeight="1"/>
    <row r="70" spans="1:2" ht="15.75" customHeight="1"/>
    <row r="71" spans="1:2" ht="15.75" customHeight="1"/>
    <row r="72" spans="1:2" ht="15.75" customHeight="1"/>
    <row r="73" spans="1:2" ht="15.75" customHeight="1"/>
    <row r="74" spans="1:2" ht="18" customHeight="1">
      <c r="A74" s="81"/>
      <c r="B74" s="81"/>
    </row>
    <row r="75" spans="1:2" ht="15.75" customHeight="1"/>
    <row r="76" spans="1:2" ht="15.75" customHeight="1"/>
    <row r="77" spans="1:2" ht="15.75" customHeight="1"/>
    <row r="78" spans="1:2" ht="15.75" customHeight="1"/>
    <row r="79" spans="1:2" ht="15.75" customHeight="1"/>
    <row r="80" spans="1:2" ht="15.75" customHeight="1"/>
    <row r="81" spans="1:2" ht="18" customHeight="1"/>
    <row r="82" spans="1:2" ht="15.75" customHeight="1"/>
    <row r="83" spans="1:2" ht="15.75" customHeight="1"/>
    <row r="84" spans="1:2" ht="15.75" customHeight="1"/>
    <row r="85" spans="1:2" ht="15.75" customHeight="1"/>
    <row r="86" spans="1:2" ht="15.75" customHeight="1"/>
    <row r="87" spans="1:2" ht="15.75" customHeight="1">
      <c r="A87" s="81"/>
      <c r="B87" s="81"/>
    </row>
    <row r="88" spans="1:2" ht="15.75" customHeight="1"/>
    <row r="89" spans="1:2" ht="15.75" customHeight="1"/>
    <row r="90" spans="1:2" ht="15.75" customHeight="1"/>
    <row r="91" spans="1:2" ht="15.75" customHeight="1"/>
    <row r="92" spans="1:2" ht="15.75" customHeight="1"/>
    <row r="93" spans="1:2" ht="15.75" customHeight="1"/>
    <row r="94" spans="1:2" ht="15.75" customHeight="1"/>
    <row r="95" spans="1:2" ht="15.75" customHeight="1"/>
    <row r="96" spans="1:2" ht="15.75" customHeight="1"/>
    <row r="97" ht="15.75" customHeight="1"/>
    <row r="98" ht="15.75" customHeight="1"/>
    <row r="99" ht="15.75" customHeight="1"/>
    <row r="100" ht="15.75" customHeight="1"/>
    <row r="101" ht="15.75" customHeight="1"/>
    <row r="102" ht="15.75" customHeight="1"/>
    <row r="103" ht="15.75" customHeight="1"/>
    <row r="104" ht="15.75" customHeight="1"/>
  </sheetData>
  <sheetProtection selectLockedCells="1" selectUnlockedCells="1"/>
  <mergeCells count="13">
    <mergeCell ref="O13:P13"/>
    <mergeCell ref="A14:B14"/>
    <mergeCell ref="I14:J14"/>
    <mergeCell ref="A87:B87"/>
    <mergeCell ref="C2:G2"/>
    <mergeCell ref="K12:N12"/>
    <mergeCell ref="K13:L13"/>
    <mergeCell ref="M13:N13"/>
    <mergeCell ref="C17:G17"/>
    <mergeCell ref="A37:B37"/>
    <mergeCell ref="A51:B51"/>
    <mergeCell ref="A63:B63"/>
    <mergeCell ref="A74:B74"/>
  </mergeCells>
  <conditionalFormatting sqref="I15:J22">
    <cfRule type="expression" dxfId="0" priority="1" stopIfTrue="1">
      <formula>LEN(TRIM(I15))&gt;0</formula>
    </cfRule>
  </conditionalFormatting>
  <pageMargins left="0.7" right="0.7" top="0.3" bottom="0.3" header="0.3" footer="0.3"/>
  <pageSetup orientation="portrait" horizontalDpi="300" verticalDpi="300"/>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9D297F6450D1488F4A9195AC3C2C26" ma:contentTypeVersion="3" ma:contentTypeDescription="Crée un document." ma:contentTypeScope="" ma:versionID="b57cc93a1784100d0ecd2d78881e0c42">
  <xsd:schema xmlns:xsd="http://www.w3.org/2001/XMLSchema" xmlns:xs="http://www.w3.org/2001/XMLSchema" xmlns:p="http://schemas.microsoft.com/office/2006/metadata/properties" xmlns:ns2="1067841d-428a-434c-8d98-4cc88b65cff9" targetNamespace="http://schemas.microsoft.com/office/2006/metadata/properties" ma:root="true" ma:fieldsID="38889800a328eff0e2e013f0524f3298" ns2:_="">
    <xsd:import namespace="1067841d-428a-434c-8d98-4cc88b65cff9"/>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67841d-428a-434c-8d98-4cc88b65c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F7FC79-3357-467E-A851-040F5ED7B57F}"/>
</file>

<file path=customXml/itemProps2.xml><?xml version="1.0" encoding="utf-8"?>
<ds:datastoreItem xmlns:ds="http://schemas.openxmlformats.org/officeDocument/2006/customXml" ds:itemID="{5C76FF48-EC17-4B08-BBAF-34A7348FB8C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ACHTEN  Alexandre</cp:lastModifiedBy>
  <cp:revision/>
  <dcterms:created xsi:type="dcterms:W3CDTF">2023-03-19T15:58:24Z</dcterms:created>
  <dcterms:modified xsi:type="dcterms:W3CDTF">2023-04-17T08:53:52Z</dcterms:modified>
  <cp:category/>
  <cp:contentStatus/>
</cp:coreProperties>
</file>