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<sst xmlns="http://schemas.openxmlformats.org/spreadsheetml/2006/main" count="45" uniqueCount="32">
  <si>
    <t xml:space="preserve">Total Memory</t>
  </si>
  <si>
    <t xml:space="preserve">N Tables</t>
  </si>
  <si>
    <t xml:space="preserve">Mem per Table</t>
  </si>
  <si>
    <t xml:space="preserve">N Bucket</t>
  </si>
  <si>
    <t xml:space="preserve">Key Width</t>
  </si>
  <si>
    <t xml:space="preserve">Data Width</t>
  </si>
  <si>
    <t xml:space="preserve">Alg</t>
  </si>
  <si>
    <t xml:space="preserve">ALG vers.</t>
  </si>
  <si>
    <t xml:space="preserve">CAM</t>
  </si>
  <si>
    <t xml:space="preserve">CAM vers.</t>
  </si>
  <si>
    <t xml:space="preserve">LUT</t>
  </si>
  <si>
    <t xml:space="preserve">LUTRAM</t>
  </si>
  <si>
    <t xml:space="preserve">FF</t>
  </si>
  <si>
    <t xml:space="preserve">BRAM</t>
  </si>
  <si>
    <t xml:space="preserve">CLB LUTs</t>
  </si>
  <si>
    <t xml:space="preserve">CLB Registers</t>
  </si>
  <si>
    <t xml:space="preserve">Carry8</t>
  </si>
  <si>
    <t xml:space="preserve">F7 Muxes</t>
  </si>
  <si>
    <t xml:space="preserve">CLB</t>
  </si>
  <si>
    <t xml:space="preserve">LUT as Logic</t>
  </si>
  <si>
    <t xml:space="preserve">LUT as Mem</t>
  </si>
  <si>
    <t xml:space="preserve">Block RAM</t>
  </si>
  <si>
    <t xml:space="preserve">WNS</t>
  </si>
  <si>
    <t xml:space="preserve">WHS</t>
  </si>
  <si>
    <t xml:space="preserve">WPWS</t>
  </si>
  <si>
    <t xml:space="preserve">MAX Freq</t>
  </si>
  <si>
    <t xml:space="preserve">Total Power</t>
  </si>
  <si>
    <t xml:space="preserve">Dynamic</t>
  </si>
  <si>
    <t xml:space="preserve">Static</t>
  </si>
  <si>
    <t xml:space="preserve">PS dyn</t>
  </si>
  <si>
    <t xml:space="preserve">PS static</t>
  </si>
  <si>
    <t xml:space="preserve">Second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</si>
</sst>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5"/>
  <sheetViews>
    <sheetView showFormulas="false" showGridLines="true" showRowColHeaders="true" showZeros="true" rightToLeft="false" tabSelected="true" showOutlineSymbols="true" defaultGridColor="true" view="normal" topLeftCell="I4" colorId="64" zoomScale="100" zoomScaleNormal="100" zoomScalePageLayoutView="100" workbookViewId="0">
      <selection pane="topLeft" activeCell="V14" activeCellId="0" sqref="V14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3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</row>
    <row r="2" customFormat="false" ht="12.8" hidden="false" customHeight="false" outlineLevel="0" collapsed="false">
      <c r="A2" s="1" t="n">
        <v>131072</v>
      </c>
      <c r="B2" s="1" t="n">
        <v>32</v>
      </c>
      <c r="C2" s="1" t="n">
        <f aca="false">(A2/B2)*D2</f>
        <v>4096</v>
      </c>
      <c r="D2" s="1" t="n">
        <v>1</v>
      </c>
      <c r="E2" s="1" t="n">
        <v>16</v>
      </c>
      <c r="F2" s="1" t="n">
        <v>14</v>
      </c>
      <c r="G2" s="1" t="s">
        <v>31</v>
      </c>
      <c r="H2" s="1" t="n">
        <v>1.1</v>
      </c>
      <c r="I2" s="1" t="n">
        <v>8</v>
      </c>
      <c r="J2" s="1" t="n">
        <v>1</v>
      </c>
      <c r="L2" s="1" t="n">
        <f aca="false">V2+W2</f>
        <v>5834</v>
      </c>
      <c r="M2" s="1" t="n">
        <f aca="false">W2</f>
        <v>0</v>
      </c>
      <c r="N2" s="1" t="n">
        <f aca="false">R2</f>
        <v>5161</v>
      </c>
      <c r="O2" s="1" t="n">
        <f aca="false">X2</f>
        <v>158.5</v>
      </c>
      <c r="Q2" s="1" t="n">
        <f aca="false">V2+W2</f>
        <v>5834</v>
      </c>
      <c r="R2" s="1" t="n">
        <v>5161</v>
      </c>
      <c r="S2" s="1" t="n">
        <v>0</v>
      </c>
      <c r="T2" s="1" t="n">
        <v>0</v>
      </c>
      <c r="U2" s="1" t="n">
        <v>1675</v>
      </c>
      <c r="V2" s="1" t="n">
        <v>5834</v>
      </c>
      <c r="W2" s="1" t="n">
        <v>0</v>
      </c>
      <c r="X2" s="1" t="n">
        <v>158.5</v>
      </c>
      <c r="Z2" s="1" t="n">
        <v>-2.09</v>
      </c>
      <c r="AA2" s="1" t="n">
        <v>0.012</v>
      </c>
      <c r="AB2" s="1" t="n">
        <v>0.166</v>
      </c>
      <c r="AC2" s="1" t="n">
        <f aca="false">(1/((3.3333333333-(Z2))*10^(-3)))</f>
        <v>184.388444991914</v>
      </c>
      <c r="AE2" s="1" t="n">
        <f aca="false">AF2+AG2</f>
        <v>4.064</v>
      </c>
      <c r="AF2" s="1" t="n">
        <v>3.338</v>
      </c>
      <c r="AG2" s="1" t="n">
        <v>0.726</v>
      </c>
      <c r="AH2" s="1" t="n">
        <v>2.75</v>
      </c>
      <c r="AI2" s="1" t="n">
        <v>0.098</v>
      </c>
    </row>
    <row r="3" customFormat="false" ht="12.8" hidden="false" customHeight="false" outlineLevel="0" collapsed="false">
      <c r="A3" s="1" t="n">
        <v>65536</v>
      </c>
      <c r="B3" s="1" t="n">
        <v>32</v>
      </c>
      <c r="C3" s="1" t="n">
        <f aca="false">(A3/B3)*D3</f>
        <v>2048</v>
      </c>
      <c r="D3" s="1" t="n">
        <v>1</v>
      </c>
      <c r="E3" s="1" t="n">
        <v>16</v>
      </c>
      <c r="F3" s="1" t="n">
        <v>14</v>
      </c>
      <c r="G3" s="1" t="s">
        <v>31</v>
      </c>
      <c r="H3" s="1" t="n">
        <v>1.1</v>
      </c>
      <c r="I3" s="1" t="n">
        <v>8</v>
      </c>
      <c r="J3" s="1" t="n">
        <v>1</v>
      </c>
      <c r="L3" s="1" t="n">
        <f aca="false">V3+W3</f>
        <v>4627</v>
      </c>
      <c r="M3" s="1" t="n">
        <f aca="false">W3</f>
        <v>0</v>
      </c>
      <c r="N3" s="1" t="n">
        <f aca="false">R3</f>
        <v>5010</v>
      </c>
      <c r="O3" s="1" t="n">
        <f aca="false">X3</f>
        <v>64</v>
      </c>
      <c r="Q3" s="1" t="n">
        <f aca="false">V3+W3</f>
        <v>4627</v>
      </c>
      <c r="R3" s="1" t="n">
        <v>5010</v>
      </c>
      <c r="S3" s="1" t="n">
        <v>0</v>
      </c>
      <c r="T3" s="1" t="n">
        <v>0</v>
      </c>
      <c r="U3" s="1" t="n">
        <v>988</v>
      </c>
      <c r="V3" s="1" t="n">
        <v>4627</v>
      </c>
      <c r="W3" s="1" t="n">
        <v>0</v>
      </c>
      <c r="X3" s="1" t="n">
        <v>64</v>
      </c>
      <c r="Z3" s="1" t="n">
        <v>-0.948</v>
      </c>
      <c r="AA3" s="1" t="n">
        <v>0</v>
      </c>
      <c r="AB3" s="1" t="n">
        <v>0.166</v>
      </c>
      <c r="AC3" s="1" t="n">
        <f aca="false">(1/((3.3333333333-(Z3))*10^(-3)))</f>
        <v>233.572095922093</v>
      </c>
      <c r="AE3" s="1" t="n">
        <f aca="false">AF3+AG3</f>
        <v>3.861</v>
      </c>
      <c r="AF3" s="1" t="n">
        <v>3.137</v>
      </c>
      <c r="AG3" s="1" t="n">
        <v>0.724</v>
      </c>
      <c r="AH3" s="1" t="n">
        <v>2.75</v>
      </c>
      <c r="AI3" s="1" t="n">
        <v>0.098</v>
      </c>
    </row>
    <row r="4" customFormat="false" ht="12.8" hidden="false" customHeight="false" outlineLevel="0" collapsed="false">
      <c r="A4" s="2" t="n">
        <v>131072</v>
      </c>
      <c r="B4" s="1" t="n">
        <v>16</v>
      </c>
      <c r="C4" s="1" t="n">
        <f aca="false">(A4/B4)*D4</f>
        <v>8192</v>
      </c>
      <c r="D4" s="1" t="n">
        <v>1</v>
      </c>
      <c r="E4" s="1" t="n">
        <v>16</v>
      </c>
      <c r="F4" s="1" t="n">
        <v>14</v>
      </c>
      <c r="G4" s="2" t="s">
        <v>31</v>
      </c>
      <c r="H4" s="1" t="n">
        <v>1.1</v>
      </c>
      <c r="I4" s="1" t="n">
        <v>8</v>
      </c>
      <c r="J4" s="1" t="n">
        <v>1</v>
      </c>
      <c r="L4" s="1" t="n">
        <f aca="false">V4+W4</f>
        <v>3369</v>
      </c>
      <c r="M4" s="1" t="n">
        <f aca="false">W4</f>
        <v>0</v>
      </c>
      <c r="N4" s="1" t="n">
        <f aca="false">R4</f>
        <v>2833</v>
      </c>
      <c r="O4" s="1" t="n">
        <f aca="false">X4</f>
        <v>134.5</v>
      </c>
      <c r="Q4" s="1" t="n">
        <f aca="false">V4+W4</f>
        <v>3369</v>
      </c>
      <c r="R4" s="1" t="n">
        <v>2833</v>
      </c>
      <c r="S4" s="1" t="n">
        <v>0</v>
      </c>
      <c r="T4" s="1" t="n">
        <v>0</v>
      </c>
      <c r="U4" s="1" t="n">
        <v>949</v>
      </c>
      <c r="V4" s="1" t="n">
        <v>3369</v>
      </c>
      <c r="W4" s="1" t="n">
        <v>0</v>
      </c>
      <c r="X4" s="1" t="n">
        <v>134.5</v>
      </c>
      <c r="Z4" s="1" t="n">
        <v>-1.278</v>
      </c>
      <c r="AA4" s="1" t="n">
        <v>0.01</v>
      </c>
      <c r="AB4" s="1" t="n">
        <v>0.166</v>
      </c>
      <c r="AC4" s="1" t="n">
        <f aca="false">(1/((3.3333333333-(Z4))*10^(-3)))</f>
        <v>216.857018940414</v>
      </c>
      <c r="AE4" s="1" t="n">
        <f aca="false">AF4+AG4</f>
        <v>3.882</v>
      </c>
      <c r="AF4" s="1" t="n">
        <v>3.157</v>
      </c>
      <c r="AG4" s="1" t="n">
        <v>0.725</v>
      </c>
      <c r="AH4" s="1" t="n">
        <v>2.75</v>
      </c>
      <c r="AI4" s="1" t="n">
        <v>0.098</v>
      </c>
    </row>
    <row r="5" customFormat="false" ht="12.8" hidden="false" customHeight="false" outlineLevel="0" collapsed="false">
      <c r="A5" s="1" t="n">
        <v>65536</v>
      </c>
      <c r="B5" s="1" t="n">
        <v>16</v>
      </c>
      <c r="C5" s="1" t="n">
        <f aca="false">(A5/B5)*D5</f>
        <v>4096</v>
      </c>
      <c r="D5" s="1" t="n">
        <v>1</v>
      </c>
      <c r="E5" s="1" t="n">
        <v>16</v>
      </c>
      <c r="F5" s="1" t="n">
        <v>14</v>
      </c>
      <c r="G5" s="2" t="s">
        <v>31</v>
      </c>
      <c r="H5" s="1" t="n">
        <v>1.1</v>
      </c>
      <c r="I5" s="1" t="n">
        <v>8</v>
      </c>
      <c r="J5" s="1" t="n">
        <v>1</v>
      </c>
      <c r="L5" s="1" t="n">
        <f aca="false">V5+W5</f>
        <v>3016</v>
      </c>
      <c r="M5" s="1" t="n">
        <f aca="false">W5</f>
        <v>0</v>
      </c>
      <c r="N5" s="1" t="n">
        <f aca="false">R5</f>
        <v>2779</v>
      </c>
      <c r="O5" s="1" t="n">
        <f aca="false">X5</f>
        <v>78.5</v>
      </c>
      <c r="Q5" s="1" t="n">
        <f aca="false">V5+W5</f>
        <v>3016</v>
      </c>
      <c r="R5" s="1" t="n">
        <v>2779</v>
      </c>
      <c r="S5" s="1" t="n">
        <v>0</v>
      </c>
      <c r="T5" s="1" t="n">
        <v>0</v>
      </c>
      <c r="U5" s="1" t="n">
        <v>815</v>
      </c>
      <c r="V5" s="1" t="n">
        <v>3016</v>
      </c>
      <c r="W5" s="1" t="n">
        <v>0</v>
      </c>
      <c r="X5" s="1" t="n">
        <v>78.5</v>
      </c>
      <c r="Z5" s="1" t="n">
        <v>-0.844</v>
      </c>
      <c r="AA5" s="1" t="n">
        <v>0.012</v>
      </c>
      <c r="AB5" s="1" t="n">
        <v>0.166</v>
      </c>
      <c r="AC5" s="1" t="n">
        <f aca="false">(1/((3.3333333333-(Z5))*10^(-3)))</f>
        <v>239.38716884966</v>
      </c>
      <c r="AE5" s="1" t="n">
        <f aca="false">AF5+AG5</f>
        <v>3.823</v>
      </c>
      <c r="AF5" s="1" t="n">
        <v>3.099</v>
      </c>
      <c r="AG5" s="1" t="n">
        <v>0.724</v>
      </c>
      <c r="AH5" s="1" t="n">
        <v>2.75</v>
      </c>
      <c r="AI5" s="1" t="n">
        <v>0.098</v>
      </c>
    </row>
    <row r="6" customFormat="false" ht="12.8" hidden="false" customHeight="false" outlineLevel="0" collapsed="false">
      <c r="A6" s="1" t="n">
        <v>16384</v>
      </c>
      <c r="B6" s="1" t="n">
        <v>16</v>
      </c>
      <c r="C6" s="1" t="n">
        <f aca="false">(A6/B6)*D6</f>
        <v>1024</v>
      </c>
      <c r="D6" s="1" t="n">
        <v>1</v>
      </c>
      <c r="E6" s="1" t="n">
        <v>16</v>
      </c>
      <c r="F6" s="1" t="n">
        <v>14</v>
      </c>
      <c r="G6" s="1" t="s">
        <v>31</v>
      </c>
      <c r="H6" s="1" t="n">
        <v>1.1</v>
      </c>
      <c r="I6" s="1" t="n">
        <v>8</v>
      </c>
      <c r="J6" s="1" t="n">
        <v>1</v>
      </c>
      <c r="L6" s="1" t="n">
        <f aca="false">V6+W6</f>
        <v>2364</v>
      </c>
      <c r="M6" s="1" t="n">
        <f aca="false">W6</f>
        <v>0</v>
      </c>
      <c r="N6" s="1" t="n">
        <f aca="false">R6</f>
        <v>2643</v>
      </c>
      <c r="O6" s="1" t="n">
        <f aca="false">X6</f>
        <v>16</v>
      </c>
      <c r="Q6" s="1" t="n">
        <f aca="false">V6+W6</f>
        <v>2364</v>
      </c>
      <c r="R6" s="1" t="n">
        <v>2643</v>
      </c>
      <c r="S6" s="1" t="n">
        <v>0</v>
      </c>
      <c r="T6" s="1" t="n">
        <v>0</v>
      </c>
      <c r="U6" s="1" t="n">
        <v>552</v>
      </c>
      <c r="V6" s="1" t="n">
        <v>2364</v>
      </c>
      <c r="W6" s="1" t="n">
        <v>0</v>
      </c>
      <c r="X6" s="1" t="n">
        <v>16</v>
      </c>
      <c r="Z6" s="1" t="n">
        <v>-0.339</v>
      </c>
      <c r="AA6" s="1" t="n">
        <v>0.014</v>
      </c>
      <c r="AB6" s="1" t="n">
        <v>0.166</v>
      </c>
      <c r="AC6" s="1" t="n">
        <f aca="false">(1/((3.3333333333-(Z6))*10^(-3)))</f>
        <v>272.306435511231</v>
      </c>
      <c r="AE6" s="1" t="n">
        <f aca="false">AF6+AG6</f>
        <v>3.649</v>
      </c>
      <c r="AF6" s="1" t="n">
        <v>2.927</v>
      </c>
      <c r="AG6" s="1" t="n">
        <v>0.722</v>
      </c>
      <c r="AH6" s="1" t="n">
        <v>2.75</v>
      </c>
      <c r="AI6" s="1" t="n">
        <v>0.098</v>
      </c>
    </row>
    <row r="7" customFormat="false" ht="12.8" hidden="false" customHeight="false" outlineLevel="0" collapsed="false">
      <c r="A7" s="1" t="n">
        <v>8192</v>
      </c>
      <c r="B7" s="1" t="n">
        <v>16</v>
      </c>
      <c r="C7" s="1" t="n">
        <f aca="false">(A7/B7)*D7</f>
        <v>512</v>
      </c>
      <c r="D7" s="1" t="n">
        <v>1</v>
      </c>
      <c r="E7" s="1" t="n">
        <v>16</v>
      </c>
      <c r="F7" s="1" t="n">
        <v>14</v>
      </c>
      <c r="G7" s="1" t="s">
        <v>31</v>
      </c>
      <c r="H7" s="1" t="n">
        <v>1.1</v>
      </c>
      <c r="I7" s="1" t="n">
        <v>8</v>
      </c>
      <c r="J7" s="1" t="n">
        <v>1</v>
      </c>
      <c r="L7" s="1" t="n">
        <f aca="false">V7+W7</f>
        <v>2295</v>
      </c>
      <c r="M7" s="1" t="n">
        <f aca="false">W7</f>
        <v>0</v>
      </c>
      <c r="N7" s="1" t="n">
        <f aca="false">R7</f>
        <v>2576</v>
      </c>
      <c r="O7" s="1" t="n">
        <f aca="false">X7</f>
        <v>8</v>
      </c>
      <c r="Q7" s="1" t="n">
        <f aca="false">V7+W7</f>
        <v>2295</v>
      </c>
      <c r="R7" s="1" t="n">
        <v>2576</v>
      </c>
      <c r="S7" s="1" t="n">
        <v>0</v>
      </c>
      <c r="T7" s="1" t="n">
        <v>0</v>
      </c>
      <c r="U7" s="1" t="n">
        <v>510</v>
      </c>
      <c r="V7" s="1" t="n">
        <v>2295</v>
      </c>
      <c r="W7" s="1" t="n">
        <v>0</v>
      </c>
      <c r="X7" s="1" t="n">
        <v>8</v>
      </c>
      <c r="Z7" s="1" t="n">
        <v>-0.267</v>
      </c>
      <c r="AA7" s="1" t="n">
        <v>0.01</v>
      </c>
      <c r="AB7" s="1" t="n">
        <v>0.166</v>
      </c>
      <c r="AC7" s="1" t="n">
        <f aca="false">(1/((3.3333333333-(Z7))*10^(-3)))</f>
        <v>277.752059997017</v>
      </c>
      <c r="AE7" s="1" t="n">
        <f aca="false">AF7+AG7</f>
        <v>3.635</v>
      </c>
      <c r="AF7" s="1" t="n">
        <v>2.913</v>
      </c>
      <c r="AG7" s="1" t="n">
        <v>0.722</v>
      </c>
      <c r="AH7" s="1" t="n">
        <v>2.75</v>
      </c>
      <c r="AI7" s="1" t="n">
        <v>0.098</v>
      </c>
    </row>
    <row r="8" customFormat="false" ht="12.8" hidden="false" customHeight="false" outlineLevel="0" collapsed="false">
      <c r="A8" s="2" t="n">
        <v>131072</v>
      </c>
      <c r="B8" s="1" t="n">
        <v>8</v>
      </c>
      <c r="C8" s="1" t="n">
        <f aca="false">(A8/B8)*D8</f>
        <v>16384</v>
      </c>
      <c r="D8" s="1" t="n">
        <v>1</v>
      </c>
      <c r="E8" s="1" t="n">
        <v>16</v>
      </c>
      <c r="F8" s="1" t="n">
        <v>14</v>
      </c>
      <c r="G8" s="2" t="s">
        <v>31</v>
      </c>
      <c r="H8" s="1" t="n">
        <v>1.1</v>
      </c>
      <c r="I8" s="1" t="n">
        <v>8</v>
      </c>
      <c r="J8" s="1" t="n">
        <v>1</v>
      </c>
      <c r="L8" s="1" t="n">
        <f aca="false">V8+W8</f>
        <v>2065</v>
      </c>
      <c r="M8" s="1" t="n">
        <f aca="false">W8</f>
        <v>0</v>
      </c>
      <c r="N8" s="1" t="n">
        <f aca="false">R8</f>
        <v>1639</v>
      </c>
      <c r="O8" s="1" t="n">
        <f aca="false">X8</f>
        <v>118.5</v>
      </c>
      <c r="Q8" s="1" t="n">
        <f aca="false">V8+W8</f>
        <v>2065</v>
      </c>
      <c r="R8" s="1" t="n">
        <v>1639</v>
      </c>
      <c r="S8" s="1" t="n">
        <v>0</v>
      </c>
      <c r="T8" s="1" t="n">
        <v>0</v>
      </c>
      <c r="U8" s="1" t="n">
        <v>705</v>
      </c>
      <c r="V8" s="1" t="n">
        <v>2065</v>
      </c>
      <c r="W8" s="1" t="n">
        <v>0</v>
      </c>
      <c r="X8" s="1" t="n">
        <v>118.5</v>
      </c>
      <c r="Z8" s="1" t="n">
        <v>-1.376</v>
      </c>
      <c r="AA8" s="1" t="n">
        <v>0.014</v>
      </c>
      <c r="AB8" s="1" t="n">
        <v>0.166</v>
      </c>
      <c r="AC8" s="1" t="n">
        <f aca="false">(1/((3.3333333333-(Z8))*10^(-3)))</f>
        <v>212.344280862205</v>
      </c>
      <c r="AE8" s="1" t="n">
        <f aca="false">AF8+AG8</f>
        <v>3.778</v>
      </c>
      <c r="AF8" s="1" t="n">
        <v>3.054</v>
      </c>
      <c r="AG8" s="1" t="n">
        <v>0.724</v>
      </c>
      <c r="AH8" s="1" t="n">
        <v>2.75</v>
      </c>
      <c r="AI8" s="1" t="n">
        <v>0.098</v>
      </c>
    </row>
    <row r="9" customFormat="false" ht="12.8" hidden="false" customHeight="false" outlineLevel="0" collapsed="false">
      <c r="A9" s="1" t="n">
        <v>65536</v>
      </c>
      <c r="B9" s="0" t="n">
        <v>8</v>
      </c>
      <c r="C9" s="1" t="n">
        <f aca="false">(A9/B9)*D9</f>
        <v>8192</v>
      </c>
      <c r="D9" s="1" t="n">
        <v>1</v>
      </c>
      <c r="E9" s="1" t="n">
        <v>16</v>
      </c>
      <c r="F9" s="1" t="n">
        <v>14</v>
      </c>
      <c r="G9" s="2" t="s">
        <v>31</v>
      </c>
      <c r="H9" s="1" t="n">
        <v>1.1</v>
      </c>
      <c r="I9" s="1" t="n">
        <v>8</v>
      </c>
      <c r="J9" s="1" t="n">
        <v>1</v>
      </c>
      <c r="L9" s="1" t="n">
        <f aca="false">V9+W9</f>
        <v>1713</v>
      </c>
      <c r="M9" s="1" t="n">
        <f aca="false">W9</f>
        <v>0</v>
      </c>
      <c r="N9" s="1" t="n">
        <f aca="false">R9</f>
        <v>1608</v>
      </c>
      <c r="O9" s="1" t="n">
        <f aca="false">X9</f>
        <v>66.5</v>
      </c>
      <c r="Q9" s="1" t="n">
        <f aca="false">V9+W9</f>
        <v>1713</v>
      </c>
      <c r="R9" s="0" t="n">
        <v>1608</v>
      </c>
      <c r="S9" s="0" t="n">
        <v>0</v>
      </c>
      <c r="T9" s="0" t="n">
        <v>0</v>
      </c>
      <c r="U9" s="0" t="n">
        <v>500</v>
      </c>
      <c r="V9" s="0" t="n">
        <v>1713</v>
      </c>
      <c r="W9" s="0" t="n">
        <v>0</v>
      </c>
      <c r="X9" s="0" t="n">
        <v>66.5</v>
      </c>
      <c r="Z9" s="0" t="n">
        <v>-0.632</v>
      </c>
      <c r="AA9" s="0" t="n">
        <v>0.001</v>
      </c>
      <c r="AB9" s="0" t="n">
        <v>0.166</v>
      </c>
      <c r="AC9" s="1" t="n">
        <f aca="false">(1/((3.3333333333-(Z9))*10^(-3)))</f>
        <v>252.185608610055</v>
      </c>
      <c r="AE9" s="1" t="n">
        <f aca="false">AF9+AG9</f>
        <v>3.7</v>
      </c>
      <c r="AF9" s="0" t="n">
        <v>2.977</v>
      </c>
      <c r="AG9" s="0" t="n">
        <v>0.723</v>
      </c>
      <c r="AH9" s="1" t="n">
        <v>2.75</v>
      </c>
      <c r="AI9" s="1" t="n">
        <v>0.098</v>
      </c>
    </row>
    <row r="10" customFormat="false" ht="12.8" hidden="false" customHeight="false" outlineLevel="0" collapsed="false">
      <c r="A10" s="1" t="n">
        <v>16384</v>
      </c>
      <c r="B10" s="0" t="n">
        <v>8</v>
      </c>
      <c r="C10" s="1" t="n">
        <f aca="false">(A10/B10)*D10</f>
        <v>2048</v>
      </c>
      <c r="D10" s="1" t="n">
        <v>1</v>
      </c>
      <c r="E10" s="1" t="n">
        <v>16</v>
      </c>
      <c r="F10" s="1" t="n">
        <v>14</v>
      </c>
      <c r="G10" s="1" t="s">
        <v>31</v>
      </c>
      <c r="H10" s="1" t="n">
        <v>1.1</v>
      </c>
      <c r="I10" s="1" t="n">
        <v>8</v>
      </c>
      <c r="J10" s="1" t="n">
        <v>1</v>
      </c>
      <c r="L10" s="1" t="n">
        <f aca="false">V10+W10</f>
        <v>1324</v>
      </c>
      <c r="M10" s="1" t="n">
        <f aca="false">W10</f>
        <v>0</v>
      </c>
      <c r="N10" s="1" t="n">
        <f aca="false">R10</f>
        <v>1324</v>
      </c>
      <c r="O10" s="1" t="n">
        <f aca="false">X10</f>
        <v>16</v>
      </c>
      <c r="Q10" s="1" t="n">
        <f aca="false">V10+W10</f>
        <v>1324</v>
      </c>
      <c r="R10" s="0" t="n">
        <v>1324</v>
      </c>
      <c r="S10" s="0" t="n">
        <v>0</v>
      </c>
      <c r="T10" s="0" t="n">
        <v>0</v>
      </c>
      <c r="U10" s="0" t="n">
        <v>293</v>
      </c>
      <c r="V10" s="0" t="n">
        <v>1324</v>
      </c>
      <c r="W10" s="0" t="n">
        <v>0</v>
      </c>
      <c r="X10" s="0" t="n">
        <v>16</v>
      </c>
      <c r="Z10" s="0" t="n">
        <v>0.026</v>
      </c>
      <c r="AA10" s="0" t="n">
        <v>0.011</v>
      </c>
      <c r="AB10" s="0" t="n">
        <v>0.166</v>
      </c>
      <c r="AC10" s="1" t="n">
        <f aca="false">(1/((3.3333333333-(Z10))*10^(-3)))</f>
        <v>302.358395487829</v>
      </c>
      <c r="AE10" s="1" t="n">
        <f aca="false">AF10+AG10</f>
        <v>3.63</v>
      </c>
      <c r="AF10" s="0" t="n">
        <v>2.908</v>
      </c>
      <c r="AG10" s="0" t="n">
        <v>0.722</v>
      </c>
      <c r="AH10" s="1" t="n">
        <v>2.75</v>
      </c>
      <c r="AI10" s="1" t="n">
        <v>0.098</v>
      </c>
    </row>
    <row r="11" customFormat="false" ht="12.8" hidden="false" customHeight="false" outlineLevel="0" collapsed="false">
      <c r="A11" s="1" t="n">
        <v>8192</v>
      </c>
      <c r="B11" s="0" t="n">
        <v>8</v>
      </c>
      <c r="C11" s="1" t="n">
        <f aca="false">(A11/B11)*D11</f>
        <v>1024</v>
      </c>
      <c r="D11" s="1" t="n">
        <v>1</v>
      </c>
      <c r="E11" s="1" t="n">
        <v>16</v>
      </c>
      <c r="F11" s="1" t="n">
        <v>14</v>
      </c>
      <c r="G11" s="1" t="s">
        <v>31</v>
      </c>
      <c r="H11" s="1" t="n">
        <v>1.1</v>
      </c>
      <c r="I11" s="1" t="n">
        <v>8</v>
      </c>
      <c r="J11" s="1" t="n">
        <v>1</v>
      </c>
      <c r="L11" s="1" t="n">
        <f aca="false">V11+W11</f>
        <v>1295</v>
      </c>
      <c r="M11" s="1" t="n">
        <f aca="false">W11</f>
        <v>0</v>
      </c>
      <c r="N11" s="1" t="n">
        <f aca="false">R11</f>
        <v>1489</v>
      </c>
      <c r="O11" s="1" t="n">
        <f aca="false">X11</f>
        <v>8</v>
      </c>
      <c r="Q11" s="1" t="n">
        <f aca="false">V11+W11</f>
        <v>1295</v>
      </c>
      <c r="R11" s="0" t="n">
        <v>1489</v>
      </c>
      <c r="S11" s="0" t="n">
        <v>0</v>
      </c>
      <c r="T11" s="0" t="n">
        <v>0</v>
      </c>
      <c r="U11" s="0" t="n">
        <v>281</v>
      </c>
      <c r="V11" s="0" t="n">
        <v>1295</v>
      </c>
      <c r="W11" s="0" t="n">
        <v>0</v>
      </c>
      <c r="X11" s="0" t="n">
        <v>8</v>
      </c>
      <c r="Z11" s="0" t="n">
        <v>0.001</v>
      </c>
      <c r="AA11" s="0" t="n">
        <v>0.001</v>
      </c>
      <c r="AB11" s="0" t="n">
        <v>0.166</v>
      </c>
      <c r="AC11" s="1" t="n">
        <f aca="false">(1/((3.3333333333-(Z11))*10^(-3)))</f>
        <v>300.090027011104</v>
      </c>
      <c r="AE11" s="1" t="n">
        <f aca="false">AF11+AG11</f>
        <v>3.612</v>
      </c>
      <c r="AF11" s="0" t="n">
        <v>2.89</v>
      </c>
      <c r="AG11" s="0" t="n">
        <v>0.722</v>
      </c>
      <c r="AH11" s="1" t="n">
        <v>2.75</v>
      </c>
      <c r="AI11" s="1" t="n">
        <v>0.098</v>
      </c>
    </row>
    <row r="12" customFormat="false" ht="12.8" hidden="false" customHeight="false" outlineLevel="0" collapsed="false">
      <c r="A12" s="1" t="n">
        <v>65536</v>
      </c>
      <c r="B12" s="0" t="n">
        <v>4</v>
      </c>
      <c r="C12" s="1" t="n">
        <f aca="false">(A12/B12)*D12</f>
        <v>16384</v>
      </c>
      <c r="D12" s="1" t="n">
        <v>1</v>
      </c>
      <c r="E12" s="1" t="n">
        <v>16</v>
      </c>
      <c r="F12" s="1" t="n">
        <v>14</v>
      </c>
      <c r="G12" s="2" t="s">
        <v>31</v>
      </c>
      <c r="H12" s="1" t="n">
        <v>1.1</v>
      </c>
      <c r="I12" s="1" t="n">
        <v>8</v>
      </c>
      <c r="J12" s="1" t="n">
        <v>1</v>
      </c>
      <c r="L12" s="1" t="n">
        <f aca="false">V12+W12</f>
        <v>1082</v>
      </c>
      <c r="M12" s="1" t="n">
        <f aca="false">W12</f>
        <v>0</v>
      </c>
      <c r="N12" s="1" t="n">
        <f aca="false">R12</f>
        <v>1012</v>
      </c>
      <c r="O12" s="1" t="n">
        <f aca="false">X12</f>
        <v>58.5</v>
      </c>
      <c r="Q12" s="1" t="n">
        <f aca="false">V12+W12</f>
        <v>1082</v>
      </c>
      <c r="R12" s="0" t="n">
        <v>1012</v>
      </c>
      <c r="S12" s="0" t="n">
        <v>0</v>
      </c>
      <c r="T12" s="0" t="n">
        <v>0</v>
      </c>
      <c r="U12" s="0" t="n">
        <v>397</v>
      </c>
      <c r="V12" s="0" t="n">
        <v>1082</v>
      </c>
      <c r="W12" s="0" t="n">
        <v>0</v>
      </c>
      <c r="X12" s="0" t="n">
        <v>58.5</v>
      </c>
      <c r="Z12" s="0" t="n">
        <v>-0.692</v>
      </c>
      <c r="AA12" s="0" t="n">
        <v>0.005</v>
      </c>
      <c r="AB12" s="0" t="n">
        <v>0.166</v>
      </c>
      <c r="AC12" s="1" t="n">
        <f aca="false">(1/((3.3333333333-(Z12))*10^(-3)))</f>
        <v>248.426631336936</v>
      </c>
      <c r="AE12" s="1" t="n">
        <f aca="false">AF12+AG12</f>
        <v>3.681</v>
      </c>
      <c r="AF12" s="0" t="n">
        <v>2.959</v>
      </c>
      <c r="AG12" s="0" t="n">
        <v>0.722</v>
      </c>
      <c r="AH12" s="1" t="n">
        <v>2.75</v>
      </c>
      <c r="AI12" s="1" t="n">
        <v>0.098</v>
      </c>
    </row>
    <row r="13" customFormat="false" ht="12.8" hidden="false" customHeight="false" outlineLevel="0" collapsed="false">
      <c r="C13" s="1" t="e">
        <f aca="false">(A13/B13)*D13</f>
        <v>#DIV/0!</v>
      </c>
      <c r="D13" s="1" t="n">
        <v>1</v>
      </c>
      <c r="E13" s="1" t="n">
        <v>16</v>
      </c>
      <c r="F13" s="1" t="n">
        <v>14</v>
      </c>
      <c r="G13" s="2" t="s">
        <v>31</v>
      </c>
      <c r="H13" s="1" t="n">
        <v>1.1</v>
      </c>
      <c r="I13" s="1" t="n">
        <v>8</v>
      </c>
      <c r="J13" s="1" t="n">
        <v>1</v>
      </c>
      <c r="L13" s="1" t="n">
        <f aca="false">V13+W13</f>
        <v>0</v>
      </c>
      <c r="M13" s="1" t="n">
        <f aca="false">W13</f>
        <v>0</v>
      </c>
      <c r="N13" s="1" t="n">
        <f aca="false">R13</f>
        <v>0</v>
      </c>
      <c r="O13" s="1" t="n">
        <f aca="false">X13</f>
        <v>0</v>
      </c>
      <c r="Q13" s="1" t="n">
        <f aca="false">V13+W13</f>
        <v>0</v>
      </c>
      <c r="AC13" s="1" t="n">
        <f aca="false">(1/((3.3333333333-(Z13))*10^(-3)))</f>
        <v>300.000000003</v>
      </c>
      <c r="AE13" s="1" t="n">
        <f aca="false">AF13+AG13</f>
        <v>0</v>
      </c>
      <c r="AH13" s="1" t="n">
        <v>2.75</v>
      </c>
      <c r="AI13" s="1" t="n">
        <v>0.098</v>
      </c>
    </row>
    <row r="14" customFormat="false" ht="12.8" hidden="false" customHeight="false" outlineLevel="0" collapsed="false">
      <c r="C14" s="1" t="e">
        <f aca="false">(A14/B14)*D14</f>
        <v>#DIV/0!</v>
      </c>
      <c r="D14" s="1" t="n">
        <v>1</v>
      </c>
      <c r="E14" s="1" t="n">
        <v>16</v>
      </c>
      <c r="F14" s="1" t="n">
        <v>14</v>
      </c>
      <c r="G14" s="1" t="s">
        <v>31</v>
      </c>
      <c r="H14" s="1" t="n">
        <v>1.1</v>
      </c>
      <c r="I14" s="1" t="n">
        <v>8</v>
      </c>
      <c r="J14" s="1" t="n">
        <v>1</v>
      </c>
      <c r="L14" s="1" t="n">
        <f aca="false">V14+W14</f>
        <v>0</v>
      </c>
      <c r="M14" s="1" t="n">
        <f aca="false">W14</f>
        <v>0</v>
      </c>
      <c r="N14" s="1" t="n">
        <f aca="false">R14</f>
        <v>0</v>
      </c>
      <c r="O14" s="1" t="n">
        <f aca="false">X14</f>
        <v>0</v>
      </c>
      <c r="Q14" s="1" t="n">
        <f aca="false">V14+W14</f>
        <v>0</v>
      </c>
      <c r="AC14" s="1" t="n">
        <f aca="false">(1/((3.3333333333-(Z14))*10^(-3)))</f>
        <v>300.000000003</v>
      </c>
      <c r="AE14" s="1" t="n">
        <f aca="false">AF14+AG14</f>
        <v>0</v>
      </c>
      <c r="AH14" s="1" t="n">
        <v>2.75</v>
      </c>
      <c r="AI14" s="1" t="n">
        <v>0.098</v>
      </c>
    </row>
    <row r="15" customFormat="false" ht="12.8" hidden="false" customHeight="false" outlineLevel="0" collapsed="false">
      <c r="C15" s="1" t="e">
        <f aca="false">(A15/B15)*D15</f>
        <v>#DIV/0!</v>
      </c>
      <c r="D15" s="1" t="n">
        <v>1</v>
      </c>
      <c r="E15" s="1" t="n">
        <v>16</v>
      </c>
      <c r="F15" s="1" t="n">
        <v>14</v>
      </c>
      <c r="G15" s="1" t="s">
        <v>31</v>
      </c>
      <c r="H15" s="1" t="n">
        <v>1.1</v>
      </c>
      <c r="I15" s="1" t="n">
        <v>8</v>
      </c>
      <c r="J15" s="1" t="n">
        <v>1</v>
      </c>
      <c r="L15" s="1" t="n">
        <f aca="false">V15+W15</f>
        <v>0</v>
      </c>
      <c r="M15" s="1" t="n">
        <f aca="false">W15</f>
        <v>0</v>
      </c>
      <c r="N15" s="1" t="n">
        <f aca="false">R15</f>
        <v>0</v>
      </c>
      <c r="O15" s="1" t="n">
        <f aca="false">X15</f>
        <v>0</v>
      </c>
      <c r="Q15" s="1" t="n">
        <f aca="false">V15+W15</f>
        <v>0</v>
      </c>
      <c r="AC15" s="1" t="n">
        <f aca="false">(1/((3.3333333333-(Z15))*10^(-3)))</f>
        <v>300.000000003</v>
      </c>
      <c r="AE15" s="1" t="n">
        <f aca="false">AF15+AG15</f>
        <v>0</v>
      </c>
      <c r="AH15" s="1" t="n">
        <v>2.75</v>
      </c>
      <c r="AI15" s="1" t="n">
        <v>0.098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2025-01-17T16:06:41Z</dcterms:created>
  <dc:creator/>
  <dc:description/>
  <dc:language>en-US</dc:language>
  <cp:lastModifiedBy/>
  <dcterms:modified xsi:type="dcterms:W3CDTF">2025-01-19T13:36:56Z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